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921178\OneDrive - Mie Prefectural Government\m921178\宅建\様式\"/>
    </mc:Choice>
  </mc:AlternateContent>
  <bookViews>
    <workbookView xWindow="0" yWindow="0" windowWidth="28800" windowHeight="12360"/>
  </bookViews>
  <sheets>
    <sheet name="注意事項" sheetId="38" r:id="rId1"/>
    <sheet name="1" sheetId="2" r:id="rId2"/>
    <sheet name="2" sheetId="22" r:id="rId3"/>
    <sheet name="2 (2)" sheetId="27" r:id="rId4"/>
    <sheet name="3" sheetId="23" r:id="rId5"/>
    <sheet name="3 (2)" sheetId="41" r:id="rId6"/>
    <sheet name="4" sheetId="19" r:id="rId7"/>
    <sheet name="4 (2)" sheetId="40" r:id="rId8"/>
    <sheet name="5" sheetId="20" r:id="rId9"/>
    <sheet name="6" sheetId="9" r:id="rId10"/>
    <sheet name="7" sheetId="21" r:id="rId11"/>
    <sheet name="7 (2)" sheetId="39" r:id="rId12"/>
    <sheet name="8" sheetId="12" r:id="rId13"/>
    <sheet name="8 (2)" sheetId="42" r:id="rId14"/>
    <sheet name="9" sheetId="28" r:id="rId15"/>
    <sheet name="10" sheetId="16" r:id="rId16"/>
    <sheet name="11" sheetId="24" r:id="rId17"/>
    <sheet name="12" sheetId="26" r:id="rId18"/>
    <sheet name="13" sheetId="7" r:id="rId19"/>
    <sheet name="14" sheetId="8" r:id="rId20"/>
    <sheet name="15" sheetId="14" r:id="rId21"/>
    <sheet name="16" sheetId="29" r:id="rId22"/>
    <sheet name="17" sheetId="30" r:id="rId23"/>
    <sheet name="18" sheetId="31" r:id="rId24"/>
    <sheet name="19" sheetId="32" r:id="rId25"/>
    <sheet name="20" sheetId="33" r:id="rId26"/>
    <sheet name="21" sheetId="15" r:id="rId27"/>
    <sheet name="21 (2)" sheetId="34" r:id="rId28"/>
    <sheet name="22" sheetId="35" r:id="rId29"/>
    <sheet name="23" sheetId="36" r:id="rId30"/>
    <sheet name="コード表" sheetId="37" r:id="rId31"/>
  </sheets>
  <definedNames>
    <definedName name="_xlnm.Print_Area" localSheetId="1">'1'!$A$2:$AG$52</definedName>
    <definedName name="_xlnm.Print_Area" localSheetId="15">'10'!$B$1:$AE$46</definedName>
    <definedName name="_xlnm.Print_Area" localSheetId="16">'11'!$A$1:$AF$45</definedName>
    <definedName name="_xlnm.Print_Area" localSheetId="17">'12'!$A$1:$AF$47</definedName>
    <definedName name="_xlnm.Print_Area" localSheetId="18">'13'!$A$2:$AU$53</definedName>
    <definedName name="_xlnm.Print_Area" localSheetId="19">'14'!$B$2:$AU$60</definedName>
    <definedName name="_xlnm.Print_Area" localSheetId="20">'15'!$A$1:$AE$55</definedName>
    <definedName name="_xlnm.Print_Area" localSheetId="21">'16'!$A$1:$AE$58</definedName>
    <definedName name="_xlnm.Print_Area" localSheetId="22">'17'!$A$1:$AE$59</definedName>
    <definedName name="_xlnm.Print_Area" localSheetId="23">'18'!$A$1:$AE$60</definedName>
    <definedName name="_xlnm.Print_Area" localSheetId="24">'19'!$A$1:$AE$59</definedName>
    <definedName name="_xlnm.Print_Area" localSheetId="2">'2'!$A$2:$AF$46</definedName>
    <definedName name="_xlnm.Print_Area" localSheetId="3">'2 (2)'!$A$2:$AF$46</definedName>
    <definedName name="_xlnm.Print_Area" localSheetId="25">'20'!$A$1:$AE$58</definedName>
    <definedName name="_xlnm.Print_Area" localSheetId="26">'21'!$A$1:$AF$61</definedName>
    <definedName name="_xlnm.Print_Area" localSheetId="27">'21 (2)'!$A$1:$AF$61</definedName>
    <definedName name="_xlnm.Print_Area" localSheetId="28">'22'!$A$1:$AE$42</definedName>
    <definedName name="_xlnm.Print_Area" localSheetId="29">'23'!$A$1:$AE$53</definedName>
    <definedName name="_xlnm.Print_Area" localSheetId="4">'3'!$A$1:$AF$42</definedName>
    <definedName name="_xlnm.Print_Area" localSheetId="5">'3 (2)'!$A$1:$AF$42</definedName>
    <definedName name="_xlnm.Print_Area" localSheetId="6">'4'!$A$1:$AF$37</definedName>
    <definedName name="_xlnm.Print_Area" localSheetId="7">'4 (2)'!$A$1:$AF$37</definedName>
    <definedName name="_xlnm.Print_Area" localSheetId="8">'5'!$A$1:$AG$59</definedName>
    <definedName name="_xlnm.Print_Area" localSheetId="9">'6'!$B$1:$AB$47</definedName>
    <definedName name="_xlnm.Print_Area" localSheetId="10">'7'!$A$1:$AC$43</definedName>
    <definedName name="_xlnm.Print_Area" localSheetId="11">'7 (2)'!$A$1:$AC$43</definedName>
    <definedName name="_xlnm.Print_Area" localSheetId="12">'8'!$A$1:$AG$42</definedName>
    <definedName name="_xlnm.Print_Area" localSheetId="13">'8 (2)'!$A$1:$AG$42</definedName>
    <definedName name="_xlnm.Print_Area" localSheetId="14">'9'!$E$1:$AC$55</definedName>
    <definedName name="_xlnm.Print_Area" localSheetId="30">コード表!$B$2:$AC$27</definedName>
    <definedName name="_xlnm.Print_Area" localSheetId="0">注意事項!$B$2:$E$32</definedName>
  </definedNames>
  <calcPr calcId="162913"/>
</workbook>
</file>

<file path=xl/calcChain.xml><?xml version="1.0" encoding="utf-8"?>
<calcChain xmlns="http://schemas.openxmlformats.org/spreadsheetml/2006/main">
  <c r="H19" i="8" l="1"/>
  <c r="P19" i="8"/>
  <c r="X19" i="8"/>
  <c r="AF19" i="8"/>
  <c r="AN19" i="8"/>
  <c r="H21" i="8"/>
  <c r="P21" i="8"/>
  <c r="X21" i="8"/>
  <c r="AF21" i="8"/>
  <c r="AN21" i="8"/>
  <c r="AJ48" i="7"/>
  <c r="AK17" i="2" l="1"/>
  <c r="BA1" i="7"/>
  <c r="BA2" i="7" s="1"/>
  <c r="BG2" i="7" s="1"/>
  <c r="K26" i="7" s="1"/>
  <c r="BH2" i="7" l="1"/>
  <c r="M26" i="7" s="1"/>
  <c r="BF2" i="7"/>
  <c r="I26" i="7" s="1"/>
  <c r="BE2" i="7"/>
  <c r="H26" i="7" s="1"/>
  <c r="BA3" i="7"/>
  <c r="BF3" i="7" l="1"/>
  <c r="Q25" i="7" s="1"/>
  <c r="BG3" i="7"/>
  <c r="S25" i="7" s="1"/>
  <c r="BH3" i="7"/>
  <c r="U25" i="7" s="1"/>
  <c r="BA4" i="7"/>
  <c r="BE3" i="7"/>
  <c r="P25" i="7" s="1"/>
  <c r="I40" i="2"/>
  <c r="BF4" i="7" l="1"/>
  <c r="Q26" i="7" s="1"/>
  <c r="BH4" i="7"/>
  <c r="U26" i="7" s="1"/>
  <c r="BG4" i="7"/>
  <c r="S26" i="7" s="1"/>
  <c r="BA5" i="7"/>
  <c r="BE4" i="7"/>
  <c r="P26" i="7" s="1"/>
  <c r="AD9" i="2"/>
  <c r="AB9" i="2"/>
  <c r="Z9" i="2"/>
  <c r="BF5" i="7" l="1"/>
  <c r="Y25" i="7" s="1"/>
  <c r="BG5" i="7"/>
  <c r="AA25" i="7" s="1"/>
  <c r="BH5" i="7"/>
  <c r="AC25" i="7" s="1"/>
  <c r="BA6" i="7"/>
  <c r="BE5" i="7"/>
  <c r="X25" i="7" s="1"/>
  <c r="U20" i="2"/>
  <c r="R40" i="2"/>
  <c r="Q40" i="2"/>
  <c r="O40" i="2"/>
  <c r="N40" i="2"/>
  <c r="L40" i="2"/>
  <c r="K40" i="2"/>
  <c r="Z37" i="2"/>
  <c r="Y37" i="2"/>
  <c r="X37" i="2"/>
  <c r="W37" i="2"/>
  <c r="V37" i="2"/>
  <c r="U37" i="2"/>
  <c r="S37" i="2"/>
  <c r="R37" i="2"/>
  <c r="AO17" i="2"/>
  <c r="AA32" i="2"/>
  <c r="AJ32" i="2"/>
  <c r="AJ31" i="2"/>
  <c r="J37" i="2" l="1"/>
  <c r="BF6" i="7"/>
  <c r="Y26" i="7" s="1"/>
  <c r="BG6" i="7"/>
  <c r="AA26" i="7" s="1"/>
  <c r="BH6" i="7"/>
  <c r="AC26" i="7" s="1"/>
  <c r="BA7" i="7"/>
  <c r="BE6" i="7"/>
  <c r="X26" i="7" s="1"/>
  <c r="I38" i="2"/>
  <c r="F31" i="2"/>
  <c r="I37" i="2"/>
  <c r="AO22" i="2"/>
  <c r="C26" i="2" s="1"/>
  <c r="U19" i="2"/>
  <c r="U12" i="2"/>
  <c r="A9" i="14" s="1"/>
  <c r="U13" i="2"/>
  <c r="O16" i="12"/>
  <c r="N16" i="12"/>
  <c r="M16" i="12"/>
  <c r="L16" i="12"/>
  <c r="K16" i="12"/>
  <c r="J16" i="12"/>
  <c r="AM24" i="2" l="1"/>
  <c r="B14" i="7"/>
  <c r="BF7" i="7"/>
  <c r="AG25" i="7" s="1"/>
  <c r="BH7" i="7"/>
  <c r="AK25" i="7" s="1"/>
  <c r="BG7" i="7"/>
  <c r="AI25" i="7" s="1"/>
  <c r="BA8" i="7"/>
  <c r="BE7" i="7"/>
  <c r="AF25" i="7" s="1"/>
  <c r="AE23" i="2"/>
  <c r="AC23" i="2"/>
  <c r="Z23" i="2"/>
  <c r="AA23" i="2"/>
  <c r="R23" i="2"/>
  <c r="W23" i="2"/>
  <c r="U23" i="2"/>
  <c r="S23" i="2"/>
  <c r="AB22" i="2"/>
  <c r="AA22" i="2"/>
  <c r="Z22" i="2"/>
  <c r="X22" i="2"/>
  <c r="Y22" i="2"/>
  <c r="T22" i="2"/>
  <c r="W22" i="2"/>
  <c r="S22" i="2"/>
  <c r="R22" i="2"/>
  <c r="W40" i="36"/>
  <c r="I40" i="36"/>
  <c r="BF8" i="7" l="1"/>
  <c r="AG26" i="7" s="1"/>
  <c r="BH8" i="7"/>
  <c r="AK26" i="7" s="1"/>
  <c r="BG8" i="7"/>
  <c r="AI26" i="7" s="1"/>
  <c r="BA9" i="7"/>
  <c r="BE8" i="7"/>
  <c r="AF26" i="7" s="1"/>
  <c r="AB16" i="12"/>
  <c r="AB9" i="15" s="1"/>
  <c r="BD9" i="12"/>
  <c r="AA16" i="12" s="1"/>
  <c r="Y9" i="15" s="1"/>
  <c r="BF9" i="7" l="1"/>
  <c r="AO25" i="7" s="1"/>
  <c r="AO4" i="8" s="1"/>
  <c r="BH9" i="7"/>
  <c r="AS25" i="7" s="1"/>
  <c r="AS4" i="8" s="1"/>
  <c r="BG9" i="7"/>
  <c r="AQ25" i="7" s="1"/>
  <c r="AQ4" i="8" s="1"/>
  <c r="BA10" i="7"/>
  <c r="BE9" i="7"/>
  <c r="AN25" i="7" s="1"/>
  <c r="AN4" i="8" s="1"/>
  <c r="AR5" i="8"/>
  <c r="AP5" i="8"/>
  <c r="AM5" i="8"/>
  <c r="AL5" i="8"/>
  <c r="AK5" i="8"/>
  <c r="AJ5" i="8"/>
  <c r="AI5" i="8"/>
  <c r="AH5" i="8"/>
  <c r="AG5" i="8"/>
  <c r="AF5" i="8"/>
  <c r="AE5" i="8"/>
  <c r="AD5" i="8"/>
  <c r="AC5" i="8"/>
  <c r="AB5" i="8"/>
  <c r="AA5" i="8"/>
  <c r="Z5" i="8"/>
  <c r="Y5" i="8"/>
  <c r="X5" i="8"/>
  <c r="W5" i="8"/>
  <c r="V5" i="8"/>
  <c r="U5" i="8"/>
  <c r="T5" i="8"/>
  <c r="S5" i="8"/>
  <c r="R5" i="8"/>
  <c r="Q5" i="8"/>
  <c r="P5" i="8"/>
  <c r="O5" i="8"/>
  <c r="N5" i="8"/>
  <c r="M5" i="8"/>
  <c r="L5" i="8"/>
  <c r="K5" i="8"/>
  <c r="J5" i="8"/>
  <c r="I5" i="8"/>
  <c r="H5" i="8"/>
  <c r="AR4" i="8"/>
  <c r="AP4" i="8"/>
  <c r="AM4" i="8"/>
  <c r="AL4" i="8"/>
  <c r="AK4" i="8"/>
  <c r="AJ4" i="8"/>
  <c r="AI4" i="8"/>
  <c r="AH4" i="8"/>
  <c r="AG4" i="8"/>
  <c r="AF4" i="8"/>
  <c r="AE4" i="8"/>
  <c r="AD4" i="8"/>
  <c r="AC4" i="8"/>
  <c r="AB4" i="8"/>
  <c r="AA4" i="8"/>
  <c r="Z4" i="8"/>
  <c r="Y4" i="8"/>
  <c r="X4" i="8"/>
  <c r="W4" i="8"/>
  <c r="V4" i="8"/>
  <c r="U4" i="8"/>
  <c r="T4" i="8"/>
  <c r="S4" i="8"/>
  <c r="R4" i="8"/>
  <c r="Q4" i="8"/>
  <c r="P4" i="8"/>
  <c r="O4" i="8"/>
  <c r="N4" i="8"/>
  <c r="M4" i="8"/>
  <c r="L4" i="8"/>
  <c r="K4" i="8"/>
  <c r="J4" i="8"/>
  <c r="I4" i="8"/>
  <c r="H4" i="8"/>
  <c r="Y31" i="21"/>
  <c r="BH10" i="7" l="1"/>
  <c r="AS26" i="7" s="1"/>
  <c r="AS5" i="8" s="1"/>
  <c r="BG10" i="7"/>
  <c r="AQ26" i="7" s="1"/>
  <c r="AQ5" i="8" s="1"/>
  <c r="BE10" i="7"/>
  <c r="AN26" i="7" s="1"/>
  <c r="AN5" i="8" s="1"/>
  <c r="BF10" i="7"/>
  <c r="AO26" i="7" s="1"/>
  <c r="AO5" i="8" s="1"/>
  <c r="I39" i="2"/>
  <c r="L41" i="16" l="1"/>
  <c r="L27" i="16"/>
  <c r="I16" i="12"/>
  <c r="X11" i="12"/>
  <c r="K11" i="12"/>
  <c r="Y12" i="39"/>
  <c r="V12" i="39"/>
  <c r="S12" i="39"/>
  <c r="Y12" i="21"/>
  <c r="V12" i="21"/>
  <c r="S12" i="21"/>
  <c r="L13" i="9"/>
  <c r="I13" i="9"/>
  <c r="F13" i="9"/>
  <c r="K6" i="40"/>
  <c r="AC12" i="41"/>
  <c r="Z12" i="41"/>
  <c r="X12" i="41"/>
  <c r="U12" i="41"/>
  <c r="K13" i="23"/>
  <c r="AN14" i="2" l="1"/>
  <c r="C16" i="12" l="1"/>
  <c r="U7" i="42"/>
  <c r="T7" i="42"/>
  <c r="S7" i="42"/>
  <c r="R7" i="42"/>
  <c r="Q7" i="42"/>
  <c r="P7" i="42"/>
  <c r="M7" i="42"/>
  <c r="L7" i="42"/>
  <c r="K7" i="42"/>
  <c r="AI12" i="23"/>
  <c r="K40" i="14"/>
  <c r="H40" i="14"/>
  <c r="E40" i="14"/>
  <c r="AF45" i="2"/>
  <c r="U17" i="2"/>
  <c r="Z12" i="23" l="1"/>
  <c r="X12" i="23"/>
  <c r="U12" i="23"/>
  <c r="K12" i="23"/>
  <c r="AC12" i="23"/>
  <c r="BA12" i="41"/>
  <c r="AZ12" i="41"/>
  <c r="AY12" i="41"/>
  <c r="P12" i="41"/>
  <c r="O12" i="41"/>
  <c r="N12" i="41"/>
  <c r="M12" i="41"/>
  <c r="L12" i="41"/>
  <c r="K12" i="41"/>
  <c r="BB11" i="41"/>
  <c r="BA11" i="41"/>
  <c r="AZ11" i="41"/>
  <c r="AY11" i="41"/>
  <c r="BH10" i="41"/>
  <c r="BG10" i="41"/>
  <c r="BF10" i="41"/>
  <c r="BE10" i="41"/>
  <c r="BD10" i="41"/>
  <c r="BC10" i="41"/>
  <c r="BB10" i="41"/>
  <c r="BA10" i="41"/>
  <c r="AZ10" i="41"/>
  <c r="AY10" i="41"/>
  <c r="P12" i="23" l="1"/>
  <c r="O12" i="23"/>
  <c r="N12" i="23"/>
  <c r="M12" i="23"/>
  <c r="L12" i="23"/>
  <c r="R11" i="23"/>
  <c r="Q11" i="23"/>
  <c r="P11" i="23"/>
  <c r="O11" i="23"/>
  <c r="M11" i="23"/>
  <c r="L11" i="23"/>
  <c r="K11" i="23" l="1"/>
  <c r="S56" i="34" l="1"/>
  <c r="U41" i="14" l="1"/>
  <c r="AN53" i="8" l="1"/>
  <c r="AF53" i="8"/>
  <c r="X53" i="8"/>
  <c r="P53" i="8"/>
  <c r="H53" i="8"/>
  <c r="AN51" i="8"/>
  <c r="AF51" i="8"/>
  <c r="X51" i="8"/>
  <c r="P51" i="8"/>
  <c r="H51" i="8"/>
  <c r="AN37" i="8"/>
  <c r="AF37" i="8"/>
  <c r="X37" i="8"/>
  <c r="P37" i="8"/>
  <c r="H37" i="8"/>
  <c r="AN35" i="8"/>
  <c r="AF35" i="8"/>
  <c r="X35" i="8"/>
  <c r="P35" i="8"/>
  <c r="H35" i="8"/>
  <c r="AN53" i="7"/>
  <c r="AR52" i="7"/>
  <c r="AN52" i="7"/>
  <c r="AN51" i="7"/>
  <c r="AN50" i="7"/>
  <c r="AN49" i="7"/>
  <c r="AR48" i="7"/>
  <c r="AN48" i="7"/>
  <c r="AF53" i="7"/>
  <c r="AJ52" i="7"/>
  <c r="AF52" i="7"/>
  <c r="AF51" i="7"/>
  <c r="AF50" i="7"/>
  <c r="AF49" i="7"/>
  <c r="AF48" i="7"/>
  <c r="X53" i="7"/>
  <c r="AB52" i="7"/>
  <c r="X52" i="7"/>
  <c r="X51" i="7"/>
  <c r="X50" i="7"/>
  <c r="X49" i="7"/>
  <c r="AB48" i="7"/>
  <c r="X48" i="7"/>
  <c r="P53" i="7"/>
  <c r="T52" i="7"/>
  <c r="P52" i="7"/>
  <c r="P51" i="7"/>
  <c r="P50" i="7"/>
  <c r="P49" i="7"/>
  <c r="T48" i="7"/>
  <c r="P48" i="7"/>
  <c r="L52" i="7"/>
  <c r="L48" i="7"/>
  <c r="H53" i="7"/>
  <c r="H52" i="7"/>
  <c r="H51" i="7"/>
  <c r="H50" i="7"/>
  <c r="H49" i="7"/>
  <c r="H48" i="7"/>
  <c r="T45" i="26"/>
  <c r="T35" i="26"/>
  <c r="T25" i="26"/>
  <c r="T15" i="26"/>
  <c r="T43" i="24"/>
  <c r="T34" i="24"/>
  <c r="T25" i="24"/>
  <c r="T16" i="24"/>
  <c r="AM14" i="2"/>
  <c r="U14" i="2" s="1"/>
  <c r="L5" i="22"/>
  <c r="L51" i="2"/>
  <c r="K51" i="2"/>
  <c r="J51" i="2"/>
  <c r="I51" i="2"/>
  <c r="H51" i="2"/>
  <c r="G51" i="2"/>
  <c r="F51" i="2"/>
  <c r="E51" i="2"/>
  <c r="D51" i="2"/>
  <c r="C51" i="2"/>
  <c r="R45" i="2"/>
  <c r="Q45" i="2"/>
  <c r="T45" i="2"/>
  <c r="G47" i="2"/>
  <c r="E47" i="2"/>
  <c r="D47" i="2"/>
  <c r="G46" i="2"/>
  <c r="E46" i="2"/>
  <c r="D46" i="2"/>
  <c r="D45" i="2"/>
  <c r="E45" i="2"/>
  <c r="G45" i="2"/>
  <c r="Y7" i="15"/>
  <c r="F8" i="15"/>
  <c r="S56" i="15" s="1"/>
  <c r="F33" i="2"/>
  <c r="F7" i="15"/>
  <c r="AY10" i="23"/>
  <c r="BA11" i="23"/>
  <c r="L7" i="26"/>
  <c r="L7" i="12"/>
  <c r="S7" i="12"/>
  <c r="T7" i="26"/>
  <c r="T7" i="12"/>
  <c r="K7" i="12"/>
  <c r="P7" i="12"/>
  <c r="U7" i="12"/>
  <c r="L4" i="23"/>
  <c r="S4" i="23"/>
  <c r="Q4" i="23"/>
  <c r="S5" i="22"/>
  <c r="J4" i="19"/>
  <c r="O4" i="19"/>
  <c r="P4" i="23"/>
  <c r="O4" i="23"/>
  <c r="P4" i="19"/>
  <c r="O5" i="22"/>
  <c r="K7" i="23" l="1"/>
  <c r="K6" i="19" s="1"/>
  <c r="B31" i="21"/>
  <c r="R17" i="21"/>
  <c r="K9" i="12"/>
  <c r="R17" i="39"/>
  <c r="Q26" i="9"/>
  <c r="G31" i="21"/>
  <c r="AD7" i="15"/>
  <c r="Z7" i="15"/>
  <c r="J5" i="27"/>
  <c r="J4" i="41"/>
  <c r="J4" i="40"/>
  <c r="R4" i="23"/>
  <c r="J4" i="23"/>
  <c r="P4" i="41"/>
  <c r="P5" i="27"/>
  <c r="P4" i="40"/>
  <c r="Q5" i="27"/>
  <c r="Q4" i="41"/>
  <c r="Q4" i="40"/>
  <c r="T8" i="24"/>
  <c r="L4" i="41"/>
  <c r="L5" i="27"/>
  <c r="L4" i="40"/>
  <c r="K8" i="24"/>
  <c r="U8" i="24"/>
  <c r="K7" i="26"/>
  <c r="U7" i="26"/>
  <c r="L8" i="24"/>
  <c r="M8" i="24"/>
  <c r="M7" i="26"/>
  <c r="T5" i="22"/>
  <c r="L4" i="19"/>
  <c r="K4" i="41"/>
  <c r="K5" i="27"/>
  <c r="K4" i="40"/>
  <c r="R4" i="19"/>
  <c r="S5" i="27"/>
  <c r="S4" i="41"/>
  <c r="S4" i="40"/>
  <c r="P8" i="24"/>
  <c r="P7" i="26"/>
  <c r="T5" i="27"/>
  <c r="T4" i="41"/>
  <c r="T4" i="40"/>
  <c r="T4" i="23"/>
  <c r="K4" i="23"/>
  <c r="Q4" i="19"/>
  <c r="Q8" i="24"/>
  <c r="Q7" i="26"/>
  <c r="R5" i="27"/>
  <c r="R4" i="41"/>
  <c r="R4" i="40"/>
  <c r="R8" i="24"/>
  <c r="R7" i="26"/>
  <c r="M7" i="12"/>
  <c r="J5" i="22"/>
  <c r="R5" i="22"/>
  <c r="T4" i="19"/>
  <c r="K5" i="22"/>
  <c r="S4" i="19"/>
  <c r="O4" i="41"/>
  <c r="O5" i="27"/>
  <c r="O4" i="40"/>
  <c r="P5" i="22"/>
  <c r="K4" i="19"/>
  <c r="Q5" i="22"/>
  <c r="Q7" i="12"/>
  <c r="R7" i="12"/>
  <c r="S8" i="24"/>
  <c r="S7" i="26"/>
  <c r="Q28" i="9"/>
  <c r="R19" i="39"/>
  <c r="R19" i="21"/>
  <c r="J52" i="36"/>
  <c r="H37" i="35"/>
  <c r="U42" i="14"/>
  <c r="U15" i="23"/>
  <c r="M15" i="23"/>
  <c r="W15" i="41"/>
  <c r="T15" i="23"/>
  <c r="L15" i="23"/>
  <c r="S15" i="23"/>
  <c r="K15" i="23"/>
  <c r="V15" i="23"/>
  <c r="R15" i="23"/>
  <c r="Q15" i="23"/>
  <c r="P15" i="23"/>
  <c r="W15" i="23"/>
  <c r="O15" i="23"/>
  <c r="N15" i="23"/>
  <c r="J50" i="36"/>
  <c r="H35" i="35"/>
  <c r="K8" i="22"/>
  <c r="K11" i="22"/>
  <c r="T11" i="22"/>
  <c r="AB8" i="22"/>
  <c r="L8" i="22"/>
  <c r="S11" i="22"/>
  <c r="AA8" i="22"/>
  <c r="Q11" i="22"/>
  <c r="Z8" i="22"/>
  <c r="P11" i="22"/>
  <c r="Y8" i="22"/>
  <c r="N11" i="22"/>
  <c r="X8" i="22"/>
  <c r="M11" i="22"/>
  <c r="K10" i="22"/>
  <c r="K9" i="22"/>
  <c r="W8" i="22"/>
  <c r="U8" i="22"/>
  <c r="T8" i="22"/>
  <c r="BD10" i="23"/>
  <c r="BB11" i="23"/>
  <c r="AZ12" i="23"/>
  <c r="BA10" i="23"/>
  <c r="AY12" i="23"/>
  <c r="BA12" i="23"/>
  <c r="BE10" i="23"/>
  <c r="AY11" i="23"/>
  <c r="BG10" i="23"/>
  <c r="BC10" i="23"/>
  <c r="BB10" i="23"/>
  <c r="AZ10" i="23"/>
  <c r="BF10" i="23"/>
  <c r="BH10" i="23"/>
  <c r="AZ11" i="23"/>
  <c r="AB7" i="15"/>
</calcChain>
</file>

<file path=xl/comments1.xml><?xml version="1.0" encoding="utf-8"?>
<comments xmlns="http://schemas.openxmlformats.org/spreadsheetml/2006/main">
  <authors>
    <author>Setup</author>
  </authors>
  <commentList>
    <comment ref="A1" authorId="0" shapeId="0">
      <text>
        <r>
          <rPr>
            <b/>
            <sz val="18"/>
            <color indexed="39"/>
            <rFont val="Meiryo UI"/>
            <family val="3"/>
            <charset val="128"/>
          </rPr>
          <t>右側の入力シートを利用して入力してください。</t>
        </r>
      </text>
    </comment>
  </commentList>
</comments>
</file>

<file path=xl/comments2.xml><?xml version="1.0" encoding="utf-8"?>
<comments xmlns="http://schemas.openxmlformats.org/spreadsheetml/2006/main">
  <authors>
    <author>Setup</author>
  </authors>
  <commentList>
    <comment ref="AN23" authorId="0" shapeId="0">
      <text>
        <r>
          <rPr>
            <b/>
            <sz val="10"/>
            <color indexed="81"/>
            <rFont val="Meiryo UI"/>
            <family val="3"/>
            <charset val="128"/>
          </rPr>
          <t>５年間実績がない場合は、プルダウンから「実績なし」を選択してください。</t>
        </r>
      </text>
    </comment>
  </commentList>
</comments>
</file>

<file path=xl/comments3.xml><?xml version="1.0" encoding="utf-8"?>
<comments xmlns="http://schemas.openxmlformats.org/spreadsheetml/2006/main">
  <authors>
    <author>Setup</author>
  </authors>
  <commentList>
    <comment ref="AN2" authorId="0" shapeId="0">
      <text>
        <r>
          <rPr>
            <b/>
            <sz val="10"/>
            <color indexed="81"/>
            <rFont val="Meiryo UI"/>
            <family val="3"/>
            <charset val="128"/>
          </rPr>
          <t>５年間実績がない場合は、プルダウンから「実績なし」を選択してください。</t>
        </r>
      </text>
    </comment>
  </commentList>
</comments>
</file>

<file path=xl/comments4.xml><?xml version="1.0" encoding="utf-8"?>
<comments xmlns="http://schemas.openxmlformats.org/spreadsheetml/2006/main">
  <authors>
    <author>Setup</author>
  </authors>
  <commentList>
    <comment ref="B16" authorId="0" shapeId="0">
      <text>
        <r>
          <rPr>
            <b/>
            <sz val="11"/>
            <color indexed="81"/>
            <rFont val="Meiryo UI"/>
            <family val="3"/>
            <charset val="128"/>
          </rPr>
          <t>事務所の存する階を入力してください。</t>
        </r>
      </text>
    </comment>
  </commentList>
</comments>
</file>

<file path=xl/sharedStrings.xml><?xml version="1.0" encoding="utf-8"?>
<sst xmlns="http://schemas.openxmlformats.org/spreadsheetml/2006/main" count="2546" uniqueCount="882">
  <si>
    <t>受付番号</t>
    <rPh sb="0" eb="2">
      <t>ウケツケ</t>
    </rPh>
    <rPh sb="2" eb="4">
      <t>バンゴウ</t>
    </rPh>
    <phoneticPr fontId="2"/>
  </si>
  <si>
    <t>受付年月日</t>
    <rPh sb="0" eb="2">
      <t>ウケツケ</t>
    </rPh>
    <rPh sb="2" eb="5">
      <t>ネンガッピ</t>
    </rPh>
    <phoneticPr fontId="2"/>
  </si>
  <si>
    <t>）</t>
    <phoneticPr fontId="2"/>
  </si>
  <si>
    <t>免許証番号</t>
    <rPh sb="0" eb="3">
      <t>メンキョショウ</t>
    </rPh>
    <rPh sb="3" eb="5">
      <t>バンゴウ</t>
    </rPh>
    <phoneticPr fontId="2"/>
  </si>
  <si>
    <t>免許年月日</t>
    <rPh sb="0" eb="2">
      <t>メンキョ</t>
    </rPh>
    <rPh sb="2" eb="5">
      <t>ネンガッピ</t>
    </rPh>
    <phoneticPr fontId="2"/>
  </si>
  <si>
    <t xml:space="preserve">      年        月        日から</t>
    <rPh sb="6" eb="7">
      <t>ネン</t>
    </rPh>
    <rPh sb="15" eb="16">
      <t>ツキ</t>
    </rPh>
    <rPh sb="24" eb="25">
      <t>ヒ</t>
    </rPh>
    <phoneticPr fontId="2"/>
  </si>
  <si>
    <t xml:space="preserve">      年        月        日まで</t>
    <rPh sb="6" eb="7">
      <t>ネン</t>
    </rPh>
    <rPh sb="15" eb="16">
      <t>ツキ</t>
    </rPh>
    <rPh sb="24" eb="25">
      <t>ヒ</t>
    </rPh>
    <phoneticPr fontId="2"/>
  </si>
  <si>
    <t>免許の</t>
    <rPh sb="0" eb="2">
      <t>メンキョ</t>
    </rPh>
    <phoneticPr fontId="2"/>
  </si>
  <si>
    <t>種類</t>
    <rPh sb="0" eb="2">
      <t>シュルイ</t>
    </rPh>
    <phoneticPr fontId="2"/>
  </si>
  <si>
    <t>新規</t>
    <rPh sb="0" eb="2">
      <t>シンキ</t>
    </rPh>
    <phoneticPr fontId="2"/>
  </si>
  <si>
    <t>免許換え新規</t>
    <rPh sb="0" eb="2">
      <t>メンキョ</t>
    </rPh>
    <rPh sb="2" eb="3">
      <t>ガ</t>
    </rPh>
    <rPh sb="4" eb="6">
      <t>シンキ</t>
    </rPh>
    <phoneticPr fontId="2"/>
  </si>
  <si>
    <t>更新</t>
    <rPh sb="0" eb="2">
      <t>コウシン</t>
    </rPh>
    <phoneticPr fontId="2"/>
  </si>
  <si>
    <t>免許換え後の</t>
    <rPh sb="0" eb="2">
      <t>メンキョ</t>
    </rPh>
    <rPh sb="2" eb="3">
      <t>カ</t>
    </rPh>
    <rPh sb="4" eb="5">
      <t>ゴ</t>
    </rPh>
    <phoneticPr fontId="2"/>
  </si>
  <si>
    <t>免許権者コード</t>
    <rPh sb="0" eb="2">
      <t>メンキョ</t>
    </rPh>
    <rPh sb="2" eb="3">
      <t>ケン</t>
    </rPh>
    <rPh sb="3" eb="4">
      <t>シャ</t>
    </rPh>
    <phoneticPr fontId="2"/>
  </si>
  <si>
    <t>項番</t>
    <rPh sb="0" eb="1">
      <t>コウ</t>
    </rPh>
    <rPh sb="1" eb="2">
      <t>バン</t>
    </rPh>
    <phoneticPr fontId="2"/>
  </si>
  <si>
    <t>商号又は</t>
    <rPh sb="0" eb="2">
      <t>ショウゴウ</t>
    </rPh>
    <rPh sb="2" eb="3">
      <t>マタ</t>
    </rPh>
    <phoneticPr fontId="2"/>
  </si>
  <si>
    <t>名    称</t>
    <rPh sb="0" eb="1">
      <t>メイ</t>
    </rPh>
    <rPh sb="5" eb="6">
      <t>ショウ</t>
    </rPh>
    <phoneticPr fontId="2"/>
  </si>
  <si>
    <t>法人・個人の別</t>
    <rPh sb="0" eb="2">
      <t>ホウジン</t>
    </rPh>
    <rPh sb="3" eb="5">
      <t>コジン</t>
    </rPh>
    <rPh sb="6" eb="7">
      <t>ベツ</t>
    </rPh>
    <phoneticPr fontId="2"/>
  </si>
  <si>
    <t>法人</t>
    <rPh sb="0" eb="2">
      <t>ホウジン</t>
    </rPh>
    <phoneticPr fontId="2"/>
  </si>
  <si>
    <t>個人</t>
    <rPh sb="0" eb="2">
      <t>コジン</t>
    </rPh>
    <phoneticPr fontId="2"/>
  </si>
  <si>
    <t>確認欄</t>
    <rPh sb="0" eb="2">
      <t>カクニン</t>
    </rPh>
    <rPh sb="2" eb="3">
      <t>ラン</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</si>
  <si>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</si>
  <si>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</si>
  <si>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役名コード</t>
    <rPh sb="0" eb="1">
      <t>ヤク</t>
    </rPh>
    <rPh sb="1" eb="2">
      <t>メイ</t>
    </rPh>
    <phoneticPr fontId="2"/>
  </si>
  <si>
    <t>生年月日</t>
    <rPh sb="0" eb="2">
      <t>セイネン</t>
    </rPh>
    <rPh sb="2" eb="4">
      <t>ガッピ</t>
    </rPh>
    <phoneticPr fontId="2"/>
  </si>
  <si>
    <t>氏       名</t>
    <rPh sb="0" eb="1">
      <t>シ</t>
    </rPh>
    <rPh sb="8" eb="9">
      <t>メイ</t>
    </rPh>
    <phoneticPr fontId="2"/>
  </si>
  <si>
    <t>年</t>
    <rPh sb="0" eb="1">
      <t>ネン</t>
    </rPh>
    <phoneticPr fontId="2"/>
  </si>
  <si>
    <t>月</t>
    <rPh sb="0" eb="1">
      <t>ツキ</t>
    </rPh>
    <phoneticPr fontId="2"/>
  </si>
  <si>
    <t>日</t>
    <rPh sb="0" eb="1">
      <t>ヒ</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</si>
  <si>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</si>
  <si>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</si>
  <si>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</si>
  <si>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</si>
  <si>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</si>
  <si>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</si>
  <si>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◎資本金(千円)</t>
    <rPh sb="1" eb="4">
      <t>シホンキン</t>
    </rPh>
    <rPh sb="5" eb="7">
      <t>センエン</t>
    </rPh>
    <phoneticPr fontId="2"/>
  </si>
  <si>
    <t>◎宅地建物取引業以外に行っている</t>
    <rPh sb="1" eb="3">
      <t>タクチ</t>
    </rPh>
    <rPh sb="3" eb="5">
      <t>タテモノ</t>
    </rPh>
    <rPh sb="5" eb="8">
      <t>トリヒキギョウ</t>
    </rPh>
    <rPh sb="8" eb="10">
      <t>イガイ</t>
    </rPh>
    <rPh sb="11" eb="12">
      <t>オコナ</t>
    </rPh>
    <phoneticPr fontId="2"/>
  </si>
  <si>
    <t>免  許  申  請  書</t>
    <rPh sb="0" eb="4">
      <t>メンキョ</t>
    </rPh>
    <rPh sb="6" eb="13">
      <t>シンセイショ</t>
    </rPh>
    <phoneticPr fontId="2"/>
  </si>
  <si>
    <t>(第一面)</t>
    <rPh sb="1" eb="4">
      <t>ダイイチメン</t>
    </rPh>
    <phoneticPr fontId="2"/>
  </si>
  <si>
    <t>申請者</t>
    <rPh sb="0" eb="3">
      <t>シンセイシャ</t>
    </rPh>
    <phoneticPr fontId="2"/>
  </si>
  <si>
    <t>商号又は名称</t>
    <rPh sb="0" eb="2">
      <t>ショウゴウ</t>
    </rPh>
    <rPh sb="2" eb="3">
      <t>マタ</t>
    </rPh>
    <rPh sb="4" eb="6">
      <t>メイショウ</t>
    </rPh>
    <phoneticPr fontId="2"/>
  </si>
  <si>
    <t>郵便番号</t>
    <rPh sb="0" eb="4">
      <t>ユウビンバンゴウ</t>
    </rPh>
    <phoneticPr fontId="2"/>
  </si>
  <si>
    <t>主たる事務所の</t>
    <rPh sb="0" eb="1">
      <t>シュ</t>
    </rPh>
    <rPh sb="3" eb="5">
      <t>ジム</t>
    </rPh>
    <rPh sb="5" eb="6">
      <t>ショ</t>
    </rPh>
    <phoneticPr fontId="2"/>
  </si>
  <si>
    <t>所在地</t>
    <rPh sb="0" eb="3">
      <t>ショザイチ</t>
    </rPh>
    <phoneticPr fontId="2"/>
  </si>
  <si>
    <t>氏名</t>
    <rPh sb="0" eb="2">
      <t>シメイ</t>
    </rPh>
    <phoneticPr fontId="2"/>
  </si>
  <si>
    <t>電話番号</t>
    <rPh sb="0" eb="2">
      <t>デンワ</t>
    </rPh>
    <rPh sb="2" eb="4">
      <t>バンゴウ</t>
    </rPh>
    <phoneticPr fontId="2"/>
  </si>
  <si>
    <t>1.</t>
    <phoneticPr fontId="2"/>
  </si>
  <si>
    <t>2.</t>
    <phoneticPr fontId="2"/>
  </si>
  <si>
    <t>3.</t>
    <phoneticPr fontId="2"/>
  </si>
  <si>
    <t>フリガナ</t>
    <phoneticPr fontId="2"/>
  </si>
  <si>
    <t>1.</t>
    <phoneticPr fontId="2"/>
  </si>
  <si>
    <t>2.</t>
    <phoneticPr fontId="2"/>
  </si>
  <si>
    <t>フリガナ</t>
    <phoneticPr fontId="2"/>
  </si>
  <si>
    <t>1</t>
    <phoneticPr fontId="2"/>
  </si>
  <si>
    <t>0</t>
    <phoneticPr fontId="2"/>
  </si>
  <si>
    <t>─</t>
    <phoneticPr fontId="2"/>
  </si>
  <si>
    <t>（</t>
    <phoneticPr fontId="2"/>
  </si>
  <si>
    <t>有 効 期 間</t>
    <rPh sb="0" eb="1">
      <t>ユウ</t>
    </rPh>
    <rPh sb="2" eb="3">
      <t>コウ</t>
    </rPh>
    <rPh sb="4" eb="5">
      <t>キ</t>
    </rPh>
    <rPh sb="6" eb="7">
      <t>アイダ</t>
    </rPh>
    <phoneticPr fontId="2"/>
  </si>
  <si>
    <t>様式第一号(第一条関係)</t>
    <rPh sb="0" eb="2">
      <t>ヨウシキ</t>
    </rPh>
    <rPh sb="2" eb="4">
      <t>ダイイチゴ</t>
    </rPh>
    <rPh sb="4" eb="5">
      <t>ゴウ</t>
    </rPh>
    <rPh sb="6" eb="9">
      <t>ダイイチジョウ</t>
    </rPh>
    <rPh sb="9" eb="11">
      <t>カンケイ</t>
    </rPh>
    <phoneticPr fontId="2"/>
  </si>
  <si>
    <t>兼業コード</t>
    <rPh sb="0" eb="2">
      <t>ケンギョウ</t>
    </rPh>
    <phoneticPr fontId="2"/>
  </si>
  <si>
    <t>所属団体コード</t>
    <rPh sb="0" eb="2">
      <t>ショゾク</t>
    </rPh>
    <rPh sb="2" eb="4">
      <t>ダンタイ</t>
    </rPh>
    <phoneticPr fontId="2"/>
  </si>
  <si>
    <t xml:space="preserve">  にはその名称</t>
    <rPh sb="6" eb="8">
      <t>メイショウ</t>
    </rPh>
    <phoneticPr fontId="2"/>
  </si>
  <si>
    <t>◎所属している不動産業関係業界団体がある場合</t>
    <rPh sb="1" eb="3">
      <t>ショゾク</t>
    </rPh>
    <rPh sb="7" eb="10">
      <t>フドウサン</t>
    </rPh>
    <rPh sb="10" eb="11">
      <t>ギョウ</t>
    </rPh>
    <rPh sb="11" eb="13">
      <t>カンケイ</t>
    </rPh>
    <rPh sb="13" eb="15">
      <t>ギョウカイ</t>
    </rPh>
    <rPh sb="15" eb="17">
      <t>ダンタイ</t>
    </rPh>
    <rPh sb="20" eb="22">
      <t>バアイ</t>
    </rPh>
    <phoneticPr fontId="2"/>
  </si>
  <si>
    <t>宅地建物取引業法第４条第１項の規定により、同法第３条第１項の免許を申請します。</t>
    <rPh sb="0" eb="2">
      <t>タクチ</t>
    </rPh>
    <rPh sb="2" eb="4">
      <t>タテモノ</t>
    </rPh>
    <rPh sb="4" eb="6">
      <t>トリヒキ</t>
    </rPh>
    <rPh sb="6" eb="7">
      <t>ギョウ</t>
    </rPh>
    <rPh sb="7" eb="8">
      <t>ホウリツ</t>
    </rPh>
    <rPh sb="8" eb="9">
      <t>ダイ</t>
    </rPh>
    <rPh sb="10" eb="11">
      <t>ジョウ</t>
    </rPh>
    <rPh sb="11" eb="12">
      <t>ダイ</t>
    </rPh>
    <rPh sb="13" eb="14">
      <t>コウ</t>
    </rPh>
    <rPh sb="15" eb="17">
      <t>キテイ</t>
    </rPh>
    <rPh sb="21" eb="22">
      <t>ドウホウ</t>
    </rPh>
    <rPh sb="22" eb="23">
      <t>ホウリツ</t>
    </rPh>
    <rPh sb="23" eb="24">
      <t>ダイ</t>
    </rPh>
    <rPh sb="25" eb="26">
      <t>ジョウ</t>
    </rPh>
    <rPh sb="26" eb="27">
      <t>ダイ</t>
    </rPh>
    <rPh sb="28" eb="29">
      <t>コウ</t>
    </rPh>
    <rPh sb="30" eb="32">
      <t>メンキョ</t>
    </rPh>
    <rPh sb="33" eb="35">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</si>
  <si>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</si>
  <si>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申請時の免許証番号</t>
    <rPh sb="0" eb="2">
      <t>シンセイ</t>
    </rPh>
    <rPh sb="2" eb="3">
      <t>ジ</t>
    </rPh>
    <rPh sb="4" eb="7">
      <t>メンキョショウ</t>
    </rPh>
    <rPh sb="7" eb="9">
      <t>バンゴウ</t>
    </rPh>
    <phoneticPr fontId="2"/>
  </si>
  <si>
    <t>(法人にあっては、代表者の氏名)</t>
    <rPh sb="1" eb="3">
      <t>ホウジン</t>
    </rPh>
    <rPh sb="9" eb="12">
      <t>ダイヒョウシャ</t>
    </rPh>
    <rPh sb="13" eb="15">
      <t>シメイ</t>
    </rPh>
    <phoneticPr fontId="2"/>
  </si>
  <si>
    <t>日</t>
    <rPh sb="0" eb="1">
      <t>ニチ</t>
    </rPh>
    <phoneticPr fontId="2"/>
  </si>
  <si>
    <t>役名コード</t>
    <rPh sb="0" eb="1">
      <t>ヤクイン</t>
    </rPh>
    <rPh sb="1" eb="2">
      <t>メイ</t>
    </rPh>
    <phoneticPr fontId="2"/>
  </si>
  <si>
    <t>◎役員に関する事項（法人の場合）</t>
    <rPh sb="1" eb="3">
      <t>ヤクイン</t>
    </rPh>
    <rPh sb="4" eb="5">
      <t>カン</t>
    </rPh>
    <rPh sb="7" eb="9">
      <t>ジコウ</t>
    </rPh>
    <rPh sb="10" eb="12">
      <t>ホウジン</t>
    </rPh>
    <rPh sb="13" eb="15">
      <t>バアイ</t>
    </rPh>
    <phoneticPr fontId="2"/>
  </si>
  <si>
    <t>申請時の免許証番号</t>
    <rPh sb="0" eb="3">
      <t>シンセイジ</t>
    </rPh>
    <rPh sb="4" eb="6">
      <t>メンキョショ</t>
    </rPh>
    <rPh sb="6" eb="7">
      <t>ショウ</t>
    </rPh>
    <rPh sb="7" eb="9">
      <t>バンゴウ</t>
    </rPh>
    <phoneticPr fontId="2"/>
  </si>
  <si>
    <t xml:space="preserve">                   (第二面）</t>
    <rPh sb="20" eb="22">
      <t>ダイニ</t>
    </rPh>
    <rPh sb="22" eb="23">
      <t>メン</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</si>
  <si>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</si>
  <si>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従事する者の数</t>
    <rPh sb="0" eb="2">
      <t>ジュウジ</t>
    </rPh>
    <rPh sb="4" eb="5">
      <t>モノ</t>
    </rPh>
    <rPh sb="6" eb="7">
      <t>カズ</t>
    </rPh>
    <phoneticPr fontId="2"/>
  </si>
  <si>
    <t>所在地市区町村コ―ド</t>
    <rPh sb="0" eb="3">
      <t>ショザイチ</t>
    </rPh>
    <rPh sb="3" eb="4">
      <t>シ</t>
    </rPh>
    <rPh sb="4" eb="5">
      <t>ク</t>
    </rPh>
    <rPh sb="5" eb="7">
      <t>チョウソン</t>
    </rPh>
    <phoneticPr fontId="2"/>
  </si>
  <si>
    <t>◎事務所に関する事項</t>
    <rPh sb="1" eb="3">
      <t>ジム</t>
    </rPh>
    <rPh sb="3" eb="4">
      <t>トコロ</t>
    </rPh>
    <rPh sb="5" eb="6">
      <t>カン</t>
    </rPh>
    <rPh sb="8" eb="10">
      <t>ジコウ</t>
    </rPh>
    <phoneticPr fontId="2"/>
  </si>
  <si>
    <t>事務所の名称</t>
    <rPh sb="0" eb="2">
      <t>ジム</t>
    </rPh>
    <rPh sb="2" eb="3">
      <t>トコロ</t>
    </rPh>
    <rPh sb="4" eb="6">
      <t>メイショウ</t>
    </rPh>
    <phoneticPr fontId="2"/>
  </si>
  <si>
    <t>事務所コード</t>
    <rPh sb="0" eb="2">
      <t>ジム</t>
    </rPh>
    <rPh sb="2" eb="3">
      <t>トコロ</t>
    </rPh>
    <phoneticPr fontId="2"/>
  </si>
  <si>
    <t>1.主たる事務所　2.従たる事務所</t>
    <rPh sb="2" eb="3">
      <t>シュ</t>
    </rPh>
    <rPh sb="5" eb="7">
      <t>ジム</t>
    </rPh>
    <rPh sb="7" eb="8">
      <t>トコロ</t>
    </rPh>
    <rPh sb="11" eb="12">
      <t>ジュウ</t>
    </rPh>
    <rPh sb="14" eb="16">
      <t>ジム</t>
    </rPh>
    <rPh sb="16" eb="17">
      <t>トコロ</t>
    </rPh>
    <phoneticPr fontId="2"/>
  </si>
  <si>
    <t>事務所の別</t>
    <rPh sb="0" eb="2">
      <t>ジム</t>
    </rPh>
    <rPh sb="2" eb="3">
      <t>トコロ</t>
    </rPh>
    <rPh sb="4" eb="5">
      <t>ベツ</t>
    </rPh>
    <phoneticPr fontId="2"/>
  </si>
  <si>
    <t xml:space="preserve">                                          (第三面）</t>
    <rPh sb="43" eb="45">
      <t>ダイニ</t>
    </rPh>
    <rPh sb="45" eb="46">
      <t>メン</t>
    </rPh>
    <phoneticPr fontId="2"/>
  </si>
  <si>
    <t>（消印してはならない）</t>
    <rPh sb="1" eb="3">
      <t>ケシイン</t>
    </rPh>
    <phoneticPr fontId="2"/>
  </si>
  <si>
    <t xml:space="preserve">                                          (第五面）</t>
    <rPh sb="43" eb="44">
      <t>ダイニ</t>
    </rPh>
    <rPh sb="44" eb="45">
      <t>ゴ</t>
    </rPh>
    <rPh sb="45" eb="46">
      <t>メン</t>
    </rPh>
    <phoneticPr fontId="2"/>
  </si>
  <si>
    <t>（千円）</t>
    <rPh sb="1" eb="3">
      <t>センエン</t>
    </rPh>
    <phoneticPr fontId="2"/>
  </si>
  <si>
    <t>手数料</t>
    <rPh sb="0" eb="3">
      <t>テスウリョウ</t>
    </rPh>
    <phoneticPr fontId="2"/>
  </si>
  <si>
    <t>合　計</t>
    <rPh sb="0" eb="3">
      <t>ゴウケイ</t>
    </rPh>
    <phoneticPr fontId="2"/>
  </si>
  <si>
    <t>建　物</t>
    <rPh sb="0" eb="3">
      <t>タテモノ</t>
    </rPh>
    <phoneticPr fontId="2"/>
  </si>
  <si>
    <t>宅　地</t>
    <rPh sb="0" eb="3">
      <t>タクチ</t>
    </rPh>
    <phoneticPr fontId="2"/>
  </si>
  <si>
    <t>種　類</t>
    <rPh sb="0" eb="3">
      <t>シュルイ</t>
    </rPh>
    <phoneticPr fontId="2"/>
  </si>
  <si>
    <t>期間</t>
    <rPh sb="0" eb="2">
      <t>キカン</t>
    </rPh>
    <phoneticPr fontId="2"/>
  </si>
  <si>
    <t>代理又は媒介の実績</t>
    <rPh sb="0" eb="2">
      <t>ダイリ</t>
    </rPh>
    <rPh sb="2" eb="3">
      <t>マタ</t>
    </rPh>
    <rPh sb="4" eb="6">
      <t>バイカイ</t>
    </rPh>
    <rPh sb="7" eb="9">
      <t>ジッセキ</t>
    </rPh>
    <phoneticPr fontId="2"/>
  </si>
  <si>
    <t>イ　</t>
    <phoneticPr fontId="2"/>
  </si>
  <si>
    <t>　</t>
    <phoneticPr fontId="2"/>
  </si>
  <si>
    <t>2.事業の実績</t>
    <rPh sb="2" eb="4">
      <t>ジギョウ</t>
    </rPh>
    <rPh sb="5" eb="7">
      <t>ジッセキ</t>
    </rPh>
    <phoneticPr fontId="2"/>
  </si>
  <si>
    <t>最初の免許</t>
    <rPh sb="0" eb="2">
      <t>サイショ</t>
    </rPh>
    <rPh sb="3" eb="5">
      <t>メンキョ</t>
    </rPh>
    <phoneticPr fontId="2"/>
  </si>
  <si>
    <t>1.事業の沿革</t>
    <rPh sb="2" eb="4">
      <t>ジギョウ</t>
    </rPh>
    <rPh sb="5" eb="7">
      <t>エンカク</t>
    </rPh>
    <phoneticPr fontId="2"/>
  </si>
  <si>
    <t>(第一面）</t>
    <rPh sb="1" eb="2">
      <t>ダイ</t>
    </rPh>
    <rPh sb="2" eb="4">
      <t>イチメン</t>
    </rPh>
    <phoneticPr fontId="2"/>
  </si>
  <si>
    <t>様式第二号（第一条の二関係）</t>
    <rPh sb="0" eb="2">
      <t>ヨウシキ</t>
    </rPh>
    <rPh sb="2" eb="5">
      <t>ダイ2ゴウ</t>
    </rPh>
    <rPh sb="6" eb="7">
      <t>ダイ</t>
    </rPh>
    <rPh sb="7" eb="8">
      <t>イチ</t>
    </rPh>
    <rPh sb="8" eb="9">
      <t>ジョウ</t>
    </rPh>
    <rPh sb="10" eb="11">
      <t>ニ</t>
    </rPh>
    <rPh sb="11" eb="13">
      <t>カンケイ</t>
    </rPh>
    <phoneticPr fontId="2"/>
  </si>
  <si>
    <t>備考</t>
    <rPh sb="0" eb="2">
      <t>ビコウ</t>
    </rPh>
    <phoneticPr fontId="2"/>
  </si>
  <si>
    <t>計</t>
    <rPh sb="0" eb="1">
      <t>ケイ</t>
    </rPh>
    <phoneticPr fontId="2"/>
  </si>
  <si>
    <t>宅地及び建物</t>
    <rPh sb="0" eb="2">
      <t>タクチ</t>
    </rPh>
    <rPh sb="2" eb="3">
      <t>オヨ</t>
    </rPh>
    <rPh sb="4" eb="6">
      <t>タテモノ</t>
    </rPh>
    <phoneticPr fontId="2"/>
  </si>
  <si>
    <t>　　交　　　　　　換</t>
    <rPh sb="2" eb="10">
      <t>コウカン</t>
    </rPh>
    <phoneticPr fontId="2"/>
  </si>
  <si>
    <t>宅地</t>
    <rPh sb="0" eb="2">
      <t>タクチ</t>
    </rPh>
    <phoneticPr fontId="2"/>
  </si>
  <si>
    <t>　　購　　　　　　入</t>
    <rPh sb="2" eb="3">
      <t>コウニュウ</t>
    </rPh>
    <rPh sb="9" eb="10">
      <t>イ</t>
    </rPh>
    <phoneticPr fontId="2"/>
  </si>
  <si>
    <t>　　売　　　　　却</t>
    <rPh sb="2" eb="9">
      <t>バイキャク</t>
    </rPh>
    <phoneticPr fontId="2"/>
  </si>
  <si>
    <t>期　間</t>
    <rPh sb="0" eb="3">
      <t>キカン</t>
    </rPh>
    <phoneticPr fontId="2"/>
  </si>
  <si>
    <t>売買・交換の実績</t>
    <rPh sb="0" eb="2">
      <t>バイバイ</t>
    </rPh>
    <rPh sb="3" eb="5">
      <t>コウカン</t>
    </rPh>
    <rPh sb="6" eb="8">
      <t>ジッセキ</t>
    </rPh>
    <phoneticPr fontId="2"/>
  </si>
  <si>
    <t>ロ</t>
    <phoneticPr fontId="2"/>
  </si>
  <si>
    <t>　</t>
    <phoneticPr fontId="2"/>
  </si>
  <si>
    <t>名</t>
    <rPh sb="0" eb="1">
      <t>メイ</t>
    </rPh>
    <phoneticPr fontId="2"/>
  </si>
  <si>
    <t>誓　　約　　書</t>
    <rPh sb="0" eb="7">
      <t>セイヤクショ</t>
    </rPh>
    <phoneticPr fontId="2"/>
  </si>
  <si>
    <t>住所</t>
    <rPh sb="0" eb="2">
      <t>ジュウショ</t>
    </rPh>
    <phoneticPr fontId="2"/>
  </si>
  <si>
    <t>住所市区町村コード</t>
    <rPh sb="0" eb="2">
      <t>ジュウショ</t>
    </rPh>
    <rPh sb="2" eb="3">
      <t>シ</t>
    </rPh>
    <rPh sb="3" eb="4">
      <t>ク</t>
    </rPh>
    <rPh sb="4" eb="6">
      <t>チョウソン</t>
    </rPh>
    <phoneticPr fontId="2"/>
  </si>
  <si>
    <t>就任年月日</t>
    <rPh sb="0" eb="2">
      <t>シュウニン</t>
    </rPh>
    <rPh sb="2" eb="5">
      <t>ネンガッピ</t>
    </rPh>
    <phoneticPr fontId="2"/>
  </si>
  <si>
    <t>相談役及び顧問（法人の場合）</t>
    <rPh sb="0" eb="3">
      <t>ソウダンヤク</t>
    </rPh>
    <rPh sb="3" eb="4">
      <t>オヨ</t>
    </rPh>
    <rPh sb="5" eb="7">
      <t>コモン</t>
    </rPh>
    <rPh sb="8" eb="10">
      <t>ホウジン</t>
    </rPh>
    <rPh sb="11" eb="13">
      <t>バアイ</t>
    </rPh>
    <phoneticPr fontId="2"/>
  </si>
  <si>
    <t>住所又は、所在地</t>
    <rPh sb="0" eb="2">
      <t>ジュウショ</t>
    </rPh>
    <rPh sb="2" eb="3">
      <t>マタ</t>
    </rPh>
    <rPh sb="5" eb="8">
      <t>ショザイチ</t>
    </rPh>
    <phoneticPr fontId="2"/>
  </si>
  <si>
    <t>市区町村コード</t>
    <rPh sb="0" eb="1">
      <t>シ</t>
    </rPh>
    <rPh sb="1" eb="2">
      <t>ク</t>
    </rPh>
    <rPh sb="2" eb="4">
      <t>チョウソン</t>
    </rPh>
    <phoneticPr fontId="2"/>
  </si>
  <si>
    <t>％</t>
    <phoneticPr fontId="2"/>
  </si>
  <si>
    <t>（出資金額）</t>
    <rPh sb="1" eb="3">
      <t>シュッシ</t>
    </rPh>
    <rPh sb="3" eb="5">
      <t>キンガク</t>
    </rPh>
    <phoneticPr fontId="2"/>
  </si>
  <si>
    <t>株</t>
    <rPh sb="0" eb="1">
      <t>カブ</t>
    </rPh>
    <phoneticPr fontId="2"/>
  </si>
  <si>
    <t>保有株式の数</t>
    <rPh sb="0" eb="2">
      <t>ホユウ</t>
    </rPh>
    <rPh sb="2" eb="4">
      <t>カブシキ</t>
    </rPh>
    <rPh sb="5" eb="6">
      <t>カズ</t>
    </rPh>
    <phoneticPr fontId="2"/>
  </si>
  <si>
    <t>氏名又は名称</t>
    <rPh sb="0" eb="2">
      <t>シメイ</t>
    </rPh>
    <rPh sb="2" eb="3">
      <t>マタ</t>
    </rPh>
    <rPh sb="4" eb="6">
      <t>メイショウ</t>
    </rPh>
    <phoneticPr fontId="2"/>
  </si>
  <si>
    <t>100分の5以上の株式を有する株主又は100分の5以上の額に相当する出資をしている者（法人の場合）</t>
    <rPh sb="3" eb="4">
      <t>ブン</t>
    </rPh>
    <rPh sb="6" eb="8">
      <t>イジョウ</t>
    </rPh>
    <rPh sb="9" eb="11">
      <t>カブシキ</t>
    </rPh>
    <rPh sb="12" eb="13">
      <t>ユウ</t>
    </rPh>
    <rPh sb="15" eb="17">
      <t>カブヌシ</t>
    </rPh>
    <rPh sb="17" eb="18">
      <t>マタ</t>
    </rPh>
    <rPh sb="22" eb="23">
      <t>ブン</t>
    </rPh>
    <rPh sb="25" eb="27">
      <t>イジョウ</t>
    </rPh>
    <rPh sb="28" eb="29">
      <t>ガク</t>
    </rPh>
    <rPh sb="30" eb="32">
      <t>ソウトウ</t>
    </rPh>
    <rPh sb="34" eb="36">
      <t>シュッシ</t>
    </rPh>
    <rPh sb="41" eb="42">
      <t>モノ</t>
    </rPh>
    <rPh sb="43" eb="45">
      <t>ホウジン</t>
    </rPh>
    <rPh sb="46" eb="48">
      <t>バアイ</t>
    </rPh>
    <phoneticPr fontId="2"/>
  </si>
  <si>
    <t>(第二面）</t>
    <rPh sb="1" eb="3">
      <t>ダイ2</t>
    </rPh>
    <rPh sb="3" eb="4">
      <t>メン</t>
    </rPh>
    <phoneticPr fontId="2"/>
  </si>
  <si>
    <t>性別</t>
    <rPh sb="0" eb="2">
      <t>セイベツ</t>
    </rPh>
    <phoneticPr fontId="2"/>
  </si>
  <si>
    <t>業務に従事する者</t>
    <rPh sb="0" eb="2">
      <t>ギョウム</t>
    </rPh>
    <rPh sb="3" eb="5">
      <t>ジュウジ</t>
    </rPh>
    <rPh sb="7" eb="8">
      <t>モノ</t>
    </rPh>
    <phoneticPr fontId="2"/>
  </si>
  <si>
    <t>事務所の名称</t>
    <rPh sb="0" eb="2">
      <t>ジム</t>
    </rPh>
    <rPh sb="2" eb="3">
      <t>ショ</t>
    </rPh>
    <rPh sb="4" eb="6">
      <t>メイショウ</t>
    </rPh>
    <phoneticPr fontId="2"/>
  </si>
  <si>
    <t>事務所コード</t>
    <rPh sb="0" eb="2">
      <t>ジム</t>
    </rPh>
    <rPh sb="2" eb="3">
      <t>ショ</t>
    </rPh>
    <phoneticPr fontId="2"/>
  </si>
  <si>
    <t>宅地建物取引業に従事する者の名簿</t>
    <rPh sb="0" eb="2">
      <t>タクチ</t>
    </rPh>
    <rPh sb="2" eb="4">
      <t>タテモノ</t>
    </rPh>
    <rPh sb="4" eb="7">
      <t>トリヒキギョウ</t>
    </rPh>
    <rPh sb="8" eb="10">
      <t>ジュウジ</t>
    </rPh>
    <rPh sb="12" eb="13">
      <t>モノ</t>
    </rPh>
    <rPh sb="14" eb="16">
      <t>メイボ</t>
    </rPh>
    <phoneticPr fontId="2"/>
  </si>
  <si>
    <t>宅地建物取引業に従事する者の数</t>
    <rPh sb="0" eb="2">
      <t>タクチ</t>
    </rPh>
    <rPh sb="2" eb="4">
      <t>タテモノ</t>
    </rPh>
    <rPh sb="4" eb="7">
      <t>トリヒキギョウ</t>
    </rPh>
    <rPh sb="8" eb="10">
      <t>ジュウジ</t>
    </rPh>
    <rPh sb="12" eb="13">
      <t>モノ</t>
    </rPh>
    <rPh sb="14" eb="15">
      <t>カズ</t>
    </rPh>
    <phoneticPr fontId="2"/>
  </si>
  <si>
    <t>記</t>
    <rPh sb="0" eb="1">
      <t>キ</t>
    </rPh>
    <phoneticPr fontId="2"/>
  </si>
  <si>
    <t>（法人にあっては、代表者の氏名）</t>
    <rPh sb="1" eb="3">
      <t>ホウジン</t>
    </rPh>
    <rPh sb="9" eb="12">
      <t>ダイヒョウシャ</t>
    </rPh>
    <rPh sb="13" eb="15">
      <t>シメイ</t>
    </rPh>
    <phoneticPr fontId="2"/>
  </si>
  <si>
    <t>氏　</t>
    <rPh sb="0" eb="1">
      <t>シメイ</t>
    </rPh>
    <phoneticPr fontId="2"/>
  </si>
  <si>
    <t>②</t>
    <phoneticPr fontId="2"/>
  </si>
  <si>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2"/>
  </si>
  <si>
    <t>①</t>
    <phoneticPr fontId="2"/>
  </si>
  <si>
    <t>備　考</t>
    <rPh sb="0" eb="3">
      <t>ビコウ</t>
    </rPh>
    <phoneticPr fontId="2"/>
  </si>
  <si>
    <t>氏　　　　名</t>
    <rPh sb="0" eb="6">
      <t>シメイ</t>
    </rPh>
    <phoneticPr fontId="2"/>
  </si>
  <si>
    <t>上記の記載内容について、事実と相違ないことを誓約します。</t>
    <rPh sb="0" eb="2">
      <t>ジョウキ</t>
    </rPh>
    <rPh sb="3" eb="5">
      <t>キサイ</t>
    </rPh>
    <rPh sb="5" eb="7">
      <t>ナイヨウ</t>
    </rPh>
    <rPh sb="12" eb="14">
      <t>ジジツ</t>
    </rPh>
    <rPh sb="15" eb="17">
      <t>ソウイ</t>
    </rPh>
    <rPh sb="22" eb="24">
      <t>セイヤク</t>
    </rPh>
    <phoneticPr fontId="2"/>
  </si>
  <si>
    <t>（所在地）</t>
    <rPh sb="1" eb="4">
      <t>ショザイチ</t>
    </rPh>
    <phoneticPr fontId="2"/>
  </si>
  <si>
    <t>（事務所名）</t>
    <rPh sb="1" eb="3">
      <t>ジム</t>
    </rPh>
    <rPh sb="3" eb="4">
      <t>トコロ</t>
    </rPh>
    <rPh sb="4" eb="5">
      <t>メイ</t>
    </rPh>
    <phoneticPr fontId="2"/>
  </si>
  <si>
    <t>契約形態</t>
    <rPh sb="0" eb="2">
      <t>ケイヤクビ</t>
    </rPh>
    <rPh sb="2" eb="4">
      <t>ケイタイ</t>
    </rPh>
    <phoneticPr fontId="2"/>
  </si>
  <si>
    <t>契約期間</t>
    <rPh sb="0" eb="2">
      <t>ケイヤクビ</t>
    </rPh>
    <rPh sb="2" eb="4">
      <t>キカン</t>
    </rPh>
    <phoneticPr fontId="2"/>
  </si>
  <si>
    <t>契約相手</t>
    <rPh sb="0" eb="2">
      <t>ケイヤク</t>
    </rPh>
    <rPh sb="2" eb="4">
      <t>アイテ</t>
    </rPh>
    <phoneticPr fontId="2"/>
  </si>
  <si>
    <t>事務所の所有者が申請者と異なる場合</t>
    <rPh sb="0" eb="2">
      <t>ジム</t>
    </rPh>
    <rPh sb="2" eb="3">
      <t>トコロ</t>
    </rPh>
    <rPh sb="4" eb="7">
      <t>ショユウシャ</t>
    </rPh>
    <rPh sb="8" eb="11">
      <t>シンセイシャ</t>
    </rPh>
    <rPh sb="12" eb="13">
      <t>コト</t>
    </rPh>
    <rPh sb="15" eb="17">
      <t>バアイ</t>
    </rPh>
    <phoneticPr fontId="2"/>
  </si>
  <si>
    <t>事項</t>
    <rPh sb="0" eb="2">
      <t>ジコウ</t>
    </rPh>
    <phoneticPr fontId="2"/>
  </si>
  <si>
    <t>事務所を使用する権原に関する書面</t>
    <rPh sb="0" eb="2">
      <t>ジム</t>
    </rPh>
    <rPh sb="2" eb="3">
      <t>トコロ</t>
    </rPh>
    <rPh sb="4" eb="6">
      <t>シヨウ</t>
    </rPh>
    <rPh sb="8" eb="9">
      <t>ケンゲン</t>
    </rPh>
    <rPh sb="9" eb="10">
      <t>ハラ</t>
    </rPh>
    <rPh sb="11" eb="12">
      <t>カン</t>
    </rPh>
    <rPh sb="14" eb="16">
      <t>ショメン</t>
    </rPh>
    <phoneticPr fontId="2"/>
  </si>
  <si>
    <t>上記のとおり相違ありません。</t>
    <rPh sb="0" eb="2">
      <t>ジョウキ</t>
    </rPh>
    <rPh sb="6" eb="8">
      <t>ソウイ</t>
    </rPh>
    <phoneticPr fontId="2"/>
  </si>
  <si>
    <t>職歴</t>
    <rPh sb="0" eb="2">
      <t>ショクレキ</t>
    </rPh>
    <phoneticPr fontId="2"/>
  </si>
  <si>
    <t>（フリガナ）</t>
    <phoneticPr fontId="2"/>
  </si>
  <si>
    <t>その他</t>
    <rPh sb="2" eb="3">
      <t>タ</t>
    </rPh>
    <phoneticPr fontId="2"/>
  </si>
  <si>
    <t>前受金</t>
    <rPh sb="0" eb="1">
      <t>マエ</t>
    </rPh>
    <rPh sb="1" eb="2">
      <t>ウ</t>
    </rPh>
    <rPh sb="2" eb="3">
      <t>キン</t>
    </rPh>
    <phoneticPr fontId="2"/>
  </si>
  <si>
    <t>預り金</t>
    <rPh sb="0" eb="1">
      <t>アズ</t>
    </rPh>
    <rPh sb="2" eb="3">
      <t>キン</t>
    </rPh>
    <phoneticPr fontId="2"/>
  </si>
  <si>
    <t>未払金</t>
    <rPh sb="0" eb="2">
      <t>ミハラ</t>
    </rPh>
    <rPh sb="2" eb="3">
      <t>キン</t>
    </rPh>
    <phoneticPr fontId="2"/>
  </si>
  <si>
    <t>借入金</t>
    <rPh sb="0" eb="1">
      <t>カ</t>
    </rPh>
    <rPh sb="1" eb="2">
      <t>ニュウ</t>
    </rPh>
    <rPh sb="2" eb="3">
      <t>キン</t>
    </rPh>
    <phoneticPr fontId="2"/>
  </si>
  <si>
    <t>負　　債</t>
    <rPh sb="0" eb="4">
      <t>フサイ</t>
    </rPh>
    <phoneticPr fontId="2"/>
  </si>
  <si>
    <t>権利</t>
    <rPh sb="0" eb="2">
      <t>ケンリ</t>
    </rPh>
    <phoneticPr fontId="2"/>
  </si>
  <si>
    <t>備品</t>
    <rPh sb="0" eb="2">
      <t>ビヒン</t>
    </rPh>
    <phoneticPr fontId="2"/>
  </si>
  <si>
    <t>建物</t>
    <rPh sb="0" eb="2">
      <t>タテモノ</t>
    </rPh>
    <phoneticPr fontId="2"/>
  </si>
  <si>
    <t>土地</t>
    <rPh sb="0" eb="2">
      <t>トチ</t>
    </rPh>
    <phoneticPr fontId="2"/>
  </si>
  <si>
    <t>未収入金</t>
    <rPh sb="0" eb="4">
      <t>ミシュウニュウキン</t>
    </rPh>
    <phoneticPr fontId="2"/>
  </si>
  <si>
    <t>有価証券</t>
    <rPh sb="0" eb="2">
      <t>ユウカ</t>
    </rPh>
    <rPh sb="2" eb="4">
      <t>ショウケン</t>
    </rPh>
    <phoneticPr fontId="2"/>
  </si>
  <si>
    <t>現金預金</t>
    <rPh sb="0" eb="2">
      <t>ゲンキン</t>
    </rPh>
    <rPh sb="2" eb="4">
      <t>ヨキン</t>
    </rPh>
    <phoneticPr fontId="2"/>
  </si>
  <si>
    <t>資　　産</t>
    <rPh sb="0" eb="4">
      <t>シサン</t>
    </rPh>
    <phoneticPr fontId="2"/>
  </si>
  <si>
    <t>摘要</t>
    <rPh sb="0" eb="2">
      <t>テキヨウ</t>
    </rPh>
    <phoneticPr fontId="2"/>
  </si>
  <si>
    <t>価格</t>
    <rPh sb="0" eb="2">
      <t>カカク</t>
    </rPh>
    <phoneticPr fontId="2"/>
  </si>
  <si>
    <t>資産</t>
    <rPh sb="0" eb="2">
      <t>シサン</t>
    </rPh>
    <phoneticPr fontId="2"/>
  </si>
  <si>
    <t>資産に関する調書</t>
    <rPh sb="0" eb="2">
      <t>シサン</t>
    </rPh>
    <rPh sb="3" eb="4">
      <t>カン</t>
    </rPh>
    <rPh sb="6" eb="8">
      <t>チョウショ</t>
    </rPh>
    <phoneticPr fontId="2"/>
  </si>
  <si>
    <t>法定代理人</t>
    <rPh sb="0" eb="2">
      <t>ホウテイ</t>
    </rPh>
    <rPh sb="2" eb="4">
      <t>ダイリ</t>
    </rPh>
    <rPh sb="4" eb="5">
      <t>ニン</t>
    </rPh>
    <phoneticPr fontId="2"/>
  </si>
  <si>
    <t xml:space="preserve"> 商号又は名称</t>
    <rPh sb="1" eb="3">
      <t>ショウゴウ</t>
    </rPh>
    <rPh sb="3" eb="4">
      <t>マタ</t>
    </rPh>
    <rPh sb="5" eb="7">
      <t>メイショウ</t>
    </rPh>
    <phoneticPr fontId="2"/>
  </si>
  <si>
    <t xml:space="preserve"> 氏　　　　名</t>
    <rPh sb="1" eb="2">
      <t>シ</t>
    </rPh>
    <rPh sb="6" eb="7">
      <t>メイ</t>
    </rPh>
    <phoneticPr fontId="2"/>
  </si>
  <si>
    <t>フリガナ</t>
    <phoneticPr fontId="2"/>
  </si>
  <si>
    <t>◎専任の宅地建物取引士に関する事項</t>
    <rPh sb="1" eb="3">
      <t>センニン</t>
    </rPh>
    <rPh sb="4" eb="6">
      <t>タクチ</t>
    </rPh>
    <rPh sb="6" eb="8">
      <t>タテモノ</t>
    </rPh>
    <rPh sb="12" eb="13">
      <t>カン</t>
    </rPh>
    <rPh sb="15" eb="17">
      <t>ジコウ</t>
    </rPh>
    <phoneticPr fontId="2"/>
  </si>
  <si>
    <t>専任の宅地建物取引士に関する事項（続き）</t>
    <rPh sb="0" eb="2">
      <t>センニン</t>
    </rPh>
    <rPh sb="11" eb="12">
      <t>カン</t>
    </rPh>
    <rPh sb="14" eb="16">
      <t>ジコウ</t>
    </rPh>
    <rPh sb="17" eb="18">
      <t>ツヅ</t>
    </rPh>
    <phoneticPr fontId="2"/>
  </si>
  <si>
    <t>従事する者　　　　　　　名</t>
    <rPh sb="0" eb="2">
      <t>ジュウジ</t>
    </rPh>
    <rPh sb="4" eb="5">
      <t>モノ</t>
    </rPh>
    <rPh sb="12" eb="13">
      <t>メイ</t>
    </rPh>
    <phoneticPr fontId="2"/>
  </si>
  <si>
    <t>専任の宅地建物取引士設置証明書</t>
    <rPh sb="0" eb="2">
      <t>センニン</t>
    </rPh>
    <rPh sb="3" eb="5">
      <t>タクチ</t>
    </rPh>
    <rPh sb="5" eb="7">
      <t>タテモノ</t>
    </rPh>
    <rPh sb="10" eb="12">
      <t>セッチ</t>
    </rPh>
    <rPh sb="12" eb="15">
      <t>ショウメイショ</t>
    </rPh>
    <phoneticPr fontId="2"/>
  </si>
  <si>
    <t>(第一面）</t>
    <phoneticPr fontId="2"/>
  </si>
  <si>
    <t>フリガナ</t>
    <phoneticPr fontId="2"/>
  </si>
  <si>
    <t>フリガナ</t>
    <phoneticPr fontId="2"/>
  </si>
  <si>
    <t>月</t>
    <rPh sb="0" eb="1">
      <t>ガツ</t>
    </rPh>
    <phoneticPr fontId="2"/>
  </si>
  <si>
    <t>令和</t>
    <rPh sb="0" eb="2">
      <t>レイワ</t>
    </rPh>
    <phoneticPr fontId="2"/>
  </si>
  <si>
    <t>三重県知事あて</t>
    <rPh sb="0" eb="2">
      <t>ミエ</t>
    </rPh>
    <rPh sb="2" eb="5">
      <t>ケンチジ</t>
    </rPh>
    <phoneticPr fontId="2"/>
  </si>
  <si>
    <t>FAX番号</t>
    <rPh sb="3" eb="5">
      <t>バンゴウ</t>
    </rPh>
    <phoneticPr fontId="2"/>
  </si>
  <si>
    <t>日）</t>
    <rPh sb="0" eb="1">
      <t>ニチ</t>
    </rPh>
    <phoneticPr fontId="2"/>
  </si>
  <si>
    <t>(有効期間：</t>
    <phoneticPr fontId="2"/>
  </si>
  <si>
    <t>（    ）第          号</t>
    <rPh sb="6" eb="7">
      <t>ダイ</t>
    </rPh>
    <rPh sb="17" eb="18">
      <t>ゴウ</t>
    </rPh>
    <phoneticPr fontId="2"/>
  </si>
  <si>
    <t xml:space="preserve">  年        月        日</t>
    <rPh sb="2" eb="3">
      <t>ネン</t>
    </rPh>
    <rPh sb="11" eb="12">
      <t>ツキ</t>
    </rPh>
    <rPh sb="20" eb="21">
      <t>ヒ</t>
    </rPh>
    <phoneticPr fontId="2"/>
  </si>
  <si>
    <t>三重県知事</t>
    <rPh sb="0" eb="3">
      <t>ミエケン</t>
    </rPh>
    <rPh sb="3" eb="5">
      <t>チジ</t>
    </rPh>
    <phoneticPr fontId="2"/>
  </si>
  <si>
    <t>０１　農業</t>
    <rPh sb="2" eb="4">
      <t>ノウギョウ</t>
    </rPh>
    <phoneticPr fontId="2"/>
  </si>
  <si>
    <t>０２　林業</t>
    <rPh sb="2" eb="4">
      <t>リンギョウ</t>
    </rPh>
    <phoneticPr fontId="2"/>
  </si>
  <si>
    <t>０３　漁業</t>
    <rPh sb="2" eb="4">
      <t>ギョギョウ</t>
    </rPh>
    <phoneticPr fontId="2"/>
  </si>
  <si>
    <t>０４　鉱業</t>
    <rPh sb="2" eb="4">
      <t>コウギョウ</t>
    </rPh>
    <phoneticPr fontId="2"/>
  </si>
  <si>
    <t>０５　建設業</t>
    <rPh sb="2" eb="5">
      <t>ケンセツギョウ</t>
    </rPh>
    <phoneticPr fontId="2"/>
  </si>
  <si>
    <t>０６　製造業</t>
    <rPh sb="2" eb="5">
      <t>セイゾウギョウ</t>
    </rPh>
    <phoneticPr fontId="2"/>
  </si>
  <si>
    <t>０７　電気、ガス、熱供給、水道業</t>
    <rPh sb="2" eb="4">
      <t>デンキ</t>
    </rPh>
    <rPh sb="8" eb="9">
      <t>ネツ</t>
    </rPh>
    <rPh sb="9" eb="11">
      <t>キョウキュウ</t>
    </rPh>
    <rPh sb="12" eb="15">
      <t>スイドウギョウ</t>
    </rPh>
    <phoneticPr fontId="2"/>
  </si>
  <si>
    <t>０８　運輸、通信</t>
    <rPh sb="2" eb="4">
      <t>ウンユ</t>
    </rPh>
    <rPh sb="5" eb="7">
      <t>ツウシン</t>
    </rPh>
    <phoneticPr fontId="2"/>
  </si>
  <si>
    <t>０９　卸売・小売業、飲食店</t>
    <rPh sb="2" eb="4">
      <t>オロシウ</t>
    </rPh>
    <rPh sb="5" eb="8">
      <t>コウリギョウ</t>
    </rPh>
    <rPh sb="9" eb="11">
      <t>インショク</t>
    </rPh>
    <rPh sb="11" eb="12">
      <t>テン</t>
    </rPh>
    <phoneticPr fontId="2"/>
  </si>
  <si>
    <t>１０　金融・保険業</t>
    <rPh sb="2" eb="4">
      <t>キンユウ</t>
    </rPh>
    <rPh sb="5" eb="8">
      <t>ホケンギョウ</t>
    </rPh>
    <phoneticPr fontId="2"/>
  </si>
  <si>
    <t>１１　不動産賃貸業</t>
    <rPh sb="2" eb="5">
      <t>フドウサン</t>
    </rPh>
    <rPh sb="5" eb="8">
      <t>チンタイギョウ</t>
    </rPh>
    <phoneticPr fontId="2"/>
  </si>
  <si>
    <t>１２　不動産管理業</t>
    <rPh sb="2" eb="5">
      <t>フドウサン</t>
    </rPh>
    <rPh sb="5" eb="7">
      <t>カンリ</t>
    </rPh>
    <rPh sb="7" eb="8">
      <t>ギョウ</t>
    </rPh>
    <phoneticPr fontId="2"/>
  </si>
  <si>
    <t>１３　サービス業</t>
    <rPh sb="6" eb="7">
      <t>ギョウ</t>
    </rPh>
    <phoneticPr fontId="2"/>
  </si>
  <si>
    <t>１４　その他</t>
    <rPh sb="4" eb="5">
      <t>タ</t>
    </rPh>
    <phoneticPr fontId="2"/>
  </si>
  <si>
    <t>５０　兼業なし</t>
    <rPh sb="2" eb="4">
      <t>ケンギョウ</t>
    </rPh>
    <phoneticPr fontId="2"/>
  </si>
  <si>
    <t>所属団体</t>
    <rPh sb="0" eb="2">
      <t>ショゾク</t>
    </rPh>
    <rPh sb="2" eb="4">
      <t>ダンタイ</t>
    </rPh>
    <phoneticPr fontId="2"/>
  </si>
  <si>
    <t>５０　所属団体なし</t>
    <rPh sb="3" eb="5">
      <t>ショゾク</t>
    </rPh>
    <rPh sb="5" eb="7">
      <t>ダンタイ</t>
    </rPh>
    <phoneticPr fontId="2"/>
  </si>
  <si>
    <t>加入年月日</t>
    <rPh sb="0" eb="2">
      <t>カニュウ</t>
    </rPh>
    <rPh sb="2" eb="5">
      <t>ネンガッピ</t>
    </rPh>
    <phoneticPr fontId="2"/>
  </si>
  <si>
    <t>０４　(公社)三重県宅地建物取引業協会</t>
    <rPh sb="4" eb="5">
      <t>コウ</t>
    </rPh>
    <rPh sb="5" eb="6">
      <t>シャ</t>
    </rPh>
    <rPh sb="7" eb="10">
      <t>ミエケン</t>
    </rPh>
    <rPh sb="10" eb="12">
      <t>タクチ</t>
    </rPh>
    <rPh sb="12" eb="14">
      <t>タテモノ</t>
    </rPh>
    <rPh sb="14" eb="17">
      <t>トリヒキギョウ</t>
    </rPh>
    <rPh sb="17" eb="19">
      <t>キョウカイ</t>
    </rPh>
    <phoneticPr fontId="2"/>
  </si>
  <si>
    <t>０５　(公社)全日本不動産協会三重県本部</t>
    <rPh sb="4" eb="5">
      <t>コウ</t>
    </rPh>
    <rPh sb="5" eb="6">
      <t>シャ</t>
    </rPh>
    <rPh sb="7" eb="10">
      <t>ゼンニホン</t>
    </rPh>
    <rPh sb="10" eb="13">
      <t>フドウサン</t>
    </rPh>
    <rPh sb="13" eb="15">
      <t>キョウカイ</t>
    </rPh>
    <rPh sb="15" eb="18">
      <t>ミエケン</t>
    </rPh>
    <rPh sb="18" eb="20">
      <t>ホンブ</t>
    </rPh>
    <phoneticPr fontId="2"/>
  </si>
  <si>
    <t>(加入：      年  月  日)</t>
    <rPh sb="1" eb="3">
      <t>カニュウ</t>
    </rPh>
    <rPh sb="10" eb="11">
      <t>ネン</t>
    </rPh>
    <rPh sb="13" eb="14">
      <t>ツキ</t>
    </rPh>
    <rPh sb="16" eb="17">
      <t>ヒ</t>
    </rPh>
    <phoneticPr fontId="2"/>
  </si>
  <si>
    <t>０</t>
    <phoneticPr fontId="2"/>
  </si>
  <si>
    <t>４</t>
    <phoneticPr fontId="2"/>
  </si>
  <si>
    <t>５</t>
    <phoneticPr fontId="2"/>
  </si>
  <si>
    <t>(公社)三重県宅地建物取引業協会</t>
    <phoneticPr fontId="2"/>
  </si>
  <si>
    <t>(公社)全日本不動産協会三重県本部</t>
    <phoneticPr fontId="2"/>
  </si>
  <si>
    <t>所属団体なし</t>
    <phoneticPr fontId="2"/>
  </si>
  <si>
    <t>資本金（千円）</t>
    <rPh sb="0" eb="3">
      <t>シホンキン</t>
    </rPh>
    <rPh sb="4" eb="6">
      <t>センエン</t>
    </rPh>
    <phoneticPr fontId="2"/>
  </si>
  <si>
    <t>０１　代表取締役</t>
    <rPh sb="3" eb="5">
      <t>ダイヒョウ</t>
    </rPh>
    <rPh sb="5" eb="8">
      <t>トリシマリヤク</t>
    </rPh>
    <phoneticPr fontId="2"/>
  </si>
  <si>
    <t>０２　取締役</t>
    <rPh sb="3" eb="6">
      <t>トリシマリヤク</t>
    </rPh>
    <phoneticPr fontId="2"/>
  </si>
  <si>
    <t>０３　監査役</t>
    <rPh sb="3" eb="6">
      <t>カンサヤク</t>
    </rPh>
    <phoneticPr fontId="2"/>
  </si>
  <si>
    <t>０４　代表社員</t>
    <rPh sb="3" eb="5">
      <t>ダイヒョウ</t>
    </rPh>
    <rPh sb="5" eb="7">
      <t>シャイン</t>
    </rPh>
    <phoneticPr fontId="2"/>
  </si>
  <si>
    <t>０５　社員</t>
    <rPh sb="3" eb="5">
      <t>シャイン</t>
    </rPh>
    <phoneticPr fontId="2"/>
  </si>
  <si>
    <t>０７　理事</t>
    <rPh sb="3" eb="5">
      <t>リジ</t>
    </rPh>
    <phoneticPr fontId="2"/>
  </si>
  <si>
    <t>０８　監事</t>
    <rPh sb="3" eb="5">
      <t>カンジ</t>
    </rPh>
    <phoneticPr fontId="2"/>
  </si>
  <si>
    <t>１３　代表執行役</t>
    <rPh sb="3" eb="5">
      <t>ダイヒョウ</t>
    </rPh>
    <rPh sb="5" eb="7">
      <t>シッコウ</t>
    </rPh>
    <rPh sb="7" eb="8">
      <t>ヤク</t>
    </rPh>
    <phoneticPr fontId="2"/>
  </si>
  <si>
    <t>１４　執行役</t>
    <rPh sb="3" eb="5">
      <t>シッコウ</t>
    </rPh>
    <rPh sb="5" eb="6">
      <t>ヤク</t>
    </rPh>
    <phoneticPr fontId="2"/>
  </si>
  <si>
    <t>１５　会計参与</t>
    <rPh sb="3" eb="5">
      <t>カイケイ</t>
    </rPh>
    <rPh sb="5" eb="6">
      <t>サン</t>
    </rPh>
    <rPh sb="6" eb="7">
      <t>ヨ</t>
    </rPh>
    <phoneticPr fontId="2"/>
  </si>
  <si>
    <t>０９　その他</t>
    <rPh sb="5" eb="6">
      <t>タ</t>
    </rPh>
    <phoneticPr fontId="2"/>
  </si>
  <si>
    <t>日～</t>
    <phoneticPr fontId="2"/>
  </si>
  <si>
    <t>242012 津市</t>
    <rPh sb="7" eb="9">
      <t>ツシ</t>
    </rPh>
    <phoneticPr fontId="2"/>
  </si>
  <si>
    <t>242021 四日市市</t>
    <rPh sb="7" eb="11">
      <t>ヨッカイチシ</t>
    </rPh>
    <phoneticPr fontId="2"/>
  </si>
  <si>
    <t>242039 伊勢市</t>
    <rPh sb="7" eb="10">
      <t>イセシ</t>
    </rPh>
    <phoneticPr fontId="2"/>
  </si>
  <si>
    <t>242047 松阪市</t>
    <rPh sb="7" eb="10">
      <t>マツサカシ</t>
    </rPh>
    <phoneticPr fontId="2"/>
  </si>
  <si>
    <t>242055 桑名市</t>
    <rPh sb="7" eb="10">
      <t>クワナシ</t>
    </rPh>
    <phoneticPr fontId="2"/>
  </si>
  <si>
    <t>242071 鈴鹿市</t>
    <rPh sb="7" eb="10">
      <t>スズカシ</t>
    </rPh>
    <phoneticPr fontId="2"/>
  </si>
  <si>
    <t>242080 名張市</t>
    <rPh sb="7" eb="10">
      <t>ナバリシ</t>
    </rPh>
    <phoneticPr fontId="2"/>
  </si>
  <si>
    <t>242098 尾鷲市</t>
    <rPh sb="7" eb="10">
      <t>オワセシ</t>
    </rPh>
    <phoneticPr fontId="2"/>
  </si>
  <si>
    <t>242101 亀山市</t>
    <rPh sb="7" eb="10">
      <t>カメヤマシ</t>
    </rPh>
    <phoneticPr fontId="2"/>
  </si>
  <si>
    <t>242110 鳥羽市</t>
    <rPh sb="7" eb="10">
      <t>トバシ</t>
    </rPh>
    <phoneticPr fontId="2"/>
  </si>
  <si>
    <t>242128 熊野市</t>
    <rPh sb="7" eb="10">
      <t>クマノシ</t>
    </rPh>
    <phoneticPr fontId="2"/>
  </si>
  <si>
    <t>242144 いなべ市</t>
    <rPh sb="10" eb="11">
      <t>シ</t>
    </rPh>
    <phoneticPr fontId="2"/>
  </si>
  <si>
    <t>242152 志摩市</t>
    <rPh sb="7" eb="10">
      <t>シマシ</t>
    </rPh>
    <phoneticPr fontId="2"/>
  </si>
  <si>
    <t>242161 伊賀市</t>
    <rPh sb="7" eb="10">
      <t>イガシ</t>
    </rPh>
    <phoneticPr fontId="2"/>
  </si>
  <si>
    <t>243035 木曽岬町</t>
    <rPh sb="7" eb="11">
      <t>キソサキチョウ</t>
    </rPh>
    <phoneticPr fontId="2"/>
  </si>
  <si>
    <t>243248 東員町</t>
    <rPh sb="7" eb="10">
      <t>トウインチョウ</t>
    </rPh>
    <phoneticPr fontId="2"/>
  </si>
  <si>
    <t>243418 菰野町</t>
    <rPh sb="7" eb="10">
      <t>コモノチョウ</t>
    </rPh>
    <phoneticPr fontId="2"/>
  </si>
  <si>
    <t>243434 朝日町</t>
    <rPh sb="7" eb="10">
      <t>アサヒチョウ</t>
    </rPh>
    <phoneticPr fontId="2"/>
  </si>
  <si>
    <t>243442 川越町</t>
    <rPh sb="7" eb="10">
      <t>カワゴエチョウ</t>
    </rPh>
    <phoneticPr fontId="2"/>
  </si>
  <si>
    <t>244414 多気町</t>
    <rPh sb="7" eb="10">
      <t>タキチョウ</t>
    </rPh>
    <phoneticPr fontId="2"/>
  </si>
  <si>
    <t>244422 明和町</t>
    <rPh sb="7" eb="10">
      <t>メイワチョウ</t>
    </rPh>
    <phoneticPr fontId="2"/>
  </si>
  <si>
    <t>244431 大台町</t>
    <rPh sb="7" eb="10">
      <t>オオダイチョウ</t>
    </rPh>
    <phoneticPr fontId="2"/>
  </si>
  <si>
    <t>244619 玉城町</t>
    <rPh sb="7" eb="10">
      <t>タマキチョウ</t>
    </rPh>
    <phoneticPr fontId="2"/>
  </si>
  <si>
    <t>244708 度会町</t>
    <rPh sb="7" eb="9">
      <t>ワタライ</t>
    </rPh>
    <rPh sb="9" eb="10">
      <t>チョウ</t>
    </rPh>
    <phoneticPr fontId="2"/>
  </si>
  <si>
    <t>244716 大紀町</t>
    <rPh sb="7" eb="10">
      <t>タイキチョウ</t>
    </rPh>
    <phoneticPr fontId="2"/>
  </si>
  <si>
    <t>244724 南伊勢町</t>
    <rPh sb="7" eb="11">
      <t>ミナミイセチョウ</t>
    </rPh>
    <phoneticPr fontId="2"/>
  </si>
  <si>
    <t>245437 紀北町</t>
    <rPh sb="7" eb="10">
      <t>キホクチョウ</t>
    </rPh>
    <phoneticPr fontId="2"/>
  </si>
  <si>
    <t>245615 御浜町</t>
    <rPh sb="7" eb="10">
      <t>ミハマチョウ</t>
    </rPh>
    <phoneticPr fontId="2"/>
  </si>
  <si>
    <t>245623 紀宝町</t>
    <rPh sb="7" eb="10">
      <t>キホウチョウ</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</si>
  <si>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</si>
  <si>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</si>
  <si>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</si>
  <si>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</si>
  <si>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</si>
  <si>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</si>
  <si>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</si>
  <si>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</si>
  <si>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</si>
  <si>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</si>
  <si>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</si>
  <si>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いなべ市</t>
    <rPh sb="3" eb="4">
      <t>シ</t>
    </rPh>
    <phoneticPr fontId="2"/>
  </si>
  <si>
    <t>志摩市</t>
    <rPh sb="0" eb="3">
      <t>シマシ</t>
    </rPh>
    <phoneticPr fontId="2"/>
  </si>
  <si>
    <t>伊賀市</t>
    <rPh sb="0" eb="3">
      <t>イガシ</t>
    </rPh>
    <phoneticPr fontId="2"/>
  </si>
  <si>
    <t>木曽岬町</t>
    <rPh sb="0" eb="4">
      <t>キソサキチョウ</t>
    </rPh>
    <phoneticPr fontId="2"/>
  </si>
  <si>
    <t>東員町</t>
    <rPh sb="0" eb="3">
      <t>トウインチョウ</t>
    </rPh>
    <phoneticPr fontId="2"/>
  </si>
  <si>
    <t>菰野町</t>
    <rPh sb="0" eb="3">
      <t>コモノチョウ</t>
    </rPh>
    <phoneticPr fontId="2"/>
  </si>
  <si>
    <t>朝日町</t>
    <rPh sb="0" eb="3">
      <t>アサヒチョウ</t>
    </rPh>
    <phoneticPr fontId="2"/>
  </si>
  <si>
    <t>川越町</t>
    <rPh sb="0" eb="3">
      <t>カワゴエチョウ</t>
    </rPh>
    <phoneticPr fontId="2"/>
  </si>
  <si>
    <t>多気町</t>
    <rPh sb="0" eb="3">
      <t>タキチョウ</t>
    </rPh>
    <phoneticPr fontId="2"/>
  </si>
  <si>
    <t>明和町</t>
    <rPh sb="0" eb="3">
      <t>メイワチョウ</t>
    </rPh>
    <phoneticPr fontId="2"/>
  </si>
  <si>
    <t>大台町</t>
    <rPh sb="0" eb="3">
      <t>オオダイチョウ</t>
    </rPh>
    <phoneticPr fontId="2"/>
  </si>
  <si>
    <t>玉城町</t>
    <rPh sb="0" eb="3">
      <t>タマキチョウ</t>
    </rPh>
    <phoneticPr fontId="2"/>
  </si>
  <si>
    <t>度会町</t>
    <rPh sb="0" eb="2">
      <t>ワタライ</t>
    </rPh>
    <rPh sb="2" eb="3">
      <t>チョウ</t>
    </rPh>
    <phoneticPr fontId="2"/>
  </si>
  <si>
    <t>大紀町</t>
    <rPh sb="0" eb="3">
      <t>タイキチョウ</t>
    </rPh>
    <phoneticPr fontId="2"/>
  </si>
  <si>
    <t>南伊勢町</t>
    <rPh sb="0" eb="4">
      <t>ミナミイセチョウ</t>
    </rPh>
    <phoneticPr fontId="2"/>
  </si>
  <si>
    <t>紀北町</t>
    <rPh sb="0" eb="3">
      <t>キホクチョウ</t>
    </rPh>
    <phoneticPr fontId="2"/>
  </si>
  <si>
    <t>御浜町</t>
    <rPh sb="0" eb="3">
      <t>ミハマチョウ</t>
    </rPh>
    <phoneticPr fontId="2"/>
  </si>
  <si>
    <t>紀宝町</t>
    <rPh sb="0" eb="3">
      <t>キホウチョウ</t>
    </rPh>
    <phoneticPr fontId="2"/>
  </si>
  <si>
    <t>桑名郡</t>
    <rPh sb="0" eb="3">
      <t>クワナグン</t>
    </rPh>
    <phoneticPr fontId="2"/>
  </si>
  <si>
    <t>員弁郡</t>
    <rPh sb="0" eb="3">
      <t>イナベグン</t>
    </rPh>
    <phoneticPr fontId="2"/>
  </si>
  <si>
    <t>三重郡</t>
    <rPh sb="0" eb="2">
      <t>ミエ</t>
    </rPh>
    <rPh sb="2" eb="3">
      <t>グン</t>
    </rPh>
    <phoneticPr fontId="2"/>
  </si>
  <si>
    <t>多気郡</t>
    <rPh sb="0" eb="3">
      <t>タキグン</t>
    </rPh>
    <phoneticPr fontId="2"/>
  </si>
  <si>
    <t>度会郡</t>
    <rPh sb="0" eb="3">
      <t>ワタライグン</t>
    </rPh>
    <phoneticPr fontId="2"/>
  </si>
  <si>
    <t>北牟婁郡</t>
    <rPh sb="0" eb="4">
      <t>キタムログン</t>
    </rPh>
    <phoneticPr fontId="2"/>
  </si>
  <si>
    <t>南牟婁郡</t>
    <rPh sb="0" eb="4">
      <t>ミナミムログン</t>
    </rPh>
    <phoneticPr fontId="2"/>
  </si>
  <si>
    <t>所在地（つづき）</t>
    <rPh sb="0" eb="3">
      <t>ショザイチ</t>
    </rPh>
    <phoneticPr fontId="2"/>
  </si>
  <si>
    <t>所在地（市町村名）</t>
    <rPh sb="0" eb="3">
      <t>ショザイチ</t>
    </rPh>
    <rPh sb="4" eb="7">
      <t>シチョウソン</t>
    </rPh>
    <rPh sb="7" eb="8">
      <t>メイ</t>
    </rPh>
    <phoneticPr fontId="2"/>
  </si>
  <si>
    <t>市町コード</t>
    <rPh sb="0" eb="1">
      <t>シ</t>
    </rPh>
    <rPh sb="1" eb="2">
      <t>マチ</t>
    </rPh>
    <phoneticPr fontId="2"/>
  </si>
  <si>
    <t>年</t>
  </si>
  <si>
    <t>月</t>
  </si>
  <si>
    <t>日</t>
  </si>
  <si>
    <t>三重県収入証紙貼付欄</t>
    <rPh sb="0" eb="3">
      <t>ミエケン</t>
    </rPh>
    <rPh sb="3" eb="5">
      <t>シュウニュウ</t>
    </rPh>
    <rPh sb="5" eb="7">
      <t>ショウシ</t>
    </rPh>
    <rPh sb="7" eb="9">
      <t>チョウフ</t>
    </rPh>
    <rPh sb="9" eb="10">
      <t>ラン</t>
    </rPh>
    <phoneticPr fontId="2"/>
  </si>
  <si>
    <t>免許申請書（新規・更新とも33,000円）</t>
    <rPh sb="0" eb="2">
      <t>メンキョ</t>
    </rPh>
    <rPh sb="2" eb="5">
      <t>シンセイショ</t>
    </rPh>
    <rPh sb="6" eb="8">
      <t>シンキ</t>
    </rPh>
    <rPh sb="9" eb="11">
      <t>コウシン</t>
    </rPh>
    <rPh sb="19" eb="20">
      <t>エン</t>
    </rPh>
    <phoneticPr fontId="2"/>
  </si>
  <si>
    <t>　申請者、申請者の役員、令第２条の２に規定する使用人、法定代理人及び 法定代理人の役員は、法第５条第１項各号に該当しない者であることを 誓約します。</t>
    <rPh sb="1" eb="4">
      <t>シンセイシャ</t>
    </rPh>
    <rPh sb="5" eb="8">
      <t>シンセイシャ</t>
    </rPh>
    <rPh sb="9" eb="11">
      <t>ヤクイン</t>
    </rPh>
    <rPh sb="12" eb="13">
      <t>レイ</t>
    </rPh>
    <rPh sb="13" eb="14">
      <t>ダイ</t>
    </rPh>
    <rPh sb="15" eb="16">
      <t>ジョウ</t>
    </rPh>
    <rPh sb="19" eb="21">
      <t>キテイ</t>
    </rPh>
    <rPh sb="23" eb="25">
      <t>シヨウ</t>
    </rPh>
    <rPh sb="25" eb="26">
      <t>ニン</t>
    </rPh>
    <rPh sb="27" eb="29">
      <t>ホウテイ</t>
    </rPh>
    <rPh sb="29" eb="31">
      <t>ダイリ</t>
    </rPh>
    <rPh sb="31" eb="32">
      <t>ニン</t>
    </rPh>
    <rPh sb="32" eb="33">
      <t>オヨ</t>
    </rPh>
    <phoneticPr fontId="2"/>
  </si>
  <si>
    <t>あて</t>
    <phoneticPr fontId="2"/>
  </si>
  <si>
    <t>三重県知事</t>
    <rPh sb="0" eb="2">
      <t>ミエ</t>
    </rPh>
    <rPh sb="2" eb="5">
      <t>ケンチジ</t>
    </rPh>
    <phoneticPr fontId="2"/>
  </si>
  <si>
    <t>　下記の事務所は、宅地建物取引業法第31条の３第１項に規定する要件を備えていることを証明します。</t>
    <rPh sb="1" eb="3">
      <t>カキ</t>
    </rPh>
    <rPh sb="4" eb="6">
      <t>ジム</t>
    </rPh>
    <rPh sb="6" eb="7">
      <t>トコロ</t>
    </rPh>
    <rPh sb="9" eb="11">
      <t>タクチ</t>
    </rPh>
    <rPh sb="11" eb="13">
      <t>タテモノ</t>
    </rPh>
    <rPh sb="13" eb="16">
      <t>トリヒキギョウ</t>
    </rPh>
    <rPh sb="16" eb="17">
      <t>ホウ</t>
    </rPh>
    <rPh sb="17" eb="18">
      <t>ダイ</t>
    </rPh>
    <rPh sb="20" eb="21">
      <t>ジョウ</t>
    </rPh>
    <rPh sb="23" eb="24">
      <t>ダイ</t>
    </rPh>
    <rPh sb="25" eb="26">
      <t>コウ</t>
    </rPh>
    <rPh sb="27" eb="29">
      <t>キテイ</t>
    </rPh>
    <rPh sb="31" eb="33">
      <t>ヨウケン</t>
    </rPh>
    <rPh sb="34" eb="35">
      <t>ソナ</t>
    </rPh>
    <phoneticPr fontId="2"/>
  </si>
  <si>
    <t>三重県知事　あて</t>
    <rPh sb="0" eb="2">
      <t>ミエ</t>
    </rPh>
    <rPh sb="2" eb="5">
      <t>ケンチジ</t>
    </rPh>
    <phoneticPr fontId="2"/>
  </si>
  <si>
    <t>―</t>
    <phoneticPr fontId="2"/>
  </si>
  <si>
    <t xml:space="preserve">うち専任の宅地建物取引士 </t>
    <rPh sb="2" eb="4">
      <t>センニン</t>
    </rPh>
    <rPh sb="5" eb="7">
      <t>タクチ</t>
    </rPh>
    <rPh sb="7" eb="9">
      <t>タテモノ</t>
    </rPh>
    <phoneticPr fontId="2"/>
  </si>
  <si>
    <t>名</t>
    <phoneticPr fontId="2"/>
  </si>
  <si>
    <t>氏   名</t>
    <rPh sb="0" eb="1">
      <t>シ</t>
    </rPh>
    <rPh sb="4" eb="5">
      <t>メイ</t>
    </rPh>
    <phoneticPr fontId="2"/>
  </si>
  <si>
    <t>生 年 月 日</t>
    <rPh sb="0" eb="1">
      <t>セイ</t>
    </rPh>
    <rPh sb="2" eb="3">
      <t>ネン</t>
    </rPh>
    <rPh sb="4" eb="5">
      <t>ガツ</t>
    </rPh>
    <rPh sb="6" eb="7">
      <t>ニチ</t>
    </rPh>
    <phoneticPr fontId="2"/>
  </si>
  <si>
    <t>1.男 2.女</t>
  </si>
  <si>
    <t>従業者証
明書番号</t>
    <rPh sb="0" eb="3">
      <t>ジュウギョウシャ</t>
    </rPh>
    <rPh sb="3" eb="4">
      <t>ショウ</t>
    </rPh>
    <rPh sb="5" eb="6">
      <t>アキラ</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</si>
  <si>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</si>
  <si>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12" eb="13">
      <t>イナ</t>
    </rPh>
    <rPh sb="15" eb="16">
      <t>ベツ</t>
    </rPh>
    <phoneticPr fontId="2"/>
  </si>
  <si>
    <t>[</t>
    <phoneticPr fontId="2"/>
  </si>
  <si>
    <t>　</t>
  </si>
  <si>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</si>
  <si>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</si>
  <si>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</si>
  <si>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</si>
  <si>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</si>
  <si>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</si>
  <si>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</si>
  <si>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茨木</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</si>
  <si>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</si>
  <si>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</si>
  <si>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</si>
  <si>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</si>
  <si>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</si>
  <si>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</si>
  <si>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</si>
  <si>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</si>
  <si>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</si>
  <si>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</si>
  <si>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</si>
  <si>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</si>
  <si>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</si>
  <si>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</si>
  <si>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</si>
  <si>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</si>
  <si>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</si>
  <si>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</si>
  <si>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</si>
  <si>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</si>
  <si>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</si>
  <si>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</si>
  <si>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</si>
  <si>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</si>
  <si>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</si>
  <si>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</si>
  <si>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</si>
  <si>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</si>
  <si>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</si>
  <si>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</si>
  <si>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</si>
  <si>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</si>
  <si>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</si>
  <si>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</si>
  <si>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</si>
  <si>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</si>
  <si>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</si>
  <si>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</si>
  <si>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</si>
  <si>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「宅地建物取引士証」の写しを添付
(裏面に記載があれば、裏面も添付）</t>
    <rPh sb="18" eb="20">
      <t>ウラメン</t>
    </rPh>
    <rPh sb="21" eb="23">
      <t>キサイ</t>
    </rPh>
    <rPh sb="28" eb="30">
      <t>ウラメン</t>
    </rPh>
    <rPh sb="31" eb="33">
      <t>テンプ</t>
    </rPh>
    <phoneticPr fontId="2"/>
  </si>
  <si>
    <t>専任の宅地建物取引士に関する書類</t>
    <phoneticPr fontId="2"/>
  </si>
  <si>
    <t>（個人業者のみ記入）</t>
    <rPh sb="1" eb="3">
      <t>コジン</t>
    </rPh>
    <rPh sb="3" eb="5">
      <t>ギョウシャ</t>
    </rPh>
    <rPh sb="7" eb="9">
      <t>キニュウ</t>
    </rPh>
    <phoneticPr fontId="2"/>
  </si>
  <si>
    <t>日現在</t>
    <rPh sb="0" eb="1">
      <t>ニチ</t>
    </rPh>
    <rPh sb="1" eb="3">
      <t>ゲンザイ</t>
    </rPh>
    <phoneticPr fontId="2"/>
  </si>
  <si>
    <t>円</t>
    <rPh sb="0" eb="1">
      <t>エン</t>
    </rPh>
    <phoneticPr fontId="2"/>
  </si>
  <si>
    <t>北海</t>
    <rPh sb="0" eb="2">
      <t>ホッカイ</t>
    </rPh>
    <phoneticPr fontId="2"/>
  </si>
  <si>
    <t>市区郡</t>
  </si>
  <si>
    <t>区町村</t>
  </si>
  <si>
    <t>「役名コード」</t>
    <rPh sb="1" eb="2">
      <t>ヤク</t>
    </rPh>
    <rPh sb="2" eb="3">
      <t>メイ</t>
    </rPh>
    <phoneticPr fontId="2"/>
  </si>
  <si>
    <t>相　談　役</t>
    <rPh sb="0" eb="1">
      <t>ソウ</t>
    </rPh>
    <rPh sb="2" eb="3">
      <t>ダン</t>
    </rPh>
    <rPh sb="4" eb="5">
      <t>ヤク</t>
    </rPh>
    <phoneticPr fontId="2"/>
  </si>
  <si>
    <t>顧　　　問</t>
    <rPh sb="0" eb="1">
      <t>コ</t>
    </rPh>
    <rPh sb="4" eb="5">
      <t>トイ</t>
    </rPh>
    <phoneticPr fontId="2"/>
  </si>
  <si>
    <t>(円)</t>
    <rPh sb="1" eb="2">
      <t>エン</t>
    </rPh>
    <phoneticPr fontId="2"/>
  </si>
  <si>
    <t>割　合</t>
    <rPh sb="0" eb="3">
      <t>ワリアイ</t>
    </rPh>
    <phoneticPr fontId="2"/>
  </si>
  <si>
    <t>日から</t>
    <rPh sb="0" eb="1">
      <t>ニチ</t>
    </rPh>
    <phoneticPr fontId="2"/>
  </si>
  <si>
    <t>日まで</t>
    <rPh sb="0" eb="1">
      <t>ニチ</t>
    </rPh>
    <phoneticPr fontId="2"/>
  </si>
  <si>
    <t>売　買</t>
    <rPh sb="0" eb="1">
      <t>バイ</t>
    </rPh>
    <rPh sb="2" eb="3">
      <t>バイ</t>
    </rPh>
    <phoneticPr fontId="2"/>
  </si>
  <si>
    <t>交　換</t>
    <rPh sb="0" eb="1">
      <t>コウ</t>
    </rPh>
    <rPh sb="2" eb="3">
      <t>カン</t>
    </rPh>
    <phoneticPr fontId="2"/>
  </si>
  <si>
    <t>賃　貸</t>
    <rPh sb="0" eb="1">
      <t>チン</t>
    </rPh>
    <rPh sb="2" eb="3">
      <t>カシ</t>
    </rPh>
    <phoneticPr fontId="2"/>
  </si>
  <si>
    <t>件　数</t>
    <rPh sb="0" eb="1">
      <t>ケン</t>
    </rPh>
    <rPh sb="2" eb="3">
      <t>スウ</t>
    </rPh>
    <phoneticPr fontId="2"/>
  </si>
  <si>
    <t>価　格</t>
    <phoneticPr fontId="2"/>
  </si>
  <si>
    <t>の １ 年 間</t>
    <rPh sb="4" eb="5">
      <t>トシ</t>
    </rPh>
    <rPh sb="6" eb="7">
      <t>アイダ</t>
    </rPh>
    <phoneticPr fontId="2"/>
  </si>
  <si>
    <t>宅地及び建物</t>
    <rPh sb="0" eb="2">
      <t>タクチ</t>
    </rPh>
    <rPh sb="2" eb="3">
      <t>オヨ</t>
    </rPh>
    <phoneticPr fontId="2"/>
  </si>
  <si>
    <t>備　考</t>
    <rPh sb="0" eb="1">
      <t>ビ</t>
    </rPh>
    <rPh sb="2" eb="3">
      <t>コウ</t>
    </rPh>
    <phoneticPr fontId="2"/>
  </si>
  <si>
    <t>２　「組織変更」の欄には、合併又は商号若しくは名称の変更について記入すること。</t>
    <phoneticPr fontId="2"/>
  </si>
  <si>
    <t>１　新規に免許を申請する者は、「最初の免許」の欄に「新規」と記入すること。また、更新申請の場合</t>
    <phoneticPr fontId="2"/>
  </si>
  <si>
    <t>は、「最初の免許」の欄の上段に最初の免許年月日を、下段に「三重県知事」と記入すること。</t>
    <phoneticPr fontId="2"/>
  </si>
  <si>
    <t>組　　織　　変　　更</t>
    <rPh sb="0" eb="1">
      <t>グミ</t>
    </rPh>
    <rPh sb="3" eb="4">
      <t>オリ</t>
    </rPh>
    <rPh sb="6" eb="7">
      <t>ヘン</t>
    </rPh>
    <rPh sb="9" eb="10">
      <t>サラ</t>
    </rPh>
    <phoneticPr fontId="2"/>
  </si>
  <si>
    <t>宅 地 建 物 取 引 業 経 歴 書</t>
    <rPh sb="0" eb="1">
      <t>タク</t>
    </rPh>
    <rPh sb="2" eb="3">
      <t>チ</t>
    </rPh>
    <rPh sb="4" eb="5">
      <t>タツル</t>
    </rPh>
    <rPh sb="6" eb="7">
      <t>モノ</t>
    </rPh>
    <rPh sb="8" eb="9">
      <t>トリ</t>
    </rPh>
    <rPh sb="10" eb="11">
      <t>イン</t>
    </rPh>
    <rPh sb="12" eb="13">
      <t>ギョウ</t>
    </rPh>
    <rPh sb="14" eb="15">
      <t>ヘ</t>
    </rPh>
    <rPh sb="16" eb="17">
      <t>レキ</t>
    </rPh>
    <rPh sb="18" eb="19">
      <t>ショ</t>
    </rPh>
    <phoneticPr fontId="2"/>
  </si>
  <si>
    <t>建物</t>
    <rPh sb="0" eb="1">
      <t>タ</t>
    </rPh>
    <phoneticPr fontId="2"/>
  </si>
  <si>
    <t>合計</t>
    <rPh sb="0" eb="1">
      <t>ゴウ</t>
    </rPh>
    <phoneticPr fontId="2"/>
  </si>
  <si>
    <t>新規申請の場合は空欄とする。</t>
    <phoneticPr fontId="2"/>
  </si>
  <si>
    <t>「期間」の欄は、更新申請直前５年間の事業年度ごとに、次のように記入すること。</t>
    <phoneticPr fontId="2"/>
  </si>
  <si>
    <t>①法人…定款に定めている事業年度を１期とする。</t>
    <phoneticPr fontId="2"/>
  </si>
  <si>
    <t>②個人…１月１日～12月31日までを１期とする。</t>
    <phoneticPr fontId="2"/>
  </si>
  <si>
    <t>「イ　代理又は媒介の実績」における「売買・交換」の欄には、上段に売買の実績を、下段に交</t>
    <phoneticPr fontId="2"/>
  </si>
  <si>
    <t>換の実
績を記入すること。</t>
    <phoneticPr fontId="2"/>
  </si>
  <si>
    <t>　　　　　　　　　　　　　　　　</t>
    <phoneticPr fontId="2"/>
  </si>
  <si>
    <t>―</t>
    <phoneticPr fontId="2"/>
  </si>
  <si>
    <t>「所有者」の欄は、事務所の所有者の氏名又は法人名（法人の代表者名を含む）を記入すること。</t>
    <rPh sb="1" eb="4">
      <t>ショユウシャ</t>
    </rPh>
    <rPh sb="6" eb="7">
      <t>ラン</t>
    </rPh>
    <rPh sb="9" eb="11">
      <t>ジム</t>
    </rPh>
    <rPh sb="11" eb="12">
      <t>トコロ</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phoneticPr fontId="2"/>
  </si>
  <si>
    <t>「事務所の所有者が申請者と異なる場合」の欄は、事務所の所有者が免許申請者と異なる場合にのみ次により記入すること。</t>
    <rPh sb="1" eb="3">
      <t>ジム</t>
    </rPh>
    <rPh sb="3" eb="4">
      <t>トコロ</t>
    </rPh>
    <rPh sb="5" eb="8">
      <t>ショユウシャ</t>
    </rPh>
    <rPh sb="9" eb="12">
      <t>シンセイシャ</t>
    </rPh>
    <rPh sb="13" eb="14">
      <t>コト</t>
    </rPh>
    <rPh sb="16" eb="18">
      <t>バアイ</t>
    </rPh>
    <rPh sb="20" eb="21">
      <t>ラン</t>
    </rPh>
    <rPh sb="23" eb="25">
      <t>ジム</t>
    </rPh>
    <rPh sb="25" eb="26">
      <t>トコロ</t>
    </rPh>
    <rPh sb="27" eb="30">
      <t>ショユウシャ</t>
    </rPh>
    <rPh sb="31" eb="33">
      <t>メンキョ</t>
    </rPh>
    <rPh sb="33" eb="36">
      <t>シンセイシャ</t>
    </rPh>
    <phoneticPr fontId="2"/>
  </si>
  <si>
    <t>「用途」の欄は、土地建物登記簿謄本、建物賃貸借契約書又は建物使用貸借契約書等に記載された用途（事務所等）について記入すること。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6">
      <t>ケイヤクシャ</t>
    </rPh>
    <rPh sb="36" eb="37">
      <t>ショ</t>
    </rPh>
    <rPh sb="37" eb="38">
      <t>ナド</t>
    </rPh>
    <phoneticPr fontId="2"/>
  </si>
  <si>
    <t>「事項」の欄において、所在地が居住表示と地番表示で違う場合は、地番表示を（　）へ記入すること。</t>
    <phoneticPr fontId="2"/>
  </si>
  <si>
    <t>事務所の最寄り駅、バス停などを記入すること。</t>
  </si>
  <si>
    <t>事 務 所 へ の 案 内 図</t>
    <rPh sb="0" eb="1">
      <t>コト</t>
    </rPh>
    <rPh sb="2" eb="3">
      <t>ツトム</t>
    </rPh>
    <rPh sb="4" eb="5">
      <t>ショ</t>
    </rPh>
    <rPh sb="10" eb="11">
      <t>アン</t>
    </rPh>
    <rPh sb="12" eb="13">
      <t>ナイ</t>
    </rPh>
    <rPh sb="14" eb="15">
      <t>ズ</t>
    </rPh>
    <phoneticPr fontId="2"/>
  </si>
  <si>
    <t>（１）建物の外部（外観）</t>
    <phoneticPr fontId="2"/>
  </si>
  <si>
    <t>（２）建物の入口</t>
    <phoneticPr fontId="2"/>
  </si>
  <si>
    <t>（３）事務所の入口</t>
    <phoneticPr fontId="2"/>
  </si>
  <si>
    <t>（写真を貼付）</t>
  </si>
  <si>
    <t>備　考　申請６ヶ月以内に撮影したカラー写真（ポラロイド写真は不可）を添付すること。</t>
    <phoneticPr fontId="2"/>
  </si>
  <si>
    <r>
      <rPr>
        <sz val="14"/>
        <rFont val="ＭＳ ゴシック"/>
        <family val="3"/>
        <charset val="128"/>
      </rPr>
      <t>事 務 所  の 写 真</t>
    </r>
    <r>
      <rPr>
        <sz val="11"/>
        <rFont val="ＭＳ 明朝"/>
        <family val="1"/>
        <charset val="128"/>
      </rPr>
      <t>　（第一面）</t>
    </r>
    <rPh sb="0" eb="1">
      <t>コト</t>
    </rPh>
    <rPh sb="2" eb="3">
      <t>ツトム</t>
    </rPh>
    <rPh sb="4" eb="5">
      <t>ショ</t>
    </rPh>
    <rPh sb="9" eb="10">
      <t>シャ</t>
    </rPh>
    <rPh sb="11" eb="12">
      <t>シン</t>
    </rPh>
    <rPh sb="14" eb="15">
      <t>ダイ</t>
    </rPh>
    <rPh sb="15" eb="17">
      <t>１メン</t>
    </rPh>
    <phoneticPr fontId="2"/>
  </si>
  <si>
    <r>
      <rPr>
        <sz val="14"/>
        <rFont val="ＭＳ ゴシック"/>
        <family val="3"/>
        <charset val="128"/>
      </rPr>
      <t>事 務 所  の 写 真</t>
    </r>
    <r>
      <rPr>
        <sz val="11"/>
        <rFont val="ＭＳ 明朝"/>
        <family val="1"/>
        <charset val="128"/>
      </rPr>
      <t>　（第二面）</t>
    </r>
    <rPh sb="0" eb="1">
      <t>コト</t>
    </rPh>
    <rPh sb="2" eb="3">
      <t>ツトム</t>
    </rPh>
    <rPh sb="4" eb="5">
      <t>ショ</t>
    </rPh>
    <rPh sb="9" eb="10">
      <t>シャ</t>
    </rPh>
    <rPh sb="11" eb="12">
      <t>シン</t>
    </rPh>
    <rPh sb="14" eb="15">
      <t>ダイ</t>
    </rPh>
    <rPh sb="15" eb="16">
      <t>２</t>
    </rPh>
    <rPh sb="16" eb="17">
      <t>メン</t>
    </rPh>
    <phoneticPr fontId="2"/>
  </si>
  <si>
    <r>
      <rPr>
        <sz val="14"/>
        <rFont val="ＭＳ ゴシック"/>
        <family val="3"/>
        <charset val="128"/>
      </rPr>
      <t>事 務 所  の 写 真</t>
    </r>
    <r>
      <rPr>
        <sz val="11"/>
        <rFont val="ＭＳ 明朝"/>
        <family val="1"/>
        <charset val="128"/>
      </rPr>
      <t>　（第三面）</t>
    </r>
    <rPh sb="0" eb="1">
      <t>コト</t>
    </rPh>
    <rPh sb="2" eb="3">
      <t>ツトム</t>
    </rPh>
    <rPh sb="4" eb="5">
      <t>ショ</t>
    </rPh>
    <rPh sb="9" eb="10">
      <t>シャ</t>
    </rPh>
    <rPh sb="11" eb="12">
      <t>シン</t>
    </rPh>
    <rPh sb="14" eb="15">
      <t>ダイ</t>
    </rPh>
    <rPh sb="15" eb="16">
      <t>３</t>
    </rPh>
    <rPh sb="16" eb="17">
      <t>メン</t>
    </rPh>
    <phoneticPr fontId="2"/>
  </si>
  <si>
    <t>（５）業者票・報酬額表の掲示位置</t>
    <phoneticPr fontId="2"/>
  </si>
  <si>
    <t>（６）業者票（近景）</t>
    <phoneticPr fontId="2"/>
  </si>
  <si>
    <t>（７）報酬額表（近景）</t>
    <phoneticPr fontId="2"/>
  </si>
  <si>
    <t>事 務 所 の 平 面 図 等</t>
    <rPh sb="0" eb="1">
      <t>コト</t>
    </rPh>
    <rPh sb="2" eb="3">
      <t>ツトム</t>
    </rPh>
    <rPh sb="4" eb="5">
      <t>ショ</t>
    </rPh>
    <rPh sb="8" eb="9">
      <t>ヒラ</t>
    </rPh>
    <rPh sb="10" eb="11">
      <t>メン</t>
    </rPh>
    <rPh sb="12" eb="13">
      <t>ズ</t>
    </rPh>
    <rPh sb="14" eb="15">
      <t>トウ</t>
    </rPh>
    <phoneticPr fontId="2"/>
  </si>
  <si>
    <t>－</t>
    <phoneticPr fontId="2"/>
  </si>
  <si>
    <t>電話番号（</t>
    <rPh sb="0" eb="2">
      <t>デンワ</t>
    </rPh>
    <rPh sb="2" eb="4">
      <t>バンゴウ</t>
    </rPh>
    <phoneticPr fontId="2"/>
  </si>
  <si>
    <t>日</t>
    <rPh sb="0" eb="1">
      <t>ニチ</t>
    </rPh>
    <phoneticPr fontId="2"/>
  </si>
  <si>
    <t>月</t>
    <rPh sb="0" eb="1">
      <t>ゲツ</t>
    </rPh>
    <phoneticPr fontId="2"/>
  </si>
  <si>
    <t>年</t>
    <rPh sb="0" eb="1">
      <t>ネン</t>
    </rPh>
    <phoneticPr fontId="2"/>
  </si>
  <si>
    <t>第</t>
    <rPh sb="0" eb="1">
      <t>ダイ</t>
    </rPh>
    <phoneticPr fontId="2"/>
  </si>
  <si>
    <t>号</t>
    <rPh sb="0" eb="1">
      <t>ゴウ</t>
    </rPh>
    <phoneticPr fontId="2"/>
  </si>
  <si>
    <t>　</t>
    <phoneticPr fontId="2"/>
  </si>
  <si>
    <t>月</t>
    <rPh sb="0" eb="1">
      <t>ガツ</t>
    </rPh>
    <phoneticPr fontId="2"/>
  </si>
  <si>
    <t>至</t>
    <rPh sb="0" eb="1">
      <t>イタ</t>
    </rPh>
    <phoneticPr fontId="2"/>
  </si>
  <si>
    <t>自</t>
    <rPh sb="0" eb="1">
      <t>ジ</t>
    </rPh>
    <phoneticPr fontId="2"/>
  </si>
  <si>
    <t>期　　間</t>
    <rPh sb="0" eb="1">
      <t>キ</t>
    </rPh>
    <rPh sb="3" eb="4">
      <t>アイダ</t>
    </rPh>
    <phoneticPr fontId="2"/>
  </si>
  <si>
    <t>備考</t>
    <phoneticPr fontId="2"/>
  </si>
  <si>
    <t>①職名欄は、代表者、取締役、監査役、相談役、顧問、政令使用人、専任の宅地建物取引士等の別を記入し、宅地建物取引業について常勤か非常勤を必ず記入すること。</t>
    <phoneticPr fontId="2"/>
  </si>
  <si>
    <t>②職歴欄は、現在に至るまで、正しく詳細に記入し、就職又は退職年月日を必ず記入すること。</t>
    <phoneticPr fontId="2"/>
  </si>
  <si>
    <t>三　重　県　知　事　あて</t>
  </si>
  <si>
    <t>商号又は名称　</t>
  </si>
  <si>
    <t>代表者氏名　</t>
  </si>
  <si>
    <t>誓　　約　　書</t>
    <phoneticPr fontId="2"/>
  </si>
  <si>
    <t>　私は、下記の事務所において、宅地建物取引業法第31条の３の規定に基づく専任の宅地建物取引士になることを承諾し、常時、当該事務所に勤務して、その業務に専念することを誓約します。</t>
    <phoneticPr fontId="2"/>
  </si>
  <si>
    <t>貸　借　対　照　表</t>
  </si>
  <si>
    <t>（法人設立時の開始貸借対照表）</t>
    <phoneticPr fontId="2"/>
  </si>
  <si>
    <t>資　　　産</t>
    <rPh sb="0" eb="1">
      <t>シ</t>
    </rPh>
    <rPh sb="4" eb="5">
      <t>サン</t>
    </rPh>
    <phoneticPr fontId="2"/>
  </si>
  <si>
    <t>科　　目</t>
    <rPh sb="0" eb="1">
      <t>カ</t>
    </rPh>
    <rPh sb="3" eb="4">
      <t>メ</t>
    </rPh>
    <phoneticPr fontId="2"/>
  </si>
  <si>
    <t>金　　額</t>
    <rPh sb="0" eb="1">
      <t>キン</t>
    </rPh>
    <rPh sb="3" eb="4">
      <t>ガク</t>
    </rPh>
    <phoneticPr fontId="2"/>
  </si>
  <si>
    <t>現　　金</t>
    <rPh sb="0" eb="1">
      <t>ゲン</t>
    </rPh>
    <rPh sb="3" eb="4">
      <t>キン</t>
    </rPh>
    <phoneticPr fontId="2"/>
  </si>
  <si>
    <t>資　本　金</t>
    <rPh sb="0" eb="1">
      <t>シ</t>
    </rPh>
    <rPh sb="2" eb="3">
      <t>ホン</t>
    </rPh>
    <rPh sb="4" eb="5">
      <t>キン</t>
    </rPh>
    <phoneticPr fontId="2"/>
  </si>
  <si>
    <t>合　　計</t>
    <rPh sb="0" eb="1">
      <t>ア</t>
    </rPh>
    <rPh sb="3" eb="4">
      <t>ケイ</t>
    </rPh>
    <phoneticPr fontId="2"/>
  </si>
  <si>
    <t>商号又は名称</t>
    <phoneticPr fontId="2"/>
  </si>
  <si>
    <t>代表者氏名</t>
    <phoneticPr fontId="2"/>
  </si>
  <si>
    <t>◎三重県市町コード・兼業コード一覧表</t>
  </si>
  <si>
    <t>津市</t>
  </si>
  <si>
    <t>木曽岬町</t>
  </si>
  <si>
    <t>農業</t>
  </si>
  <si>
    <t>四日市市</t>
  </si>
  <si>
    <t>東員町</t>
  </si>
  <si>
    <t>林業</t>
  </si>
  <si>
    <t>伊勢市</t>
  </si>
  <si>
    <t>菰野町</t>
  </si>
  <si>
    <t>漁業</t>
  </si>
  <si>
    <t>松阪市</t>
  </si>
  <si>
    <t>朝日町</t>
  </si>
  <si>
    <t>鉱業</t>
  </si>
  <si>
    <t>桑名市</t>
  </si>
  <si>
    <t>川越町</t>
  </si>
  <si>
    <t>建設業</t>
  </si>
  <si>
    <t>鈴鹿市</t>
  </si>
  <si>
    <t>多気町</t>
  </si>
  <si>
    <t>製造業</t>
  </si>
  <si>
    <t>名張市</t>
  </si>
  <si>
    <t>明和町</t>
  </si>
  <si>
    <t>電気、ガス、熱供給、水道業</t>
  </si>
  <si>
    <t>尾鷲市</t>
  </si>
  <si>
    <t>大台町</t>
  </si>
  <si>
    <t>運輸、通信業</t>
  </si>
  <si>
    <t>亀山市</t>
  </si>
  <si>
    <t>玉城町</t>
  </si>
  <si>
    <t>卸売・小売業、飲食店</t>
  </si>
  <si>
    <t>鳥羽市</t>
  </si>
  <si>
    <t>度会町</t>
  </si>
  <si>
    <t>金融・保険業</t>
  </si>
  <si>
    <t>熊野市</t>
  </si>
  <si>
    <t>大紀町</t>
  </si>
  <si>
    <t>不動産賃貸業</t>
  </si>
  <si>
    <t>いなべ市</t>
  </si>
  <si>
    <t>南伊勢町</t>
  </si>
  <si>
    <t>不動産管理業</t>
  </si>
  <si>
    <t>志摩市</t>
  </si>
  <si>
    <t>紀北町</t>
  </si>
  <si>
    <t>サービス業</t>
  </si>
  <si>
    <t>伊賀市</t>
  </si>
  <si>
    <t>御浜町</t>
  </si>
  <si>
    <t>その他</t>
  </si>
  <si>
    <t>紀宝町</t>
  </si>
  <si>
    <t>兼業なし</t>
  </si>
  <si>
    <t>市町コード</t>
    <phoneticPr fontId="2"/>
  </si>
  <si>
    <t>市町名</t>
    <phoneticPr fontId="2"/>
  </si>
  <si>
    <t>兼　業　名</t>
    <phoneticPr fontId="2"/>
  </si>
  <si>
    <t>三重県以外の市区町村コードについては、次の総務省のホームページを参照してください。</t>
    <phoneticPr fontId="2"/>
  </si>
  <si>
    <t>https://www.soumu.go.jp/denshijiti/code.html</t>
    <phoneticPr fontId="2"/>
  </si>
  <si>
    <t>◎役員コード一覧表</t>
  </si>
  <si>
    <t>※農業協同組合法等に基づく代表理事の場合には、「01」を記入してください。</t>
    <phoneticPr fontId="2"/>
  </si>
  <si>
    <t>代表取締役
(株式会社)</t>
    <phoneticPr fontId="2"/>
  </si>
  <si>
    <t>取締役
(株式会社）</t>
    <phoneticPr fontId="2"/>
  </si>
  <si>
    <t>監査役
(株式会社)</t>
    <phoneticPr fontId="2"/>
  </si>
  <si>
    <t>理事</t>
    <rPh sb="0" eb="2">
      <t>リジ</t>
    </rPh>
    <phoneticPr fontId="2"/>
  </si>
  <si>
    <t>監事</t>
    <rPh sb="0" eb="2">
      <t>カンジ</t>
    </rPh>
    <phoneticPr fontId="2"/>
  </si>
  <si>
    <t>代表執行役
(株式会社)</t>
    <phoneticPr fontId="2"/>
  </si>
  <si>
    <t>執行役
(株式会社)</t>
    <phoneticPr fontId="2"/>
  </si>
  <si>
    <t>会計参与
(株式会社)</t>
    <phoneticPr fontId="2"/>
  </si>
  <si>
    <t>（注）事務所の平面図等について、簡単に記入すること。</t>
    <phoneticPr fontId="2"/>
  </si>
  <si>
    <t>他の業務と兼用する場合や住居の一部を使用する場合は、宅地建物取引業用の事務所を明記すること。</t>
    <phoneticPr fontId="2"/>
  </si>
  <si>
    <t>事務スペース及び接客（応接）スペースを明示すること。（机、テーブル、椅子、応接セット等家具も記載すること。）</t>
    <phoneticPr fontId="2"/>
  </si>
  <si>
    <t>業者票、報酬額表の掲示位置を明示すること。（来客者が目視できる位置）</t>
    <phoneticPr fontId="2"/>
  </si>
  <si>
    <t>業者票・報酬額表の掲示位置のわかるものを貼付すること。</t>
    <phoneticPr fontId="2"/>
  </si>
  <si>
    <t>（なるべく広範囲で撮影すること。）</t>
    <phoneticPr fontId="2"/>
  </si>
  <si>
    <t>（注）新規申請の場合は不要。</t>
    <phoneticPr fontId="2"/>
  </si>
  <si>
    <t>ただし、免許換え及び個人から法人、法人から個人への場合は従前の業者票を掲示していること。</t>
    <phoneticPr fontId="2"/>
  </si>
  <si>
    <t>事務所の入口や接客スペース等、公衆の見やすい場所に掲示すること。</t>
    <phoneticPr fontId="2"/>
  </si>
  <si>
    <t>判読できるものを貼付すること。</t>
    <phoneticPr fontId="2"/>
  </si>
  <si>
    <t>特定の個人と判別できるような情報（顔、名札など）に配慮すること。</t>
    <phoneticPr fontId="2"/>
  </si>
  <si>
    <t>事務所がある建物の外部全景がわかるものを貼付すること。</t>
    <phoneticPr fontId="2"/>
  </si>
  <si>
    <t>（注）事務所がビル内の一室の場合、ビル全体のわかるもの。</t>
    <phoneticPr fontId="2"/>
  </si>
  <si>
    <t>新規申請の場合は商号又は名称、所在地、電話番号以外掲示しないこと。</t>
    <phoneticPr fontId="2"/>
  </si>
  <si>
    <t>車のナンバープレートなどが写らないようにすること。</t>
    <phoneticPr fontId="2"/>
  </si>
  <si>
    <t>建物の入口部分がわかるものを貼付すること。</t>
    <phoneticPr fontId="2"/>
  </si>
  <si>
    <t>（注）メールボックス・テナント表示等があれば、その部分を入れること。</t>
    <phoneticPr fontId="2"/>
  </si>
  <si>
    <t>商号又は名称を掲示したものを貼付すること。</t>
    <phoneticPr fontId="2"/>
  </si>
  <si>
    <t>（注）通路、廊下等を入れること。</t>
    <phoneticPr fontId="2"/>
  </si>
  <si>
    <t>(注)個人名が出てこないように注意すること。</t>
    <phoneticPr fontId="2"/>
  </si>
  <si>
    <t>わかりやすく記入し、目標物（公共施設等）などを記入すること。</t>
    <phoneticPr fontId="2"/>
  </si>
  <si>
    <t>一般の地図を使用する場合は、著作権に配慮すること。</t>
    <phoneticPr fontId="2"/>
  </si>
  <si>
    <t>免許申請に係る必要書類</t>
    <phoneticPr fontId="2"/>
  </si>
  <si>
    <t>１．免許申請書関係</t>
    <phoneticPr fontId="2"/>
  </si>
  <si>
    <t>区分</t>
    <rPh sb="0" eb="2">
      <t>クブン</t>
    </rPh>
    <phoneticPr fontId="2"/>
  </si>
  <si>
    <t>P1
～
P5</t>
    <phoneticPr fontId="2"/>
  </si>
  <si>
    <t>・
・
・</t>
    <phoneticPr fontId="2"/>
  </si>
  <si>
    <t>注意事項</t>
    <rPh sb="0" eb="2">
      <t>チュウイ</t>
    </rPh>
    <rPh sb="2" eb="4">
      <t>ジコウ</t>
    </rPh>
    <phoneticPr fontId="2"/>
  </si>
  <si>
    <t>免許申請書（第一面）
　　　　　（第二面）
　　　　　（第三面）
　　　　　（第四面）
　　　　　（第五面）</t>
    <phoneticPr fontId="2"/>
  </si>
  <si>
    <t>P6</t>
    <phoneticPr fontId="2"/>
  </si>
  <si>
    <t>添付書類（２）
誓約書</t>
    <phoneticPr fontId="2"/>
  </si>
  <si>
    <t>代表者が一括して誓約してください。</t>
    <phoneticPr fontId="2"/>
  </si>
  <si>
    <t>・</t>
    <phoneticPr fontId="2"/>
  </si>
  <si>
    <t>P7</t>
    <phoneticPr fontId="2"/>
  </si>
  <si>
    <t>添付書類（３）
専任の宅地建物取引士設置証明書</t>
    <phoneticPr fontId="2"/>
  </si>
  <si>
    <t>代表者が一括して証明してください。</t>
    <phoneticPr fontId="2"/>
  </si>
  <si>
    <t>P8</t>
    <phoneticPr fontId="2"/>
  </si>
  <si>
    <t>添付書類（８）
宅地建物取引業に従事する者の名簿</t>
    <phoneticPr fontId="2"/>
  </si>
  <si>
    <t xml:space="preserve">・
</t>
    <phoneticPr fontId="2"/>
  </si>
  <si>
    <t>P9</t>
    <phoneticPr fontId="2"/>
  </si>
  <si>
    <t xml:space="preserve">・
・
</t>
    <phoneticPr fontId="2"/>
  </si>
  <si>
    <t>・
・</t>
    <phoneticPr fontId="2"/>
  </si>
  <si>
    <t>宅地建物取引士証の写し（有効期間内のもの）を貼付してください。
住所変更が裏書されている場合は、裏面の写しも貼付してください。</t>
    <phoneticPr fontId="2"/>
  </si>
  <si>
    <t>P10</t>
    <phoneticPr fontId="2"/>
  </si>
  <si>
    <t>添付書類（７）
資産に関する調書</t>
    <phoneticPr fontId="2"/>
  </si>
  <si>
    <t>個人業者のみ記入してください。
土地、建物の資産は、摘要欄に所在地、面積を記入してください。</t>
    <phoneticPr fontId="2"/>
  </si>
  <si>
    <t>P11
P12</t>
    <phoneticPr fontId="2"/>
  </si>
  <si>
    <t>添付書類（４）
相談役、顧問及び株主等の名簿</t>
    <phoneticPr fontId="2"/>
  </si>
  <si>
    <t>法人業者のみ記入してください。
相談役、顧問及び100分の５以上の株主又は出資者の氏名（法人名）、住所（所在地）、株式の数、出資額、持分割合などを記入してください。</t>
    <phoneticPr fontId="2"/>
  </si>
  <si>
    <t>P13
P14</t>
    <phoneticPr fontId="2"/>
  </si>
  <si>
    <t>添付書類（１）
宅地建物取引業経歴書</t>
    <phoneticPr fontId="2"/>
  </si>
  <si>
    <t xml:space="preserve">・
・
</t>
    <phoneticPr fontId="2"/>
  </si>
  <si>
    <t>P15</t>
    <phoneticPr fontId="2"/>
  </si>
  <si>
    <t>添付書類（５）
事務所を使用する権原に関する書面</t>
    <phoneticPr fontId="2"/>
  </si>
  <si>
    <t>申請者と事務所（建物）の所有者が異なる場合、建物の賃貸借契約書又は使用貸借契約書の写しを添付してください。</t>
    <phoneticPr fontId="2"/>
  </si>
  <si>
    <t>P16</t>
    <phoneticPr fontId="2"/>
  </si>
  <si>
    <t>事務所への案内図</t>
    <phoneticPr fontId="2"/>
  </si>
  <si>
    <t>住宅地図等を使用する場合には、個人名が記載されていないものを使用してください。
一般地図を使用する場合は、著作権法に抵触しないようにしてください。</t>
    <phoneticPr fontId="2"/>
  </si>
  <si>
    <t>・
・</t>
    <phoneticPr fontId="2"/>
  </si>
  <si>
    <t>P17
～
P19</t>
    <phoneticPr fontId="2"/>
  </si>
  <si>
    <t>事務所の写真</t>
    <phoneticPr fontId="2"/>
  </si>
  <si>
    <t>閲覧に供されるため、個人情報等には十分注意してください。
（従業員の顔、車のナンバー、隣接地に関する個人情報など）
業者票、報酬額表を識別できるように撮影してください。
報酬額表が最新のものであることを確認してください。
事務所内に設置されている（固定）電話を撮影してください。</t>
    <phoneticPr fontId="2"/>
  </si>
  <si>
    <t>・
・
・
・</t>
    <phoneticPr fontId="2"/>
  </si>
  <si>
    <t>P20</t>
    <phoneticPr fontId="2"/>
  </si>
  <si>
    <t>事務所の平面図</t>
    <phoneticPr fontId="2"/>
  </si>
  <si>
    <t>・
・
・</t>
    <phoneticPr fontId="2"/>
  </si>
  <si>
    <t>P24</t>
    <phoneticPr fontId="2"/>
  </si>
  <si>
    <t>三重県市町コード・兼業コード・役員コード一覧表</t>
    <phoneticPr fontId="2"/>
  </si>
  <si>
    <t>一覧表を参考に、市町コード・兼業コード・役員コードを記入してください。
県外の市区町村コードは、総務省のホームページを参照してください。
（https://www.soumu.go.jp/denshijiti/code.html）</t>
    <phoneticPr fontId="2"/>
  </si>
  <si>
    <t>２．その他添付書類関係</t>
    <phoneticPr fontId="2"/>
  </si>
  <si>
    <t>事　　　　　　　　項</t>
    <rPh sb="0" eb="1">
      <t>コト</t>
    </rPh>
    <rPh sb="9" eb="10">
      <t>コウ</t>
    </rPh>
    <phoneticPr fontId="2"/>
  </si>
  <si>
    <t>区　　　分</t>
    <rPh sb="0" eb="1">
      <t>ク</t>
    </rPh>
    <rPh sb="4" eb="5">
      <t>フン</t>
    </rPh>
    <phoneticPr fontId="2"/>
  </si>
  <si>
    <t>添付書類（６）
略歴書（P22）</t>
    <phoneticPr fontId="2"/>
  </si>
  <si>
    <t>・
・
・</t>
    <phoneticPr fontId="2"/>
  </si>
  <si>
    <t>代表者、役員（監査役、相談役、顧問などを含む）、政令使用人、専任の宅地建物取引士について添付してください。
職名欄は、代表者、取締役、監査役、政令使用人、専任の宅地建物取引士などの別を記入し、宅地建物取引業について常勤・非常勤の別を記入してください。
職歴欄は、現在に至るまで正しく記入し、就退任年月日を記入してください。</t>
    <phoneticPr fontId="2"/>
  </si>
  <si>
    <t>身分証明書
（本籍地の市区町村発行）
（発行日から３か月以内）</t>
    <phoneticPr fontId="2"/>
  </si>
  <si>
    <t>代表者、役員（監査役、相談役、顧問などを含む）、政令使用人、専任の宅地建物取引士について添付してください。
外国籍の方は市区町村発行の国籍が記載されている住民票抄本及び、身分証明書と同じ内容を自分自身で誓約した書面を添付してください。
名称は自治体により、「身元証明書」や「証明書」など異なります。</t>
    <phoneticPr fontId="2"/>
  </si>
  <si>
    <t>登記されていないことの証明書（東京法務局発行又は地方法務局本局発行）
又は医師の診断書
（発行日から３か月以内）</t>
    <phoneticPr fontId="2"/>
  </si>
  <si>
    <t>代表者、役員（監査役、相談役、顧問などを含む）、政令使用人、専任の宅地建物取引士について添付してください。
「成年被後見人」及び「被保佐人」として登記されていないことの証明書又は「契約の締結及びその履行にあたり必要な認知、判断及び意思疎通を適切に行うことができる能力を有する旨を記載した」医師の診断書を添付してください。
外国籍の方も必要です。
登記されていないことの証明書は、三重県内では、津地方法務局で発行できます。ただし、郵送での交付申請は東京法務局のみの取り扱いとなります。
詳細は、東京法務局民事行政部後見登録課（TEL：03-5213-1234㈹）へお問い合わせください。</t>
    <phoneticPr fontId="2"/>
  </si>
  <si>
    <t xml:space="preserve">・
・
・
・
・
</t>
    <phoneticPr fontId="2"/>
  </si>
  <si>
    <t>履歴事項全部証明書
（登記事項証明書）
（発行日から３か月以内）</t>
    <phoneticPr fontId="2"/>
  </si>
  <si>
    <t>法人業者のみ必要です。
役員の登記を要さない法人（農業協同組合など）の場合は、原本証明を付した役員の選出に関する議事録の写し等を添付してください。</t>
    <phoneticPr fontId="2"/>
  </si>
  <si>
    <t>住民票抄本
（住所地の市区町村発行）
（発行日から３か月以内）</t>
    <phoneticPr fontId="2"/>
  </si>
  <si>
    <t xml:space="preserve">個人業者のみ必要ですが、外国籍の方以外は、住基ネットにより確認できますので原則として添付不要です。
</t>
    <phoneticPr fontId="2"/>
  </si>
  <si>
    <t xml:space="preserve">・
</t>
    <phoneticPr fontId="2"/>
  </si>
  <si>
    <t>貸借対照表及び損益計算書</t>
    <phoneticPr fontId="2"/>
  </si>
  <si>
    <t>・
・
・</t>
    <phoneticPr fontId="2"/>
  </si>
  <si>
    <t>法人業者のみ必要です。
直前年度のものを添付してください。（直前年度のものが出来上がっていない場合、前々年度のもの）
新設法人の場合は、法人設立時の開始貸借対照表（P23）を添付してください。</t>
    <phoneticPr fontId="2"/>
  </si>
  <si>
    <t>納税証明書
（税務署発行）
（その１納税額等証明用）
（発行日から３か月以内）</t>
    <phoneticPr fontId="2"/>
  </si>
  <si>
    <t>直前年度のもの（法人業者は法人税、個人業者は申告所得税）を添付してください。
新規申請の場合で、新設法人業者や個人業者など、納税証明書が添付できない場合は、代表者個人について、直前１か年の勤務先の源泉徴収票（代表者印のあるもの）を添付してください。</t>
    <phoneticPr fontId="2"/>
  </si>
  <si>
    <t xml:space="preserve">・
・
</t>
    <phoneticPr fontId="2"/>
  </si>
  <si>
    <t>保証協会加入証明書原本又は営業保証金供託書の写し</t>
    <phoneticPr fontId="2"/>
  </si>
  <si>
    <t>更新申請の場合のみ必要です。
保証協会加入者は、保証協会発行の加入証明書（原本）を添付し、非加入者は営業保証金供託書の写しを添付してください。</t>
    <phoneticPr fontId="2"/>
  </si>
  <si>
    <t>専任の宅地建物取引士の31条の３誓約書（P22）</t>
    <phoneticPr fontId="2"/>
  </si>
  <si>
    <t>専任の宅地建物取引士が代表者の場合は不要です。</t>
    <phoneticPr fontId="2"/>
  </si>
  <si>
    <t>宅地建物取引士資格
登録簿変更登録申請書</t>
    <phoneticPr fontId="2"/>
  </si>
  <si>
    <t>新規申請の場合は必要です。
宅地建物取引士の従事先が変更する場合、登録している都道府県知事あてに提出してください。</t>
    <phoneticPr fontId="2"/>
  </si>
  <si>
    <t>委任状</t>
    <phoneticPr fontId="2"/>
  </si>
  <si>
    <t>行政書士に代理申請を委任した場合は、委任状を添付してください。</t>
    <phoneticPr fontId="2"/>
  </si>
  <si>
    <t>令和</t>
    <rPh sb="0" eb="2">
      <t>レイワ</t>
    </rPh>
    <phoneticPr fontId="2"/>
  </si>
  <si>
    <t>　　</t>
  </si>
  <si>
    <t>令和</t>
    <rPh sb="0" eb="2">
      <t>レイワ</t>
    </rPh>
    <phoneticPr fontId="2"/>
  </si>
  <si>
    <t>備考「宅地建物取引業に従事する者の数」の欄は、専任の宅地建物取引士の数を含む。</t>
    <phoneticPr fontId="2"/>
  </si>
  <si>
    <t>支店がある場合は、追記してください。</t>
    <rPh sb="0" eb="2">
      <t>シテン</t>
    </rPh>
    <rPh sb="5" eb="7">
      <t>バアイ</t>
    </rPh>
    <rPh sb="9" eb="11">
      <t>ツイキ</t>
    </rPh>
    <phoneticPr fontId="2"/>
  </si>
  <si>
    <t>1枚で書ききれない場合の続紙です。</t>
    <rPh sb="1" eb="2">
      <t>マイ</t>
    </rPh>
    <rPh sb="3" eb="4">
      <t>カ</t>
    </rPh>
    <rPh sb="9" eb="11">
      <t>バアイ</t>
    </rPh>
    <rPh sb="12" eb="14">
      <t>ゾクシ</t>
    </rPh>
    <phoneticPr fontId="2"/>
  </si>
  <si>
    <t>令和</t>
    <rPh sb="0" eb="2">
      <t>レイワ</t>
    </rPh>
    <phoneticPr fontId="2"/>
  </si>
  <si>
    <t>このシートは、本店用です。</t>
    <rPh sb="7" eb="9">
      <t>ホンテン</t>
    </rPh>
    <rPh sb="9" eb="10">
      <t>ヨウ</t>
    </rPh>
    <phoneticPr fontId="2"/>
  </si>
  <si>
    <t>支店については、4(2)に記載してください。</t>
    <rPh sb="0" eb="2">
      <t>シテン</t>
    </rPh>
    <rPh sb="13" eb="15">
      <t>キサイ</t>
    </rPh>
    <phoneticPr fontId="2"/>
  </si>
  <si>
    <t>なお、支店が複数ある場合は、4(2)を複写して使用してください。</t>
    <rPh sb="3" eb="5">
      <t>シテン</t>
    </rPh>
    <rPh sb="6" eb="8">
      <t>フクスウ</t>
    </rPh>
    <rPh sb="10" eb="12">
      <t>バアイ</t>
    </rPh>
    <rPh sb="19" eb="21">
      <t>フクシャ</t>
    </rPh>
    <rPh sb="23" eb="25">
      <t>シヨウ</t>
    </rPh>
    <phoneticPr fontId="2"/>
  </si>
  <si>
    <t>このシートは、支店用です。事務所名に支店名を記載してください。</t>
    <rPh sb="7" eb="10">
      <t>シテンヨウ</t>
    </rPh>
    <rPh sb="13" eb="15">
      <t>ジム</t>
    </rPh>
    <rPh sb="15" eb="16">
      <t>ショ</t>
    </rPh>
    <rPh sb="16" eb="17">
      <t>メイ</t>
    </rPh>
    <rPh sb="18" eb="21">
      <t>シテンメイ</t>
    </rPh>
    <rPh sb="22" eb="24">
      <t>キサイ</t>
    </rPh>
    <phoneticPr fontId="2"/>
  </si>
  <si>
    <t>なお、支店が複数ある場合は、このシートを複写して使用してください。</t>
    <rPh sb="3" eb="5">
      <t>シテン</t>
    </rPh>
    <rPh sb="6" eb="8">
      <t>フクスウ</t>
    </rPh>
    <rPh sb="10" eb="12">
      <t>バアイ</t>
    </rPh>
    <rPh sb="20" eb="22">
      <t>フクシャ</t>
    </rPh>
    <rPh sb="24" eb="26">
      <t>シヨウ</t>
    </rPh>
    <phoneticPr fontId="2"/>
  </si>
  <si>
    <t>このシートは、主たる事務所（本店）用です。</t>
    <rPh sb="7" eb="8">
      <t>シュ</t>
    </rPh>
    <rPh sb="10" eb="12">
      <t>ジム</t>
    </rPh>
    <rPh sb="12" eb="13">
      <t>ショ</t>
    </rPh>
    <rPh sb="14" eb="16">
      <t>ホンテン</t>
    </rPh>
    <rPh sb="17" eb="18">
      <t>ヨウ</t>
    </rPh>
    <phoneticPr fontId="2"/>
  </si>
  <si>
    <t>支店分を作成する場合は、3(2)シートを使用してください。</t>
    <rPh sb="0" eb="2">
      <t>シテン</t>
    </rPh>
    <rPh sb="2" eb="3">
      <t>ブン</t>
    </rPh>
    <rPh sb="4" eb="6">
      <t>サクセイ</t>
    </rPh>
    <rPh sb="8" eb="10">
      <t>バアイ</t>
    </rPh>
    <rPh sb="20" eb="22">
      <t>シヨウ</t>
    </rPh>
    <phoneticPr fontId="2"/>
  </si>
  <si>
    <t>市町村を以下から選択してください。（左側の欄に入力されます。）</t>
    <rPh sb="0" eb="3">
      <t>シチョウソン</t>
    </rPh>
    <rPh sb="4" eb="6">
      <t>イカ</t>
    </rPh>
    <rPh sb="8" eb="10">
      <t>センタク</t>
    </rPh>
    <rPh sb="18" eb="20">
      <t>ヒダリガワ</t>
    </rPh>
    <rPh sb="21" eb="22">
      <t>ラン</t>
    </rPh>
    <rPh sb="23" eb="25">
      <t>ニュウリョク</t>
    </rPh>
    <phoneticPr fontId="2"/>
  </si>
  <si>
    <t>市郡区</t>
    <rPh sb="0" eb="1">
      <t>シ</t>
    </rPh>
    <rPh sb="1" eb="2">
      <t>グン</t>
    </rPh>
    <rPh sb="2" eb="3">
      <t>ク</t>
    </rPh>
    <phoneticPr fontId="2"/>
  </si>
  <si>
    <t>区町村</t>
    <rPh sb="0" eb="1">
      <t>ク</t>
    </rPh>
    <rPh sb="1" eb="3">
      <t>チョウソン</t>
    </rPh>
    <phoneticPr fontId="2"/>
  </si>
  <si>
    <t xml:space="preserve"> </t>
    <phoneticPr fontId="2"/>
  </si>
  <si>
    <t>コード</t>
    <phoneticPr fontId="2"/>
  </si>
  <si>
    <t>種別</t>
    <rPh sb="0" eb="2">
      <t>シュベツ</t>
    </rPh>
    <phoneticPr fontId="2"/>
  </si>
  <si>
    <t>市郡名</t>
    <rPh sb="0" eb="1">
      <t>シ</t>
    </rPh>
    <rPh sb="1" eb="2">
      <t>グン</t>
    </rPh>
    <rPh sb="2" eb="3">
      <t>メイ</t>
    </rPh>
    <phoneticPr fontId="2"/>
  </si>
  <si>
    <t>町名</t>
    <rPh sb="0" eb="1">
      <t>チョウ</t>
    </rPh>
    <rPh sb="1" eb="2">
      <t>メイ</t>
    </rPh>
    <phoneticPr fontId="2"/>
  </si>
  <si>
    <t>種別２</t>
    <rPh sb="0" eb="2">
      <t>シュベツ</t>
    </rPh>
    <phoneticPr fontId="2"/>
  </si>
  <si>
    <t>津</t>
    <rPh sb="0" eb="1">
      <t>ツ</t>
    </rPh>
    <phoneticPr fontId="2"/>
  </si>
  <si>
    <t>市</t>
    <rPh sb="0" eb="1">
      <t>シ</t>
    </rPh>
    <phoneticPr fontId="2"/>
  </si>
  <si>
    <t>　　　</t>
    <phoneticPr fontId="2"/>
  </si>
  <si>
    <t>四日市</t>
    <rPh sb="0" eb="3">
      <t>ヨッカイチ</t>
    </rPh>
    <phoneticPr fontId="2"/>
  </si>
  <si>
    <t>伊勢</t>
    <rPh sb="0" eb="2">
      <t>イセ</t>
    </rPh>
    <phoneticPr fontId="2"/>
  </si>
  <si>
    <t>松阪</t>
    <rPh sb="0" eb="2">
      <t>マツサカ</t>
    </rPh>
    <phoneticPr fontId="2"/>
  </si>
  <si>
    <t>桑名</t>
    <rPh sb="0" eb="2">
      <t>クワナ</t>
    </rPh>
    <phoneticPr fontId="2"/>
  </si>
  <si>
    <t>鈴鹿</t>
    <rPh sb="0" eb="2">
      <t>スズカ</t>
    </rPh>
    <phoneticPr fontId="2"/>
  </si>
  <si>
    <t>名張</t>
    <rPh sb="0" eb="2">
      <t>ナバリ</t>
    </rPh>
    <phoneticPr fontId="2"/>
  </si>
  <si>
    <t>尾鷲</t>
    <rPh sb="0" eb="2">
      <t>オワセ</t>
    </rPh>
    <phoneticPr fontId="2"/>
  </si>
  <si>
    <t>亀山</t>
    <rPh sb="0" eb="2">
      <t>カメヤマ</t>
    </rPh>
    <phoneticPr fontId="2"/>
  </si>
  <si>
    <t>鳥羽</t>
    <rPh sb="0" eb="2">
      <t>トバ</t>
    </rPh>
    <phoneticPr fontId="2"/>
  </si>
  <si>
    <t>熊野</t>
    <rPh sb="0" eb="2">
      <t>クマノ</t>
    </rPh>
    <phoneticPr fontId="2"/>
  </si>
  <si>
    <t>いなべ</t>
    <phoneticPr fontId="2"/>
  </si>
  <si>
    <t>志摩</t>
    <rPh sb="0" eb="2">
      <t>シマ</t>
    </rPh>
    <phoneticPr fontId="2"/>
  </si>
  <si>
    <t>伊賀</t>
    <rPh sb="0" eb="2">
      <t>イガ</t>
    </rPh>
    <phoneticPr fontId="2"/>
  </si>
  <si>
    <t>員弁</t>
    <rPh sb="0" eb="2">
      <t>イナベ</t>
    </rPh>
    <phoneticPr fontId="2"/>
  </si>
  <si>
    <t>多気</t>
    <rPh sb="0" eb="2">
      <t>タキ</t>
    </rPh>
    <phoneticPr fontId="2"/>
  </si>
  <si>
    <t>度会</t>
    <rPh sb="0" eb="2">
      <t>ワタライ</t>
    </rPh>
    <phoneticPr fontId="2"/>
  </si>
  <si>
    <t>北牟婁</t>
    <rPh sb="0" eb="3">
      <t>キタムロ</t>
    </rPh>
    <phoneticPr fontId="2"/>
  </si>
  <si>
    <t>南牟婁</t>
    <rPh sb="0" eb="3">
      <t>ミナミムロ</t>
    </rPh>
    <phoneticPr fontId="2"/>
  </si>
  <si>
    <t>町</t>
    <rPh sb="0" eb="1">
      <t>チョウ</t>
    </rPh>
    <phoneticPr fontId="2"/>
  </si>
  <si>
    <t>郡</t>
    <rPh sb="0" eb="1">
      <t>グン</t>
    </rPh>
    <phoneticPr fontId="2"/>
  </si>
  <si>
    <t>木曽岬</t>
    <rPh sb="0" eb="3">
      <t>キソサキ</t>
    </rPh>
    <phoneticPr fontId="2"/>
  </si>
  <si>
    <t>東員</t>
    <rPh sb="0" eb="2">
      <t>トウイン</t>
    </rPh>
    <phoneticPr fontId="2"/>
  </si>
  <si>
    <t>菰野</t>
    <rPh sb="0" eb="2">
      <t>コモノ</t>
    </rPh>
    <phoneticPr fontId="2"/>
  </si>
  <si>
    <t>朝日</t>
    <rPh sb="0" eb="2">
      <t>アサヒ</t>
    </rPh>
    <phoneticPr fontId="2"/>
  </si>
  <si>
    <t>川越</t>
    <rPh sb="0" eb="2">
      <t>カワゴエ</t>
    </rPh>
    <phoneticPr fontId="2"/>
  </si>
  <si>
    <t>明和</t>
    <rPh sb="0" eb="2">
      <t>メイワ</t>
    </rPh>
    <phoneticPr fontId="2"/>
  </si>
  <si>
    <t>大台</t>
    <rPh sb="0" eb="2">
      <t>オオダイ</t>
    </rPh>
    <phoneticPr fontId="2"/>
  </si>
  <si>
    <t>玉城</t>
    <rPh sb="0" eb="2">
      <t>タマキ</t>
    </rPh>
    <phoneticPr fontId="2"/>
  </si>
  <si>
    <t>大紀</t>
    <rPh sb="0" eb="2">
      <t>タイキ</t>
    </rPh>
    <phoneticPr fontId="2"/>
  </si>
  <si>
    <t>南伊勢</t>
    <rPh sb="0" eb="3">
      <t>ミナミイセ</t>
    </rPh>
    <phoneticPr fontId="2"/>
  </si>
  <si>
    <t>紀北</t>
    <rPh sb="0" eb="2">
      <t>キホク</t>
    </rPh>
    <phoneticPr fontId="2"/>
  </si>
  <si>
    <t>御浜</t>
    <rPh sb="0" eb="2">
      <t>ミハマ</t>
    </rPh>
    <phoneticPr fontId="2"/>
  </si>
  <si>
    <t>紀宝</t>
    <rPh sb="0" eb="2">
      <t>キホウ</t>
    </rPh>
    <phoneticPr fontId="2"/>
  </si>
  <si>
    <t>県</t>
    <rPh sb="0" eb="1">
      <t>ケン</t>
    </rPh>
    <phoneticPr fontId="2"/>
  </si>
  <si>
    <t>このシートは、従たる事務所（支店）用です。</t>
    <rPh sb="7" eb="8">
      <t>ジュウ</t>
    </rPh>
    <rPh sb="10" eb="12">
      <t>ジム</t>
    </rPh>
    <rPh sb="12" eb="13">
      <t>ショ</t>
    </rPh>
    <rPh sb="14" eb="16">
      <t>シテン</t>
    </rPh>
    <rPh sb="17" eb="18">
      <t>ヨウ</t>
    </rPh>
    <phoneticPr fontId="2"/>
  </si>
  <si>
    <t>複数支店がある場合は、このシートをコピーして使用してください。</t>
    <rPh sb="0" eb="2">
      <t>フクスウ</t>
    </rPh>
    <rPh sb="2" eb="4">
      <t>シテン</t>
    </rPh>
    <rPh sb="7" eb="9">
      <t>バアイ</t>
    </rPh>
    <rPh sb="22" eb="24">
      <t>シヨウ</t>
    </rPh>
    <phoneticPr fontId="2"/>
  </si>
  <si>
    <t>役員数が多く1枚で収まらない場合に使用してください。</t>
    <rPh sb="0" eb="2">
      <t>ヤクイン</t>
    </rPh>
    <rPh sb="2" eb="3">
      <t>スウ</t>
    </rPh>
    <rPh sb="4" eb="5">
      <t>オオ</t>
    </rPh>
    <rPh sb="7" eb="8">
      <t>マイ</t>
    </rPh>
    <rPh sb="9" eb="10">
      <t>オサ</t>
    </rPh>
    <rPh sb="14" eb="16">
      <t>バアイ</t>
    </rPh>
    <rPh sb="17" eb="19">
      <t>シヨウ</t>
    </rPh>
    <phoneticPr fontId="2"/>
  </si>
  <si>
    <t>また不足する場合は、このシートをコピーしてください。</t>
    <rPh sb="2" eb="4">
      <t>フソク</t>
    </rPh>
    <rPh sb="6" eb="8">
      <t>バアイ</t>
    </rPh>
    <phoneticPr fontId="2"/>
  </si>
  <si>
    <t>エクセルシート入力時の注意事項</t>
    <rPh sb="7" eb="10">
      <t>ニュウリョクジ</t>
    </rPh>
    <rPh sb="11" eb="13">
      <t>チュウイ</t>
    </rPh>
    <rPh sb="13" eb="15">
      <t>ジコウ</t>
    </rPh>
    <phoneticPr fontId="2"/>
  </si>
  <si>
    <t>主に入力していただく箇所です。</t>
    <rPh sb="0" eb="1">
      <t>オモ</t>
    </rPh>
    <rPh sb="2" eb="4">
      <t>ニュウリョク</t>
    </rPh>
    <rPh sb="10" eb="12">
      <t>カショ</t>
    </rPh>
    <phoneticPr fontId="2"/>
  </si>
  <si>
    <t>プルダウンから該当するものを選択してください。</t>
    <rPh sb="7" eb="9">
      <t>ガイトウ</t>
    </rPh>
    <rPh sb="14" eb="16">
      <t>センタク</t>
    </rPh>
    <phoneticPr fontId="2"/>
  </si>
  <si>
    <t>法人の場合の役職名</t>
    <rPh sb="0" eb="2">
      <t>ホウジン</t>
    </rPh>
    <rPh sb="3" eb="5">
      <t>バアイ</t>
    </rPh>
    <rPh sb="6" eb="9">
      <t>ヤクショクメイ</t>
    </rPh>
    <phoneticPr fontId="2"/>
  </si>
  <si>
    <t>代表者の氏名</t>
    <rPh sb="0" eb="3">
      <t>ダイヒョウシャ</t>
    </rPh>
    <rPh sb="4" eb="6">
      <t>シメイ</t>
    </rPh>
    <phoneticPr fontId="2"/>
  </si>
  <si>
    <t>役名</t>
    <rPh sb="0" eb="1">
      <t>ヤク</t>
    </rPh>
    <rPh sb="1" eb="2">
      <t>メイ</t>
    </rPh>
    <phoneticPr fontId="2"/>
  </si>
  <si>
    <t>代表取締役　</t>
    <rPh sb="0" eb="2">
      <t>ダイヒョウ</t>
    </rPh>
    <rPh sb="2" eb="5">
      <t>トリシマリヤク</t>
    </rPh>
    <phoneticPr fontId="2"/>
  </si>
  <si>
    <t>取締役　</t>
    <rPh sb="0" eb="3">
      <t>トリシマリヤク</t>
    </rPh>
    <phoneticPr fontId="2"/>
  </si>
  <si>
    <t>代表社員　</t>
    <rPh sb="0" eb="2">
      <t>ダイヒョウ</t>
    </rPh>
    <rPh sb="2" eb="4">
      <t>シャイン</t>
    </rPh>
    <phoneticPr fontId="2"/>
  </si>
  <si>
    <t>代表理事　</t>
    <rPh sb="0" eb="2">
      <t>ダイヒョウ</t>
    </rPh>
    <rPh sb="2" eb="4">
      <t>リジ</t>
    </rPh>
    <phoneticPr fontId="2"/>
  </si>
  <si>
    <t>理事　</t>
    <rPh sb="0" eb="2">
      <t>リジ</t>
    </rPh>
    <phoneticPr fontId="2"/>
  </si>
  <si>
    <t>代表執行役　</t>
    <rPh sb="0" eb="2">
      <t>ダイヒョウ</t>
    </rPh>
    <rPh sb="2" eb="4">
      <t>シッコウ</t>
    </rPh>
    <rPh sb="4" eb="5">
      <t>ヤク</t>
    </rPh>
    <phoneticPr fontId="2"/>
  </si>
  <si>
    <t>執行役　</t>
    <rPh sb="0" eb="2">
      <t>シッコウ</t>
    </rPh>
    <rPh sb="2" eb="3">
      <t>ヤク</t>
    </rPh>
    <phoneticPr fontId="2"/>
  </si>
  <si>
    <t>(１)</t>
    <phoneticPr fontId="2"/>
  </si>
  <si>
    <t>(  )</t>
    <phoneticPr fontId="2"/>
  </si>
  <si>
    <t>(２)</t>
  </si>
  <si>
    <t>(３)</t>
  </si>
  <si>
    <t>(４)</t>
  </si>
  <si>
    <t>(５)</t>
  </si>
  <si>
    <t>(６)</t>
  </si>
  <si>
    <t>(７)</t>
  </si>
  <si>
    <t>(８)</t>
  </si>
  <si>
    <t>(９)</t>
  </si>
  <si>
    <t>(10)</t>
    <phoneticPr fontId="2"/>
  </si>
  <si>
    <t>(11)</t>
  </si>
  <si>
    <t>(12)</t>
  </si>
  <si>
    <t>(13)</t>
  </si>
  <si>
    <t>(14)</t>
  </si>
  <si>
    <t>(15)</t>
  </si>
  <si>
    <t>(16)</t>
  </si>
  <si>
    <t>(17)</t>
  </si>
  <si>
    <t>(18)</t>
  </si>
  <si>
    <t>(19)</t>
  </si>
  <si>
    <t>(20)</t>
  </si>
  <si>
    <t>(21)</t>
  </si>
  <si>
    <t>(22)</t>
  </si>
  <si>
    <t>(23)</t>
  </si>
  <si>
    <t>(24)</t>
  </si>
  <si>
    <t>(25)</t>
  </si>
  <si>
    <t>(26)</t>
  </si>
  <si>
    <t>(27)</t>
  </si>
  <si>
    <t>(28)</t>
  </si>
  <si>
    <t>(29)</t>
  </si>
  <si>
    <t>(30)</t>
  </si>
  <si>
    <t>兼業１</t>
    <rPh sb="0" eb="2">
      <t>ケンギョウ</t>
    </rPh>
    <phoneticPr fontId="2"/>
  </si>
  <si>
    <t>兼業２</t>
    <rPh sb="0" eb="2">
      <t>ケンギョウ</t>
    </rPh>
    <phoneticPr fontId="2"/>
  </si>
  <si>
    <t>兼業３</t>
    <rPh sb="0" eb="2">
      <t>ケンギョウ</t>
    </rPh>
    <phoneticPr fontId="2"/>
  </si>
  <si>
    <t>千円</t>
    <rPh sb="0" eb="2">
      <t>センエン</t>
    </rPh>
    <phoneticPr fontId="2"/>
  </si>
  <si>
    <t>代表者用のものです。代表者以外の方は、21(2)シートをコピーして使用してください。</t>
    <rPh sb="0" eb="3">
      <t>ダイヒョウシャ</t>
    </rPh>
    <rPh sb="3" eb="4">
      <t>ヨウ</t>
    </rPh>
    <rPh sb="10" eb="13">
      <t>ダイヒョウシャ</t>
    </rPh>
    <rPh sb="13" eb="15">
      <t>イガイ</t>
    </rPh>
    <rPh sb="16" eb="17">
      <t>カタ</t>
    </rPh>
    <rPh sb="33" eb="35">
      <t>シヨウ</t>
    </rPh>
    <phoneticPr fontId="2"/>
  </si>
  <si>
    <t>代表者以外の方のものです。複数作成する必要がある場合こちらのシートをコピーして使用してください。</t>
    <rPh sb="0" eb="3">
      <t>ダイヒョウシャ</t>
    </rPh>
    <rPh sb="3" eb="5">
      <t>イガイ</t>
    </rPh>
    <rPh sb="6" eb="7">
      <t>ホウ</t>
    </rPh>
    <rPh sb="13" eb="15">
      <t>フクスウ</t>
    </rPh>
    <rPh sb="15" eb="17">
      <t>サクセイ</t>
    </rPh>
    <rPh sb="19" eb="21">
      <t>ヒツヨウ</t>
    </rPh>
    <rPh sb="24" eb="26">
      <t>バアイ</t>
    </rPh>
    <rPh sb="39" eb="41">
      <t>シヨウ</t>
    </rPh>
    <phoneticPr fontId="2"/>
  </si>
  <si>
    <t>他の入力セルの値をコピーしています。間違っている場合は、訂正してください。</t>
    <rPh sb="0" eb="1">
      <t>タ</t>
    </rPh>
    <rPh sb="2" eb="4">
      <t>ニュウリョク</t>
    </rPh>
    <rPh sb="7" eb="8">
      <t>アタイ</t>
    </rPh>
    <rPh sb="18" eb="20">
      <t>マチガ</t>
    </rPh>
    <rPh sb="24" eb="26">
      <t>バアイ</t>
    </rPh>
    <rPh sb="28" eb="30">
      <t>テイセイ</t>
    </rPh>
    <phoneticPr fontId="2"/>
  </si>
  <si>
    <t>不足する場合は、このシートをコピーしてください。</t>
    <rPh sb="0" eb="2">
      <t>フソク</t>
    </rPh>
    <rPh sb="4" eb="6">
      <t>バアイ</t>
    </rPh>
    <phoneticPr fontId="2"/>
  </si>
  <si>
    <t>本店用のシートです。</t>
    <rPh sb="0" eb="2">
      <t>ホンテン</t>
    </rPh>
    <rPh sb="2" eb="3">
      <t>ヨウ</t>
    </rPh>
    <phoneticPr fontId="2"/>
  </si>
  <si>
    <t>代表者</t>
    <rPh sb="0" eb="3">
      <t>ダイヒョウシャ</t>
    </rPh>
    <phoneticPr fontId="2"/>
  </si>
  <si>
    <t>支店用のシートです。</t>
    <rPh sb="0" eb="3">
      <t>シテンヨウ</t>
    </rPh>
    <phoneticPr fontId="2"/>
  </si>
  <si>
    <t>複数支店がある場合、このシートをコピーして使用してください。</t>
    <rPh sb="0" eb="2">
      <t>フクスウ</t>
    </rPh>
    <rPh sb="2" eb="4">
      <t>シテン</t>
    </rPh>
    <rPh sb="7" eb="9">
      <t>バアイ</t>
    </rPh>
    <rPh sb="21" eb="23">
      <t>シヨウ</t>
    </rPh>
    <phoneticPr fontId="2"/>
  </si>
  <si>
    <t>　</t>
    <phoneticPr fontId="2"/>
  </si>
  <si>
    <t>1面から複写しています。異なる場合、市町を再度選択してください。</t>
    <rPh sb="1" eb="2">
      <t>メン</t>
    </rPh>
    <rPh sb="4" eb="6">
      <t>フクシャ</t>
    </rPh>
    <rPh sb="12" eb="13">
      <t>コト</t>
    </rPh>
    <rPh sb="15" eb="17">
      <t>バアイ</t>
    </rPh>
    <rPh sb="18" eb="20">
      <t>シチョウ</t>
    </rPh>
    <rPh sb="21" eb="23">
      <t>サイド</t>
    </rPh>
    <rPh sb="23" eb="25">
      <t>センタク</t>
    </rPh>
    <phoneticPr fontId="2"/>
  </si>
  <si>
    <t>(Ａ４)</t>
    <phoneticPr fontId="2"/>
  </si>
  <si>
    <t>（Ａ４）</t>
    <phoneticPr fontId="2"/>
  </si>
  <si>
    <t>(Ａ４)</t>
    <phoneticPr fontId="2"/>
  </si>
  <si>
    <t>添　付　書　類　（７）</t>
    <rPh sb="0" eb="1">
      <t>テン</t>
    </rPh>
    <rPh sb="2" eb="3">
      <t>ツキ</t>
    </rPh>
    <rPh sb="4" eb="5">
      <t>ショ</t>
    </rPh>
    <rPh sb="6" eb="7">
      <t>タグイ</t>
    </rPh>
    <phoneticPr fontId="2"/>
  </si>
  <si>
    <t>添　付　書　類　（８）</t>
    <rPh sb="0" eb="1">
      <t>テン</t>
    </rPh>
    <rPh sb="2" eb="3">
      <t>ツキ</t>
    </rPh>
    <rPh sb="4" eb="5">
      <t>ショ</t>
    </rPh>
    <rPh sb="6" eb="7">
      <t>タグイ</t>
    </rPh>
    <phoneticPr fontId="2"/>
  </si>
  <si>
    <t>添　付　書　類　（３）</t>
    <rPh sb="0" eb="1">
      <t>テン</t>
    </rPh>
    <rPh sb="2" eb="3">
      <t>ツキ</t>
    </rPh>
    <rPh sb="4" eb="5">
      <t>ショ</t>
    </rPh>
    <rPh sb="6" eb="7">
      <t>タグイ</t>
    </rPh>
    <phoneticPr fontId="2"/>
  </si>
  <si>
    <t>添　付　書　類　（２）</t>
    <rPh sb="0" eb="1">
      <t>テン</t>
    </rPh>
    <rPh sb="2" eb="3">
      <t>ツキ</t>
    </rPh>
    <rPh sb="4" eb="5">
      <t>ショ</t>
    </rPh>
    <rPh sb="6" eb="7">
      <t>タグイ</t>
    </rPh>
    <phoneticPr fontId="2"/>
  </si>
  <si>
    <t>添　付　書　類　（４）</t>
    <rPh sb="0" eb="1">
      <t>テン</t>
    </rPh>
    <rPh sb="2" eb="3">
      <t>ツキ</t>
    </rPh>
    <rPh sb="4" eb="5">
      <t>ショ</t>
    </rPh>
    <rPh sb="6" eb="7">
      <t>タグイ</t>
    </rPh>
    <phoneticPr fontId="2"/>
  </si>
  <si>
    <t>添　付　書　類　（１）</t>
    <rPh sb="0" eb="1">
      <t>テン</t>
    </rPh>
    <rPh sb="2" eb="3">
      <t>ツキ</t>
    </rPh>
    <rPh sb="4" eb="5">
      <t>ショ</t>
    </rPh>
    <rPh sb="6" eb="7">
      <t>タグイ</t>
    </rPh>
    <phoneticPr fontId="2"/>
  </si>
  <si>
    <t>添　付　書　類　（５）</t>
    <rPh sb="0" eb="1">
      <t>テン</t>
    </rPh>
    <rPh sb="2" eb="3">
      <t>ツキ</t>
    </rPh>
    <rPh sb="4" eb="5">
      <t>ショ</t>
    </rPh>
    <rPh sb="6" eb="7">
      <t>タグイ</t>
    </rPh>
    <phoneticPr fontId="2"/>
  </si>
  <si>
    <t>所 有 者</t>
    <rPh sb="0" eb="1">
      <t>ショ</t>
    </rPh>
    <rPh sb="2" eb="3">
      <t>ユウ</t>
    </rPh>
    <rPh sb="4" eb="5">
      <t>モノ</t>
    </rPh>
    <phoneticPr fontId="2"/>
  </si>
  <si>
    <t>契 約 日</t>
    <rPh sb="0" eb="1">
      <t>チギリ</t>
    </rPh>
    <rPh sb="2" eb="3">
      <t>ヤク</t>
    </rPh>
    <rPh sb="4" eb="5">
      <t>ニチ</t>
    </rPh>
    <phoneticPr fontId="2"/>
  </si>
  <si>
    <t>用　　途</t>
    <rPh sb="0" eb="1">
      <t>ヨウ</t>
    </rPh>
    <rPh sb="3" eb="4">
      <t>ト</t>
    </rPh>
    <phoneticPr fontId="2"/>
  </si>
  <si>
    <t>（４）事務所の内部</t>
    <phoneticPr fontId="2"/>
  </si>
  <si>
    <t>（</t>
    <phoneticPr fontId="2"/>
  </si>
  <si>
    <t>階）</t>
    <rPh sb="0" eb="1">
      <t>カイ</t>
    </rPh>
    <phoneticPr fontId="2"/>
  </si>
  <si>
    <t>添　付　書　類　（６）</t>
    <rPh sb="0" eb="1">
      <t>テン</t>
    </rPh>
    <rPh sb="2" eb="3">
      <t>ツキ</t>
    </rPh>
    <rPh sb="4" eb="5">
      <t>ショ</t>
    </rPh>
    <rPh sb="6" eb="7">
      <t>タグイ</t>
    </rPh>
    <phoneticPr fontId="2"/>
  </si>
  <si>
    <t>宅地建物取引士
登録番号</t>
    <rPh sb="0" eb="2">
      <t>タクチ</t>
    </rPh>
    <rPh sb="2" eb="4">
      <t>タテモノ</t>
    </rPh>
    <rPh sb="4" eb="6">
      <t>トリヒキ</t>
    </rPh>
    <rPh sb="6" eb="7">
      <t>シ</t>
    </rPh>
    <rPh sb="8" eb="10">
      <t>トウロク</t>
    </rPh>
    <rPh sb="10" eb="12">
      <t>バンゴウ</t>
    </rPh>
    <phoneticPr fontId="2"/>
  </si>
  <si>
    <t>氏　名</t>
    <rPh sb="0" eb="1">
      <t>シ</t>
    </rPh>
    <rPh sb="2" eb="3">
      <t>メイ</t>
    </rPh>
    <phoneticPr fontId="2"/>
  </si>
  <si>
    <t>職　名</t>
    <rPh sb="0" eb="1">
      <t>ショク</t>
    </rPh>
    <rPh sb="2" eb="3">
      <t>メイ</t>
    </rPh>
    <phoneticPr fontId="2"/>
  </si>
  <si>
    <t>住　所</t>
    <rPh sb="0" eb="1">
      <t>ジュウ</t>
    </rPh>
    <rPh sb="2" eb="3">
      <t>ショ</t>
    </rPh>
    <phoneticPr fontId="2"/>
  </si>
  <si>
    <t>略　歴　書</t>
    <rPh sb="0" eb="1">
      <t>リャク</t>
    </rPh>
    <rPh sb="2" eb="3">
      <t>レキ</t>
    </rPh>
    <rPh sb="4" eb="5">
      <t>ショ</t>
    </rPh>
    <phoneticPr fontId="2"/>
  </si>
  <si>
    <t>(第四面）</t>
    <rPh sb="1" eb="2">
      <t>ダイニ</t>
    </rPh>
    <rPh sb="2" eb="3">
      <t>シ</t>
    </rPh>
    <rPh sb="3" eb="4">
      <t>メン</t>
    </rPh>
    <phoneticPr fontId="2"/>
  </si>
  <si>
    <t>専任の宅地建物取引士の数</t>
    <rPh sb="0" eb="2">
      <t>センニン</t>
    </rPh>
    <rPh sb="3" eb="5">
      <t>タクチ</t>
    </rPh>
    <rPh sb="5" eb="7">
      <t>タテモノ</t>
    </rPh>
    <rPh sb="7" eb="9">
      <t>トリヒキ</t>
    </rPh>
    <rPh sb="11" eb="12">
      <t>カズ</t>
    </rPh>
    <phoneticPr fontId="2"/>
  </si>
  <si>
    <t>宅建士登録番号</t>
    <rPh sb="0" eb="2">
      <t>タッケン</t>
    </rPh>
    <rPh sb="2" eb="3">
      <t>シ</t>
    </rPh>
    <rPh sb="3" eb="5">
      <t>トウロク</t>
    </rPh>
    <rPh sb="5" eb="7">
      <t>バンゴウ</t>
    </rPh>
    <phoneticPr fontId="2"/>
  </si>
  <si>
    <t>備　考</t>
    <phoneticPr fontId="2"/>
  </si>
  <si>
    <t>　「宅地建物取引業に従事する者」には、営業に従事する者のみならず、宅地建物取引業に係る一般管理部門に所属する者や補助的な事務に従事する者も含めること。なお、宅地建物取引業と他の事業を兼業する場合は、宅地建物取引業に従事する者についてのみ記入すること。</t>
    <phoneticPr fontId="2"/>
  </si>
  <si>
    <t>　「主たる職務内容」の欄は、代表者、取締役、営業、経理、総務など、具体的に記入すること。</t>
    <phoneticPr fontId="2"/>
  </si>
  <si>
    <r>
      <t>　この書面は</t>
    </r>
    <r>
      <rPr>
        <b/>
        <sz val="10"/>
        <rFont val="ＭＳ 明朝"/>
        <family val="1"/>
        <charset val="128"/>
      </rPr>
      <t>事務所ごとに作成</t>
    </r>
    <r>
      <rPr>
        <sz val="10"/>
        <rFont val="ＭＳ 明朝"/>
        <family val="1"/>
        <charset val="128"/>
      </rPr>
      <t>すること。</t>
    </r>
    <phoneticPr fontId="2"/>
  </si>
  <si>
    <r>
      <t>　</t>
    </r>
    <r>
      <rPr>
        <b/>
        <sz val="10"/>
        <rFont val="ＭＳ 明朝"/>
        <family val="1"/>
        <charset val="128"/>
      </rPr>
      <t>代表者は必ず従事者に含める</t>
    </r>
    <r>
      <rPr>
        <sz val="10"/>
        <rFont val="ＭＳ 明朝"/>
        <family val="1"/>
        <charset val="128"/>
      </rPr>
      <t>こと。</t>
    </r>
    <phoneticPr fontId="2"/>
  </si>
  <si>
    <r>
      <t>　</t>
    </r>
    <r>
      <rPr>
        <b/>
        <sz val="10"/>
        <rFont val="ＭＳ 明朝"/>
        <family val="1"/>
        <charset val="128"/>
      </rPr>
      <t>新規申請の場合、「従業者証明書番号」の欄は空欄</t>
    </r>
    <r>
      <rPr>
        <sz val="10"/>
        <rFont val="ＭＳ 明朝"/>
        <family val="1"/>
        <charset val="128"/>
      </rPr>
      <t>とする。</t>
    </r>
    <phoneticPr fontId="2"/>
  </si>
  <si>
    <t>宅地建物取引業に関する資産を含むすべての資産について記入すること。</t>
    <phoneticPr fontId="2"/>
  </si>
  <si>
    <t>土地、建物等の価格は、課税評価額等を参考にして記入すること。</t>
    <phoneticPr fontId="2"/>
  </si>
  <si>
    <t>「権利」とは、営業権、地上権、電話加入権その他の無形固定資産をいう。</t>
    <phoneticPr fontId="2"/>
  </si>
  <si>
    <t>従事した職務の内容</t>
    <rPh sb="0" eb="2">
      <t>ジュウジ</t>
    </rPh>
    <rPh sb="4" eb="6">
      <t>ショクム</t>
    </rPh>
    <rPh sb="7" eb="9">
      <t>ナイヨウ</t>
    </rPh>
    <phoneticPr fontId="2"/>
  </si>
  <si>
    <t>負　債・資　本</t>
    <rPh sb="0" eb="1">
      <t>フ</t>
    </rPh>
    <rPh sb="2" eb="3">
      <t>サイ</t>
    </rPh>
    <rPh sb="4" eb="5">
      <t>シ</t>
    </rPh>
    <rPh sb="6" eb="7">
      <t>ホン</t>
    </rPh>
    <phoneticPr fontId="2"/>
  </si>
  <si>
    <t>上 記 の 通 り 相 違 あ り ま せ ん 。</t>
    <phoneticPr fontId="2"/>
  </si>
  <si>
    <t>　事業がある場合にはその種類</t>
    <rPh sb="1" eb="3">
      <t>ジギョウ</t>
    </rPh>
    <rPh sb="6" eb="8">
      <t>バアイ</t>
    </rPh>
    <rPh sb="12" eb="14">
      <t>シュルイ</t>
    </rPh>
    <phoneticPr fontId="2"/>
  </si>
  <si>
    <t>氏　　　　名</t>
    <rPh sb="0" eb="1">
      <t>シ</t>
    </rPh>
    <rPh sb="5" eb="6">
      <t>メイ</t>
    </rPh>
    <phoneticPr fontId="2"/>
  </si>
  <si>
    <t>「株式会社」「有限会社」などを省略しないでください。
「第二面」は、法人業者のみ記入し、役員についてすべて記入してください。
「第三面」の政令で定める使用人とは、契約締結権限を有する、従たる事務所の代表者などをいいます。また、兼業などにより、主たる事務所の代表者が宅建業に常勤できない場合にも設置が必要です。</t>
    <phoneticPr fontId="2"/>
  </si>
  <si>
    <t>常勤・非常勤</t>
  </si>
  <si>
    <t>コード№</t>
    <phoneticPr fontId="2"/>
  </si>
  <si>
    <t>№</t>
    <phoneticPr fontId="2"/>
  </si>
  <si>
    <t>　　　種　類
内　容　　　　</t>
    <rPh sb="3" eb="6">
      <t>シュルイ</t>
    </rPh>
    <phoneticPr fontId="2"/>
  </si>
  <si>
    <t>代表社員
(持分会社)</t>
    <rPh sb="7" eb="8">
      <t>ブン</t>
    </rPh>
    <phoneticPr fontId="2"/>
  </si>
  <si>
    <t>社員
(持分会社)</t>
    <rPh sb="5" eb="6">
      <t>ブン</t>
    </rPh>
    <phoneticPr fontId="2"/>
  </si>
  <si>
    <t>非常勤役員（代表者は除く。）は、含めないこと。</t>
    <rPh sb="0" eb="3">
      <t>ヒジョウキン</t>
    </rPh>
    <rPh sb="3" eb="5">
      <t>ヤクイン</t>
    </rPh>
    <rPh sb="6" eb="9">
      <t>ダイヒョウシャ</t>
    </rPh>
    <rPh sb="10" eb="11">
      <t>ノゾ</t>
    </rPh>
    <rPh sb="16" eb="17">
      <t>フク</t>
    </rPh>
    <phoneticPr fontId="2"/>
  </si>
  <si>
    <t>(北海道)</t>
  </si>
  <si>
    <t>(青森)</t>
  </si>
  <si>
    <t>(岩手)</t>
  </si>
  <si>
    <t>(宮城)</t>
  </si>
  <si>
    <t>(秋田)</t>
  </si>
  <si>
    <t>(山形)</t>
  </si>
  <si>
    <t>(福島)</t>
  </si>
  <si>
    <t>(茨木)</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</si>
  <si>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</si>
  <si>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</si>
  <si>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</si>
  <si>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</si>
  <si>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</si>
  <si>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</si>
  <si>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</si>
  <si>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</si>
  <si>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</si>
  <si>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</si>
  <si>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</si>
  <si>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</si>
  <si>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</si>
  <si>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</si>
  <si>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</si>
  <si>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</si>
  <si>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</si>
  <si>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</si>
  <si>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</si>
  <si>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</si>
  <si>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</si>
  <si>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</si>
  <si>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</si>
  <si>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</si>
  <si>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</si>
  <si>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</si>
  <si>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</si>
  <si>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</si>
  <si>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</si>
  <si>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</si>
  <si>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</si>
  <si>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</si>
  <si>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</si>
  <si>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</si>
  <si>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</si>
  <si>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</si>
  <si>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</si>
  <si>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</si>
  <si>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</si>
  <si>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r>
      <t xml:space="preserve">過去５年間の帳簿（取引台帳）を持参してください。郵送において申請する場合は、直近５件分の写しを提出してください。
</t>
    </r>
    <r>
      <rPr>
        <sz val="11"/>
        <rFont val="ＭＳ ゴシック"/>
        <family val="3"/>
        <charset val="128"/>
      </rPr>
      <t>申請直前５年間の事業年度の間、１件も事業実績がない場合は、「理由書」を添付してください。</t>
    </r>
    <phoneticPr fontId="2"/>
  </si>
  <si>
    <r>
      <t xml:space="preserve">業者票・報酬額表の掲示位置を記入してください。（来所者から見える位置に掲示してください。）
階全体の平面図としてください。
</t>
    </r>
    <r>
      <rPr>
        <sz val="11"/>
        <rFont val="ＭＳ ゴシック"/>
        <family val="3"/>
        <charset val="128"/>
      </rPr>
      <t>他の業と兼用する場合は、宅建業の事務所部分を明示してください。</t>
    </r>
    <phoneticPr fontId="2"/>
  </si>
  <si>
    <t>事務所ごとに作成してください。
支店分はコピーなどにより、本店分とは別個に作成してください。
非常勤の役員の方で常時宅建業に従事しない方は、記載しないでください。</t>
    <rPh sb="47" eb="50">
      <t>ヒジョウキン</t>
    </rPh>
    <rPh sb="51" eb="53">
      <t>ヤクイン</t>
    </rPh>
    <rPh sb="54" eb="55">
      <t>カタ</t>
    </rPh>
    <rPh sb="56" eb="58">
      <t>ジョウジ</t>
    </rPh>
    <rPh sb="58" eb="60">
      <t>タッケン</t>
    </rPh>
    <rPh sb="60" eb="61">
      <t>ギョウ</t>
    </rPh>
    <rPh sb="62" eb="64">
      <t>ジュウジ</t>
    </rPh>
    <rPh sb="67" eb="68">
      <t>カタ</t>
    </rPh>
    <rPh sb="70" eb="72">
      <t>キサイ</t>
    </rPh>
    <phoneticPr fontId="2"/>
  </si>
  <si>
    <t>]</t>
    <phoneticPr fontId="2"/>
  </si>
  <si>
    <r>
      <t>　宅地建物取引士である者については、[　　　]内に登録番号を記入し、このうち</t>
    </r>
    <r>
      <rPr>
        <b/>
        <sz val="10"/>
        <rFont val="ＭＳ 明朝"/>
        <family val="1"/>
        <charset val="128"/>
      </rPr>
      <t>専任の宅地建物取引士</t>
    </r>
    <r>
      <rPr>
        <sz val="10"/>
        <rFont val="ＭＳ 明朝"/>
        <family val="1"/>
        <charset val="128"/>
      </rPr>
      <t>である者については、[　　　　]の前に</t>
    </r>
    <r>
      <rPr>
        <b/>
        <sz val="10"/>
        <rFont val="ＭＳ 明朝"/>
        <family val="1"/>
        <charset val="128"/>
      </rPr>
      <t>○印</t>
    </r>
    <r>
      <rPr>
        <sz val="10"/>
        <rFont val="ＭＳ 明朝"/>
        <family val="1"/>
        <charset val="128"/>
      </rPr>
      <t>を付けること。</t>
    </r>
    <phoneticPr fontId="2"/>
  </si>
  <si>
    <r>
      <t xml:space="preserve">　（記入例） </t>
    </r>
    <r>
      <rPr>
        <b/>
        <sz val="10"/>
        <rFont val="ＭＳ ゴシック"/>
        <family val="3"/>
        <charset val="128"/>
      </rPr>
      <t>○</t>
    </r>
    <r>
      <rPr>
        <b/>
        <sz val="10"/>
        <rFont val="ＭＳ 明朝"/>
        <family val="1"/>
        <charset val="128"/>
      </rPr>
      <t>[ (三重)1000]</t>
    </r>
    <r>
      <rPr>
        <sz val="10"/>
        <rFont val="ＭＳ 明朝"/>
        <family val="1"/>
        <charset val="128"/>
      </rPr>
      <t>〔三重県知事登録第1000号である専任の宅地建物取引士の場合〕</t>
    </r>
    <phoneticPr fontId="2"/>
  </si>
  <si>
    <t>代表者</t>
    <rPh sb="0" eb="3">
      <t>ダイヒョウシャ</t>
    </rPh>
    <phoneticPr fontId="2"/>
  </si>
  <si>
    <t>取締役</t>
    <rPh sb="0" eb="3">
      <t>トリシマリヤク</t>
    </rPh>
    <phoneticPr fontId="2"/>
  </si>
  <si>
    <t>営業</t>
    <rPh sb="0" eb="2">
      <t>エイギョウ</t>
    </rPh>
    <phoneticPr fontId="2"/>
  </si>
  <si>
    <t>経理</t>
    <rPh sb="0" eb="2">
      <t>ケイリ</t>
    </rPh>
    <phoneticPr fontId="2"/>
  </si>
  <si>
    <t>総務</t>
    <rPh sb="0" eb="2">
      <t>ソウム</t>
    </rPh>
    <phoneticPr fontId="2"/>
  </si>
  <si>
    <t>一枚で書ききれない場合は、続紙7(2)を使用してください。</t>
    <rPh sb="0" eb="2">
      <t>イチマイ</t>
    </rPh>
    <rPh sb="3" eb="4">
      <t>カ</t>
    </rPh>
    <rPh sb="9" eb="11">
      <t>バアイ</t>
    </rPh>
    <rPh sb="13" eb="15">
      <t>ゾクシ</t>
    </rPh>
    <rPh sb="20" eb="22">
      <t>シヨウ</t>
    </rPh>
    <phoneticPr fontId="2"/>
  </si>
  <si>
    <t>第一面のみ以下の入力シートに記入してください。（直接左側のシートに入力することも可能です。）</t>
    <rPh sb="0" eb="3">
      <t>ダイ１メン</t>
    </rPh>
    <rPh sb="5" eb="7">
      <t>イカ</t>
    </rPh>
    <rPh sb="8" eb="10">
      <t>ニュウリョク</t>
    </rPh>
    <rPh sb="14" eb="16">
      <t>キニュウ</t>
    </rPh>
    <rPh sb="24" eb="26">
      <t>チョクセツ</t>
    </rPh>
    <rPh sb="26" eb="28">
      <t>ヒダリガワ</t>
    </rPh>
    <rPh sb="33" eb="35">
      <t>ニュウリョク</t>
    </rPh>
    <rPh sb="40" eb="42">
      <t>カノウ</t>
    </rPh>
    <phoneticPr fontId="2"/>
  </si>
  <si>
    <t>提出日</t>
    <rPh sb="0" eb="2">
      <t>テイシュツ</t>
    </rPh>
    <rPh sb="2" eb="3">
      <t>ビ</t>
    </rPh>
    <phoneticPr fontId="2"/>
  </si>
  <si>
    <t>商号又は名称</t>
    <rPh sb="0" eb="2">
      <t>ショウゴウ</t>
    </rPh>
    <rPh sb="2" eb="3">
      <t>マタ</t>
    </rPh>
    <rPh sb="4" eb="6">
      <t>メイショウ</t>
    </rPh>
    <phoneticPr fontId="2"/>
  </si>
  <si>
    <t>郵便番号</t>
    <rPh sb="0" eb="4">
      <t>ユウビンバンゴウ</t>
    </rPh>
    <phoneticPr fontId="2"/>
  </si>
  <si>
    <t>（例：514-8570）</t>
    <rPh sb="1" eb="2">
      <t>レイ</t>
    </rPh>
    <phoneticPr fontId="2"/>
  </si>
  <si>
    <t>電話番号</t>
    <rPh sb="0" eb="2">
      <t>デンワ</t>
    </rPh>
    <rPh sb="2" eb="4">
      <t>バンゴウ</t>
    </rPh>
    <phoneticPr fontId="2"/>
  </si>
  <si>
    <t>FAX番号</t>
    <rPh sb="3" eb="5">
      <t>バンゴウ</t>
    </rPh>
    <phoneticPr fontId="2"/>
  </si>
  <si>
    <t>（例：059-224-2708）</t>
    <rPh sb="1" eb="2">
      <t>レイ</t>
    </rPh>
    <phoneticPr fontId="2"/>
  </si>
  <si>
    <t>免許の種類</t>
    <rPh sb="0" eb="2">
      <t>メンキョ</t>
    </rPh>
    <rPh sb="3" eb="5">
      <t>シュルイ</t>
    </rPh>
    <phoneticPr fontId="2"/>
  </si>
  <si>
    <t>県番号</t>
    <rPh sb="0" eb="1">
      <t>ケン</t>
    </rPh>
    <rPh sb="1" eb="3">
      <t>バンゴウ</t>
    </rPh>
    <phoneticPr fontId="2"/>
  </si>
  <si>
    <t>更新回数</t>
    <rPh sb="0" eb="2">
      <t>コウシン</t>
    </rPh>
    <rPh sb="2" eb="4">
      <t>カイスウ</t>
    </rPh>
    <phoneticPr fontId="2"/>
  </si>
  <si>
    <t>番号</t>
    <rPh sb="0" eb="2">
      <t>バンゴウ</t>
    </rPh>
    <phoneticPr fontId="2"/>
  </si>
  <si>
    <t>（例：H30.1.1）</t>
    <rPh sb="1" eb="2">
      <t>レイ</t>
    </rPh>
    <phoneticPr fontId="2"/>
  </si>
  <si>
    <t>法人個人の別</t>
    <rPh sb="0" eb="2">
      <t>ホウジン</t>
    </rPh>
    <rPh sb="2" eb="4">
      <t>コジン</t>
    </rPh>
    <rPh sb="5" eb="6">
      <t>ベツ</t>
    </rPh>
    <phoneticPr fontId="2"/>
  </si>
  <si>
    <t>商号又は名称（フリガナ）</t>
    <rPh sb="0" eb="2">
      <t>ショウゴウ</t>
    </rPh>
    <rPh sb="2" eb="3">
      <t>マタ</t>
    </rPh>
    <rPh sb="4" eb="6">
      <t>メイショウ</t>
    </rPh>
    <phoneticPr fontId="2"/>
  </si>
  <si>
    <t>代表者氏名（フリガナ）</t>
    <rPh sb="0" eb="3">
      <t>ダイヒョウシャ</t>
    </rPh>
    <rPh sb="3" eb="5">
      <t>シメイ</t>
    </rPh>
    <phoneticPr fontId="2"/>
  </si>
  <si>
    <t>代表者の生年月日</t>
    <rPh sb="0" eb="3">
      <t>ダイヒョウシャ</t>
    </rPh>
    <rPh sb="4" eb="6">
      <t>セイネン</t>
    </rPh>
    <rPh sb="6" eb="8">
      <t>ガッピ</t>
    </rPh>
    <phoneticPr fontId="2"/>
  </si>
  <si>
    <t>代表者の宅建士資格情報</t>
    <rPh sb="0" eb="3">
      <t>ダイヒョウシャ</t>
    </rPh>
    <rPh sb="4" eb="6">
      <t>タッケン</t>
    </rPh>
    <rPh sb="6" eb="7">
      <t>シ</t>
    </rPh>
    <rPh sb="7" eb="9">
      <t>シカク</t>
    </rPh>
    <rPh sb="9" eb="11">
      <t>ジョウホウ</t>
    </rPh>
    <phoneticPr fontId="2"/>
  </si>
  <si>
    <t>フリガナについて、訂正する場合、下欄に直接入力してください。</t>
    <rPh sb="9" eb="11">
      <t>テイセイ</t>
    </rPh>
    <rPh sb="13" eb="15">
      <t>バアイ</t>
    </rPh>
    <rPh sb="16" eb="18">
      <t>カラン</t>
    </rPh>
    <rPh sb="19" eb="21">
      <t>チョクセツ</t>
    </rPh>
    <rPh sb="21" eb="23">
      <t>ニュウリョク</t>
    </rPh>
    <phoneticPr fontId="2"/>
  </si>
  <si>
    <t>一連番号</t>
    <rPh sb="0" eb="2">
      <t>イチレン</t>
    </rPh>
    <rPh sb="2" eb="4">
      <t>バンゴウ</t>
    </rPh>
    <phoneticPr fontId="2"/>
  </si>
  <si>
    <t>県番号</t>
    <rPh sb="0" eb="1">
      <t>ケン</t>
    </rPh>
    <rPh sb="1" eb="3">
      <t>バンゴウ</t>
    </rPh>
    <phoneticPr fontId="2"/>
  </si>
  <si>
    <t>申請時の免許番号</t>
    <rPh sb="0" eb="3">
      <t>シンセイジ</t>
    </rPh>
    <rPh sb="4" eb="6">
      <t>メンキョ</t>
    </rPh>
    <rPh sb="6" eb="8">
      <t>バンゴウ</t>
    </rPh>
    <phoneticPr fontId="2"/>
  </si>
  <si>
    <t>勤務する事務所名</t>
    <phoneticPr fontId="2"/>
  </si>
  <si>
    <t>当該事務所の所在地</t>
    <rPh sb="0" eb="2">
      <t>トウガイ</t>
    </rPh>
    <rPh sb="2" eb="4">
      <t>ジム</t>
    </rPh>
    <rPh sb="4" eb="5">
      <t>ショ</t>
    </rPh>
    <rPh sb="6" eb="9">
      <t>ショザイチ</t>
    </rPh>
    <phoneticPr fontId="2"/>
  </si>
  <si>
    <t>（例：S50.12.1）</t>
    <rPh sb="1" eb="2">
      <t>レイ</t>
    </rPh>
    <phoneticPr fontId="2"/>
  </si>
  <si>
    <t>（例：H30.1.1）</t>
    <phoneticPr fontId="2"/>
  </si>
  <si>
    <t>←プルダウンから選択</t>
    <rPh sb="8" eb="10">
      <t>センタク</t>
    </rPh>
    <phoneticPr fontId="2"/>
  </si>
  <si>
    <t>有効期間始期日</t>
    <rPh sb="0" eb="2">
      <t>ユウコウ</t>
    </rPh>
    <rPh sb="2" eb="4">
      <t>キカン</t>
    </rPh>
    <rPh sb="4" eb="6">
      <t>シキ</t>
    </rPh>
    <rPh sb="6" eb="7">
      <t>ヒ</t>
    </rPh>
    <phoneticPr fontId="2"/>
  </si>
  <si>
    <t>(　　)</t>
  </si>
  <si>
    <t>(　　)</t>
    <phoneticPr fontId="2"/>
  </si>
  <si>
    <t>　　</t>
    <phoneticPr fontId="2"/>
  </si>
  <si>
    <t>本店の場合は法人名、支店の場合は支店名を記載してください。</t>
    <rPh sb="0" eb="2">
      <t>ホンテン</t>
    </rPh>
    <rPh sb="3" eb="5">
      <t>バアイ</t>
    </rPh>
    <rPh sb="6" eb="8">
      <t>ホウジン</t>
    </rPh>
    <rPh sb="8" eb="9">
      <t>メイ</t>
    </rPh>
    <rPh sb="10" eb="12">
      <t>シテン</t>
    </rPh>
    <rPh sb="13" eb="15">
      <t>バアイ</t>
    </rPh>
    <rPh sb="16" eb="19">
      <t>シテンメイ</t>
    </rPh>
    <rPh sb="20" eb="22">
      <t>キサイ</t>
    </rPh>
    <phoneticPr fontId="2"/>
  </si>
  <si>
    <r>
      <rPr>
        <u/>
        <sz val="10.5"/>
        <color rgb="FF0000FF"/>
        <rFont val="Meiryo UI"/>
        <family val="3"/>
        <charset val="128"/>
      </rPr>
      <t>事務所の存在する階全体の平面図</t>
    </r>
    <r>
      <rPr>
        <sz val="10.5"/>
        <color rgb="FF0000FF"/>
        <rFont val="Meiryo UI"/>
        <family val="3"/>
        <charset val="128"/>
      </rPr>
      <t>（住居の場合は間取図）を記入すること。</t>
    </r>
    <phoneticPr fontId="2"/>
  </si>
  <si>
    <r>
      <t>「この事務所に置かれている専任の宅地建物取引</t>
    </r>
    <r>
      <rPr>
        <u/>
        <sz val="11"/>
        <color rgb="FF0000FF"/>
        <rFont val="Meiryo UI"/>
        <family val="3"/>
        <charset val="128"/>
      </rPr>
      <t>主任者</t>
    </r>
    <r>
      <rPr>
        <sz val="11"/>
        <color rgb="FF0000FF"/>
        <rFont val="Meiryo UI"/>
        <family val="3"/>
        <charset val="128"/>
      </rPr>
      <t>」になっている場合は「この事務所に置かれている専任の宅地建物取引士」に修正したものを貼付すること。</t>
    </r>
    <phoneticPr fontId="2"/>
  </si>
  <si>
    <r>
      <rPr>
        <u/>
        <sz val="11"/>
        <color rgb="FF0000FF"/>
        <rFont val="Meiryo UI"/>
        <family val="3"/>
        <charset val="128"/>
      </rPr>
      <t>最新版</t>
    </r>
    <r>
      <rPr>
        <sz val="11"/>
        <color rgb="FF0000FF"/>
        <rFont val="Meiryo UI"/>
        <family val="3"/>
        <charset val="128"/>
      </rPr>
      <t>の報酬額表であること。</t>
    </r>
    <phoneticPr fontId="2"/>
  </si>
  <si>
    <r>
      <t>(注)事務所内部の全景、事務スペース、応接スペース、(</t>
    </r>
    <r>
      <rPr>
        <u/>
        <sz val="11"/>
        <color rgb="FF0000FF"/>
        <rFont val="Meiryo UI"/>
        <family val="3"/>
        <charset val="128"/>
      </rPr>
      <t>固定)電話</t>
    </r>
    <r>
      <rPr>
        <sz val="11"/>
        <color rgb="FF0000FF"/>
        <rFont val="Meiryo UI"/>
        <family val="3"/>
        <charset val="128"/>
      </rPr>
      <t>のわかるもの。</t>
    </r>
    <phoneticPr fontId="2"/>
  </si>
  <si>
    <r>
      <t>部屋全体がわかるものを</t>
    </r>
    <r>
      <rPr>
        <b/>
        <u/>
        <sz val="11"/>
        <color rgb="FF0000FF"/>
        <rFont val="Meiryo UI"/>
        <family val="3"/>
        <charset val="128"/>
      </rPr>
      <t>２枚以上</t>
    </r>
    <r>
      <rPr>
        <b/>
        <sz val="11"/>
        <color rgb="FF0000FF"/>
        <rFont val="Meiryo UI"/>
        <family val="3"/>
        <charset val="128"/>
      </rPr>
      <t>貼付すること。</t>
    </r>
    <phoneticPr fontId="2"/>
  </si>
  <si>
    <t>(第二面）</t>
    <phoneticPr fontId="2"/>
  </si>
  <si>
    <t>プルダウンから選択</t>
    <rPh sb="7" eb="9">
      <t>センタク</t>
    </rPh>
    <phoneticPr fontId="2"/>
  </si>
  <si>
    <t xml:space="preserve"> </t>
  </si>
  <si>
    <t>兼業を行っていない場合は、「50兼業なし」を選択し、兼業がある場合は、最大３業種まで選択してください。</t>
    <rPh sb="0" eb="2">
      <t>ケンギョウ</t>
    </rPh>
    <rPh sb="3" eb="4">
      <t>オコナ</t>
    </rPh>
    <rPh sb="9" eb="11">
      <t>バアイ</t>
    </rPh>
    <rPh sb="16" eb="18">
      <t>ケンギョウ</t>
    </rPh>
    <rPh sb="22" eb="24">
      <t>センタク</t>
    </rPh>
    <rPh sb="26" eb="28">
      <t>ケンギョウ</t>
    </rPh>
    <rPh sb="31" eb="33">
      <t>バアイ</t>
    </rPh>
    <rPh sb="35" eb="37">
      <t>サイダイ</t>
    </rPh>
    <rPh sb="38" eb="40">
      <t>ギョウシュ</t>
    </rPh>
    <rPh sb="42" eb="44">
      <t>センタク</t>
    </rPh>
    <phoneticPr fontId="2"/>
  </si>
  <si>
    <t>・このシートは、保護設定を行っています。（パスワードはかけていません。）セルによっては、参照用の関数が入力されています。（着色部分のみ入力できます。（９番、16番～20番シートを除く。））
・各シートごとに印刷してください。（印刷範囲は、設定済みです。また、着色されたセルは、印刷時には白黒に変換して印刷されます。）
・表示されている内容が異なる場合は、１番シートの入力内容を確認してください。それでも表示が異なる場合は、セルに直接入力してください。
・シート名に(2)が記載されているものは、続紙用です。未入力の場合は、提出する必要はありません。
・９番シートは、宅建士証を貼り付けてください。（画像データを取り込んで貼り付け、またはシートを印刷後、糊等で貼り付けてください。）
・16番シートは、案内図を直接記入、画像データを貼り付け、または、シートを印刷後、糊等で貼り付けてください。
・17～19番シートは、写真データを直接取り込んで作成、またはシートを印刷後写真を貼り付けてください。(カラーで印刷してください。)
・20番シートについて、間取り図を貼り付けて作成、シートを印刷後間取り図を貼り付け、または手書きで作成してください。</t>
    <rPh sb="8" eb="10">
      <t>ホゴ</t>
    </rPh>
    <rPh sb="10" eb="12">
      <t>セッテイ</t>
    </rPh>
    <rPh sb="13" eb="14">
      <t>オコナ</t>
    </rPh>
    <rPh sb="61" eb="63">
      <t>チャクショク</t>
    </rPh>
    <rPh sb="63" eb="65">
      <t>ブブン</t>
    </rPh>
    <rPh sb="67" eb="69">
      <t>ニュウリョク</t>
    </rPh>
    <rPh sb="76" eb="77">
      <t>バン</t>
    </rPh>
    <rPh sb="80" eb="81">
      <t>バン</t>
    </rPh>
    <rPh sb="84" eb="85">
      <t>バン</t>
    </rPh>
    <rPh sb="89" eb="90">
      <t>ノゾ</t>
    </rPh>
    <rPh sb="97" eb="98">
      <t>カク</t>
    </rPh>
    <rPh sb="104" eb="106">
      <t>インサツ</t>
    </rPh>
    <rPh sb="114" eb="116">
      <t>インサツ</t>
    </rPh>
    <rPh sb="116" eb="118">
      <t>ハンイ</t>
    </rPh>
    <rPh sb="120" eb="122">
      <t>セッテイ</t>
    </rPh>
    <rPh sb="122" eb="123">
      <t>ズ</t>
    </rPh>
    <rPh sb="130" eb="132">
      <t>チャクショク</t>
    </rPh>
    <rPh sb="139" eb="141">
      <t>インサツ</t>
    </rPh>
    <rPh sb="141" eb="142">
      <t>ジ</t>
    </rPh>
    <rPh sb="144" eb="146">
      <t>シロクロ</t>
    </rPh>
    <rPh sb="147" eb="149">
      <t>ヘンカン</t>
    </rPh>
    <rPh sb="151" eb="153">
      <t>インサツ</t>
    </rPh>
    <rPh sb="162" eb="164">
      <t>ヒョウジ</t>
    </rPh>
    <rPh sb="169" eb="171">
      <t>ナイヨウ</t>
    </rPh>
    <rPh sb="172" eb="173">
      <t>コト</t>
    </rPh>
    <rPh sb="175" eb="177">
      <t>バアイ</t>
    </rPh>
    <rPh sb="180" eb="181">
      <t>バン</t>
    </rPh>
    <rPh sb="185" eb="187">
      <t>ニュウリョク</t>
    </rPh>
    <rPh sb="187" eb="189">
      <t>ナイヨウ</t>
    </rPh>
    <rPh sb="190" eb="192">
      <t>カクニン</t>
    </rPh>
    <rPh sb="203" eb="205">
      <t>ヒョウジ</t>
    </rPh>
    <rPh sb="206" eb="207">
      <t>コト</t>
    </rPh>
    <rPh sb="209" eb="211">
      <t>バアイ</t>
    </rPh>
    <rPh sb="216" eb="218">
      <t>チョクセツ</t>
    </rPh>
    <rPh sb="218" eb="220">
      <t>ニュウリョク</t>
    </rPh>
    <rPh sb="233" eb="234">
      <t>メイ</t>
    </rPh>
    <rPh sb="239" eb="241">
      <t>キサイ</t>
    </rPh>
    <rPh sb="250" eb="252">
      <t>ゾクシ</t>
    </rPh>
    <rPh sb="252" eb="253">
      <t>ヨウ</t>
    </rPh>
    <rPh sb="256" eb="259">
      <t>ミニュウリョク</t>
    </rPh>
    <rPh sb="260" eb="262">
      <t>バアイ</t>
    </rPh>
    <rPh sb="264" eb="266">
      <t>テイシュツ</t>
    </rPh>
    <rPh sb="268" eb="270">
      <t>ヒツヨウ</t>
    </rPh>
    <rPh sb="281" eb="282">
      <t>バン</t>
    </rPh>
    <rPh sb="287" eb="289">
      <t>タッケン</t>
    </rPh>
    <rPh sb="289" eb="290">
      <t>シ</t>
    </rPh>
    <rPh sb="290" eb="291">
      <t>ショウ</t>
    </rPh>
    <rPh sb="292" eb="293">
      <t>ハ</t>
    </rPh>
    <rPh sb="294" eb="295">
      <t>ツ</t>
    </rPh>
    <rPh sb="303" eb="305">
      <t>ガゾウ</t>
    </rPh>
    <rPh sb="309" eb="310">
      <t>ト</t>
    </rPh>
    <rPh sb="311" eb="312">
      <t>コ</t>
    </rPh>
    <rPh sb="314" eb="315">
      <t>ハ</t>
    </rPh>
    <rPh sb="316" eb="317">
      <t>ツ</t>
    </rPh>
    <rPh sb="326" eb="328">
      <t>インサツ</t>
    </rPh>
    <rPh sb="328" eb="329">
      <t>ゴ</t>
    </rPh>
    <rPh sb="330" eb="331">
      <t>ノリ</t>
    </rPh>
    <rPh sb="331" eb="332">
      <t>トウ</t>
    </rPh>
    <rPh sb="333" eb="334">
      <t>ハ</t>
    </rPh>
    <rPh sb="335" eb="336">
      <t>ツ</t>
    </rPh>
    <rPh sb="349" eb="350">
      <t>バン</t>
    </rPh>
    <rPh sb="355" eb="358">
      <t>アンナイズ</t>
    </rPh>
    <rPh sb="359" eb="361">
      <t>チョクセツ</t>
    </rPh>
    <rPh sb="361" eb="363">
      <t>キニュウ</t>
    </rPh>
    <rPh sb="364" eb="366">
      <t>ガゾウ</t>
    </rPh>
    <rPh sb="370" eb="371">
      <t>ハ</t>
    </rPh>
    <rPh sb="372" eb="373">
      <t>ツ</t>
    </rPh>
    <rPh sb="383" eb="385">
      <t>インサツ</t>
    </rPh>
    <rPh sb="385" eb="386">
      <t>ゴ</t>
    </rPh>
    <rPh sb="387" eb="388">
      <t>ノリ</t>
    </rPh>
    <rPh sb="388" eb="389">
      <t>トウ</t>
    </rPh>
    <rPh sb="390" eb="391">
      <t>ハ</t>
    </rPh>
    <rPh sb="392" eb="393">
      <t>ツ</t>
    </rPh>
    <rPh sb="408" eb="409">
      <t>バン</t>
    </rPh>
    <rPh sb="414" eb="416">
      <t>シャシン</t>
    </rPh>
    <rPh sb="420" eb="422">
      <t>チョクセツ</t>
    </rPh>
    <rPh sb="422" eb="423">
      <t>ト</t>
    </rPh>
    <rPh sb="424" eb="425">
      <t>コ</t>
    </rPh>
    <rPh sb="427" eb="429">
      <t>サクセイ</t>
    </rPh>
    <rPh sb="437" eb="439">
      <t>インサツ</t>
    </rPh>
    <rPh sb="439" eb="440">
      <t>ゴ</t>
    </rPh>
    <rPh sb="440" eb="442">
      <t>シャシン</t>
    </rPh>
    <rPh sb="443" eb="444">
      <t>ハ</t>
    </rPh>
    <rPh sb="445" eb="446">
      <t>ツ</t>
    </rPh>
    <rPh sb="458" eb="460">
      <t>インサツ</t>
    </rPh>
    <rPh sb="473" eb="474">
      <t>バン</t>
    </rPh>
    <rPh sb="482" eb="484">
      <t>マド</t>
    </rPh>
    <rPh sb="485" eb="486">
      <t>ズ</t>
    </rPh>
    <rPh sb="487" eb="488">
      <t>ハ</t>
    </rPh>
    <rPh sb="489" eb="490">
      <t>ツ</t>
    </rPh>
    <rPh sb="492" eb="494">
      <t>サクセイ</t>
    </rPh>
    <rPh sb="499" eb="501">
      <t>インサツ</t>
    </rPh>
    <rPh sb="501" eb="502">
      <t>ゴ</t>
    </rPh>
    <rPh sb="502" eb="504">
      <t>マド</t>
    </rPh>
    <rPh sb="505" eb="506">
      <t>ズ</t>
    </rPh>
    <rPh sb="507" eb="508">
      <t>ハ</t>
    </rPh>
    <rPh sb="509" eb="510">
      <t>ツ</t>
    </rPh>
    <rPh sb="515" eb="517">
      <t>テガ</t>
    </rPh>
    <rPh sb="519" eb="521">
      <t>サクセイ</t>
    </rPh>
    <phoneticPr fontId="2"/>
  </si>
  <si>
    <t>主たる職務内容は、代表的なものがプルダウンから選択できます。複数兼ねている等兼務されている方は、直接枠内に入力してください。</t>
    <rPh sb="0" eb="1">
      <t>シュ</t>
    </rPh>
    <rPh sb="3" eb="5">
      <t>ショクム</t>
    </rPh>
    <rPh sb="5" eb="7">
      <t>ナイヨウ</t>
    </rPh>
    <rPh sb="9" eb="12">
      <t>ダイヒョウテキ</t>
    </rPh>
    <rPh sb="23" eb="25">
      <t>センタク</t>
    </rPh>
    <rPh sb="30" eb="32">
      <t>フクスウ</t>
    </rPh>
    <rPh sb="32" eb="33">
      <t>カ</t>
    </rPh>
    <rPh sb="37" eb="38">
      <t>トウ</t>
    </rPh>
    <rPh sb="38" eb="40">
      <t>ケンム</t>
    </rPh>
    <rPh sb="45" eb="46">
      <t>カタ</t>
    </rPh>
    <rPh sb="48" eb="50">
      <t>チョクセツ</t>
    </rPh>
    <rPh sb="50" eb="52">
      <t>ワクナイ</t>
    </rPh>
    <rPh sb="53" eb="55">
      <t>ニュウリョク</t>
    </rPh>
    <phoneticPr fontId="2"/>
  </si>
  <si>
    <t>（例：R6/1/1　R6.1.1)</t>
    <rPh sb="1" eb="2">
      <t>レイ</t>
    </rPh>
    <phoneticPr fontId="2"/>
  </si>
  <si>
    <r>
      <t>事務所の所有者が申請者と異なる場合は、</t>
    </r>
    <r>
      <rPr>
        <b/>
        <sz val="11"/>
        <rFont val="ＭＳ 明朝"/>
        <family val="1"/>
        <charset val="128"/>
      </rPr>
      <t>建物の賃貸借契約書又は使用貸借契約書の写しを添付</t>
    </r>
    <r>
      <rPr>
        <sz val="11"/>
        <rFont val="ＭＳ 明朝"/>
        <family val="1"/>
        <charset val="128"/>
      </rPr>
      <t>すること。</t>
    </r>
    <rPh sb="10" eb="11">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</si>
</sst>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quot;(&quot;@&quot;)&quot;"/>
    <numFmt numFmtId="178" formatCode="\(@\)"/>
    <numFmt numFmtId="179" formatCode="00"/>
    <numFmt numFmtId="180" formatCode="#"/>
    <numFmt numFmtId="181" formatCode="0_ "/>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6"/>
      <name val="ＭＳ 明朝"/>
      <family val="1"/>
      <charset val="128"/>
    </font>
    <font>
      <sz val="14"/>
      <name val="ＭＳ 明朝"/>
      <family val="1"/>
      <charset val="128"/>
    </font>
    <font>
      <b/>
      <sz val="11"/>
      <name val="ＭＳ Ｐ明朝"/>
      <family val="1"/>
      <charset val="128"/>
    </font>
    <font>
      <sz val="16"/>
      <name val="ＭＳ 明朝"/>
      <family val="1"/>
      <charset val="128"/>
    </font>
    <font>
      <b/>
      <sz val="14"/>
      <name val="ＭＳ 明朝"/>
      <family val="1"/>
      <charset val="128"/>
    </font>
    <font>
      <b/>
      <sz val="18"/>
      <name val="ＭＳ 明朝"/>
      <family val="1"/>
      <charset val="128"/>
    </font>
    <font>
      <sz val="10.5"/>
      <name val="ＭＳ 明朝"/>
      <family val="1"/>
      <charset val="128"/>
    </font>
    <font>
      <b/>
      <sz val="18"/>
      <name val="ＭＳ ゴシック"/>
      <family val="3"/>
      <charset val="128"/>
    </font>
    <font>
      <b/>
      <sz val="11"/>
      <name val="ＭＳ 明朝"/>
      <family val="1"/>
      <charset val="128"/>
    </font>
    <font>
      <sz val="11"/>
      <color rgb="FF7030A0"/>
      <name val="ＭＳ 明朝"/>
      <family val="1"/>
      <charset val="128"/>
    </font>
    <font>
      <sz val="11"/>
      <name val="ＭＳ ゴシック"/>
      <family val="3"/>
      <charset val="128"/>
    </font>
    <font>
      <sz val="14"/>
      <name val="ＭＳ ゴシック"/>
      <family val="3"/>
      <charset val="128"/>
    </font>
    <font>
      <sz val="20"/>
      <name val="ＭＳ 明朝"/>
      <family val="1"/>
      <charset val="128"/>
    </font>
    <font>
      <sz val="12"/>
      <color rgb="FF000000"/>
      <name val="ＭＳ 明朝"/>
      <family val="1"/>
      <charset val="128"/>
    </font>
    <font>
      <u/>
      <sz val="11"/>
      <color theme="10"/>
      <name val="ＭＳ Ｐゴシック"/>
      <family val="3"/>
      <charset val="128"/>
    </font>
    <font>
      <sz val="11"/>
      <name val="ＭＳ Ｐゴシック"/>
      <family val="3"/>
      <charset val="128"/>
      <scheme val="minor"/>
    </font>
    <font>
      <sz val="11"/>
      <color theme="0" tint="-0.14999847407452621"/>
      <name val="ＭＳ Ｐゴシック"/>
      <family val="3"/>
      <charset val="128"/>
    </font>
    <font>
      <b/>
      <sz val="12"/>
      <name val="ＭＳ 明朝"/>
      <family val="1"/>
      <charset val="128"/>
    </font>
    <font>
      <sz val="11"/>
      <color rgb="FF0000FF"/>
      <name val="ＭＳ 明朝"/>
      <family val="1"/>
      <charset val="128"/>
    </font>
    <font>
      <b/>
      <sz val="11"/>
      <color rgb="FF0000FF"/>
      <name val="ＭＳ 明朝"/>
      <family val="1"/>
      <charset val="128"/>
    </font>
    <font>
      <sz val="11"/>
      <color theme="0" tint="-0.14999847407452621"/>
      <name val="ＭＳ 明朝"/>
      <family val="1"/>
      <charset val="128"/>
    </font>
    <font>
      <sz val="18"/>
      <name val="ＭＳ ゴシック"/>
      <family val="3"/>
      <charset val="128"/>
    </font>
    <font>
      <u/>
      <sz val="11"/>
      <color theme="10"/>
      <name val="ＭＳ Ｐ明朝"/>
      <family val="1"/>
      <charset val="128"/>
    </font>
    <font>
      <sz val="11"/>
      <color rgb="FF0000FF"/>
      <name val="ＭＳ Ｐゴシック"/>
      <family val="3"/>
      <charset val="128"/>
    </font>
    <font>
      <b/>
      <sz val="10"/>
      <name val="ＭＳ ゴシック"/>
      <family val="3"/>
      <charset val="128"/>
    </font>
    <font>
      <b/>
      <sz val="10"/>
      <name val="ＭＳ 明朝"/>
      <family val="1"/>
      <charset val="128"/>
    </font>
    <font>
      <sz val="11"/>
      <color rgb="FF0000FF"/>
      <name val="メイリオ"/>
      <family val="3"/>
      <charset val="128"/>
    </font>
    <font>
      <b/>
      <sz val="11"/>
      <color rgb="FF0000FF"/>
      <name val="Meiryo UI"/>
      <family val="3"/>
      <charset val="128"/>
    </font>
    <font>
      <sz val="11"/>
      <color rgb="FFFF0000"/>
      <name val="Meiryo UI"/>
      <family val="3"/>
      <charset val="128"/>
    </font>
    <font>
      <b/>
      <sz val="11"/>
      <name val="Meiryo UI"/>
      <family val="3"/>
      <charset val="128"/>
    </font>
    <font>
      <sz val="11"/>
      <color rgb="FF0000FF"/>
      <name val="Meiryo UI"/>
      <family val="3"/>
      <charset val="128"/>
    </font>
    <font>
      <sz val="11"/>
      <name val="Meiryo UI"/>
      <family val="3"/>
      <charset val="128"/>
    </font>
    <font>
      <sz val="10"/>
      <color rgb="FF0000FF"/>
      <name val="Meiryo UI"/>
      <family val="3"/>
      <charset val="128"/>
    </font>
    <font>
      <b/>
      <sz val="12"/>
      <color rgb="FF0000FF"/>
      <name val="Meiryo UI"/>
      <family val="3"/>
      <charset val="128"/>
    </font>
    <font>
      <b/>
      <sz val="10"/>
      <color indexed="81"/>
      <name val="Meiryo UI"/>
      <family val="3"/>
      <charset val="128"/>
    </font>
    <font>
      <b/>
      <sz val="11"/>
      <color indexed="81"/>
      <name val="Meiryo UI"/>
      <family val="3"/>
      <charset val="128"/>
    </font>
    <font>
      <sz val="10.5"/>
      <color rgb="FF0000FF"/>
      <name val="Meiryo UI"/>
      <family val="3"/>
      <charset val="128"/>
    </font>
    <font>
      <u/>
      <sz val="10.5"/>
      <color rgb="FF0000FF"/>
      <name val="Meiryo UI"/>
      <family val="3"/>
      <charset val="128"/>
    </font>
    <font>
      <b/>
      <sz val="10.5"/>
      <color rgb="FF0000FF"/>
      <name val="Meiryo UI"/>
      <family val="3"/>
      <charset val="128"/>
    </font>
    <font>
      <u/>
      <sz val="11"/>
      <color rgb="FF0000FF"/>
      <name val="Meiryo UI"/>
      <family val="3"/>
      <charset val="128"/>
    </font>
    <font>
      <b/>
      <u/>
      <sz val="11"/>
      <color rgb="FF0000FF"/>
      <name val="Meiryo UI"/>
      <family val="3"/>
      <charset val="128"/>
    </font>
    <font>
      <b/>
      <sz val="11"/>
      <color rgb="FFFF0000"/>
      <name val="Meiryo UI"/>
      <family val="3"/>
      <charset val="128"/>
    </font>
    <font>
      <b/>
      <sz val="18"/>
      <color indexed="39"/>
      <name val="Meiryo UI"/>
      <family val="3"/>
      <charset val="128"/>
    </font>
    <font>
      <sz val="9"/>
      <color theme="0" tint="-4.9989318521683403E-2"/>
      <name val="ＭＳ 明朝"/>
      <family val="1"/>
      <charset val="128"/>
    </font>
    <font>
      <sz val="6"/>
      <color theme="0" tint="-0.249977111117893"/>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66FF99"/>
        <bgColor indexed="64"/>
      </patternFill>
    </fill>
  </fills>
  <borders count="124">
    <border>
      <left/>
      <right/>
      <top/>
      <bottom/>
      <diagonal/>
    </border>
    <border>
      <left style="hair">
        <color indexed="64"/>
      </left>
      <right style="hair">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diagonal/>
    </border>
    <border>
      <left/>
      <right/>
      <top/>
      <bottom style="dotted">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style="hair">
        <color indexed="64"/>
      </bottom>
      <diagonal/>
    </border>
    <border>
      <left style="hair">
        <color indexed="64"/>
      </left>
      <right/>
      <top style="hair">
        <color indexed="64"/>
      </top>
      <bottom/>
      <diagonal/>
    </border>
    <border>
      <left/>
      <right style="dotted">
        <color indexed="64"/>
      </right>
      <top style="hair">
        <color indexed="64"/>
      </top>
      <bottom/>
      <diagonal/>
    </border>
    <border>
      <left style="hair">
        <color indexed="64"/>
      </left>
      <right/>
      <top/>
      <bottom style="hair">
        <color indexed="64"/>
      </bottom>
      <diagonal/>
    </border>
    <border>
      <left/>
      <right style="dotted">
        <color indexed="64"/>
      </right>
      <top/>
      <bottom style="hair">
        <color indexed="64"/>
      </bottom>
      <diagonal/>
    </border>
    <border>
      <left/>
      <right style="hair">
        <color indexed="64"/>
      </right>
      <top style="hair">
        <color indexed="64"/>
      </top>
      <bottom/>
      <diagonal/>
    </border>
    <border>
      <left style="dotted">
        <color indexed="64"/>
      </left>
      <right/>
      <top style="hair">
        <color indexed="64"/>
      </top>
      <bottom/>
      <diagonal/>
    </border>
    <border>
      <left style="dotted">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medium">
        <color auto="1"/>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indexed="64"/>
      </left>
      <right/>
      <top style="hair">
        <color indexed="64"/>
      </top>
      <bottom/>
      <diagonal/>
    </border>
    <border>
      <left/>
      <right style="medium">
        <color auto="1"/>
      </right>
      <top style="hair">
        <color indexed="64"/>
      </top>
      <bottom/>
      <diagonal/>
    </border>
    <border>
      <left style="thin">
        <color indexed="64"/>
      </left>
      <right/>
      <top/>
      <bottom style="hair">
        <color indexed="64"/>
      </bottom>
      <diagonal/>
    </border>
    <border>
      <left/>
      <right style="medium">
        <color auto="1"/>
      </right>
      <top/>
      <bottom style="hair">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bottom/>
      <diagonal/>
    </border>
    <border>
      <left/>
      <right style="medium">
        <color rgb="FF0000FF"/>
      </right>
      <top/>
      <bottom/>
      <diagonal/>
    </border>
  </borders>
  <cellStyleXfs count="3">
    <xf numFmtId="0" fontId="0" fillId="0" borderId="0"/>
    <xf numFmtId="38" fontId="1" fillId="0" borderId="0" applyFont="0" applyFill="0" applyBorder="0" applyAlignment="0" applyProtection="0"/>
    <xf numFmtId="0" fontId="24" fillId="0" borderId="0" applyNumberFormat="0" applyFill="0" applyBorder="0" applyAlignment="0" applyProtection="0"/>
  </cellStyleXfs>
  <cellXfs count="1015">
    <xf numFmtId="0" fontId="0" fillId="0" borderId="0" xfId="0"/>
    <xf numFmtId="0" fontId="0" fillId="0" borderId="0" xfId="0" applyBorder="1"/>
    <xf numFmtId="0" fontId="0" fillId="0" borderId="0" xfId="0" applyBorder="1" applyAlignment="1"/>
    <xf numFmtId="0" fontId="0" fillId="0" borderId="0" xfId="0" applyAlignment="1">
      <alignment vertical="center"/>
    </xf>
    <xf numFmtId="0" fontId="5" fillId="0" borderId="0" xfId="0" applyFont="1"/>
    <xf numFmtId="0" fontId="5" fillId="0" borderId="0" xfId="0" applyFont="1" applyBorder="1" applyAlignment="1"/>
    <xf numFmtId="0" fontId="5" fillId="0" borderId="0" xfId="0" applyFont="1" applyBorder="1"/>
    <xf numFmtId="0" fontId="6" fillId="0" borderId="0" xfId="0" applyFont="1" applyBorder="1" applyAlignment="1">
      <alignment horizontal="left" vertical="center"/>
    </xf>
    <xf numFmtId="0" fontId="6" fillId="0" borderId="0" xfId="0" applyFont="1" applyBorder="1" applyAlignment="1">
      <alignmen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3" fillId="0" borderId="0" xfId="0" applyFont="1"/>
    <xf numFmtId="0" fontId="6" fillId="0" borderId="0" xfId="0" applyFont="1"/>
    <xf numFmtId="0" fontId="5" fillId="0" borderId="7" xfId="0" applyFont="1" applyBorder="1"/>
    <xf numFmtId="0" fontId="5" fillId="0" borderId="8" xfId="0" applyFont="1" applyBorder="1"/>
    <xf numFmtId="0" fontId="5" fillId="0" borderId="9" xfId="0" applyFont="1" applyBorder="1"/>
    <xf numFmtId="0" fontId="8" fillId="0" borderId="0" xfId="0" applyFont="1" applyBorder="1" applyAlignment="1">
      <alignment horizontal="right"/>
    </xf>
    <xf numFmtId="0" fontId="8" fillId="0" borderId="2" xfId="0" applyFont="1" applyBorder="1" applyAlignment="1">
      <alignment horizontal="right"/>
    </xf>
    <xf numFmtId="0" fontId="8" fillId="0" borderId="7" xfId="0" applyFont="1" applyBorder="1" applyAlignment="1">
      <alignment horizontal="right"/>
    </xf>
    <xf numFmtId="0" fontId="8" fillId="0" borderId="3" xfId="0" applyFont="1" applyBorder="1" applyAlignment="1">
      <alignment horizontal="righ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xf numFmtId="0" fontId="5" fillId="0" borderId="14" xfId="0" applyFont="1" applyBorder="1"/>
    <xf numFmtId="0" fontId="5" fillId="0" borderId="15" xfId="0" applyFont="1" applyBorder="1"/>
    <xf numFmtId="0" fontId="5" fillId="0" borderId="16" xfId="0" applyFont="1" applyBorder="1"/>
    <xf numFmtId="0" fontId="5" fillId="0" borderId="17" xfId="0" applyFont="1" applyBorder="1"/>
    <xf numFmtId="0" fontId="7" fillId="0" borderId="0" xfId="0" applyFont="1" applyAlignment="1">
      <alignment horizontal="right" vertical="top"/>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xf numFmtId="0" fontId="5" fillId="0" borderId="2" xfId="0" applyFont="1" applyBorder="1" applyAlignment="1">
      <alignment vertical="center"/>
    </xf>
    <xf numFmtId="0" fontId="5" fillId="0" borderId="3" xfId="0" applyFont="1" applyBorder="1" applyAlignment="1">
      <alignment horizontal="center" vertical="center"/>
    </xf>
    <xf numFmtId="0" fontId="9" fillId="0" borderId="0" xfId="0" applyFont="1" applyAlignment="1">
      <alignment vertical="center"/>
    </xf>
    <xf numFmtId="0" fontId="16"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horizontal="distributed" vertical="justify"/>
    </xf>
    <xf numFmtId="0" fontId="5" fillId="0" borderId="0" xfId="0" applyFont="1" applyAlignment="1">
      <alignment horizontal="distributed" vertical="center"/>
    </xf>
    <xf numFmtId="0" fontId="8" fillId="0" borderId="0" xfId="0" applyFont="1" applyAlignment="1">
      <alignment horizontal="right"/>
    </xf>
    <xf numFmtId="0" fontId="8" fillId="0" borderId="0" xfId="0" applyFont="1" applyBorder="1" applyAlignment="1">
      <alignment horizontal="right" vertical="center"/>
    </xf>
    <xf numFmtId="49" fontId="6" fillId="0" borderId="0"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3"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distributed" vertical="center"/>
    </xf>
    <xf numFmtId="0" fontId="6" fillId="0" borderId="0" xfId="0" applyFont="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6" fillId="0" borderId="3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Alignment="1">
      <alignment vertical="center"/>
    </xf>
    <xf numFmtId="0" fontId="5" fillId="0" borderId="4" xfId="0" applyFont="1" applyBorder="1" applyAlignment="1">
      <alignmen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center" vertical="center"/>
    </xf>
    <xf numFmtId="0" fontId="8" fillId="0" borderId="0" xfId="0" applyFont="1" applyBorder="1" applyAlignment="1">
      <alignment horizontal="center" vertical="top" textRotation="255"/>
    </xf>
    <xf numFmtId="0" fontId="5" fillId="0" borderId="0" xfId="0" applyFont="1" applyAlignment="1">
      <alignment vertical="distributed"/>
    </xf>
    <xf numFmtId="0" fontId="5" fillId="0" borderId="0" xfId="0" applyFont="1" applyBorder="1" applyAlignment="1">
      <alignment horizontal="left" vertical="center"/>
    </xf>
    <xf numFmtId="0" fontId="6" fillId="0" borderId="34" xfId="0" applyFont="1" applyBorder="1" applyAlignment="1">
      <alignment vertical="center"/>
    </xf>
    <xf numFmtId="0" fontId="5" fillId="0" borderId="0" xfId="0" applyNumberFormat="1" applyFont="1" applyAlignment="1">
      <alignment vertical="center"/>
    </xf>
    <xf numFmtId="0" fontId="6" fillId="0" borderId="34" xfId="0" applyFont="1" applyBorder="1" applyAlignment="1">
      <alignment horizontal="right"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0" xfId="0" quotePrefix="1" applyFont="1"/>
    <xf numFmtId="0" fontId="5" fillId="0" borderId="30" xfId="0" applyFont="1" applyBorder="1" applyAlignment="1">
      <alignment vertical="center"/>
    </xf>
    <xf numFmtId="0" fontId="5" fillId="0" borderId="14" xfId="0" applyFont="1" applyBorder="1" applyAlignment="1">
      <alignment vertical="center"/>
    </xf>
    <xf numFmtId="0" fontId="7" fillId="0" borderId="21" xfId="0" applyFont="1" applyBorder="1" applyAlignment="1">
      <alignment vertical="center" textRotation="255"/>
    </xf>
    <xf numFmtId="0" fontId="5" fillId="0" borderId="21" xfId="0" applyFont="1" applyBorder="1" applyAlignment="1">
      <alignment vertical="center"/>
    </xf>
    <xf numFmtId="0" fontId="8" fillId="0" borderId="35" xfId="0" applyFont="1" applyBorder="1" applyAlignment="1">
      <alignment vertical="center"/>
    </xf>
    <xf numFmtId="0" fontId="8" fillId="0" borderId="0" xfId="0" applyFont="1" applyBorder="1" applyAlignment="1">
      <alignment vertical="center"/>
    </xf>
    <xf numFmtId="0" fontId="7" fillId="0" borderId="19" xfId="0" applyFont="1" applyBorder="1" applyAlignment="1">
      <alignment vertical="center" textRotation="255"/>
    </xf>
    <xf numFmtId="0" fontId="10" fillId="0" borderId="0" xfId="0" applyFont="1" applyAlignment="1">
      <alignment horizontal="center" vertical="top"/>
    </xf>
    <xf numFmtId="0" fontId="5" fillId="0" borderId="0" xfId="0" applyFont="1" applyFill="1" applyBorder="1" applyAlignment="1">
      <alignment vertical="center"/>
    </xf>
    <xf numFmtId="0" fontId="5" fillId="0" borderId="8" xfId="0" applyFont="1" applyBorder="1" applyAlignment="1">
      <alignment vertical="center"/>
    </xf>
    <xf numFmtId="0" fontId="6" fillId="0" borderId="38" xfId="0" applyFont="1" applyBorder="1" applyAlignment="1">
      <alignment vertical="center"/>
    </xf>
    <xf numFmtId="0" fontId="5" fillId="0" borderId="0" xfId="0" applyFont="1" applyFill="1" applyAlignment="1"/>
    <xf numFmtId="0" fontId="5" fillId="0" borderId="0" xfId="0" applyFont="1" applyFill="1"/>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Fill="1" applyAlignment="1">
      <alignment horizontal="center" vertical="center"/>
    </xf>
    <xf numFmtId="0" fontId="0" fillId="0" borderId="0" xfId="0" applyBorder="1" applyAlignment="1">
      <alignment vertical="center"/>
    </xf>
    <xf numFmtId="0" fontId="7" fillId="0" borderId="0" xfId="0" applyFont="1" applyAlignment="1">
      <alignment horizontal="righ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16" xfId="0" applyFont="1" applyBorder="1" applyAlignment="1">
      <alignment vertical="center"/>
    </xf>
    <xf numFmtId="0" fontId="9" fillId="0" borderId="0" xfId="0" applyFont="1" applyAlignment="1">
      <alignment horizontal="distributed" vertical="center"/>
    </xf>
    <xf numFmtId="0" fontId="3" fillId="0" borderId="0" xfId="0" applyFont="1" applyAlignment="1">
      <alignment vertical="center"/>
    </xf>
    <xf numFmtId="0" fontId="5" fillId="0" borderId="1"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vertical="center"/>
    </xf>
    <xf numFmtId="0" fontId="15" fillId="0" borderId="0" xfId="0" applyFont="1" applyAlignment="1">
      <alignment horizontal="left" vertical="center"/>
    </xf>
    <xf numFmtId="0" fontId="5" fillId="0" borderId="0" xfId="0" applyFont="1" applyAlignment="1">
      <alignment horizontal="right" vertical="center"/>
    </xf>
    <xf numFmtId="0" fontId="11" fillId="0" borderId="0" xfId="0" applyFont="1" applyAlignment="1">
      <alignment vertical="center"/>
    </xf>
    <xf numFmtId="0" fontId="5" fillId="0" borderId="15" xfId="0" applyFont="1" applyBorder="1" applyAlignment="1">
      <alignment vertical="center"/>
    </xf>
    <xf numFmtId="0" fontId="8" fillId="0" borderId="20" xfId="0" applyFont="1" applyBorder="1" applyAlignment="1">
      <alignment vertical="center"/>
    </xf>
    <xf numFmtId="0" fontId="5" fillId="0" borderId="19" xfId="0" applyFont="1" applyBorder="1" applyAlignment="1">
      <alignment vertical="center"/>
    </xf>
    <xf numFmtId="0" fontId="9" fillId="0" borderId="0" xfId="0" applyFont="1" applyAlignment="1">
      <alignment horizontal="left" vertical="center"/>
    </xf>
    <xf numFmtId="0" fontId="9" fillId="0" borderId="20" xfId="0" applyFont="1" applyBorder="1" applyAlignment="1">
      <alignment horizontal="left" vertical="center"/>
    </xf>
    <xf numFmtId="0" fontId="9" fillId="0" borderId="20" xfId="0" applyFont="1" applyBorder="1" applyAlignment="1">
      <alignment vertical="center"/>
    </xf>
    <xf numFmtId="0" fontId="9" fillId="0" borderId="19" xfId="0" applyFont="1" applyBorder="1" applyAlignment="1">
      <alignment vertical="center"/>
    </xf>
    <xf numFmtId="0" fontId="5" fillId="0" borderId="20" xfId="0" applyFont="1" applyBorder="1" applyAlignment="1">
      <alignment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0" xfId="0" applyFont="1" applyBorder="1" applyAlignment="1">
      <alignment horizontal="distributed" vertical="center"/>
    </xf>
    <xf numFmtId="0" fontId="9" fillId="0" borderId="0" xfId="0" applyFont="1" applyBorder="1" applyAlignment="1">
      <alignment horizontal="distributed" vertical="center"/>
    </xf>
    <xf numFmtId="0" fontId="5" fillId="0" borderId="9" xfId="0" applyFont="1" applyBorder="1" applyAlignment="1">
      <alignment vertical="center"/>
    </xf>
    <xf numFmtId="0" fontId="5" fillId="0" borderId="18" xfId="0" applyFont="1" applyBorder="1" applyAlignment="1">
      <alignment vertical="center"/>
    </xf>
    <xf numFmtId="0" fontId="11" fillId="0" borderId="21" xfId="0" applyFont="1" applyBorder="1" applyAlignment="1">
      <alignment vertical="center"/>
    </xf>
    <xf numFmtId="0" fontId="11" fillId="0" borderId="14" xfId="0" applyFont="1" applyBorder="1" applyAlignment="1">
      <alignment vertical="center"/>
    </xf>
    <xf numFmtId="0" fontId="11" fillId="0" borderId="18" xfId="0" applyFont="1" applyBorder="1" applyAlignment="1">
      <alignment vertical="center"/>
    </xf>
    <xf numFmtId="0" fontId="11" fillId="0" borderId="8" xfId="0" applyFont="1" applyBorder="1" applyAlignment="1">
      <alignment vertical="center"/>
    </xf>
    <xf numFmtId="0" fontId="14" fillId="0" borderId="0" xfId="0" applyFont="1" applyBorder="1" applyAlignment="1">
      <alignment vertical="center"/>
    </xf>
    <xf numFmtId="0" fontId="5" fillId="0" borderId="0" xfId="0" applyFont="1" applyAlignment="1">
      <alignment horizontal="right" vertical="top"/>
    </xf>
    <xf numFmtId="0" fontId="5" fillId="0" borderId="0" xfId="0" applyFont="1" applyBorder="1" applyAlignment="1">
      <alignment horizontal="right"/>
    </xf>
    <xf numFmtId="0" fontId="18" fillId="0" borderId="0" xfId="0" applyFont="1" applyBorder="1" applyAlignment="1">
      <alignment horizontal="right"/>
    </xf>
    <xf numFmtId="0" fontId="5" fillId="0" borderId="0" xfId="0" applyFont="1" applyBorder="1" applyAlignment="1">
      <alignment horizontal="center" vertical="top" textRotation="255"/>
    </xf>
    <xf numFmtId="0" fontId="5" fillId="0" borderId="4" xfId="0" applyFont="1" applyBorder="1" applyAlignment="1">
      <alignment horizontal="right"/>
    </xf>
    <xf numFmtId="0" fontId="5" fillId="0" borderId="0" xfId="0" applyFont="1" applyBorder="1" applyAlignment="1">
      <alignment horizontal="center" vertical="center" textRotation="255"/>
    </xf>
    <xf numFmtId="0" fontId="5" fillId="0" borderId="0" xfId="0" applyFont="1" applyBorder="1" applyAlignment="1">
      <alignment horizontal="right"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6" fillId="0" borderId="15" xfId="0" applyFont="1" applyBorder="1" applyAlignment="1">
      <alignment vertical="center"/>
    </xf>
    <xf numFmtId="0" fontId="6" fillId="0" borderId="21" xfId="0" applyFont="1" applyBorder="1" applyAlignment="1">
      <alignment vertical="center"/>
    </xf>
    <xf numFmtId="0" fontId="6" fillId="0" borderId="14" xfId="0" applyFont="1" applyBorder="1" applyAlignment="1">
      <alignment vertical="center"/>
    </xf>
    <xf numFmtId="0" fontId="6" fillId="0" borderId="9" xfId="0" applyFont="1" applyBorder="1" applyAlignment="1">
      <alignment vertical="center"/>
    </xf>
    <xf numFmtId="0" fontId="6" fillId="0" borderId="18" xfId="0" applyFont="1" applyBorder="1" applyAlignment="1">
      <alignment vertical="center"/>
    </xf>
    <xf numFmtId="0" fontId="6" fillId="0" borderId="8" xfId="0" applyFont="1"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3" fillId="0" borderId="0" xfId="0" applyFont="1" applyBorder="1" applyAlignment="1">
      <alignment horizontal="center" vertical="center" textRotation="255"/>
    </xf>
    <xf numFmtId="0" fontId="4" fillId="0" borderId="0" xfId="0" applyFont="1" applyBorder="1" applyAlignment="1">
      <alignment horizontal="right" vertical="center"/>
    </xf>
    <xf numFmtId="0" fontId="8" fillId="0" borderId="0" xfId="0" applyFont="1" applyAlignment="1">
      <alignment vertical="center"/>
    </xf>
    <xf numFmtId="0" fontId="0" fillId="0" borderId="6" xfId="0" applyBorder="1" applyAlignment="1">
      <alignment vertical="center"/>
    </xf>
    <xf numFmtId="0" fontId="0" fillId="0" borderId="10" xfId="0" applyBorder="1" applyAlignment="1">
      <alignment vertical="center"/>
    </xf>
    <xf numFmtId="0" fontId="5" fillId="0" borderId="10" xfId="0" applyFont="1" applyBorder="1" applyAlignment="1">
      <alignment vertical="center"/>
    </xf>
    <xf numFmtId="0" fontId="0" fillId="0" borderId="1" xfId="0" applyBorder="1" applyAlignment="1">
      <alignment vertical="center"/>
    </xf>
    <xf numFmtId="0" fontId="5" fillId="0" borderId="21" xfId="0" applyFont="1" applyBorder="1" applyAlignment="1">
      <alignment horizontal="center" vertical="center"/>
    </xf>
    <xf numFmtId="0" fontId="5" fillId="0" borderId="10" xfId="0" applyFont="1" applyBorder="1" applyAlignment="1">
      <alignment horizontal="center" vertical="center" shrinkToFit="1"/>
    </xf>
    <xf numFmtId="49" fontId="0" fillId="0" borderId="0" xfId="0" applyNumberFormat="1" applyAlignment="1">
      <alignment vertical="center"/>
    </xf>
    <xf numFmtId="0" fontId="6" fillId="0" borderId="0" xfId="0" applyFont="1" applyAlignment="1">
      <alignment horizontal="center" vertical="center" textRotation="255"/>
    </xf>
    <xf numFmtId="0" fontId="8" fillId="0" borderId="0" xfId="0" applyFont="1" applyAlignment="1">
      <alignment horizontal="right" vertical="center"/>
    </xf>
    <xf numFmtId="0" fontId="5" fillId="0" borderId="27" xfId="0" applyFont="1" applyBorder="1" applyAlignment="1">
      <alignment vertical="center"/>
    </xf>
    <xf numFmtId="49" fontId="5" fillId="0" borderId="0" xfId="0" applyNumberFormat="1" applyFont="1" applyAlignment="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27" xfId="0" applyFont="1" applyBorder="1" applyAlignment="1">
      <alignment horizontal="center" vertical="center"/>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20" fillId="0" borderId="20" xfId="0" applyFont="1" applyBorder="1" applyAlignment="1">
      <alignment vertical="center" shrinkToFit="1"/>
    </xf>
    <xf numFmtId="0" fontId="6" fillId="0" borderId="20" xfId="0" applyFont="1" applyBorder="1" applyAlignment="1">
      <alignment vertical="center"/>
    </xf>
    <xf numFmtId="0" fontId="5" fillId="0" borderId="0" xfId="0" applyFont="1" applyBorder="1" applyAlignment="1">
      <alignment vertical="center" wrapText="1"/>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5" fillId="0" borderId="18" xfId="0" applyFont="1" applyFill="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81" xfId="0" applyFont="1" applyBorder="1" applyAlignment="1">
      <alignment vertical="center"/>
    </xf>
    <xf numFmtId="0" fontId="5" fillId="0" borderId="82" xfId="0" applyFont="1" applyBorder="1" applyAlignment="1">
      <alignment vertical="center"/>
    </xf>
    <xf numFmtId="0" fontId="5" fillId="0" borderId="84" xfId="0" applyFont="1" applyBorder="1" applyAlignment="1">
      <alignment vertical="center"/>
    </xf>
    <xf numFmtId="0" fontId="5" fillId="0" borderId="89" xfId="0" applyFont="1" applyBorder="1" applyAlignment="1">
      <alignment vertical="center"/>
    </xf>
    <xf numFmtId="0" fontId="5" fillId="0" borderId="91"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20" xfId="0" applyFont="1" applyBorder="1" applyAlignment="1">
      <alignment horizontal="center" vertical="center" shrinkToFit="1"/>
    </xf>
    <xf numFmtId="0" fontId="16" fillId="0" borderId="0" xfId="0" applyNumberFormat="1" applyFont="1" applyAlignment="1">
      <alignment vertical="center"/>
    </xf>
    <xf numFmtId="0" fontId="5" fillId="0" borderId="0" xfId="0" applyFont="1" applyAlignment="1">
      <alignment horizontal="center" vertical="center"/>
    </xf>
    <xf numFmtId="0" fontId="5" fillId="0" borderId="18" xfId="0" applyFont="1" applyBorder="1" applyAlignment="1">
      <alignment horizontal="left" vertical="center"/>
    </xf>
    <xf numFmtId="0" fontId="5" fillId="0" borderId="21" xfId="0" applyFont="1" applyBorder="1" applyAlignment="1">
      <alignment horizontal="center" vertical="center"/>
    </xf>
    <xf numFmtId="0" fontId="22" fillId="0" borderId="0" xfId="0" applyFont="1" applyAlignment="1">
      <alignment vertical="center"/>
    </xf>
    <xf numFmtId="0" fontId="5" fillId="0" borderId="0" xfId="0" applyFont="1" applyAlignment="1">
      <alignment horizontal="left" vertical="center"/>
    </xf>
    <xf numFmtId="0" fontId="5" fillId="0" borderId="0" xfId="0" applyNumberFormat="1" applyFont="1" applyAlignment="1">
      <alignment horizontal="center" vertical="center"/>
    </xf>
    <xf numFmtId="0" fontId="5" fillId="0" borderId="0" xfId="0" applyNumberFormat="1" applyFont="1" applyAlignment="1">
      <alignment horizontal="left" vertical="center"/>
    </xf>
    <xf numFmtId="0" fontId="5" fillId="0" borderId="8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5" fillId="0" borderId="82" xfId="0" applyNumberFormat="1" applyFont="1" applyBorder="1" applyAlignment="1">
      <alignment horizontal="center" vertical="center"/>
    </xf>
    <xf numFmtId="0" fontId="5" fillId="0" borderId="8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84" xfId="0" applyNumberFormat="1" applyFont="1" applyBorder="1" applyAlignment="1">
      <alignment horizontal="center" vertical="center"/>
    </xf>
    <xf numFmtId="0" fontId="5" fillId="0" borderId="83" xfId="0" applyNumberFormat="1" applyFont="1" applyBorder="1" applyAlignment="1">
      <alignment vertical="center"/>
    </xf>
    <xf numFmtId="0" fontId="5" fillId="0" borderId="0" xfId="0" applyNumberFormat="1" applyFont="1" applyBorder="1" applyAlignment="1">
      <alignment vertical="center"/>
    </xf>
    <xf numFmtId="0" fontId="5" fillId="0" borderId="84" xfId="0" applyNumberFormat="1" applyFont="1" applyBorder="1" applyAlignment="1">
      <alignment vertical="center"/>
    </xf>
    <xf numFmtId="0" fontId="5" fillId="0" borderId="80" xfId="0" applyNumberFormat="1" applyFont="1" applyBorder="1" applyAlignment="1">
      <alignment vertical="center"/>
    </xf>
    <xf numFmtId="0" fontId="5" fillId="0" borderId="81" xfId="0" applyNumberFormat="1" applyFont="1" applyBorder="1" applyAlignment="1">
      <alignment vertical="center"/>
    </xf>
    <xf numFmtId="0" fontId="5" fillId="0" borderId="82" xfId="0" applyNumberFormat="1" applyFont="1" applyBorder="1" applyAlignment="1">
      <alignment vertical="center"/>
    </xf>
    <xf numFmtId="0" fontId="5" fillId="0" borderId="85" xfId="0" applyNumberFormat="1" applyFont="1" applyBorder="1" applyAlignment="1">
      <alignment vertical="center"/>
    </xf>
    <xf numFmtId="0" fontId="5" fillId="0" borderId="86" xfId="0" applyNumberFormat="1" applyFont="1" applyBorder="1" applyAlignment="1">
      <alignment vertical="center"/>
    </xf>
    <xf numFmtId="0" fontId="5" fillId="0" borderId="87" xfId="0" applyNumberFormat="1" applyFont="1" applyBorder="1" applyAlignment="1">
      <alignment vertical="center"/>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11" fillId="0" borderId="0" xfId="0" applyFont="1" applyFill="1" applyBorder="1" applyAlignment="1">
      <alignment vertical="center" wrapText="1"/>
    </xf>
    <xf numFmtId="0" fontId="5" fillId="0" borderId="0" xfId="0" applyFont="1" applyBorder="1" applyAlignment="1">
      <alignment horizontal="center" vertical="center" shrinkToFit="1"/>
    </xf>
    <xf numFmtId="0" fontId="0" fillId="0" borderId="0" xfId="0" applyFont="1"/>
    <xf numFmtId="0" fontId="5" fillId="0" borderId="4" xfId="0" applyFont="1" applyBorder="1" applyAlignment="1">
      <alignment horizontal="center"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21"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center" vertical="top"/>
    </xf>
    <xf numFmtId="0" fontId="5" fillId="0" borderId="4" xfId="0" applyFont="1" applyBorder="1" applyAlignment="1">
      <alignment horizontal="left" vertical="top"/>
    </xf>
    <xf numFmtId="0" fontId="5" fillId="0" borderId="0" xfId="0" applyFont="1" applyBorder="1" applyAlignment="1">
      <alignment horizontal="distributed" vertical="center"/>
    </xf>
    <xf numFmtId="49" fontId="26" fillId="0" borderId="0" xfId="0" applyNumberFormat="1" applyFont="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textRotation="255"/>
    </xf>
    <xf numFmtId="0" fontId="0" fillId="0" borderId="0" xfId="0" applyFont="1" applyBorder="1" applyAlignment="1">
      <alignment vertical="center"/>
    </xf>
    <xf numFmtId="0" fontId="12" fillId="0" borderId="0" xfId="0" applyFont="1" applyBorder="1" applyAlignment="1">
      <alignment vertical="center"/>
    </xf>
    <xf numFmtId="0" fontId="0" fillId="0" borderId="0" xfId="0" applyFont="1" applyAlignment="1">
      <alignment vertical="center"/>
    </xf>
    <xf numFmtId="0" fontId="12" fillId="0" borderId="0" xfId="0" applyFont="1" applyBorder="1" applyAlignment="1">
      <alignment horizontal="left" vertical="center"/>
    </xf>
    <xf numFmtId="0" fontId="18" fillId="0" borderId="20" xfId="0" applyFont="1" applyBorder="1" applyAlignment="1">
      <alignment vertical="center"/>
    </xf>
    <xf numFmtId="0" fontId="27" fillId="0" borderId="0"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0" xfId="0" applyNumberFormat="1" applyFont="1" applyFill="1" applyAlignment="1">
      <alignment vertical="center"/>
    </xf>
    <xf numFmtId="0" fontId="5" fillId="0" borderId="0" xfId="0" applyFont="1" applyFill="1" applyAlignment="1">
      <alignment horizontal="left" vertical="center"/>
    </xf>
    <xf numFmtId="0" fontId="19" fillId="0" borderId="0" xfId="0" applyFont="1" applyFill="1"/>
    <xf numFmtId="176" fontId="5" fillId="0" borderId="0" xfId="0" applyNumberFormat="1" applyFont="1" applyFill="1"/>
    <xf numFmtId="0" fontId="0" fillId="0" borderId="0" xfId="0" applyFill="1"/>
    <xf numFmtId="0" fontId="5" fillId="0" borderId="0" xfId="0" applyFont="1" applyBorder="1" applyAlignment="1">
      <alignment horizontal="center" vertical="center"/>
    </xf>
    <xf numFmtId="0" fontId="5" fillId="0" borderId="0" xfId="0" applyFont="1" applyFill="1" applyBorder="1" applyAlignment="1"/>
    <xf numFmtId="0" fontId="5" fillId="0" borderId="0" xfId="0" applyFont="1" applyBorder="1" applyAlignment="1">
      <alignment vertical="justify"/>
    </xf>
    <xf numFmtId="0" fontId="6" fillId="0" borderId="0" xfId="0" applyFont="1" applyFill="1"/>
    <xf numFmtId="0" fontId="5" fillId="0" borderId="0" xfId="0" quotePrefix="1" applyFont="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xf>
    <xf numFmtId="0" fontId="5" fillId="0" borderId="0" xfId="0" applyFont="1" applyFill="1" applyBorder="1"/>
    <xf numFmtId="0" fontId="29" fillId="0" borderId="0" xfId="0" applyFont="1" applyAlignment="1">
      <alignment vertical="center"/>
    </xf>
    <xf numFmtId="38" fontId="5" fillId="0" borderId="0" xfId="1" applyFont="1" applyBorder="1" applyAlignment="1">
      <alignment vertical="center"/>
    </xf>
    <xf numFmtId="0" fontId="6" fillId="0" borderId="0" xfId="0" applyFont="1" applyAlignment="1">
      <alignment vertical="center"/>
    </xf>
    <xf numFmtId="0" fontId="5" fillId="0" borderId="21" xfId="0" applyFont="1" applyFill="1" applyBorder="1" applyAlignment="1">
      <alignment horizontal="center" vertical="center" shrinkToFit="1"/>
    </xf>
    <xf numFmtId="0" fontId="30" fillId="0" borderId="0" xfId="0" applyFont="1" applyFill="1"/>
    <xf numFmtId="0" fontId="30" fillId="0" borderId="0" xfId="0" applyFont="1" applyFill="1" applyBorder="1" applyAlignment="1"/>
    <xf numFmtId="0" fontId="25" fillId="0" borderId="20" xfId="0" applyFont="1" applyBorder="1" applyAlignment="1">
      <alignment vertical="center"/>
    </xf>
    <xf numFmtId="0" fontId="5" fillId="0" borderId="80" xfId="0" applyFont="1" applyBorder="1" applyAlignment="1">
      <alignment vertical="top" textRotation="255" indent="3"/>
    </xf>
    <xf numFmtId="0" fontId="5" fillId="0" borderId="81" xfId="0" applyFont="1" applyBorder="1" applyAlignment="1">
      <alignment vertical="top" textRotation="255" indent="3"/>
    </xf>
    <xf numFmtId="0" fontId="5" fillId="0" borderId="92" xfId="0" applyFont="1" applyBorder="1" applyAlignment="1">
      <alignment vertical="top" textRotation="255" indent="3"/>
    </xf>
    <xf numFmtId="0" fontId="5" fillId="0" borderId="83" xfId="0" applyFont="1" applyBorder="1" applyAlignment="1">
      <alignment vertical="top" textRotation="255" indent="3"/>
    </xf>
    <xf numFmtId="0" fontId="5" fillId="0" borderId="0" xfId="0" applyFont="1" applyBorder="1" applyAlignment="1">
      <alignment vertical="top" textRotation="255" indent="3"/>
    </xf>
    <xf numFmtId="0" fontId="5" fillId="0" borderId="19" xfId="0" applyFont="1" applyBorder="1" applyAlignment="1">
      <alignment vertical="top" textRotation="255" indent="3"/>
    </xf>
    <xf numFmtId="0" fontId="5" fillId="0" borderId="85" xfId="0" applyFont="1" applyBorder="1" applyAlignment="1">
      <alignment vertical="top" textRotation="255" indent="3"/>
    </xf>
    <xf numFmtId="0" fontId="5" fillId="0" borderId="86" xfId="0" applyFont="1" applyBorder="1" applyAlignment="1">
      <alignment vertical="top" textRotation="255" indent="3"/>
    </xf>
    <xf numFmtId="0" fontId="5" fillId="0" borderId="93" xfId="0" applyFont="1" applyBorder="1" applyAlignment="1">
      <alignment vertical="top" textRotation="255" indent="3"/>
    </xf>
    <xf numFmtId="0" fontId="5" fillId="0" borderId="0" xfId="0" applyFont="1" applyBorder="1" applyAlignment="1">
      <alignment vertical="top" textRotation="255"/>
    </xf>
    <xf numFmtId="0" fontId="32" fillId="0" borderId="0" xfId="2" applyFont="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33" fillId="0" borderId="0" xfId="0" applyFont="1" applyAlignment="1">
      <alignment vertical="center"/>
    </xf>
    <xf numFmtId="0" fontId="6" fillId="0" borderId="0" xfId="0" applyFont="1" applyAlignment="1">
      <alignment vertical="top"/>
    </xf>
    <xf numFmtId="0" fontId="6" fillId="0" borderId="0" xfId="0" applyFont="1" applyAlignment="1">
      <alignment vertical="top" wrapText="1"/>
    </xf>
    <xf numFmtId="49" fontId="5" fillId="0" borderId="21" xfId="0" applyNumberFormat="1" applyFont="1" applyFill="1" applyBorder="1" applyAlignment="1">
      <alignment horizontal="center" vertical="center" shrinkToFit="1"/>
    </xf>
    <xf numFmtId="0" fontId="5" fillId="0" borderId="21" xfId="0" applyNumberFormat="1" applyFont="1" applyFill="1" applyBorder="1" applyAlignment="1">
      <alignment horizontal="center" vertical="center" shrinkToFit="1"/>
    </xf>
    <xf numFmtId="177" fontId="5" fillId="0" borderId="21"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horizontal="center" vertical="center"/>
    </xf>
    <xf numFmtId="0" fontId="5" fillId="0" borderId="0" xfId="0" applyFont="1" applyBorder="1" applyAlignment="1">
      <alignment horizontal="distributed" vertical="center"/>
    </xf>
    <xf numFmtId="0" fontId="5" fillId="0" borderId="37" xfId="0" quotePrefix="1" applyFont="1" applyBorder="1" applyAlignment="1">
      <alignment horizontal="center" vertical="center" textRotation="255"/>
    </xf>
    <xf numFmtId="0" fontId="5" fillId="0" borderId="13" xfId="0" quotePrefix="1" applyFont="1" applyBorder="1" applyAlignment="1">
      <alignment horizontal="center" vertical="center"/>
    </xf>
    <xf numFmtId="0" fontId="5" fillId="0" borderId="28" xfId="0" quotePrefix="1" applyFont="1" applyBorder="1" applyAlignment="1">
      <alignment horizontal="center" vertical="center"/>
    </xf>
    <xf numFmtId="0" fontId="5" fillId="0" borderId="36"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11" xfId="0" quotePrefix="1" applyFont="1" applyBorder="1" applyAlignment="1">
      <alignment horizontal="center" vertical="center"/>
    </xf>
    <xf numFmtId="0" fontId="5" fillId="0" borderId="0" xfId="0" applyFont="1" applyFill="1" applyBorder="1" applyAlignment="1">
      <alignment horizontal="center" vertical="center" shrinkToFit="1"/>
    </xf>
    <xf numFmtId="0" fontId="26" fillId="0" borderId="0" xfId="0" applyFont="1" applyAlignment="1">
      <alignment vertical="center"/>
    </xf>
    <xf numFmtId="0" fontId="26" fillId="0" borderId="0" xfId="0" applyFont="1" applyFill="1" applyAlignment="1">
      <alignment vertical="center"/>
    </xf>
    <xf numFmtId="0" fontId="5" fillId="0" borderId="5" xfId="0" applyFont="1" applyBorder="1" applyAlignment="1">
      <alignment horizontal="left" vertical="center" shrinkToFit="1"/>
    </xf>
    <xf numFmtId="0" fontId="6" fillId="0" borderId="18" xfId="0" applyFont="1" applyBorder="1" applyAlignment="1">
      <alignment shrinkToFit="1"/>
    </xf>
    <xf numFmtId="0" fontId="5" fillId="3" borderId="101" xfId="0" applyFont="1" applyFill="1" applyBorder="1" applyAlignment="1" applyProtection="1">
      <protection locked="0"/>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5" fillId="3"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5" fillId="4" borderId="3"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8" fillId="4" borderId="34" xfId="0" applyFont="1" applyFill="1" applyBorder="1" applyAlignment="1" applyProtection="1">
      <alignment vertical="center"/>
      <protection locked="0"/>
    </xf>
    <xf numFmtId="0" fontId="8" fillId="4" borderId="34" xfId="0" applyFont="1" applyFill="1" applyBorder="1" applyAlignment="1" applyProtection="1">
      <alignment horizontal="right" vertical="center"/>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5" fillId="4" borderId="2" xfId="0" applyFont="1" applyFill="1" applyBorder="1" applyAlignment="1" applyProtection="1">
      <alignment horizontal="center" vertical="top"/>
      <protection locked="0"/>
    </xf>
    <xf numFmtId="0" fontId="5" fillId="4" borderId="39" xfId="0" applyFont="1" applyFill="1" applyBorder="1" applyAlignment="1" applyProtection="1">
      <alignment horizontal="center" vertical="top"/>
      <protection locked="0"/>
    </xf>
    <xf numFmtId="0" fontId="5" fillId="3" borderId="99" xfId="0" applyFont="1" applyFill="1" applyBorder="1" applyAlignment="1" applyProtection="1">
      <alignment vertical="center"/>
      <protection locked="0"/>
    </xf>
    <xf numFmtId="0" fontId="5" fillId="3" borderId="101" xfId="0" applyFont="1" applyFill="1" applyBorder="1" applyAlignment="1" applyProtection="1">
      <alignment vertical="center"/>
      <protection locked="0"/>
    </xf>
    <xf numFmtId="57" fontId="5" fillId="2" borderId="99" xfId="0" applyNumberFormat="1" applyFont="1" applyFill="1" applyBorder="1" applyAlignment="1" applyProtection="1">
      <alignment vertical="center"/>
      <protection locked="0"/>
    </xf>
    <xf numFmtId="0" fontId="5" fillId="2" borderId="99" xfId="0" applyFont="1" applyFill="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textRotation="255"/>
      <protection locked="0"/>
    </xf>
    <xf numFmtId="0" fontId="5" fillId="4"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0" xfId="0" applyFont="1" applyFill="1" applyAlignment="1">
      <alignment horizontal="left" vertical="center"/>
    </xf>
    <xf numFmtId="0" fontId="5" fillId="0" borderId="0" xfId="0" applyFont="1" applyFill="1" applyAlignment="1">
      <alignment horizontal="left" vertical="center"/>
    </xf>
    <xf numFmtId="0" fontId="5" fillId="4" borderId="0" xfId="0" applyNumberFormat="1" applyFont="1" applyFill="1" applyBorder="1" applyAlignment="1" applyProtection="1">
      <alignment horizontal="center" vertical="center" shrinkToFit="1"/>
      <protection locked="0"/>
    </xf>
    <xf numFmtId="181" fontId="5" fillId="0" borderId="0" xfId="0" applyNumberFormat="1" applyFont="1" applyFill="1" applyBorder="1"/>
    <xf numFmtId="0" fontId="5" fillId="4" borderId="3" xfId="0" applyNumberFormat="1" applyFont="1" applyFill="1" applyBorder="1" applyAlignment="1" applyProtection="1">
      <alignment horizontal="center" vertical="center"/>
      <protection locked="0"/>
    </xf>
    <xf numFmtId="0" fontId="5" fillId="4" borderId="5" xfId="0" applyNumberFormat="1" applyFont="1" applyFill="1" applyBorder="1" applyAlignment="1" applyProtection="1">
      <alignment horizontal="center" vertical="center"/>
      <protection locked="0"/>
    </xf>
    <xf numFmtId="0" fontId="5" fillId="4" borderId="39" xfId="0" applyNumberFormat="1" applyFont="1" applyFill="1" applyBorder="1" applyAlignment="1" applyProtection="1">
      <alignment horizontal="center" vertical="center"/>
      <protection locked="0"/>
    </xf>
    <xf numFmtId="0" fontId="5" fillId="4" borderId="4" xfId="0" applyNumberFormat="1" applyFont="1" applyFill="1" applyBorder="1" applyAlignment="1" applyProtection="1">
      <alignment horizontal="center" vertical="center"/>
      <protection locked="0"/>
    </xf>
    <xf numFmtId="0" fontId="6" fillId="4" borderId="34" xfId="0" applyFont="1" applyFill="1" applyBorder="1" applyAlignment="1" applyProtection="1">
      <alignment vertical="center"/>
      <protection locked="0"/>
    </xf>
    <xf numFmtId="0" fontId="6" fillId="4" borderId="38" xfId="0" applyFont="1" applyFill="1" applyBorder="1" applyAlignment="1" applyProtection="1">
      <alignment horizontal="right" vertical="center"/>
      <protection locked="0"/>
    </xf>
    <xf numFmtId="0" fontId="6" fillId="4" borderId="34" xfId="0" applyNumberFormat="1" applyFont="1" applyFill="1" applyBorder="1" applyAlignment="1" applyProtection="1">
      <alignment vertical="center"/>
      <protection locked="0"/>
    </xf>
    <xf numFmtId="0" fontId="6" fillId="4" borderId="34" xfId="0" applyNumberFormat="1" applyFont="1" applyFill="1" applyBorder="1" applyAlignment="1" applyProtection="1">
      <alignment horizontal="right" vertical="center"/>
      <protection locked="0"/>
    </xf>
    <xf numFmtId="0" fontId="6" fillId="4" borderId="34" xfId="0" applyNumberFormat="1" applyFont="1" applyFill="1" applyBorder="1" applyAlignment="1" applyProtection="1">
      <alignment horizontal="center" vertical="center"/>
      <protection locked="0"/>
    </xf>
    <xf numFmtId="0" fontId="0" fillId="0" borderId="0" xfId="0" applyFont="1" applyFill="1" applyAlignment="1">
      <alignment vertical="center"/>
    </xf>
    <xf numFmtId="0" fontId="36" fillId="0" borderId="0" xfId="0" applyFont="1" applyFill="1" applyAlignment="1">
      <alignment vertical="center"/>
    </xf>
    <xf numFmtId="0" fontId="6" fillId="4"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shrinkToFit="1"/>
      <protection locked="0"/>
    </xf>
    <xf numFmtId="0" fontId="5" fillId="5" borderId="0" xfId="0" applyFont="1" applyFill="1" applyAlignment="1">
      <alignment horizontal="center" vertical="center"/>
    </xf>
    <xf numFmtId="0" fontId="0" fillId="0" borderId="0" xfId="0" applyFont="1" applyAlignment="1">
      <alignment horizontal="right"/>
    </xf>
    <xf numFmtId="0" fontId="0" fillId="0" borderId="0" xfId="0" applyFont="1" applyFill="1" applyAlignment="1">
      <alignment horizontal="right"/>
    </xf>
    <xf numFmtId="0" fontId="0" fillId="0" borderId="0" xfId="0" applyFont="1" applyFill="1" applyAlignment="1">
      <alignment horizontal="right" vertical="center"/>
    </xf>
    <xf numFmtId="0" fontId="0" fillId="0" borderId="0" xfId="0" applyFont="1" applyAlignment="1">
      <alignment horizontal="right" vertical="center"/>
    </xf>
    <xf numFmtId="0" fontId="5" fillId="0" borderId="0" xfId="0" applyFont="1" applyAlignment="1">
      <alignment vertical="center" wrapText="1"/>
    </xf>
    <xf numFmtId="180" fontId="5" fillId="0" borderId="0" xfId="0" applyNumberFormat="1" applyFont="1" applyFill="1" applyAlignment="1">
      <alignment vertical="center"/>
    </xf>
    <xf numFmtId="0" fontId="5" fillId="5" borderId="0" xfId="0" applyFont="1" applyFill="1" applyBorder="1" applyAlignment="1">
      <alignment horizontal="center"/>
    </xf>
    <xf numFmtId="57" fontId="5" fillId="2" borderId="99" xfId="0" applyNumberFormat="1" applyFont="1" applyFill="1" applyBorder="1" applyProtection="1">
      <protection locked="0"/>
    </xf>
    <xf numFmtId="0" fontId="5" fillId="2" borderId="99" xfId="0" applyFont="1" applyFill="1" applyBorder="1" applyAlignment="1" applyProtection="1">
      <protection locked="0"/>
    </xf>
    <xf numFmtId="0" fontId="5" fillId="3" borderId="99" xfId="0" applyFont="1" applyFill="1" applyBorder="1" applyProtection="1">
      <protection locked="0"/>
    </xf>
    <xf numFmtId="0" fontId="5" fillId="4" borderId="39" xfId="0" applyFont="1" applyFill="1" applyBorder="1" applyAlignment="1" applyProtection="1">
      <alignment horizontal="center" vertical="center"/>
      <protection locked="0"/>
    </xf>
    <xf numFmtId="180" fontId="5" fillId="3" borderId="98" xfId="0" applyNumberFormat="1" applyFont="1" applyFill="1" applyBorder="1" applyProtection="1">
      <protection locked="0"/>
    </xf>
    <xf numFmtId="0" fontId="5" fillId="3" borderId="98" xfId="0" applyFont="1" applyFill="1" applyBorder="1" applyProtection="1">
      <protection locked="0"/>
    </xf>
    <xf numFmtId="0" fontId="5" fillId="2" borderId="4" xfId="0" applyFont="1" applyFill="1" applyBorder="1" applyAlignment="1" applyProtection="1">
      <alignment horizontal="center" vertical="center"/>
      <protection locked="0"/>
    </xf>
    <xf numFmtId="0" fontId="5" fillId="0" borderId="15" xfId="0" applyFont="1" applyBorder="1" applyAlignment="1" applyProtection="1">
      <alignment horizontal="left" vertical="center"/>
      <protection locked="0"/>
    </xf>
    <xf numFmtId="0" fontId="5" fillId="0" borderId="21" xfId="0" applyFont="1" applyBorder="1" applyProtection="1">
      <protection locked="0"/>
    </xf>
    <xf numFmtId="0" fontId="5" fillId="0" borderId="14" xfId="0" applyFont="1" applyBorder="1" applyProtection="1">
      <protection locked="0"/>
    </xf>
    <xf numFmtId="0" fontId="5" fillId="0" borderId="20" xfId="0" applyFont="1" applyBorder="1" applyProtection="1">
      <protection locked="0"/>
    </xf>
    <xf numFmtId="0" fontId="5" fillId="0" borderId="0" xfId="0" applyFont="1" applyBorder="1" applyProtection="1">
      <protection locked="0"/>
    </xf>
    <xf numFmtId="0" fontId="5" fillId="0" borderId="19" xfId="0" applyFont="1" applyBorder="1" applyProtection="1">
      <protection locked="0"/>
    </xf>
    <xf numFmtId="0" fontId="9" fillId="0" borderId="0" xfId="0" applyFont="1" applyBorder="1" applyProtection="1">
      <protection locked="0"/>
    </xf>
    <xf numFmtId="0" fontId="5" fillId="0" borderId="42" xfId="0" applyFont="1" applyBorder="1" applyProtection="1">
      <protection locked="0"/>
    </xf>
    <xf numFmtId="0" fontId="5" fillId="0" borderId="43" xfId="0" applyFont="1" applyBorder="1" applyProtection="1">
      <protection locked="0"/>
    </xf>
    <xf numFmtId="0" fontId="9" fillId="0" borderId="43" xfId="0" applyFont="1" applyBorder="1" applyProtection="1">
      <protection locked="0"/>
    </xf>
    <xf numFmtId="0" fontId="5" fillId="0" borderId="44" xfId="0" applyFont="1" applyBorder="1" applyProtection="1">
      <protection locked="0"/>
    </xf>
    <xf numFmtId="0" fontId="5" fillId="0" borderId="45" xfId="0" applyFont="1" applyBorder="1" applyProtection="1">
      <protection locked="0"/>
    </xf>
    <xf numFmtId="0" fontId="5" fillId="0" borderId="46" xfId="0" applyFont="1" applyBorder="1" applyProtection="1">
      <protection locked="0"/>
    </xf>
    <xf numFmtId="0" fontId="0" fillId="0" borderId="0"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47" xfId="0" applyBorder="1" applyProtection="1">
      <protection locked="0"/>
    </xf>
    <xf numFmtId="0" fontId="0" fillId="0" borderId="48" xfId="0" applyBorder="1" applyProtection="1">
      <protection locked="0"/>
    </xf>
    <xf numFmtId="0" fontId="0" fillId="0" borderId="49" xfId="0" applyBorder="1" applyProtection="1">
      <protection locked="0"/>
    </xf>
    <xf numFmtId="0" fontId="0" fillId="0" borderId="9" xfId="0" applyBorder="1" applyProtection="1">
      <protection locked="0"/>
    </xf>
    <xf numFmtId="0" fontId="0" fillId="0" borderId="18" xfId="0" applyBorder="1" applyProtection="1">
      <protection locked="0"/>
    </xf>
    <xf numFmtId="0" fontId="0" fillId="0" borderId="8" xfId="0" applyBorder="1" applyProtection="1">
      <protection locked="0"/>
    </xf>
    <xf numFmtId="0" fontId="5" fillId="4" borderId="25" xfId="0" applyNumberFormat="1" applyFont="1" applyFill="1" applyBorder="1" applyAlignment="1" applyProtection="1">
      <alignment horizontal="center" vertical="center" shrinkToFit="1"/>
      <protection locked="0"/>
    </xf>
    <xf numFmtId="0" fontId="5" fillId="4" borderId="3" xfId="0" applyNumberFormat="1" applyFont="1" applyFill="1" applyBorder="1" applyAlignment="1" applyProtection="1">
      <alignment horizontal="center" vertical="center" shrinkToFit="1"/>
      <protection locked="0"/>
    </xf>
    <xf numFmtId="0" fontId="5" fillId="4" borderId="2" xfId="0" applyNumberFormat="1" applyFont="1" applyFill="1" applyBorder="1" applyAlignment="1" applyProtection="1">
      <alignment horizontal="center" vertical="center" shrinkToFit="1"/>
      <protection locked="0"/>
    </xf>
    <xf numFmtId="0" fontId="5" fillId="3" borderId="6" xfId="0" applyNumberFormat="1" applyFont="1" applyFill="1" applyBorder="1" applyAlignment="1" applyProtection="1">
      <alignment horizontal="center" vertical="center" shrinkToFit="1"/>
      <protection locked="0"/>
    </xf>
    <xf numFmtId="0" fontId="5" fillId="3" borderId="25"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0" fontId="5" fillId="4" borderId="10" xfId="0" applyNumberFormat="1" applyFont="1" applyFill="1" applyBorder="1" applyAlignment="1" applyProtection="1">
      <alignment horizontal="center" vertical="center" shrinkToFit="1"/>
      <protection locked="0"/>
    </xf>
    <xf numFmtId="177" fontId="5" fillId="3" borderId="10" xfId="0" applyNumberFormat="1" applyFont="1" applyFill="1" applyBorder="1" applyAlignment="1" applyProtection="1">
      <alignment horizontal="center" vertical="center" shrinkToFit="1"/>
      <protection locked="0"/>
    </xf>
    <xf numFmtId="49" fontId="5" fillId="3" borderId="25" xfId="0" applyNumberFormat="1"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0" fillId="0" borderId="80" xfId="0" applyBorder="1" applyProtection="1">
      <protection locked="0"/>
    </xf>
    <xf numFmtId="0" fontId="0" fillId="0" borderId="81" xfId="0" applyBorder="1" applyProtection="1">
      <protection locked="0"/>
    </xf>
    <xf numFmtId="0" fontId="0" fillId="0" borderId="82" xfId="0" applyBorder="1" applyProtection="1">
      <protection locked="0"/>
    </xf>
    <xf numFmtId="0" fontId="0" fillId="0" borderId="83" xfId="0" applyBorder="1" applyProtection="1">
      <protection locked="0"/>
    </xf>
    <xf numFmtId="0" fontId="16" fillId="0" borderId="0" xfId="0" applyFont="1" applyAlignment="1" applyProtection="1">
      <alignment horizontal="left" vertical="center"/>
      <protection locked="0"/>
    </xf>
    <xf numFmtId="0" fontId="0" fillId="0" borderId="84" xfId="0" applyBorder="1" applyProtection="1">
      <protection locked="0"/>
    </xf>
    <xf numFmtId="0" fontId="0" fillId="0" borderId="0" xfId="0" applyProtection="1">
      <protection locked="0"/>
    </xf>
    <xf numFmtId="0" fontId="0" fillId="0" borderId="85" xfId="0" applyBorder="1" applyProtection="1">
      <protection locked="0"/>
    </xf>
    <xf numFmtId="0" fontId="0" fillId="0" borderId="86" xfId="0" applyBorder="1" applyProtection="1">
      <protection locked="0"/>
    </xf>
    <xf numFmtId="0" fontId="0" fillId="0" borderId="87" xfId="0" applyBorder="1" applyProtection="1">
      <protection locked="0"/>
    </xf>
    <xf numFmtId="0" fontId="5" fillId="0" borderId="0" xfId="0" applyFont="1" applyFill="1" applyBorder="1" applyAlignment="1" applyProtection="1">
      <alignment horizontal="center" vertical="center" textRotation="255" shrinkToFit="1"/>
      <protection locked="0"/>
    </xf>
    <xf numFmtId="0" fontId="5" fillId="0" borderId="81" xfId="0" applyFont="1" applyBorder="1" applyAlignment="1" applyProtection="1">
      <alignment vertical="center"/>
      <protection locked="0"/>
    </xf>
    <xf numFmtId="0" fontId="5" fillId="0" borderId="8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84"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5" fillId="0" borderId="87" xfId="0" applyFont="1" applyBorder="1" applyAlignment="1" applyProtection="1">
      <alignment vertical="center"/>
      <protection locked="0"/>
    </xf>
    <xf numFmtId="0" fontId="0" fillId="0" borderId="80" xfId="0" applyBorder="1" applyAlignment="1" applyProtection="1">
      <alignment vertical="center"/>
      <protection locked="0"/>
    </xf>
    <xf numFmtId="0" fontId="0" fillId="0" borderId="81" xfId="0" applyBorder="1" applyAlignment="1" applyProtection="1">
      <alignment vertical="center"/>
      <protection locked="0"/>
    </xf>
    <xf numFmtId="0" fontId="0" fillId="0" borderId="82" xfId="0" applyBorder="1" applyAlignment="1" applyProtection="1">
      <alignment vertical="center"/>
      <protection locked="0"/>
    </xf>
    <xf numFmtId="0" fontId="0" fillId="0" borderId="83" xfId="0" applyBorder="1" applyAlignment="1"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5" fillId="3"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vertical="center" shrinkToFit="1"/>
      <protection locked="0"/>
    </xf>
    <xf numFmtId="0" fontId="5" fillId="2" borderId="0" xfId="0" applyFont="1" applyFill="1" applyBorder="1" applyAlignment="1" applyProtection="1">
      <alignment vertical="center" shrinkToFit="1"/>
      <protection locked="0"/>
    </xf>
    <xf numFmtId="0" fontId="39" fillId="0" borderId="0" xfId="0" applyFont="1" applyAlignment="1">
      <alignment horizontal="left" vertical="center"/>
    </xf>
    <xf numFmtId="0" fontId="40" fillId="0" borderId="0" xfId="0" applyFont="1" applyAlignment="1">
      <alignment horizontal="left" vertical="center"/>
    </xf>
    <xf numFmtId="0" fontId="40" fillId="0" borderId="0" xfId="0" applyFont="1" applyAlignment="1">
      <alignment horizontal="center" vertical="center"/>
    </xf>
    <xf numFmtId="0" fontId="6" fillId="0" borderId="0" xfId="0" applyFont="1" applyBorder="1" applyAlignment="1">
      <alignment vertical="top" wrapText="1"/>
    </xf>
    <xf numFmtId="0" fontId="5" fillId="3" borderId="10" xfId="0" applyNumberFormat="1" applyFont="1" applyFill="1" applyBorder="1" applyAlignment="1" applyProtection="1">
      <alignment horizontal="center" vertical="center" shrinkToFit="1"/>
      <protection locked="0"/>
    </xf>
    <xf numFmtId="0" fontId="37" fillId="0" borderId="0" xfId="0" applyFont="1" applyAlignment="1">
      <alignment vertical="center"/>
    </xf>
    <xf numFmtId="0" fontId="46" fillId="0" borderId="0" xfId="0" applyFont="1" applyAlignment="1">
      <alignment horizontal="left" vertical="center"/>
    </xf>
    <xf numFmtId="0" fontId="40"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40" fillId="0" borderId="0" xfId="0" applyFont="1" applyBorder="1" applyAlignment="1">
      <alignment vertical="center"/>
    </xf>
    <xf numFmtId="0" fontId="40" fillId="0" borderId="0" xfId="0" applyFont="1"/>
    <xf numFmtId="0" fontId="41" fillId="0" borderId="0" xfId="0" applyFont="1" applyAlignment="1">
      <alignment vertical="center"/>
    </xf>
    <xf numFmtId="0" fontId="41" fillId="0" borderId="0" xfId="0" applyFont="1" applyBorder="1" applyAlignment="1">
      <alignment vertical="center"/>
    </xf>
    <xf numFmtId="0" fontId="37" fillId="0" borderId="0" xfId="0" applyFont="1" applyAlignment="1">
      <alignment horizontal="left" vertical="center"/>
    </xf>
    <xf numFmtId="0" fontId="49" fillId="0" borderId="0" xfId="0" applyFont="1"/>
    <xf numFmtId="0" fontId="41" fillId="0" borderId="0" xfId="0" applyFont="1"/>
    <xf numFmtId="0" fontId="49" fillId="0" borderId="0" xfId="0" applyFont="1" applyAlignment="1">
      <alignment horizontal="left" vertical="center"/>
    </xf>
    <xf numFmtId="0" fontId="51" fillId="0" borderId="0" xfId="0" applyFont="1" applyAlignment="1">
      <alignment vertical="center"/>
    </xf>
    <xf numFmtId="0" fontId="37" fillId="0" borderId="0" xfId="0" applyFont="1" applyFill="1" applyAlignment="1">
      <alignment horizontal="left" vertical="center"/>
    </xf>
    <xf numFmtId="0" fontId="37" fillId="0" borderId="0" xfId="0" applyFont="1" applyFill="1" applyAlignment="1">
      <alignment vertical="center"/>
    </xf>
    <xf numFmtId="0" fontId="41" fillId="0" borderId="0" xfId="0" applyFont="1" applyFill="1" applyAlignment="1"/>
    <xf numFmtId="0" fontId="37" fillId="0" borderId="0" xfId="0" applyFont="1" applyFill="1"/>
    <xf numFmtId="0" fontId="37" fillId="0" borderId="0" xfId="0" applyFont="1" applyBorder="1" applyAlignment="1"/>
    <xf numFmtId="0" fontId="53" fillId="0" borderId="0" xfId="0" applyFont="1" applyAlignment="1">
      <alignment vertical="center"/>
    </xf>
    <xf numFmtId="0" fontId="6" fillId="0" borderId="0" xfId="0" applyFont="1" applyFill="1" applyBorder="1" applyAlignment="1"/>
    <xf numFmtId="0" fontId="6" fillId="0" borderId="0" xfId="0" applyFont="1" applyFill="1" applyBorder="1" applyAlignment="1">
      <alignment vertical="center"/>
    </xf>
    <xf numFmtId="0" fontId="6" fillId="0" borderId="0" xfId="0" applyFont="1" applyFill="1" applyAlignment="1"/>
    <xf numFmtId="0" fontId="30" fillId="0" borderId="0" xfId="0" applyFont="1" applyAlignment="1">
      <alignment vertical="center"/>
    </xf>
    <xf numFmtId="0" fontId="30" fillId="0" borderId="0" xfId="0" applyFont="1" applyFill="1" applyAlignment="1"/>
    <xf numFmtId="0" fontId="5" fillId="0" borderId="112"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113" xfId="0" applyFont="1" applyBorder="1" applyAlignment="1" applyProtection="1">
      <alignment vertical="center"/>
      <protection locked="0"/>
    </xf>
    <xf numFmtId="0" fontId="5" fillId="0" borderId="114" xfId="0" applyFont="1" applyBorder="1" applyAlignment="1" applyProtection="1">
      <alignment vertical="center"/>
      <protection locked="0"/>
    </xf>
    <xf numFmtId="0" fontId="16" fillId="0" borderId="34" xfId="0" applyFont="1" applyBorder="1" applyAlignment="1" applyProtection="1">
      <alignment vertical="center"/>
      <protection locked="0"/>
    </xf>
    <xf numFmtId="0" fontId="5" fillId="0" borderId="115" xfId="0" applyFont="1" applyBorder="1" applyAlignment="1" applyProtection="1">
      <alignment vertical="center"/>
      <protection locked="0"/>
    </xf>
    <xf numFmtId="0" fontId="8" fillId="3" borderId="15" xfId="0"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center" vertical="center" shrinkToFit="1"/>
      <protection locked="0"/>
    </xf>
    <xf numFmtId="0" fontId="8" fillId="0" borderId="21" xfId="0" applyFont="1" applyBorder="1" applyAlignment="1">
      <alignment horizontal="center" vertical="center" shrinkToFit="1"/>
    </xf>
    <xf numFmtId="0" fontId="8" fillId="4" borderId="15"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shrinkToFit="1"/>
      <protection locked="0"/>
    </xf>
    <xf numFmtId="0" fontId="8" fillId="0" borderId="0" xfId="0" applyFont="1" applyBorder="1" applyAlignment="1">
      <alignment horizontal="center" vertical="center" shrinkToFit="1"/>
    </xf>
    <xf numFmtId="180" fontId="8" fillId="4" borderId="15" xfId="0" applyNumberFormat="1" applyFont="1" applyFill="1" applyBorder="1" applyAlignment="1" applyProtection="1">
      <alignment horizontal="center" vertical="center" shrinkToFit="1"/>
      <protection locked="0"/>
    </xf>
    <xf numFmtId="180" fontId="8" fillId="4" borderId="21" xfId="0" applyNumberFormat="1" applyFont="1" applyFill="1" applyBorder="1" applyAlignment="1" applyProtection="1">
      <alignment horizontal="center" vertical="center" shrinkToFit="1"/>
      <protection locked="0"/>
    </xf>
    <xf numFmtId="180" fontId="8" fillId="4" borderId="20" xfId="0" applyNumberFormat="1" applyFont="1" applyFill="1" applyBorder="1" applyAlignment="1" applyProtection="1">
      <alignment horizontal="center" vertical="center" shrinkToFit="1"/>
      <protection locked="0"/>
    </xf>
    <xf numFmtId="180" fontId="8" fillId="4" borderId="0" xfId="0" applyNumberFormat="1"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40" fillId="0" borderId="0" xfId="0" applyFont="1" applyAlignment="1">
      <alignment horizontal="left" vertical="top" wrapText="1"/>
    </xf>
    <xf numFmtId="0" fontId="11" fillId="0" borderId="0" xfId="0" applyFont="1" applyAlignment="1">
      <alignment horizontal="center" vertical="center"/>
    </xf>
    <xf numFmtId="0" fontId="5" fillId="0" borderId="4" xfId="0" applyFont="1" applyBorder="1" applyAlignment="1">
      <alignment horizontal="center" vertical="center"/>
    </xf>
    <xf numFmtId="0" fontId="41" fillId="0" borderId="0" xfId="0" applyFont="1" applyAlignment="1">
      <alignment horizontal="left" vertical="top"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4" fillId="0" borderId="0" xfId="0" applyFont="1" applyAlignment="1">
      <alignment horizontal="right"/>
    </xf>
    <xf numFmtId="0" fontId="43" fillId="0" borderId="0" xfId="0" applyFont="1" applyAlignment="1">
      <alignment horizontal="center"/>
    </xf>
    <xf numFmtId="0" fontId="5" fillId="3" borderId="100" xfId="0" applyFont="1" applyFill="1" applyBorder="1" applyAlignment="1" applyProtection="1">
      <alignment horizontal="left" vertical="center" shrinkToFit="1"/>
      <protection locked="0"/>
    </xf>
    <xf numFmtId="0" fontId="5" fillId="3" borderId="102" xfId="0" applyFont="1" applyFill="1" applyBorder="1" applyAlignment="1" applyProtection="1">
      <alignment horizontal="left" vertical="center" shrinkToFit="1"/>
      <protection locked="0"/>
    </xf>
    <xf numFmtId="0" fontId="5" fillId="3" borderId="103" xfId="0" applyFont="1" applyFill="1" applyBorder="1" applyAlignment="1" applyProtection="1">
      <alignment horizontal="left" vertical="center" shrinkToFit="1"/>
      <protection locked="0"/>
    </xf>
    <xf numFmtId="0" fontId="5" fillId="2" borderId="100" xfId="0" applyFont="1" applyFill="1" applyBorder="1" applyAlignment="1" applyProtection="1">
      <alignment horizontal="left"/>
      <protection locked="0"/>
    </xf>
    <xf numFmtId="0" fontId="5" fillId="2" borderId="102" xfId="0" applyFont="1" applyFill="1" applyBorder="1" applyAlignment="1" applyProtection="1">
      <alignment horizontal="left"/>
      <protection locked="0"/>
    </xf>
    <xf numFmtId="0" fontId="5" fillId="2" borderId="103" xfId="0" applyFont="1" applyFill="1" applyBorder="1" applyAlignment="1" applyProtection="1">
      <alignment horizontal="left"/>
      <protection locked="0"/>
    </xf>
    <xf numFmtId="0" fontId="5" fillId="4" borderId="100" xfId="0" applyFont="1" applyFill="1" applyBorder="1" applyAlignment="1" applyProtection="1">
      <alignment horizontal="left" vertical="center"/>
      <protection locked="0"/>
    </xf>
    <xf numFmtId="0" fontId="5" fillId="4" borderId="102" xfId="0" applyFont="1" applyFill="1" applyBorder="1" applyAlignment="1" applyProtection="1">
      <alignment horizontal="left" vertical="center"/>
      <protection locked="0"/>
    </xf>
    <xf numFmtId="0" fontId="5" fillId="4" borderId="103" xfId="0" applyFont="1" applyFill="1" applyBorder="1" applyAlignment="1" applyProtection="1">
      <alignment horizontal="left" vertical="center"/>
      <protection locked="0"/>
    </xf>
    <xf numFmtId="0" fontId="42" fillId="0" borderId="104" xfId="0" applyFont="1" applyBorder="1" applyAlignment="1">
      <alignment horizontal="left" vertical="center" wrapText="1"/>
    </xf>
    <xf numFmtId="0" fontId="42" fillId="0" borderId="105" xfId="0" applyFont="1" applyBorder="1" applyAlignment="1">
      <alignment horizontal="left" vertical="center" wrapText="1"/>
    </xf>
    <xf numFmtId="0" fontId="42" fillId="0" borderId="106" xfId="0" applyFont="1" applyBorder="1" applyAlignment="1">
      <alignment horizontal="left" vertical="center" wrapText="1"/>
    </xf>
    <xf numFmtId="0" fontId="42" fillId="0" borderId="107" xfId="0" applyFont="1" applyBorder="1" applyAlignment="1">
      <alignment horizontal="left" vertical="center" wrapText="1"/>
    </xf>
    <xf numFmtId="0" fontId="42" fillId="0" borderId="0" xfId="0" applyFont="1" applyBorder="1" applyAlignment="1">
      <alignment horizontal="left" vertical="center" wrapText="1"/>
    </xf>
    <xf numFmtId="0" fontId="42" fillId="0" borderId="108" xfId="0" applyFont="1" applyBorder="1" applyAlignment="1">
      <alignment horizontal="left" vertical="center" wrapText="1"/>
    </xf>
    <xf numFmtId="0" fontId="42" fillId="0" borderId="10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111" xfId="0" applyFont="1" applyBorder="1" applyAlignment="1">
      <alignment horizontal="left" vertical="center" wrapText="1"/>
    </xf>
    <xf numFmtId="0" fontId="38" fillId="0" borderId="0" xfId="0" applyFont="1" applyBorder="1" applyAlignment="1">
      <alignment vertical="center" wrapText="1"/>
    </xf>
    <xf numFmtId="0" fontId="6" fillId="0" borderId="0" xfId="0" applyFont="1" applyBorder="1" applyAlignment="1">
      <alignment horizontal="center" vertical="center"/>
    </xf>
    <xf numFmtId="0" fontId="5" fillId="0" borderId="60"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6" fillId="4" borderId="0" xfId="0" applyFont="1" applyFill="1" applyBorder="1" applyAlignment="1" applyProtection="1">
      <alignment horizontal="left" vertical="center" shrinkToFit="1"/>
      <protection locked="0"/>
    </xf>
    <xf numFmtId="0" fontId="6" fillId="0" borderId="0" xfId="0" applyFont="1" applyAlignment="1">
      <alignment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6" fillId="0" borderId="41" xfId="0" applyFont="1" applyBorder="1" applyAlignment="1">
      <alignment horizontal="center" vertical="center"/>
    </xf>
    <xf numFmtId="0" fontId="6" fillId="0" borderId="33" xfId="0" applyFont="1" applyBorder="1" applyAlignment="1">
      <alignment horizontal="center" vertical="center"/>
    </xf>
    <xf numFmtId="0" fontId="8" fillId="4" borderId="34" xfId="0" applyFont="1" applyFill="1" applyBorder="1" applyAlignment="1" applyProtection="1">
      <alignment horizontal="left" vertical="center" shrinkToFit="1"/>
      <protection locked="0"/>
    </xf>
    <xf numFmtId="0" fontId="7" fillId="0" borderId="27"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5" fillId="4" borderId="34" xfId="0" applyFont="1" applyFill="1" applyBorder="1" applyAlignment="1" applyProtection="1">
      <alignment horizontal="left" vertical="center" shrinkToFit="1"/>
      <protection locked="0"/>
    </xf>
    <xf numFmtId="0" fontId="6" fillId="0" borderId="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5" xfId="0" applyFont="1" applyBorder="1" applyAlignment="1">
      <alignment horizontal="center" vertical="center" shrinkToFit="1"/>
    </xf>
    <xf numFmtId="180" fontId="5" fillId="4" borderId="6" xfId="0" applyNumberFormat="1" applyFont="1" applyFill="1" applyBorder="1" applyAlignment="1" applyProtection="1">
      <alignment horizontal="left" vertical="center"/>
      <protection locked="0"/>
    </xf>
    <xf numFmtId="180" fontId="5" fillId="4" borderId="10" xfId="0" applyNumberFormat="1" applyFont="1" applyFill="1" applyBorder="1" applyAlignment="1" applyProtection="1">
      <alignment horizontal="left" vertical="center"/>
      <protection locked="0"/>
    </xf>
    <xf numFmtId="180" fontId="5" fillId="4" borderId="5" xfId="0" applyNumberFormat="1" applyFont="1" applyFill="1" applyBorder="1" applyAlignment="1" applyProtection="1">
      <alignment horizontal="left" vertical="center"/>
      <protection locked="0"/>
    </xf>
    <xf numFmtId="0" fontId="8" fillId="0" borderId="34" xfId="0" applyFont="1" applyBorder="1" applyAlignment="1">
      <alignment horizontal="right" vertical="center"/>
    </xf>
    <xf numFmtId="0" fontId="5" fillId="0" borderId="24"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64" xfId="0" applyFont="1" applyBorder="1" applyAlignment="1">
      <alignment horizontal="left" vertical="center" shrinkToFit="1"/>
    </xf>
    <xf numFmtId="0" fontId="5" fillId="0" borderId="65" xfId="0" applyFont="1" applyBorder="1" applyAlignment="1">
      <alignment horizontal="left" vertical="center" shrinkToFit="1"/>
    </xf>
    <xf numFmtId="0" fontId="5" fillId="0" borderId="10" xfId="0" applyFont="1" applyBorder="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8" xfId="0" applyFont="1" applyBorder="1" applyAlignment="1">
      <alignment horizontal="center" vertical="center"/>
    </xf>
    <xf numFmtId="0" fontId="5" fillId="4" borderId="6" xfId="0" applyFont="1" applyFill="1" applyBorder="1" applyAlignment="1" applyProtection="1">
      <alignment horizontal="left" vertical="center" shrinkToFit="1"/>
      <protection locked="0"/>
    </xf>
    <xf numFmtId="0" fontId="5" fillId="4" borderId="10" xfId="0" applyFont="1" applyFill="1" applyBorder="1" applyAlignment="1" applyProtection="1">
      <alignment horizontal="left" vertical="center" shrinkToFit="1"/>
      <protection locked="0"/>
    </xf>
    <xf numFmtId="0" fontId="5" fillId="4" borderId="5" xfId="0" applyFont="1" applyFill="1" applyBorder="1" applyAlignment="1" applyProtection="1">
      <alignment horizontal="left" vertical="center" shrinkToFit="1"/>
      <protection locked="0"/>
    </xf>
    <xf numFmtId="0" fontId="7" fillId="0" borderId="15" xfId="0" applyFont="1" applyBorder="1" applyAlignment="1">
      <alignment vertical="center" textRotation="255"/>
    </xf>
    <xf numFmtId="0" fontId="7" fillId="0" borderId="20" xfId="0" applyFont="1" applyBorder="1" applyAlignment="1">
      <alignment vertical="center" textRotation="255"/>
    </xf>
    <xf numFmtId="0" fontId="7" fillId="0" borderId="9" xfId="0" applyFont="1" applyBorder="1" applyAlignment="1">
      <alignment vertical="center" textRotation="255"/>
    </xf>
    <xf numFmtId="0" fontId="5" fillId="4" borderId="50" xfId="0" applyFont="1" applyFill="1" applyBorder="1" applyAlignment="1" applyProtection="1">
      <alignment horizontal="left" vertical="center" shrinkToFit="1"/>
      <protection locked="0"/>
    </xf>
    <xf numFmtId="0" fontId="5" fillId="0" borderId="0" xfId="0" applyFont="1" applyAlignment="1">
      <alignment horizontal="right" vertical="center"/>
    </xf>
    <xf numFmtId="0" fontId="17" fillId="0" borderId="0" xfId="0" applyFont="1" applyBorder="1" applyAlignment="1">
      <alignment horizontal="center" vertical="center"/>
    </xf>
    <xf numFmtId="0" fontId="6" fillId="0" borderId="0" xfId="0" applyFont="1" applyBorder="1" applyAlignment="1">
      <alignment horizontal="distributed" vertical="center"/>
    </xf>
    <xf numFmtId="0" fontId="5" fillId="0" borderId="0" xfId="0" applyFont="1" applyBorder="1" applyAlignment="1">
      <alignment horizontal="right" vertical="center" shrinkToFit="1"/>
    </xf>
    <xf numFmtId="180" fontId="6" fillId="4" borderId="0" xfId="0" applyNumberFormat="1" applyFont="1" applyFill="1" applyBorder="1" applyAlignment="1" applyProtection="1">
      <alignment horizontal="left" vertical="center" shrinkToFit="1"/>
      <protection locked="0"/>
    </xf>
    <xf numFmtId="0" fontId="6" fillId="0" borderId="0" xfId="0" applyFont="1" applyBorder="1" applyAlignment="1">
      <alignment horizontal="left" vertical="center"/>
    </xf>
    <xf numFmtId="0" fontId="6" fillId="4" borderId="0" xfId="0" applyNumberFormat="1" applyFont="1" applyFill="1" applyBorder="1" applyAlignment="1" applyProtection="1">
      <alignment horizontal="center" vertical="center" shrinkToFit="1"/>
      <protection locked="0"/>
    </xf>
    <xf numFmtId="0" fontId="6" fillId="0" borderId="18" xfId="0" applyFont="1" applyBorder="1" applyAlignment="1">
      <alignment horizontal="left"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14" xfId="0" applyFont="1" applyBorder="1" applyAlignment="1">
      <alignment horizontal="center" vertical="center"/>
    </xf>
    <xf numFmtId="0" fontId="5" fillId="4" borderId="15" xfId="0" applyFont="1" applyFill="1" applyBorder="1" applyAlignment="1" applyProtection="1">
      <alignment horizontal="left" vertical="center" wrapText="1"/>
      <protection locked="0"/>
    </xf>
    <xf numFmtId="0" fontId="5" fillId="4" borderId="21"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180" fontId="5" fillId="4" borderId="15" xfId="0" applyNumberFormat="1" applyFont="1" applyFill="1" applyBorder="1" applyAlignment="1" applyProtection="1">
      <alignment horizontal="left" vertical="center" wrapText="1"/>
      <protection locked="0"/>
    </xf>
    <xf numFmtId="180" fontId="5" fillId="4" borderId="21" xfId="0" applyNumberFormat="1" applyFont="1" applyFill="1" applyBorder="1" applyAlignment="1" applyProtection="1">
      <alignment horizontal="left" vertical="center" wrapText="1"/>
      <protection locked="0"/>
    </xf>
    <xf numFmtId="180" fontId="5" fillId="4" borderId="14" xfId="0" applyNumberFormat="1" applyFont="1" applyFill="1" applyBorder="1" applyAlignment="1" applyProtection="1">
      <alignment horizontal="left" vertical="center" wrapText="1"/>
      <protection locked="0"/>
    </xf>
    <xf numFmtId="180" fontId="5" fillId="4" borderId="9" xfId="0" applyNumberFormat="1" applyFont="1" applyFill="1" applyBorder="1" applyAlignment="1" applyProtection="1">
      <alignment horizontal="left" vertical="center" wrapText="1"/>
      <protection locked="0"/>
    </xf>
    <xf numFmtId="180" fontId="5" fillId="4" borderId="18" xfId="0" applyNumberFormat="1" applyFont="1" applyFill="1" applyBorder="1" applyAlignment="1" applyProtection="1">
      <alignment horizontal="left" vertical="center" wrapText="1"/>
      <protection locked="0"/>
    </xf>
    <xf numFmtId="180" fontId="5" fillId="4" borderId="8" xfId="0" applyNumberFormat="1" applyFont="1" applyFill="1" applyBorder="1" applyAlignment="1" applyProtection="1">
      <alignment horizontal="left" vertical="center" wrapText="1"/>
      <protection locked="0"/>
    </xf>
    <xf numFmtId="0" fontId="6" fillId="0" borderId="34" xfId="0" applyFont="1" applyBorder="1" applyAlignment="1">
      <alignment horizontal="center" vertical="center"/>
    </xf>
    <xf numFmtId="0" fontId="6" fillId="0" borderId="0" xfId="0" applyFont="1" applyAlignment="1">
      <alignment horizontal="center" vertical="center"/>
    </xf>
    <xf numFmtId="0" fontId="6" fillId="4" borderId="0" xfId="0" applyFont="1" applyFill="1" applyBorder="1" applyAlignment="1" applyProtection="1">
      <alignment horizontal="left" vertical="center" wrapText="1"/>
      <protection locked="0"/>
    </xf>
    <xf numFmtId="0" fontId="6" fillId="0" borderId="51" xfId="0" applyFont="1" applyBorder="1" applyAlignment="1">
      <alignment horizontal="center" vertical="center"/>
    </xf>
    <xf numFmtId="0" fontId="6" fillId="0" borderId="35"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5" fillId="4" borderId="0" xfId="0" applyFont="1" applyFill="1" applyAlignment="1" applyProtection="1">
      <alignment horizontal="left"/>
      <protection locked="0"/>
    </xf>
    <xf numFmtId="0" fontId="6" fillId="0" borderId="58" xfId="0" applyFont="1" applyBorder="1" applyAlignment="1">
      <alignment horizontal="center" vertical="center"/>
    </xf>
    <xf numFmtId="0" fontId="8" fillId="0" borderId="56" xfId="0" applyFont="1" applyBorder="1" applyAlignment="1">
      <alignment horizontal="center" vertical="center"/>
    </xf>
    <xf numFmtId="0" fontId="8" fillId="0" borderId="35" xfId="0" applyFont="1" applyBorder="1" applyAlignment="1">
      <alignment horizontal="center" vertical="center"/>
    </xf>
    <xf numFmtId="0" fontId="8" fillId="0" borderId="57" xfId="0" applyFont="1" applyBorder="1" applyAlignment="1">
      <alignment horizontal="center" vertical="center"/>
    </xf>
    <xf numFmtId="0" fontId="8" fillId="0" borderId="34" xfId="0" applyFont="1" applyBorder="1" applyAlignment="1">
      <alignment horizontal="center" vertical="center"/>
    </xf>
    <xf numFmtId="0" fontId="5" fillId="4" borderId="20" xfId="0" applyNumberFormat="1" applyFont="1" applyFill="1" applyBorder="1" applyAlignment="1" applyProtection="1">
      <alignment horizontal="center" vertical="center" shrinkToFit="1"/>
      <protection locked="0"/>
    </xf>
    <xf numFmtId="0" fontId="5" fillId="4" borderId="0" xfId="0" applyNumberFormat="1" applyFont="1" applyFill="1" applyBorder="1" applyAlignment="1" applyProtection="1">
      <alignment horizontal="center" vertical="center" shrinkToFit="1"/>
      <protection locked="0"/>
    </xf>
    <xf numFmtId="0" fontId="5" fillId="4" borderId="19" xfId="0" applyNumberFormat="1" applyFont="1" applyFill="1" applyBorder="1" applyAlignment="1" applyProtection="1">
      <alignment horizontal="center" vertical="center" shrinkToFit="1"/>
      <protection locked="0"/>
    </xf>
    <xf numFmtId="0" fontId="6" fillId="0" borderId="35"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55" xfId="0" applyFont="1" applyBorder="1" applyAlignment="1">
      <alignment horizontal="center" vertical="center"/>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distributed" vertical="center"/>
    </xf>
    <xf numFmtId="0" fontId="5" fillId="2" borderId="6"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0" borderId="0" xfId="0" applyFont="1" applyAlignment="1">
      <alignment horizontal="center" vertical="center"/>
    </xf>
    <xf numFmtId="0" fontId="5" fillId="4" borderId="6"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8" fillId="0" borderId="10" xfId="0" applyFont="1" applyBorder="1" applyAlignment="1">
      <alignment horizontal="distributed" vertical="center"/>
    </xf>
    <xf numFmtId="0" fontId="5" fillId="0" borderId="21" xfId="0" applyFont="1" applyBorder="1" applyAlignment="1">
      <alignment horizontal="distributed" vertical="center"/>
    </xf>
    <xf numFmtId="0" fontId="5" fillId="0" borderId="18" xfId="0" applyFont="1" applyBorder="1" applyAlignment="1">
      <alignment horizontal="distributed" vertical="center"/>
    </xf>
    <xf numFmtId="0" fontId="5" fillId="0" borderId="6" xfId="0" applyFont="1" applyBorder="1" applyAlignment="1">
      <alignment horizontal="distributed" vertical="center"/>
    </xf>
    <xf numFmtId="0" fontId="5" fillId="0" borderId="5" xfId="0" applyFont="1" applyBorder="1" applyAlignment="1">
      <alignment horizontal="distributed" vertical="center"/>
    </xf>
    <xf numFmtId="0" fontId="6" fillId="4" borderId="18" xfId="0" applyFont="1" applyFill="1" applyBorder="1" applyAlignment="1" applyProtection="1">
      <alignment horizontal="center" shrinkToFit="1"/>
      <protection locked="0"/>
    </xf>
    <xf numFmtId="0" fontId="6" fillId="0" borderId="18" xfId="0" applyFont="1" applyFill="1" applyBorder="1" applyAlignment="1">
      <alignment horizontal="center" shrinkToFit="1"/>
    </xf>
    <xf numFmtId="0" fontId="6" fillId="0" borderId="18" xfId="0" applyFont="1" applyBorder="1" applyAlignment="1">
      <alignment horizontal="center" shrinkToFit="1"/>
    </xf>
    <xf numFmtId="0" fontId="5" fillId="4" borderId="15" xfId="0" applyFont="1" applyFill="1" applyBorder="1" applyAlignment="1" applyProtection="1">
      <alignment horizontal="left" vertical="center"/>
      <protection locked="0"/>
    </xf>
    <xf numFmtId="0" fontId="5" fillId="4" borderId="21"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14"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0" borderId="0" xfId="0" applyFont="1" applyBorder="1" applyAlignment="1">
      <alignment horizontal="distributed" vertical="center"/>
    </xf>
    <xf numFmtId="0" fontId="5"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0" xfId="0" applyFont="1" applyBorder="1" applyAlignment="1">
      <alignment horizontal="center" vertical="center"/>
    </xf>
    <xf numFmtId="0" fontId="5" fillId="2" borderId="0" xfId="0" applyFont="1" applyFill="1" applyAlignment="1" applyProtection="1">
      <alignment horizontal="left" vertical="center" shrinkToFit="1"/>
      <protection locked="0"/>
    </xf>
    <xf numFmtId="0" fontId="5" fillId="4" borderId="0" xfId="0" applyFont="1" applyFill="1" applyAlignment="1" applyProtection="1">
      <alignment horizontal="left" vertical="center" shrinkToFit="1"/>
      <protection locked="0"/>
    </xf>
    <xf numFmtId="0" fontId="5" fillId="4" borderId="0" xfId="0" applyFont="1" applyFill="1" applyBorder="1" applyAlignment="1" applyProtection="1">
      <alignment horizontal="left" vertical="center" shrinkToFit="1"/>
      <protection locked="0"/>
    </xf>
    <xf numFmtId="0" fontId="9" fillId="0" borderId="0" xfId="0" applyFont="1" applyBorder="1" applyAlignment="1">
      <alignment horizontal="justify" vertical="center" wrapText="1"/>
    </xf>
    <xf numFmtId="0" fontId="5" fillId="4" borderId="0" xfId="0" applyFont="1" applyFill="1" applyBorder="1" applyAlignment="1" applyProtection="1">
      <alignment horizontal="center" vertical="center"/>
      <protection locked="0"/>
    </xf>
    <xf numFmtId="0" fontId="5" fillId="0" borderId="0" xfId="0" applyFont="1" applyFill="1" applyBorder="1" applyAlignment="1">
      <alignment horizontal="right" vertical="center"/>
    </xf>
    <xf numFmtId="0" fontId="17" fillId="0" borderId="0" xfId="0" applyFont="1" applyAlignment="1">
      <alignment horizontal="center" vertical="center"/>
    </xf>
    <xf numFmtId="0" fontId="5" fillId="2" borderId="15"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4" borderId="20"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5" fillId="4" borderId="15"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5" fillId="0" borderId="20" xfId="0" applyFont="1" applyBorder="1" applyAlignment="1">
      <alignment horizontal="distributed" vertical="center"/>
    </xf>
    <xf numFmtId="0" fontId="0" fillId="0" borderId="0" xfId="0" applyBorder="1" applyAlignment="1">
      <alignment horizontal="distributed" vertical="center"/>
    </xf>
    <xf numFmtId="0" fontId="0" fillId="0" borderId="19" xfId="0" applyBorder="1" applyAlignment="1">
      <alignment horizontal="distributed" vertical="center"/>
    </xf>
    <xf numFmtId="0" fontId="1" fillId="0" borderId="0" xfId="0" applyFont="1" applyBorder="1" applyAlignment="1">
      <alignment horizontal="distributed" vertical="center"/>
    </xf>
    <xf numFmtId="0" fontId="5" fillId="0" borderId="0" xfId="0" applyFont="1" applyBorder="1" applyAlignment="1">
      <alignment horizontal="left" vertical="justify" wrapText="1"/>
    </xf>
    <xf numFmtId="0" fontId="40" fillId="0" borderId="116" xfId="0" applyFont="1" applyBorder="1" applyAlignment="1">
      <alignment vertical="center" wrapText="1"/>
    </xf>
    <xf numFmtId="0" fontId="40" fillId="0" borderId="117" xfId="0" applyFont="1" applyBorder="1" applyAlignment="1">
      <alignment vertical="center" wrapText="1"/>
    </xf>
    <xf numFmtId="0" fontId="40" fillId="0" borderId="118" xfId="0" applyFont="1" applyBorder="1" applyAlignment="1">
      <alignment vertical="center" wrapText="1"/>
    </xf>
    <xf numFmtId="0" fontId="40" fillId="0" borderId="122" xfId="0" applyFont="1" applyBorder="1" applyAlignment="1">
      <alignment vertical="center" wrapText="1"/>
    </xf>
    <xf numFmtId="0" fontId="40" fillId="0" borderId="0" xfId="0" applyFont="1" applyBorder="1" applyAlignment="1">
      <alignment vertical="center" wrapText="1"/>
    </xf>
    <xf numFmtId="0" fontId="40" fillId="0" borderId="123" xfId="0" applyFont="1" applyBorder="1" applyAlignment="1">
      <alignment vertical="center" wrapText="1"/>
    </xf>
    <xf numFmtId="0" fontId="40" fillId="0" borderId="119" xfId="0" applyFont="1" applyBorder="1" applyAlignment="1">
      <alignment vertical="center" wrapText="1"/>
    </xf>
    <xf numFmtId="0" fontId="40" fillId="0" borderId="120" xfId="0" applyFont="1" applyBorder="1" applyAlignment="1">
      <alignment vertical="center" wrapText="1"/>
    </xf>
    <xf numFmtId="0" fontId="40" fillId="0" borderId="121" xfId="0" applyFont="1" applyBorder="1" applyAlignment="1">
      <alignment vertical="center" wrapText="1"/>
    </xf>
    <xf numFmtId="0" fontId="6" fillId="0" borderId="0" xfId="0" applyFont="1" applyAlignment="1">
      <alignment horizontal="left" vertical="top"/>
    </xf>
    <xf numFmtId="0" fontId="5" fillId="2" borderId="6"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49" fontId="5" fillId="3" borderId="6" xfId="0" applyNumberFormat="1" applyFont="1" applyFill="1" applyBorder="1" applyAlignment="1" applyProtection="1">
      <alignment horizontal="center" vertical="center" shrinkToFit="1"/>
      <protection locked="0"/>
    </xf>
    <xf numFmtId="49" fontId="5" fillId="3" borderId="10" xfId="0" applyNumberFormat="1" applyFont="1" applyFill="1" applyBorder="1" applyAlignment="1" applyProtection="1">
      <alignment horizontal="center" vertical="center" shrinkToFit="1"/>
      <protection locked="0"/>
    </xf>
    <xf numFmtId="49" fontId="5" fillId="3" borderId="5" xfId="0" applyNumberFormat="1" applyFont="1" applyFill="1" applyBorder="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18" xfId="0" applyNumberFormat="1" applyFont="1" applyFill="1" applyBorder="1" applyAlignment="1" applyProtection="1">
      <alignment horizontal="center" vertical="center" shrinkToFit="1"/>
      <protection locked="0"/>
    </xf>
    <xf numFmtId="49" fontId="7" fillId="3" borderId="8"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0" fontId="6" fillId="0" borderId="0" xfId="0" applyFont="1" applyAlignment="1">
      <alignment horizontal="left" vertical="top" wrapText="1"/>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4" borderId="10" xfId="0" applyNumberFormat="1" applyFont="1" applyFill="1" applyBorder="1" applyAlignment="1" applyProtection="1">
      <alignment horizontal="center" vertical="center" shrinkToFit="1"/>
      <protection locked="0"/>
    </xf>
    <xf numFmtId="0" fontId="6" fillId="0" borderId="6" xfId="0" applyFont="1" applyBorder="1" applyAlignment="1">
      <alignment horizontal="center" vertical="center" wrapText="1"/>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5" fillId="4" borderId="6" xfId="0" applyNumberFormat="1" applyFont="1" applyFill="1" applyBorder="1" applyAlignment="1" applyProtection="1">
      <alignment horizontal="center" vertical="center" shrinkToFit="1"/>
      <protection locked="0"/>
    </xf>
    <xf numFmtId="49" fontId="5" fillId="4" borderId="10" xfId="0" applyNumberFormat="1" applyFont="1" applyFill="1" applyBorder="1" applyAlignment="1" applyProtection="1">
      <alignment horizontal="center" vertical="center" shrinkToFit="1"/>
      <protection locked="0"/>
    </xf>
    <xf numFmtId="49" fontId="5" fillId="4" borderId="5" xfId="0" applyNumberFormat="1" applyFont="1" applyFill="1" applyBorder="1" applyAlignment="1" applyProtection="1">
      <alignment horizontal="center" vertical="center" shrinkToFit="1"/>
      <protection locked="0"/>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8" xfId="0" applyFont="1" applyBorder="1" applyAlignment="1">
      <alignment horizontal="right" vertical="center"/>
    </xf>
    <xf numFmtId="0" fontId="5" fillId="4" borderId="20" xfId="0" applyNumberFormat="1" applyFont="1" applyFill="1" applyBorder="1" applyAlignment="1" applyProtection="1">
      <alignment horizontal="center" vertical="center"/>
      <protection locked="0"/>
    </xf>
    <xf numFmtId="0" fontId="5" fillId="4" borderId="0" xfId="0" applyNumberFormat="1" applyFont="1" applyFill="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180" fontId="5" fillId="4" borderId="6" xfId="0" applyNumberFormat="1" applyFont="1" applyFill="1" applyBorder="1" applyAlignment="1" applyProtection="1">
      <alignment horizontal="center" vertical="center" shrinkToFit="1"/>
      <protection locked="0"/>
    </xf>
    <xf numFmtId="180" fontId="5" fillId="4" borderId="10" xfId="0" applyNumberFormat="1" applyFont="1" applyFill="1" applyBorder="1" applyAlignment="1" applyProtection="1">
      <alignment horizontal="center" vertical="center" shrinkToFit="1"/>
      <protection locked="0"/>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21" xfId="0" applyNumberFormat="1" applyFont="1" applyFill="1" applyBorder="1" applyAlignment="1">
      <alignment horizontal="center" vertical="center" shrinkToFit="1"/>
    </xf>
    <xf numFmtId="49" fontId="7" fillId="0" borderId="21" xfId="0" applyNumberFormat="1" applyFont="1" applyFill="1" applyBorder="1" applyAlignment="1">
      <alignment horizontal="center" vertical="center" shrinkToFit="1"/>
    </xf>
    <xf numFmtId="49" fontId="5" fillId="0" borderId="21" xfId="0" applyNumberFormat="1" applyFont="1" applyFill="1" applyBorder="1" applyAlignment="1">
      <alignment horizontal="center" vertical="center" shrinkToFit="1"/>
    </xf>
    <xf numFmtId="0" fontId="5" fillId="0" borderId="6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31" fillId="0" borderId="0" xfId="0" applyFont="1" applyAlignment="1">
      <alignment horizontal="center" vertical="center" shrinkToFit="1"/>
    </xf>
    <xf numFmtId="0" fontId="5" fillId="0" borderId="0" xfId="0" applyFont="1" applyFill="1" applyBorder="1" applyAlignment="1">
      <alignment horizontal="left" vertical="center"/>
    </xf>
    <xf numFmtId="0" fontId="5" fillId="2" borderId="0" xfId="0" applyFont="1" applyFill="1" applyBorder="1" applyAlignment="1" applyProtection="1">
      <alignment horizontal="left" vertical="center" shrinkToFit="1"/>
      <protection locked="0"/>
    </xf>
    <xf numFmtId="0" fontId="31" fillId="0" borderId="0" xfId="0" applyFont="1" applyBorder="1" applyAlignment="1">
      <alignment horizontal="center" vertical="center"/>
    </xf>
    <xf numFmtId="38" fontId="5" fillId="2" borderId="0" xfId="1" applyFont="1" applyFill="1" applyBorder="1" applyAlignment="1" applyProtection="1">
      <alignment horizontal="right" vertical="center"/>
      <protection locked="0"/>
    </xf>
    <xf numFmtId="0" fontId="5" fillId="0" borderId="0" xfId="0" applyFont="1" applyAlignment="1">
      <alignment horizontal="distributed" vertical="center"/>
    </xf>
    <xf numFmtId="0" fontId="5" fillId="0" borderId="18" xfId="0" applyFont="1" applyFill="1" applyBorder="1" applyAlignment="1">
      <alignment horizontal="right" vertical="center"/>
    </xf>
    <xf numFmtId="0" fontId="5" fillId="0" borderId="1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4" xfId="0" applyFont="1" applyBorder="1" applyAlignment="1">
      <alignment horizontal="center" vertical="center" shrinkToFit="1"/>
    </xf>
    <xf numFmtId="0" fontId="5" fillId="4" borderId="0" xfId="0" applyFont="1" applyFill="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0" borderId="73" xfId="0" applyFont="1" applyBorder="1" applyAlignment="1">
      <alignment horizontal="left" vertical="center"/>
    </xf>
    <xf numFmtId="0" fontId="5" fillId="0" borderId="72" xfId="0" applyFont="1" applyBorder="1" applyAlignment="1">
      <alignment horizontal="left" vertical="center"/>
    </xf>
    <xf numFmtId="0" fontId="6" fillId="0" borderId="10" xfId="0" applyFont="1" applyBorder="1" applyAlignment="1">
      <alignment horizontal="distributed" vertical="center"/>
    </xf>
    <xf numFmtId="0" fontId="6" fillId="2" borderId="18"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shrinkToFit="1"/>
      <protection locked="0"/>
    </xf>
    <xf numFmtId="0" fontId="6" fillId="3" borderId="9" xfId="0" applyFont="1" applyFill="1" applyBorder="1" applyAlignment="1" applyProtection="1">
      <alignment horizontal="center" vertical="center"/>
      <protection locked="0"/>
    </xf>
    <xf numFmtId="0" fontId="20" fillId="0" borderId="6" xfId="0" applyFont="1" applyBorder="1" applyAlignment="1">
      <alignment horizontal="distributed" vertical="center"/>
    </xf>
    <xf numFmtId="0" fontId="20" fillId="0" borderId="10" xfId="0" applyFont="1" applyBorder="1" applyAlignment="1">
      <alignment horizontal="distributed" vertical="center"/>
    </xf>
    <xf numFmtId="0" fontId="20" fillId="0" borderId="5" xfId="0" applyFont="1" applyBorder="1" applyAlignment="1">
      <alignment horizontal="distributed" vertical="center"/>
    </xf>
    <xf numFmtId="38" fontId="5" fillId="2" borderId="15" xfId="1" applyFont="1" applyFill="1" applyBorder="1" applyAlignment="1" applyProtection="1">
      <alignment vertical="center" shrinkToFit="1"/>
      <protection locked="0"/>
    </xf>
    <xf numFmtId="38" fontId="5" fillId="2" borderId="21" xfId="1" applyFont="1" applyFill="1" applyBorder="1" applyAlignment="1" applyProtection="1">
      <alignment vertical="center" shrinkToFit="1"/>
      <protection locked="0"/>
    </xf>
    <xf numFmtId="0" fontId="5" fillId="2" borderId="15"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38" fontId="5" fillId="2" borderId="9" xfId="1" applyFont="1" applyFill="1" applyBorder="1" applyAlignment="1" applyProtection="1">
      <alignment vertical="center" shrinkToFit="1"/>
      <protection locked="0"/>
    </xf>
    <xf numFmtId="38" fontId="5" fillId="2" borderId="18" xfId="1" applyFont="1" applyFill="1" applyBorder="1" applyAlignment="1" applyProtection="1">
      <alignment vertical="center" shrinkToFit="1"/>
      <protection locked="0"/>
    </xf>
    <xf numFmtId="0" fontId="20" fillId="0" borderId="6" xfId="0" applyFont="1" applyBorder="1" applyAlignment="1">
      <alignment horizontal="center" vertical="center" shrinkToFit="1"/>
    </xf>
    <xf numFmtId="0" fontId="20" fillId="0" borderId="10" xfId="0" applyFont="1" applyBorder="1" applyAlignment="1">
      <alignment horizontal="center" vertical="center" shrinkToFit="1"/>
    </xf>
    <xf numFmtId="14" fontId="53" fillId="0" borderId="0" xfId="0" applyNumberFormat="1" applyFont="1" applyAlignment="1">
      <alignment horizontal="right" vertical="center"/>
    </xf>
    <xf numFmtId="0" fontId="53" fillId="0" borderId="0" xfId="0" applyFont="1" applyAlignment="1">
      <alignment horizontal="right" vertical="center"/>
    </xf>
    <xf numFmtId="0" fontId="8" fillId="2" borderId="21"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0" borderId="21"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9"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21" xfId="0" applyFont="1" applyBorder="1" applyAlignment="1">
      <alignment horizontal="center" vertical="center" shrinkToFit="1"/>
    </xf>
    <xf numFmtId="0" fontId="8" fillId="3" borderId="21"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3" fontId="6" fillId="2" borderId="15" xfId="1" applyNumberFormat="1" applyFont="1" applyFill="1" applyBorder="1" applyAlignment="1" applyProtection="1">
      <alignment horizontal="right" vertical="center" shrinkToFit="1"/>
      <protection locked="0"/>
    </xf>
    <xf numFmtId="3" fontId="6" fillId="2" borderId="21" xfId="1" applyNumberFormat="1" applyFont="1" applyFill="1" applyBorder="1" applyAlignment="1" applyProtection="1">
      <alignment horizontal="right" vertical="center" shrinkToFit="1"/>
      <protection locked="0"/>
    </xf>
    <xf numFmtId="3" fontId="6" fillId="2" borderId="14" xfId="1" applyNumberFormat="1" applyFont="1" applyFill="1" applyBorder="1" applyAlignment="1" applyProtection="1">
      <alignment horizontal="right" vertical="center" shrinkToFit="1"/>
      <protection locked="0"/>
    </xf>
    <xf numFmtId="3" fontId="6" fillId="2" borderId="9" xfId="1" applyNumberFormat="1" applyFont="1" applyFill="1" applyBorder="1" applyAlignment="1" applyProtection="1">
      <alignment horizontal="right" vertical="center" shrinkToFit="1"/>
      <protection locked="0"/>
    </xf>
    <xf numFmtId="3" fontId="6" fillId="2" borderId="18" xfId="1" applyNumberFormat="1" applyFont="1" applyFill="1" applyBorder="1" applyAlignment="1" applyProtection="1">
      <alignment horizontal="right" vertical="center" shrinkToFit="1"/>
      <protection locked="0"/>
    </xf>
    <xf numFmtId="3" fontId="6" fillId="2" borderId="8" xfId="1" applyNumberFormat="1" applyFont="1" applyFill="1" applyBorder="1" applyAlignment="1" applyProtection="1">
      <alignment horizontal="right" vertical="center" shrinkToFit="1"/>
      <protection locked="0"/>
    </xf>
    <xf numFmtId="49" fontId="6" fillId="0" borderId="20" xfId="0" applyNumberFormat="1" applyFont="1" applyBorder="1" applyAlignment="1">
      <alignment horizontal="distributed" vertical="center" textRotation="255"/>
    </xf>
    <xf numFmtId="49" fontId="6" fillId="0" borderId="19" xfId="0" applyNumberFormat="1" applyFont="1" applyBorder="1" applyAlignment="1">
      <alignment horizontal="distributed" vertical="center" textRotation="255"/>
    </xf>
    <xf numFmtId="49" fontId="6" fillId="0" borderId="20" xfId="0" applyNumberFormat="1" applyFont="1" applyBorder="1" applyAlignment="1">
      <alignment horizontal="center" vertical="center" textRotation="255"/>
    </xf>
    <xf numFmtId="49" fontId="6" fillId="0" borderId="19" xfId="0" applyNumberFormat="1" applyFont="1" applyBorder="1" applyAlignment="1">
      <alignment horizontal="center" vertical="center" textRotation="255"/>
    </xf>
    <xf numFmtId="38" fontId="6" fillId="2" borderId="24" xfId="1" applyFont="1" applyFill="1" applyBorder="1" applyAlignment="1" applyProtection="1">
      <alignment horizontal="right" vertical="center" shrinkToFit="1"/>
      <protection locked="0"/>
    </xf>
    <xf numFmtId="38" fontId="6" fillId="2" borderId="23" xfId="1" applyFont="1" applyFill="1" applyBorder="1" applyAlignment="1" applyProtection="1">
      <alignment horizontal="right" vertical="center" shrinkToFit="1"/>
      <protection locked="0"/>
    </xf>
    <xf numFmtId="38" fontId="6" fillId="2" borderId="22" xfId="1" applyFont="1" applyFill="1" applyBorder="1" applyAlignment="1" applyProtection="1">
      <alignment horizontal="right" vertical="center" shrinkToFit="1"/>
      <protection locked="0"/>
    </xf>
    <xf numFmtId="38" fontId="6" fillId="2" borderId="15" xfId="1" applyFont="1" applyFill="1" applyBorder="1" applyAlignment="1" applyProtection="1">
      <alignment horizontal="right" vertical="center" shrinkToFit="1"/>
      <protection locked="0"/>
    </xf>
    <xf numFmtId="38" fontId="6" fillId="2" borderId="21" xfId="1" applyFont="1" applyFill="1" applyBorder="1" applyAlignment="1" applyProtection="1">
      <alignment horizontal="right" vertical="center" shrinkToFit="1"/>
      <protection locked="0"/>
    </xf>
    <xf numFmtId="38" fontId="6" fillId="2" borderId="14" xfId="1" applyFont="1" applyFill="1" applyBorder="1" applyAlignment="1" applyProtection="1">
      <alignment horizontal="right" vertical="center" shrinkToFit="1"/>
      <protection locked="0"/>
    </xf>
    <xf numFmtId="38" fontId="6" fillId="2" borderId="9" xfId="1" applyFont="1" applyFill="1" applyBorder="1" applyAlignment="1" applyProtection="1">
      <alignment horizontal="right" vertical="center" shrinkToFit="1"/>
      <protection locked="0"/>
    </xf>
    <xf numFmtId="38" fontId="6" fillId="2" borderId="18" xfId="1" applyFont="1" applyFill="1" applyBorder="1" applyAlignment="1" applyProtection="1">
      <alignment horizontal="right" vertical="center" shrinkToFit="1"/>
      <protection locked="0"/>
    </xf>
    <xf numFmtId="38" fontId="6" fillId="2" borderId="8" xfId="1" applyFont="1" applyFill="1" applyBorder="1" applyAlignment="1" applyProtection="1">
      <alignment horizontal="right" vertical="center" shrinkToFit="1"/>
      <protection locked="0"/>
    </xf>
    <xf numFmtId="38" fontId="6" fillId="2" borderId="60" xfId="1" applyFont="1" applyFill="1" applyBorder="1" applyAlignment="1" applyProtection="1">
      <alignment horizontal="right" vertical="center" shrinkToFit="1"/>
      <protection locked="0"/>
    </xf>
    <xf numFmtId="38" fontId="6" fillId="2" borderId="61" xfId="1" applyFont="1" applyFill="1" applyBorder="1" applyAlignment="1" applyProtection="1">
      <alignment horizontal="right" vertical="center" shrinkToFit="1"/>
      <protection locked="0"/>
    </xf>
    <xf numFmtId="38" fontId="6" fillId="2" borderId="62" xfId="1" applyFont="1" applyFill="1" applyBorder="1" applyAlignment="1" applyProtection="1">
      <alignment horizontal="right" vertical="center" shrinkToFit="1"/>
      <protection locked="0"/>
    </xf>
    <xf numFmtId="3" fontId="6" fillId="0" borderId="74" xfId="1" applyNumberFormat="1" applyFont="1" applyBorder="1" applyAlignment="1">
      <alignment horizontal="right" vertical="center" shrinkToFit="1"/>
    </xf>
    <xf numFmtId="3" fontId="6" fillId="0" borderId="75" xfId="1" applyNumberFormat="1" applyFont="1" applyBorder="1" applyAlignment="1">
      <alignment horizontal="right" vertical="center" shrinkToFit="1"/>
    </xf>
    <xf numFmtId="3" fontId="6" fillId="0" borderId="76" xfId="1" applyNumberFormat="1" applyFont="1" applyBorder="1" applyAlignment="1">
      <alignment horizontal="right" vertical="center" shrinkToFit="1"/>
    </xf>
    <xf numFmtId="3" fontId="6" fillId="0" borderId="77" xfId="1" applyNumberFormat="1" applyFont="1" applyBorder="1" applyAlignment="1">
      <alignment horizontal="right" vertical="center" shrinkToFit="1"/>
    </xf>
    <xf numFmtId="3" fontId="6" fillId="0" borderId="78" xfId="1" applyNumberFormat="1" applyFont="1" applyBorder="1" applyAlignment="1">
      <alignment horizontal="right" vertical="center" shrinkToFit="1"/>
    </xf>
    <xf numFmtId="3" fontId="6" fillId="0" borderId="79" xfId="1" applyNumberFormat="1" applyFont="1" applyBorder="1" applyAlignment="1">
      <alignment horizontal="right" vertical="center" shrinkToFit="1"/>
    </xf>
    <xf numFmtId="3" fontId="6" fillId="2" borderId="24" xfId="1" applyNumberFormat="1" applyFont="1" applyFill="1" applyBorder="1" applyAlignment="1" applyProtection="1">
      <alignment horizontal="right" vertical="center" shrinkToFit="1"/>
      <protection locked="0"/>
    </xf>
    <xf numFmtId="3" fontId="6" fillId="2" borderId="23" xfId="1" applyNumberFormat="1" applyFont="1" applyFill="1" applyBorder="1" applyAlignment="1" applyProtection="1">
      <alignment horizontal="right" vertical="center" shrinkToFit="1"/>
      <protection locked="0"/>
    </xf>
    <xf numFmtId="3" fontId="6" fillId="2" borderId="22" xfId="1" applyNumberFormat="1" applyFont="1" applyFill="1" applyBorder="1" applyAlignment="1" applyProtection="1">
      <alignment horizontal="right" vertical="center" shrinkToFit="1"/>
      <protection locked="0"/>
    </xf>
    <xf numFmtId="3" fontId="6" fillId="2" borderId="60" xfId="1" applyNumberFormat="1" applyFont="1" applyFill="1" applyBorder="1" applyAlignment="1" applyProtection="1">
      <alignment horizontal="right" vertical="center" shrinkToFit="1"/>
      <protection locked="0"/>
    </xf>
    <xf numFmtId="3" fontId="6" fillId="2" borderId="61" xfId="1" applyNumberFormat="1" applyFont="1" applyFill="1" applyBorder="1" applyAlignment="1" applyProtection="1">
      <alignment horizontal="right" vertical="center" shrinkToFit="1"/>
      <protection locked="0"/>
    </xf>
    <xf numFmtId="3" fontId="6" fillId="2" borderId="62" xfId="1" applyNumberFormat="1" applyFont="1" applyFill="1" applyBorder="1" applyAlignment="1" applyProtection="1">
      <alignment horizontal="right" vertical="center" shrinkToFit="1"/>
      <protection locked="0"/>
    </xf>
    <xf numFmtId="0" fontId="6" fillId="0" borderId="74" xfId="0" applyFont="1" applyBorder="1" applyAlignment="1">
      <alignment vertical="center" wrapText="1"/>
    </xf>
    <xf numFmtId="0" fontId="6" fillId="0" borderId="75" xfId="0" applyFont="1" applyBorder="1" applyAlignment="1">
      <alignment vertical="center"/>
    </xf>
    <xf numFmtId="0" fontId="6" fillId="0" borderId="76"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38" fontId="6" fillId="0" borderId="74" xfId="1" applyFont="1" applyBorder="1" applyAlignment="1">
      <alignment horizontal="right" vertical="center" shrinkToFit="1"/>
    </xf>
    <xf numFmtId="38" fontId="6" fillId="0" borderId="75" xfId="1" applyFont="1" applyBorder="1" applyAlignment="1">
      <alignment horizontal="right" vertical="center" shrinkToFit="1"/>
    </xf>
    <xf numFmtId="38" fontId="6" fillId="0" borderId="76" xfId="1" applyFont="1" applyBorder="1" applyAlignment="1">
      <alignment horizontal="right" vertical="center" shrinkToFit="1"/>
    </xf>
    <xf numFmtId="38" fontId="6" fillId="0" borderId="77" xfId="1" applyFont="1" applyBorder="1" applyAlignment="1">
      <alignment horizontal="right" vertical="center" shrinkToFit="1"/>
    </xf>
    <xf numFmtId="38" fontId="6" fillId="0" borderId="78" xfId="1" applyFont="1" applyBorder="1" applyAlignment="1">
      <alignment horizontal="right" vertical="center" shrinkToFit="1"/>
    </xf>
    <xf numFmtId="38" fontId="6" fillId="0" borderId="79" xfId="1" applyFont="1" applyBorder="1" applyAlignment="1">
      <alignment horizontal="right" vertical="center" shrinkToFit="1"/>
    </xf>
    <xf numFmtId="0" fontId="8" fillId="2" borderId="4"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49" fontId="6" fillId="0" borderId="15" xfId="0" applyNumberFormat="1" applyFont="1" applyBorder="1" applyAlignment="1">
      <alignment horizontal="center" vertical="center" textRotation="255"/>
    </xf>
    <xf numFmtId="49" fontId="6" fillId="0" borderId="14"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6" fillId="0" borderId="8" xfId="0" applyNumberFormat="1" applyFont="1" applyBorder="1" applyAlignment="1">
      <alignment horizontal="center" vertical="center" textRotation="255"/>
    </xf>
    <xf numFmtId="0" fontId="8" fillId="0" borderId="1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1" xfId="0" applyFont="1" applyBorder="1" applyAlignment="1">
      <alignment horizontal="right" vertical="center"/>
    </xf>
    <xf numFmtId="0" fontId="5" fillId="0" borderId="14" xfId="0" applyFont="1" applyBorder="1" applyAlignment="1">
      <alignment horizontal="righ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49" fontId="5" fillId="0" borderId="26" xfId="0" applyNumberFormat="1" applyFont="1" applyBorder="1" applyAlignment="1">
      <alignment vertical="center" textRotation="255"/>
    </xf>
    <xf numFmtId="0" fontId="5"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25" xfId="0" applyFont="1" applyBorder="1" applyAlignment="1">
      <alignment horizontal="center" vertical="center" textRotation="255"/>
    </xf>
    <xf numFmtId="38" fontId="5" fillId="2" borderId="6" xfId="1" applyFont="1" applyFill="1" applyBorder="1" applyAlignment="1" applyProtection="1">
      <alignment horizontal="right" vertical="center" indent="1"/>
      <protection locked="0"/>
    </xf>
    <xf numFmtId="38" fontId="5" fillId="2" borderId="10" xfId="1" applyFont="1" applyFill="1" applyBorder="1" applyAlignment="1" applyProtection="1">
      <alignment horizontal="right" vertical="center" indent="1"/>
      <protection locked="0"/>
    </xf>
    <xf numFmtId="38" fontId="5" fillId="2" borderId="5" xfId="1" applyFont="1" applyFill="1" applyBorder="1" applyAlignment="1" applyProtection="1">
      <alignment horizontal="right" vertical="center" indent="1"/>
      <protection locked="0"/>
    </xf>
    <xf numFmtId="0" fontId="8" fillId="0" borderId="1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3" fillId="3" borderId="0" xfId="0" applyFont="1" applyFill="1" applyBorder="1" applyAlignment="1" applyProtection="1">
      <alignment horizontal="center" vertical="center"/>
      <protection locked="0"/>
    </xf>
    <xf numFmtId="0" fontId="5" fillId="0" borderId="0" xfId="0" applyFont="1" applyAlignment="1">
      <alignment horizontal="left" vertical="center" wrapText="1"/>
    </xf>
    <xf numFmtId="180" fontId="5" fillId="4" borderId="0" xfId="0" applyNumberFormat="1" applyFont="1" applyFill="1" applyBorder="1" applyAlignment="1" applyProtection="1">
      <alignment horizontal="left" vertical="center" shrinkToFit="1"/>
      <protection locked="0"/>
    </xf>
    <xf numFmtId="180" fontId="5" fillId="4" borderId="19" xfId="0" applyNumberFormat="1" applyFont="1" applyFill="1" applyBorder="1" applyAlignment="1" applyProtection="1">
      <alignment horizontal="left" vertical="center" shrinkToFit="1"/>
      <protection locked="0"/>
    </xf>
    <xf numFmtId="0" fontId="5" fillId="4" borderId="19"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shrinkToFit="1"/>
      <protection locked="0"/>
    </xf>
    <xf numFmtId="0" fontId="5" fillId="2" borderId="19" xfId="0" applyFont="1" applyFill="1" applyBorder="1" applyAlignment="1" applyProtection="1">
      <alignment horizontal="left" vertical="center" shrinkToFit="1"/>
      <protection locked="0"/>
    </xf>
    <xf numFmtId="178" fontId="5" fillId="2" borderId="9" xfId="0" applyNumberFormat="1" applyFont="1" applyFill="1" applyBorder="1" applyAlignment="1" applyProtection="1">
      <alignment horizontal="left" vertical="center" shrinkToFit="1"/>
      <protection locked="0"/>
    </xf>
    <xf numFmtId="178" fontId="5" fillId="2" borderId="18" xfId="0" applyNumberFormat="1" applyFont="1" applyFill="1" applyBorder="1" applyAlignment="1" applyProtection="1">
      <alignment horizontal="left" vertical="center" shrinkToFit="1"/>
      <protection locked="0"/>
    </xf>
    <xf numFmtId="178" fontId="5" fillId="2" borderId="8" xfId="0" applyNumberFormat="1" applyFont="1" applyFill="1" applyBorder="1" applyAlignment="1" applyProtection="1">
      <alignment horizontal="left" vertical="center" shrinkToFit="1"/>
      <protection locked="0"/>
    </xf>
    <xf numFmtId="180" fontId="5" fillId="4" borderId="0" xfId="0" applyNumberFormat="1" applyFont="1" applyFill="1" applyBorder="1" applyAlignment="1" applyProtection="1">
      <alignment horizontal="center" vertical="center"/>
      <protection locked="0"/>
    </xf>
    <xf numFmtId="176" fontId="6" fillId="2" borderId="15" xfId="0" applyNumberFormat="1" applyFont="1" applyFill="1" applyBorder="1" applyAlignment="1" applyProtection="1">
      <alignment horizontal="center" vertical="center" wrapText="1"/>
      <protection locked="0"/>
    </xf>
    <xf numFmtId="176" fontId="6" fillId="2" borderId="21" xfId="0" applyNumberFormat="1" applyFont="1" applyFill="1" applyBorder="1" applyAlignment="1" applyProtection="1">
      <alignment horizontal="center" vertical="center" wrapText="1"/>
      <protection locked="0"/>
    </xf>
    <xf numFmtId="176" fontId="6" fillId="2" borderId="14" xfId="0" applyNumberFormat="1" applyFont="1" applyFill="1" applyBorder="1" applyAlignment="1" applyProtection="1">
      <alignment horizontal="center" vertical="center" wrapText="1"/>
      <protection locked="0"/>
    </xf>
    <xf numFmtId="176" fontId="6" fillId="2" borderId="20" xfId="0" applyNumberFormat="1" applyFont="1" applyFill="1" applyBorder="1" applyAlignment="1" applyProtection="1">
      <alignment horizontal="center" vertical="center" wrapText="1"/>
      <protection locked="0"/>
    </xf>
    <xf numFmtId="176" fontId="6" fillId="2" borderId="0" xfId="0" applyNumberFormat="1" applyFont="1" applyFill="1" applyBorder="1" applyAlignment="1" applyProtection="1">
      <alignment horizontal="center" vertical="center" wrapText="1"/>
      <protection locked="0"/>
    </xf>
    <xf numFmtId="176" fontId="6" fillId="2" borderId="19" xfId="0" applyNumberFormat="1" applyFont="1" applyFill="1" applyBorder="1" applyAlignment="1" applyProtection="1">
      <alignment horizontal="center" vertical="center" wrapText="1"/>
      <protection locked="0"/>
    </xf>
    <xf numFmtId="176" fontId="6" fillId="2" borderId="9" xfId="0" applyNumberFormat="1" applyFont="1" applyFill="1" applyBorder="1" applyAlignment="1" applyProtection="1">
      <alignment horizontal="center" vertical="center" wrapText="1"/>
      <protection locked="0"/>
    </xf>
    <xf numFmtId="176" fontId="6" fillId="2" borderId="18" xfId="0" applyNumberFormat="1" applyFont="1" applyFill="1" applyBorder="1" applyAlignment="1" applyProtection="1">
      <alignment horizontal="center" vertical="center" wrapText="1"/>
      <protection locked="0"/>
    </xf>
    <xf numFmtId="176" fontId="6" fillId="2" borderId="8" xfId="0" applyNumberFormat="1" applyFont="1" applyFill="1" applyBorder="1" applyAlignment="1" applyProtection="1">
      <alignment horizontal="center" vertical="center" wrapText="1"/>
      <protection locked="0"/>
    </xf>
    <xf numFmtId="0" fontId="8" fillId="0" borderId="15" xfId="0" applyFont="1" applyBorder="1" applyAlignment="1">
      <alignment horizontal="distributed" vertical="center"/>
    </xf>
    <xf numFmtId="0" fontId="8" fillId="0" borderId="21" xfId="0" applyFont="1" applyBorder="1" applyAlignment="1">
      <alignment horizontal="distributed" vertical="center"/>
    </xf>
    <xf numFmtId="0" fontId="8" fillId="0" borderId="20" xfId="0" applyFont="1" applyBorder="1" applyAlignment="1">
      <alignment horizontal="distributed" vertical="center"/>
    </xf>
    <xf numFmtId="0" fontId="8" fillId="0" borderId="0" xfId="0" applyFont="1" applyBorder="1" applyAlignment="1">
      <alignment horizontal="distributed" vertical="center"/>
    </xf>
    <xf numFmtId="180" fontId="5" fillId="4" borderId="20" xfId="0" applyNumberFormat="1" applyFont="1" applyFill="1" applyBorder="1" applyAlignment="1" applyProtection="1">
      <alignment horizontal="left" vertical="center" wrapText="1"/>
      <protection locked="0"/>
    </xf>
    <xf numFmtId="180" fontId="5" fillId="4" borderId="0" xfId="0" applyNumberFormat="1" applyFont="1" applyFill="1" applyBorder="1" applyAlignment="1" applyProtection="1">
      <alignment horizontal="left" vertical="center" wrapText="1"/>
      <protection locked="0"/>
    </xf>
    <xf numFmtId="180" fontId="5" fillId="4" borderId="19" xfId="0" applyNumberFormat="1" applyFont="1" applyFill="1" applyBorder="1" applyAlignment="1" applyProtection="1">
      <alignment horizontal="left" vertical="center" wrapText="1"/>
      <protection locked="0"/>
    </xf>
    <xf numFmtId="0" fontId="31" fillId="0" borderId="18" xfId="0" applyFont="1" applyBorder="1" applyAlignment="1">
      <alignment horizontal="center" vertical="center"/>
    </xf>
    <xf numFmtId="0" fontId="21" fillId="0" borderId="86" xfId="0" applyFont="1" applyBorder="1" applyAlignment="1">
      <alignment horizontal="center"/>
    </xf>
    <xf numFmtId="0" fontId="11" fillId="0" borderId="86" xfId="0" applyFont="1" applyBorder="1" applyAlignment="1">
      <alignment horizontal="center" vertical="center"/>
    </xf>
    <xf numFmtId="0" fontId="5" fillId="0" borderId="80" xfId="0" applyFont="1" applyBorder="1" applyAlignment="1">
      <alignment horizontal="center" vertical="top" textRotation="255" indent="3"/>
    </xf>
    <xf numFmtId="0" fontId="5" fillId="0" borderId="81" xfId="0" applyFont="1" applyBorder="1" applyAlignment="1">
      <alignment horizontal="center" vertical="top" textRotation="255" indent="3"/>
    </xf>
    <xf numFmtId="0" fontId="5" fillId="0" borderId="92" xfId="0" applyFont="1" applyBorder="1" applyAlignment="1">
      <alignment horizontal="center" vertical="top" textRotation="255" indent="3"/>
    </xf>
    <xf numFmtId="0" fontId="5" fillId="0" borderId="83" xfId="0" applyFont="1" applyBorder="1" applyAlignment="1">
      <alignment horizontal="center" vertical="top" textRotation="255" indent="3"/>
    </xf>
    <xf numFmtId="0" fontId="5" fillId="0" borderId="0" xfId="0" applyFont="1" applyBorder="1" applyAlignment="1">
      <alignment horizontal="center" vertical="top" textRotation="255" indent="3"/>
    </xf>
    <xf numFmtId="0" fontId="5" fillId="0" borderId="19" xfId="0" applyFont="1" applyBorder="1" applyAlignment="1">
      <alignment horizontal="center" vertical="top" textRotation="255" indent="3"/>
    </xf>
    <xf numFmtId="0" fontId="5" fillId="0" borderId="90" xfId="0" applyFont="1" applyBorder="1" applyAlignment="1">
      <alignment horizontal="center" vertical="top" textRotation="255" indent="3"/>
    </xf>
    <xf numFmtId="0" fontId="5" fillId="0" borderId="18" xfId="0" applyFont="1" applyBorder="1" applyAlignment="1">
      <alignment horizontal="center" vertical="top" textRotation="255" indent="3"/>
    </xf>
    <xf numFmtId="0" fontId="5" fillId="0" borderId="8" xfId="0" applyFont="1" applyBorder="1" applyAlignment="1">
      <alignment horizontal="center" vertical="top" textRotation="255" indent="3"/>
    </xf>
    <xf numFmtId="0" fontId="5" fillId="0" borderId="88" xfId="0" applyFont="1" applyBorder="1" applyAlignment="1">
      <alignment horizontal="center" vertical="top" textRotation="255" indent="3"/>
    </xf>
    <xf numFmtId="0" fontId="5" fillId="0" borderId="21" xfId="0" applyFont="1" applyBorder="1" applyAlignment="1">
      <alignment horizontal="center" vertical="top" textRotation="255" indent="3"/>
    </xf>
    <xf numFmtId="0" fontId="5" fillId="0" borderId="14" xfId="0" applyFont="1" applyBorder="1" applyAlignment="1">
      <alignment horizontal="center" vertical="top" textRotation="255" indent="3"/>
    </xf>
    <xf numFmtId="0" fontId="5" fillId="0" borderId="85" xfId="0" applyFont="1" applyBorder="1" applyAlignment="1">
      <alignment horizontal="center" vertical="top" textRotation="255" indent="3"/>
    </xf>
    <xf numFmtId="0" fontId="5" fillId="0" borderId="86" xfId="0" applyFont="1" applyBorder="1" applyAlignment="1">
      <alignment horizontal="center" vertical="top" textRotation="255" indent="3"/>
    </xf>
    <xf numFmtId="0" fontId="5" fillId="0" borderId="93" xfId="0" applyFont="1" applyBorder="1" applyAlignment="1">
      <alignment horizontal="center" vertical="top" textRotation="255" indent="3"/>
    </xf>
    <xf numFmtId="0" fontId="5" fillId="0" borderId="0" xfId="0" applyFont="1" applyAlignment="1" applyProtection="1">
      <alignment horizontal="center" vertical="center"/>
      <protection locked="0"/>
    </xf>
    <xf numFmtId="0" fontId="11" fillId="0" borderId="0" xfId="0" applyFont="1" applyBorder="1" applyAlignment="1">
      <alignment horizontal="center" vertical="center"/>
    </xf>
    <xf numFmtId="0" fontId="40" fillId="0" borderId="0" xfId="0" applyFont="1" applyAlignment="1">
      <alignment horizontal="left" vertical="center"/>
    </xf>
    <xf numFmtId="0" fontId="5" fillId="0" borderId="0" xfId="0" applyFont="1" applyBorder="1" applyAlignment="1">
      <alignment horizontal="center" textRotation="255"/>
    </xf>
    <xf numFmtId="0" fontId="5" fillId="0" borderId="0" xfId="0" applyFont="1" applyBorder="1" applyAlignment="1">
      <alignment horizontal="center" vertical="top" textRotation="255"/>
    </xf>
    <xf numFmtId="0" fontId="40" fillId="0" borderId="0" xfId="0" applyFont="1" applyAlignment="1">
      <alignment horizontal="left" vertical="center" wrapText="1"/>
    </xf>
    <xf numFmtId="0" fontId="5" fillId="0" borderId="80" xfId="0" applyFont="1" applyBorder="1" applyAlignment="1">
      <alignment horizontal="center" vertical="center" textRotation="255"/>
    </xf>
    <xf numFmtId="0" fontId="5" fillId="0" borderId="81" xfId="0" applyFont="1" applyBorder="1" applyAlignment="1">
      <alignment horizontal="center" vertical="center" textRotation="255"/>
    </xf>
    <xf numFmtId="0" fontId="5" fillId="0" borderId="92" xfId="0" applyFont="1" applyBorder="1" applyAlignment="1">
      <alignment horizontal="center" vertical="center" textRotation="255"/>
    </xf>
    <xf numFmtId="0" fontId="5" fillId="0" borderId="83"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9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8" xfId="0" applyFont="1" applyBorder="1" applyAlignment="1">
      <alignment horizontal="center" vertical="center" textRotation="255"/>
    </xf>
    <xf numFmtId="0" fontId="21" fillId="0" borderId="86" xfId="0" applyFont="1" applyBorder="1" applyAlignment="1">
      <alignment horizontal="center" vertical="center"/>
    </xf>
    <xf numFmtId="0" fontId="46" fillId="0" borderId="0" xfId="0" applyFont="1" applyAlignment="1">
      <alignment horizontal="left" vertical="center" wrapText="1"/>
    </xf>
    <xf numFmtId="0" fontId="37" fillId="0" borderId="0" xfId="0" applyFont="1" applyFill="1" applyAlignment="1">
      <alignment horizontal="left" vertical="center" wrapText="1"/>
    </xf>
    <xf numFmtId="0" fontId="6" fillId="0" borderId="21" xfId="0" applyFont="1" applyBorder="1" applyAlignment="1">
      <alignment horizontal="center" vertical="center" shrinkToFit="1"/>
    </xf>
    <xf numFmtId="0" fontId="6" fillId="4" borderId="21" xfId="0" applyFont="1" applyFill="1" applyBorder="1" applyAlignment="1" applyProtection="1">
      <alignment horizontal="center" vertical="center" shrinkToFit="1"/>
      <protection locked="0"/>
    </xf>
    <xf numFmtId="0" fontId="6" fillId="4" borderId="18" xfId="0" applyFont="1" applyFill="1" applyBorder="1" applyAlignment="1" applyProtection="1">
      <alignment horizontal="center" vertical="center" shrinkToFit="1"/>
      <protection locked="0"/>
    </xf>
    <xf numFmtId="0" fontId="6" fillId="0" borderId="21"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7" fillId="0" borderId="15" xfId="0" applyFont="1" applyBorder="1" applyAlignment="1">
      <alignment horizontal="center" vertical="center" wrapText="1"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8" xfId="0" applyFont="1" applyBorder="1" applyAlignment="1">
      <alignment horizontal="center" vertical="center" shrinkToFit="1"/>
    </xf>
    <xf numFmtId="0" fontId="5" fillId="3" borderId="18"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4" borderId="15" xfId="0" applyNumberFormat="1" applyFont="1" applyFill="1" applyBorder="1" applyAlignment="1" applyProtection="1">
      <alignment horizontal="center" vertical="center" shrinkToFit="1"/>
      <protection locked="0"/>
    </xf>
    <xf numFmtId="0" fontId="5" fillId="4" borderId="21" xfId="0" applyNumberFormat="1" applyFont="1" applyFill="1" applyBorder="1" applyAlignment="1" applyProtection="1">
      <alignment horizontal="center" vertical="center" shrinkToFit="1"/>
      <protection locked="0"/>
    </xf>
    <xf numFmtId="0" fontId="5" fillId="4" borderId="9" xfId="0" applyNumberFormat="1" applyFont="1" applyFill="1" applyBorder="1" applyAlignment="1" applyProtection="1">
      <alignment horizontal="center" vertical="center" shrinkToFit="1"/>
      <protection locked="0"/>
    </xf>
    <xf numFmtId="0" fontId="5" fillId="4" borderId="18" xfId="0" applyNumberFormat="1" applyFont="1" applyFill="1" applyBorder="1" applyAlignment="1" applyProtection="1">
      <alignment horizontal="center" vertical="center" shrinkToFit="1"/>
      <protection locked="0"/>
    </xf>
    <xf numFmtId="180" fontId="5" fillId="4" borderId="15" xfId="0" applyNumberFormat="1" applyFont="1" applyFill="1" applyBorder="1" applyAlignment="1" applyProtection="1">
      <alignment horizontal="center" vertical="center" shrinkToFit="1"/>
      <protection locked="0"/>
    </xf>
    <xf numFmtId="180" fontId="5" fillId="4" borderId="9" xfId="0" applyNumberFormat="1"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shrinkToFit="1"/>
      <protection locked="0"/>
    </xf>
    <xf numFmtId="0" fontId="5" fillId="4" borderId="18" xfId="0" applyFont="1" applyFill="1" applyBorder="1" applyAlignment="1" applyProtection="1">
      <alignment horizontal="center" vertical="center" shrinkToFit="1"/>
      <protection locked="0"/>
    </xf>
    <xf numFmtId="180" fontId="5" fillId="4" borderId="21" xfId="0" applyNumberFormat="1" applyFont="1" applyFill="1" applyBorder="1" applyAlignment="1" applyProtection="1">
      <alignment horizontal="center" vertical="center"/>
      <protection locked="0"/>
    </xf>
    <xf numFmtId="180" fontId="5" fillId="4" borderId="18" xfId="0" applyNumberFormat="1" applyFont="1" applyFill="1" applyBorder="1" applyAlignment="1" applyProtection="1">
      <alignment horizontal="center" vertical="center"/>
      <protection locked="0"/>
    </xf>
    <xf numFmtId="180" fontId="8" fillId="4" borderId="21" xfId="0" applyNumberFormat="1" applyFont="1" applyFill="1" applyBorder="1" applyAlignment="1" applyProtection="1">
      <alignment horizontal="left" vertical="center"/>
      <protection locked="0"/>
    </xf>
    <xf numFmtId="180" fontId="8" fillId="4" borderId="14" xfId="0" applyNumberFormat="1" applyFont="1" applyFill="1" applyBorder="1" applyAlignment="1" applyProtection="1">
      <alignment horizontal="left" vertical="center"/>
      <protection locked="0"/>
    </xf>
    <xf numFmtId="180" fontId="5" fillId="4" borderId="18" xfId="0" applyNumberFormat="1" applyFont="1" applyFill="1" applyBorder="1" applyAlignment="1" applyProtection="1">
      <alignment horizontal="left" vertical="center"/>
      <protection locked="0"/>
    </xf>
    <xf numFmtId="180" fontId="5" fillId="4" borderId="8" xfId="0" applyNumberFormat="1" applyFont="1" applyFill="1" applyBorder="1" applyAlignment="1" applyProtection="1">
      <alignment horizontal="left" vertical="center"/>
      <protection locked="0"/>
    </xf>
    <xf numFmtId="49" fontId="5" fillId="2" borderId="18"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6" fillId="2" borderId="18" xfId="0" applyNumberFormat="1" applyFont="1" applyFill="1" applyBorder="1" applyAlignment="1" applyProtection="1">
      <alignment horizontal="center" vertical="center" shrinkToFit="1"/>
      <protection locked="0"/>
    </xf>
    <xf numFmtId="49" fontId="6" fillId="2" borderId="18" xfId="0" quotePrefix="1" applyNumberFormat="1" applyFont="1" applyFill="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180" fontId="5" fillId="4" borderId="0" xfId="0" applyNumberFormat="1" applyFont="1" applyFill="1" applyAlignment="1" applyProtection="1">
      <alignment horizontal="left" vertical="center"/>
      <protection locked="0"/>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178" fontId="5" fillId="3" borderId="15" xfId="0" applyNumberFormat="1" applyFont="1" applyFill="1" applyBorder="1" applyAlignment="1" applyProtection="1">
      <alignment horizontal="center" vertical="center" shrinkToFit="1"/>
      <protection locked="0"/>
    </xf>
    <xf numFmtId="178" fontId="5" fillId="3" borderId="21" xfId="0" applyNumberFormat="1" applyFont="1" applyFill="1" applyBorder="1" applyAlignment="1" applyProtection="1">
      <alignment horizontal="center" vertical="center" shrinkToFit="1"/>
      <protection locked="0"/>
    </xf>
    <xf numFmtId="178" fontId="5" fillId="3" borderId="9" xfId="0" applyNumberFormat="1" applyFont="1" applyFill="1" applyBorder="1" applyAlignment="1" applyProtection="1">
      <alignment horizontal="center" vertical="center" shrinkToFit="1"/>
      <protection locked="0"/>
    </xf>
    <xf numFmtId="178" fontId="5" fillId="3" borderId="18" xfId="0" applyNumberFormat="1"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5" fillId="3" borderId="15"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2" borderId="0" xfId="0" applyFont="1" applyFill="1" applyAlignment="1" applyProtection="1">
      <alignment horizontal="left" vertical="center"/>
      <protection locked="0"/>
    </xf>
    <xf numFmtId="0" fontId="5" fillId="0" borderId="0" xfId="0" applyFont="1" applyAlignment="1">
      <alignment horizontal="left" vertical="center"/>
    </xf>
    <xf numFmtId="180" fontId="5"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0" borderId="0" xfId="0" applyNumberFormat="1" applyFont="1" applyAlignment="1">
      <alignment horizontal="left" vertical="center"/>
    </xf>
    <xf numFmtId="38" fontId="5" fillId="2" borderId="0" xfId="1" applyFont="1" applyFill="1" applyBorder="1" applyAlignment="1" applyProtection="1">
      <alignment vertical="center"/>
      <protection locked="0"/>
    </xf>
    <xf numFmtId="38" fontId="5" fillId="2" borderId="86" xfId="1" applyFont="1" applyFill="1" applyBorder="1" applyAlignment="1" applyProtection="1">
      <alignment vertical="center"/>
      <protection locked="0"/>
    </xf>
    <xf numFmtId="0" fontId="5" fillId="2" borderId="0" xfId="0" applyNumberFormat="1" applyFont="1" applyFill="1" applyAlignment="1" applyProtection="1">
      <alignment horizontal="center" vertical="center"/>
      <protection locked="0"/>
    </xf>
    <xf numFmtId="0" fontId="5" fillId="2" borderId="0" xfId="0" applyNumberFormat="1" applyFont="1" applyFill="1" applyBorder="1" applyAlignment="1" applyProtection="1">
      <alignment horizontal="left" vertical="center"/>
      <protection locked="0"/>
    </xf>
    <xf numFmtId="0" fontId="5" fillId="2" borderId="86" xfId="0" applyNumberFormat="1" applyFont="1" applyFill="1" applyBorder="1" applyAlignment="1" applyProtection="1">
      <alignment horizontal="left" vertical="center"/>
      <protection locked="0"/>
    </xf>
    <xf numFmtId="0" fontId="5" fillId="0" borderId="0" xfId="0" applyNumberFormat="1" applyFont="1" applyAlignment="1">
      <alignment horizontal="right" vertical="center"/>
    </xf>
    <xf numFmtId="0" fontId="5" fillId="0" borderId="0" xfId="0" applyNumberFormat="1" applyFont="1" applyBorder="1" applyAlignment="1">
      <alignment horizontal="center" vertical="center"/>
    </xf>
    <xf numFmtId="0" fontId="31" fillId="0" borderId="0" xfId="0" applyNumberFormat="1" applyFont="1" applyAlignment="1">
      <alignment horizontal="center" vertical="center"/>
    </xf>
    <xf numFmtId="180" fontId="5" fillId="2" borderId="0" xfId="0" applyNumberFormat="1" applyFont="1" applyFill="1" applyBorder="1" applyAlignment="1" applyProtection="1">
      <alignment vertical="center"/>
      <protection locked="0"/>
    </xf>
    <xf numFmtId="0" fontId="5" fillId="0" borderId="0" xfId="0" applyNumberFormat="1" applyFont="1" applyBorder="1" applyAlignment="1">
      <alignment horizontal="left" vertical="center"/>
    </xf>
    <xf numFmtId="179"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179" fontId="5" fillId="0" borderId="95" xfId="0" applyNumberFormat="1" applyFont="1" applyBorder="1" applyAlignment="1">
      <alignment horizontal="center" vertical="center"/>
    </xf>
    <xf numFmtId="179" fontId="5" fillId="0" borderId="5" xfId="0" applyNumberFormat="1" applyFont="1" applyBorder="1" applyAlignment="1">
      <alignment horizontal="center"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cellXfs>
  <cellStyles count="3">
    <cellStyle name="ハイパーリンク" xfId="2" builtinId="8"/>
    <cellStyle name="桁区切り" xfId="1" builtinId="6"/>
    <cellStyle name="標準" xfId="0" builtinId="0"/>
  </cellStyles>
  <dxfs count="8">
    <dxf>
      <fill>
        <patternFill>
          <bgColor theme="9" tint="0.79998168889431442"/>
        </patternFill>
      </fill>
    </dxf>
    <dxf>
      <numFmt numFmtId="180" formatCode="#"/>
    </dxf>
    <dxf>
      <numFmt numFmtId="180" formatCode="#"/>
    </dxf>
    <dxf>
      <fill>
        <patternFill>
          <bgColor theme="1"/>
        </patternFill>
      </fill>
    </dxf>
    <dxf>
      <fill>
        <patternFill>
          <bgColor theme="1"/>
        </patternFill>
      </fill>
    </dxf>
    <dxf>
      <fill>
        <patternFill>
          <bgColor theme="1"/>
        </patternFill>
      </fill>
    </dxf>
    <dxf>
      <fill>
        <patternFill>
          <bgColor theme="1"/>
        </patternFill>
      </fill>
    </dxf>
    <dxf>
      <font>
        <color theme="0"/>
      </font>
    </dxf>
  </dxfs>
  <tableStyles count="0" defaultTableStyle="TableStyleMedium9" defaultPivotStyle="PivotStyleLight16"/>
  <colors>
    <mruColors>
      <color rgb="FF0000FF"/>
      <color rgb="FFFFFF99"/>
      <color rgb="FFBDFFBD"/>
      <color rgb="FFFF9B9B"/>
      <color rgb="FF66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38"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875590</xdr:colOff>
      <xdr:row>3</xdr:row>
      <xdr:rowOff>171568</xdr:rowOff>
    </xdr:from>
    <xdr:to>
      <xdr:col>8</xdr:col>
      <xdr:colOff>218897</xdr:colOff>
      <xdr:row>4</xdr:row>
      <xdr:rowOff>186359</xdr:rowOff>
    </xdr:to>
    <xdr:sp macro="" textlink="">
      <xdr:nvSpPr>
        <xdr:cNvPr id="2" name="正方形/長方形 1"/>
        <xdr:cNvSpPr/>
      </xdr:nvSpPr>
      <xdr:spPr bwMode="auto">
        <a:xfrm>
          <a:off x="9344557" y="733602"/>
          <a:ext cx="437795" cy="186359"/>
        </a:xfrm>
        <a:prstGeom prst="rect">
          <a:avLst/>
        </a:prstGeom>
        <a:solidFill>
          <a:srgbClr val="FFFF99"/>
        </a:solidFill>
        <a:ln w="381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4</xdr:row>
      <xdr:rowOff>380999</xdr:rowOff>
    </xdr:from>
    <xdr:to>
      <xdr:col>29</xdr:col>
      <xdr:colOff>7937</xdr:colOff>
      <xdr:row>12</xdr:row>
      <xdr:rowOff>325436</xdr:rowOff>
    </xdr:to>
    <xdr:sp macro="" textlink="">
      <xdr:nvSpPr>
        <xdr:cNvPr id="3" name="正方形/長方形 2"/>
        <xdr:cNvSpPr/>
      </xdr:nvSpPr>
      <xdr:spPr bwMode="auto">
        <a:xfrm>
          <a:off x="9342438" y="1198562"/>
          <a:ext cx="4897437" cy="4802187"/>
        </a:xfrm>
        <a:prstGeom prst="rect">
          <a:avLst/>
        </a:prstGeom>
        <a:noFill/>
        <a:ln w="44450" cap="flat" cmpd="dbl"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25</xdr:row>
      <xdr:rowOff>104775</xdr:rowOff>
    </xdr:from>
    <xdr:to>
      <xdr:col>9</xdr:col>
      <xdr:colOff>190500</xdr:colOff>
      <xdr:row>25</xdr:row>
      <xdr:rowOff>104775</xdr:rowOff>
    </xdr:to>
    <xdr:sp macro="" textlink="">
      <xdr:nvSpPr>
        <xdr:cNvPr id="60885" name="Line 4"/>
        <xdr:cNvSpPr>
          <a:spLocks noChangeShapeType="1"/>
        </xdr:cNvSpPr>
      </xdr:nvSpPr>
      <xdr:spPr bwMode="auto">
        <a:xfrm>
          <a:off x="1962150" y="5095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110558</xdr:colOff>
      <xdr:row>39</xdr:row>
      <xdr:rowOff>2382</xdr:rowOff>
    </xdr:from>
    <xdr:to>
      <xdr:col>30</xdr:col>
      <xdr:colOff>128588</xdr:colOff>
      <xdr:row>40</xdr:row>
      <xdr:rowOff>14288</xdr:rowOff>
    </xdr:to>
    <xdr:sp macro="" textlink="">
      <xdr:nvSpPr>
        <xdr:cNvPr id="2181" name="Text Box 133"/>
        <xdr:cNvSpPr txBox="1">
          <a:spLocks noChangeArrowheads="1"/>
        </xdr:cNvSpPr>
      </xdr:nvSpPr>
      <xdr:spPr bwMode="auto">
        <a:xfrm>
          <a:off x="6397058" y="7765257"/>
          <a:ext cx="237105" cy="21193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33</xdr:row>
      <xdr:rowOff>190500</xdr:rowOff>
    </xdr:from>
    <xdr:to>
      <xdr:col>30</xdr:col>
      <xdr:colOff>84364</xdr:colOff>
      <xdr:row>35</xdr:row>
      <xdr:rowOff>142875</xdr:rowOff>
    </xdr:to>
    <xdr:sp macro="" textlink="">
      <xdr:nvSpPr>
        <xdr:cNvPr id="2182" name="Text Box 134"/>
        <xdr:cNvSpPr txBox="1">
          <a:spLocks noChangeArrowheads="1"/>
        </xdr:cNvSpPr>
      </xdr:nvSpPr>
      <xdr:spPr bwMode="auto">
        <a:xfrm>
          <a:off x="6400800" y="6696075"/>
          <a:ext cx="200025" cy="3524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28576</xdr:colOff>
      <xdr:row>20</xdr:row>
      <xdr:rowOff>188121</xdr:rowOff>
    </xdr:from>
    <xdr:to>
      <xdr:col>2</xdr:col>
      <xdr:colOff>142876</xdr:colOff>
      <xdr:row>21</xdr:row>
      <xdr:rowOff>188121</xdr:rowOff>
    </xdr:to>
    <xdr:sp macro="" textlink="">
      <xdr:nvSpPr>
        <xdr:cNvPr id="2183" name="Text Box 135"/>
        <xdr:cNvSpPr txBox="1">
          <a:spLocks noChangeArrowheads="1"/>
        </xdr:cNvSpPr>
      </xdr:nvSpPr>
      <xdr:spPr bwMode="auto">
        <a:xfrm>
          <a:off x="247651" y="4179096"/>
          <a:ext cx="247650"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8</xdr:col>
      <xdr:colOff>112940</xdr:colOff>
      <xdr:row>20</xdr:row>
      <xdr:rowOff>185738</xdr:rowOff>
    </xdr:from>
    <xdr:to>
      <xdr:col>9</xdr:col>
      <xdr:colOff>95251</xdr:colOff>
      <xdr:row>21</xdr:row>
      <xdr:rowOff>147638</xdr:rowOff>
    </xdr:to>
    <xdr:sp macro="" textlink="">
      <xdr:nvSpPr>
        <xdr:cNvPr id="2184" name="Text Box 136"/>
        <xdr:cNvSpPr txBox="1">
          <a:spLocks noChangeArrowheads="1"/>
        </xdr:cNvSpPr>
      </xdr:nvSpPr>
      <xdr:spPr bwMode="auto">
        <a:xfrm>
          <a:off x="1798865" y="4176713"/>
          <a:ext cx="20138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23</xdr:row>
      <xdr:rowOff>92869</xdr:rowOff>
    </xdr:from>
    <xdr:to>
      <xdr:col>15</xdr:col>
      <xdr:colOff>97632</xdr:colOff>
      <xdr:row>24</xdr:row>
      <xdr:rowOff>45244</xdr:rowOff>
    </xdr:to>
    <xdr:sp macro="" textlink="">
      <xdr:nvSpPr>
        <xdr:cNvPr id="2207" name="Text Box 159"/>
        <xdr:cNvSpPr txBox="1">
          <a:spLocks noChangeArrowheads="1"/>
        </xdr:cNvSpPr>
      </xdr:nvSpPr>
      <xdr:spPr bwMode="auto">
        <a:xfrm>
          <a:off x="3113315" y="4683919"/>
          <a:ext cx="203767" cy="1524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112940</xdr:colOff>
      <xdr:row>24</xdr:row>
      <xdr:rowOff>188121</xdr:rowOff>
    </xdr:from>
    <xdr:to>
      <xdr:col>15</xdr:col>
      <xdr:colOff>114301</xdr:colOff>
      <xdr:row>25</xdr:row>
      <xdr:rowOff>150021</xdr:rowOff>
    </xdr:to>
    <xdr:sp macro="" textlink="">
      <xdr:nvSpPr>
        <xdr:cNvPr id="2208" name="Text Box 160"/>
        <xdr:cNvSpPr txBox="1">
          <a:spLocks noChangeArrowheads="1"/>
        </xdr:cNvSpPr>
      </xdr:nvSpPr>
      <xdr:spPr bwMode="auto">
        <a:xfrm>
          <a:off x="3113315" y="4979196"/>
          <a:ext cx="220436" cy="1619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14</xdr:col>
      <xdr:colOff>110559</xdr:colOff>
      <xdr:row>26</xdr:row>
      <xdr:rowOff>92867</xdr:rowOff>
    </xdr:from>
    <xdr:to>
      <xdr:col>15</xdr:col>
      <xdr:colOff>104776</xdr:colOff>
      <xdr:row>27</xdr:row>
      <xdr:rowOff>92867</xdr:rowOff>
    </xdr:to>
    <xdr:sp macro="" textlink="">
      <xdr:nvSpPr>
        <xdr:cNvPr id="2209" name="Text Box 161"/>
        <xdr:cNvSpPr txBox="1">
          <a:spLocks noChangeArrowheads="1"/>
        </xdr:cNvSpPr>
      </xdr:nvSpPr>
      <xdr:spPr bwMode="auto">
        <a:xfrm>
          <a:off x="3110934" y="5283992"/>
          <a:ext cx="21329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29</xdr:col>
      <xdr:colOff>112939</xdr:colOff>
      <xdr:row>49</xdr:row>
      <xdr:rowOff>195261</xdr:rowOff>
    </xdr:from>
    <xdr:to>
      <xdr:col>30</xdr:col>
      <xdr:colOff>193357</xdr:colOff>
      <xdr:row>51</xdr:row>
      <xdr:rowOff>23811</xdr:rowOff>
    </xdr:to>
    <xdr:sp macro="" textlink="">
      <xdr:nvSpPr>
        <xdr:cNvPr id="2213" name="Text Box 165"/>
        <xdr:cNvSpPr txBox="1">
          <a:spLocks noChangeArrowheads="1"/>
        </xdr:cNvSpPr>
      </xdr:nvSpPr>
      <xdr:spPr bwMode="auto">
        <a:xfrm>
          <a:off x="6399439" y="9910761"/>
          <a:ext cx="29949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166687</xdr:colOff>
      <xdr:row>0</xdr:row>
      <xdr:rowOff>111125</xdr:rowOff>
    </xdr:from>
    <xdr:to>
      <xdr:col>41</xdr:col>
      <xdr:colOff>71437</xdr:colOff>
      <xdr:row>51</xdr:row>
      <xdr:rowOff>87312</xdr:rowOff>
    </xdr:to>
    <xdr:sp macro="" textlink="">
      <xdr:nvSpPr>
        <xdr:cNvPr id="3" name="正方形/長方形 2"/>
        <xdr:cNvSpPr/>
      </xdr:nvSpPr>
      <xdr:spPr bwMode="auto">
        <a:xfrm>
          <a:off x="7318375" y="111125"/>
          <a:ext cx="7032625" cy="10048875"/>
        </a:xfrm>
        <a:prstGeom prst="rect">
          <a:avLst/>
        </a:prstGeom>
        <a:noFill/>
        <a:ln w="76200" cap="flat" cmpd="thickThin"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534489</xdr:colOff>
      <xdr:row>3</xdr:row>
      <xdr:rowOff>36286</xdr:rowOff>
    </xdr:from>
    <xdr:to>
      <xdr:col>40</xdr:col>
      <xdr:colOff>583067</xdr:colOff>
      <xdr:row>6</xdr:row>
      <xdr:rowOff>156892</xdr:rowOff>
    </xdr:to>
    <xdr:grpSp>
      <xdr:nvGrpSpPr>
        <xdr:cNvPr id="2" name="グループ化 1"/>
        <xdr:cNvGrpSpPr/>
      </xdr:nvGrpSpPr>
      <xdr:grpSpPr>
        <a:xfrm>
          <a:off x="11400927" y="607786"/>
          <a:ext cx="2779078" cy="739731"/>
          <a:chOff x="7533663" y="461509"/>
          <a:chExt cx="2804024" cy="749936"/>
        </a:xfrm>
      </xdr:grpSpPr>
      <xdr:sp macro="" textlink="">
        <xdr:nvSpPr>
          <xdr:cNvPr id="7" name="テキスト ボックス 6"/>
          <xdr:cNvSpPr txBox="1"/>
        </xdr:nvSpPr>
        <xdr:spPr>
          <a:xfrm>
            <a:off x="7533663" y="461509"/>
            <a:ext cx="2804024" cy="749936"/>
          </a:xfrm>
          <a:prstGeom prst="rect">
            <a:avLst/>
          </a:prstGeom>
          <a:solidFill>
            <a:srgbClr val="BDFFBD"/>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　　　　　直接入力するセルです。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プルダウンから選択するセルです。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300" b="1">
                <a:latin typeface="ＭＳ Ｐゴシック" panose="020B0600070205080204" pitchFamily="50" charset="-128"/>
                <a:ea typeface="ＭＳ Ｐゴシック" panose="020B0600070205080204" pitchFamily="50" charset="-128"/>
              </a:rPr>
              <a:t>　</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他のセルから複写しているセルです。</a:t>
            </a:r>
          </a:p>
        </xdr:txBody>
      </xdr:sp>
      <xdr:sp macro="" textlink="">
        <xdr:nvSpPr>
          <xdr:cNvPr id="6" name="正方形/長方形 5"/>
          <xdr:cNvSpPr/>
        </xdr:nvSpPr>
        <xdr:spPr bwMode="auto">
          <a:xfrm>
            <a:off x="7577477" y="493258"/>
            <a:ext cx="452438" cy="204109"/>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bwMode="auto">
          <a:xfrm>
            <a:off x="7579066" y="730703"/>
            <a:ext cx="452438" cy="202406"/>
          </a:xfrm>
          <a:prstGeom prst="rect">
            <a:avLst/>
          </a:prstGeom>
          <a:solidFill>
            <a:schemeClr val="accent5">
              <a:lumMod val="20000"/>
              <a:lumOff val="80000"/>
            </a:scheme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7580335" y="966446"/>
            <a:ext cx="452438" cy="204108"/>
          </a:xfrm>
          <a:prstGeom prst="rect">
            <a:avLst/>
          </a:prstGeom>
          <a:solidFill>
            <a:srgbClr val="FFFF99"/>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112957</xdr:colOff>
      <xdr:row>10</xdr:row>
      <xdr:rowOff>0</xdr:rowOff>
    </xdr:from>
    <xdr:to>
      <xdr:col>31</xdr:col>
      <xdr:colOff>102985</xdr:colOff>
      <xdr:row>11</xdr:row>
      <xdr:rowOff>19050</xdr:rowOff>
    </xdr:to>
    <xdr:sp macro="" textlink="">
      <xdr:nvSpPr>
        <xdr:cNvPr id="2" name="Text Box 64"/>
        <xdr:cNvSpPr txBox="1">
          <a:spLocks noChangeArrowheads="1"/>
        </xdr:cNvSpPr>
      </xdr:nvSpPr>
      <xdr:spPr bwMode="auto">
        <a:xfrm>
          <a:off x="6628057"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3" name="Text Box 64"/>
        <xdr:cNvSpPr txBox="1">
          <a:spLocks noChangeArrowheads="1"/>
        </xdr:cNvSpPr>
      </xdr:nvSpPr>
      <xdr:spPr bwMode="auto">
        <a:xfrm>
          <a:off x="6637737" y="3787676"/>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4" name="Text Box 64"/>
        <xdr:cNvSpPr txBox="1">
          <a:spLocks noChangeArrowheads="1"/>
        </xdr:cNvSpPr>
      </xdr:nvSpPr>
      <xdr:spPr bwMode="auto">
        <a:xfrm>
          <a:off x="6637735" y="5595938"/>
          <a:ext cx="209550"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2247</xdr:rowOff>
    </xdr:from>
    <xdr:to>
      <xdr:col>31</xdr:col>
      <xdr:colOff>101651</xdr:colOff>
      <xdr:row>32</xdr:row>
      <xdr:rowOff>24879</xdr:rowOff>
    </xdr:to>
    <xdr:sp macro="" textlink="">
      <xdr:nvSpPr>
        <xdr:cNvPr id="5" name="Text Box 64"/>
        <xdr:cNvSpPr txBox="1">
          <a:spLocks noChangeArrowheads="1"/>
        </xdr:cNvSpPr>
      </xdr:nvSpPr>
      <xdr:spPr bwMode="auto">
        <a:xfrm>
          <a:off x="6661838" y="7185092"/>
          <a:ext cx="210382" cy="23232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112959</xdr:colOff>
      <xdr:row>37</xdr:row>
      <xdr:rowOff>378619</xdr:rowOff>
    </xdr:from>
    <xdr:to>
      <xdr:col>31</xdr:col>
      <xdr:colOff>102987</xdr:colOff>
      <xdr:row>39</xdr:row>
      <xdr:rowOff>15776</xdr:rowOff>
    </xdr:to>
    <xdr:sp macro="" textlink="">
      <xdr:nvSpPr>
        <xdr:cNvPr id="6" name="Text Box 64"/>
        <xdr:cNvSpPr txBox="1">
          <a:spLocks noChangeArrowheads="1"/>
        </xdr:cNvSpPr>
      </xdr:nvSpPr>
      <xdr:spPr bwMode="auto">
        <a:xfrm>
          <a:off x="6628059" y="8817769"/>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112796</xdr:colOff>
      <xdr:row>44</xdr:row>
      <xdr:rowOff>382534</xdr:rowOff>
    </xdr:from>
    <xdr:to>
      <xdr:col>31</xdr:col>
      <xdr:colOff>102824</xdr:colOff>
      <xdr:row>45</xdr:row>
      <xdr:rowOff>206136</xdr:rowOff>
    </xdr:to>
    <xdr:sp macro="" textlink="">
      <xdr:nvSpPr>
        <xdr:cNvPr id="7" name="Text Box 64"/>
        <xdr:cNvSpPr txBox="1">
          <a:spLocks noChangeArrowheads="1"/>
        </xdr:cNvSpPr>
      </xdr:nvSpPr>
      <xdr:spPr bwMode="auto">
        <a:xfrm>
          <a:off x="6627896" y="10459984"/>
          <a:ext cx="209103" cy="2141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7938</xdr:colOff>
      <xdr:row>7</xdr:row>
      <xdr:rowOff>0</xdr:rowOff>
    </xdr:from>
    <xdr:to>
      <xdr:col>34</xdr:col>
      <xdr:colOff>1373188</xdr:colOff>
      <xdr:row>16</xdr:row>
      <xdr:rowOff>333374</xdr:rowOff>
    </xdr:to>
    <xdr:sp macro="" textlink="">
      <xdr:nvSpPr>
        <xdr:cNvPr id="8" name="テキスト ボックス 7"/>
        <xdr:cNvSpPr txBox="1"/>
      </xdr:nvSpPr>
      <xdr:spPr>
        <a:xfrm>
          <a:off x="7389813"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115338</xdr:colOff>
      <xdr:row>10</xdr:row>
      <xdr:rowOff>0</xdr:rowOff>
    </xdr:from>
    <xdr:to>
      <xdr:col>31</xdr:col>
      <xdr:colOff>105366</xdr:colOff>
      <xdr:row>11</xdr:row>
      <xdr:rowOff>19050</xdr:rowOff>
    </xdr:to>
    <xdr:sp macro="" textlink="">
      <xdr:nvSpPr>
        <xdr:cNvPr id="7" name="Text Box 64"/>
        <xdr:cNvSpPr txBox="1">
          <a:spLocks noChangeArrowheads="1"/>
        </xdr:cNvSpPr>
      </xdr:nvSpPr>
      <xdr:spPr bwMode="auto">
        <a:xfrm>
          <a:off x="6630438" y="1971675"/>
          <a:ext cx="209103" cy="2190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115338</xdr:colOff>
      <xdr:row>10</xdr:row>
      <xdr:rowOff>0</xdr:rowOff>
    </xdr:from>
    <xdr:to>
      <xdr:col>31</xdr:col>
      <xdr:colOff>105366</xdr:colOff>
      <xdr:row>11</xdr:row>
      <xdr:rowOff>19050</xdr:rowOff>
    </xdr:to>
    <xdr:sp macro="" textlink="">
      <xdr:nvSpPr>
        <xdr:cNvPr id="10" name="Text Box 64"/>
        <xdr:cNvSpPr txBox="1">
          <a:spLocks noChangeArrowheads="1"/>
        </xdr:cNvSpPr>
      </xdr:nvSpPr>
      <xdr:spPr bwMode="auto">
        <a:xfrm>
          <a:off x="6630438" y="2266950"/>
          <a:ext cx="209103" cy="2286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111624</xdr:colOff>
      <xdr:row>17</xdr:row>
      <xdr:rowOff>0</xdr:rowOff>
    </xdr:from>
    <xdr:to>
      <xdr:col>31</xdr:col>
      <xdr:colOff>101652</xdr:colOff>
      <xdr:row>18</xdr:row>
      <xdr:rowOff>18157</xdr:rowOff>
    </xdr:to>
    <xdr:sp macro="" textlink="">
      <xdr:nvSpPr>
        <xdr:cNvPr id="12" name="Text Box 64"/>
        <xdr:cNvSpPr txBox="1">
          <a:spLocks noChangeArrowheads="1"/>
        </xdr:cNvSpPr>
      </xdr:nvSpPr>
      <xdr:spPr bwMode="auto">
        <a:xfrm>
          <a:off x="6626724" y="39052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111622</xdr:colOff>
      <xdr:row>24</xdr:row>
      <xdr:rowOff>0</xdr:rowOff>
    </xdr:from>
    <xdr:to>
      <xdr:col>31</xdr:col>
      <xdr:colOff>101650</xdr:colOff>
      <xdr:row>25</xdr:row>
      <xdr:rowOff>18158</xdr:rowOff>
    </xdr:to>
    <xdr:sp macro="" textlink="">
      <xdr:nvSpPr>
        <xdr:cNvPr id="13" name="Text Box 64"/>
        <xdr:cNvSpPr txBox="1">
          <a:spLocks noChangeArrowheads="1"/>
        </xdr:cNvSpPr>
      </xdr:nvSpPr>
      <xdr:spPr bwMode="auto">
        <a:xfrm>
          <a:off x="6626722" y="5543550"/>
          <a:ext cx="209103" cy="22770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31</xdr:row>
      <xdr:rowOff>2491</xdr:rowOff>
    </xdr:from>
    <xdr:to>
      <xdr:col>31</xdr:col>
      <xdr:colOff>101651</xdr:colOff>
      <xdr:row>32</xdr:row>
      <xdr:rowOff>15882</xdr:rowOff>
    </xdr:to>
    <xdr:sp macro="" textlink="">
      <xdr:nvSpPr>
        <xdr:cNvPr id="14" name="Text Box 64"/>
        <xdr:cNvSpPr txBox="1">
          <a:spLocks noChangeArrowheads="1"/>
        </xdr:cNvSpPr>
      </xdr:nvSpPr>
      <xdr:spPr bwMode="auto">
        <a:xfrm>
          <a:off x="6715623" y="7098616"/>
          <a:ext cx="212278" cy="2197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115340</xdr:colOff>
      <xdr:row>38</xdr:row>
      <xdr:rowOff>0</xdr:rowOff>
    </xdr:from>
    <xdr:to>
      <xdr:col>31</xdr:col>
      <xdr:colOff>105368</xdr:colOff>
      <xdr:row>39</xdr:row>
      <xdr:rowOff>18157</xdr:rowOff>
    </xdr:to>
    <xdr:sp macro="" textlink="">
      <xdr:nvSpPr>
        <xdr:cNvPr id="15" name="Text Box 64"/>
        <xdr:cNvSpPr txBox="1">
          <a:spLocks noChangeArrowheads="1"/>
        </xdr:cNvSpPr>
      </xdr:nvSpPr>
      <xdr:spPr bwMode="auto">
        <a:xfrm>
          <a:off x="6630440" y="8820150"/>
          <a:ext cx="209103" cy="2277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111623</xdr:colOff>
      <xdr:row>45</xdr:row>
      <xdr:rowOff>2491</xdr:rowOff>
    </xdr:from>
    <xdr:to>
      <xdr:col>31</xdr:col>
      <xdr:colOff>101651</xdr:colOff>
      <xdr:row>46</xdr:row>
      <xdr:rowOff>63507</xdr:rowOff>
    </xdr:to>
    <xdr:sp macro="" textlink="">
      <xdr:nvSpPr>
        <xdr:cNvPr id="16" name="Text Box 64"/>
        <xdr:cNvSpPr txBox="1">
          <a:spLocks noChangeArrowheads="1"/>
        </xdr:cNvSpPr>
      </xdr:nvSpPr>
      <xdr:spPr bwMode="auto">
        <a:xfrm>
          <a:off x="6715623" y="10345054"/>
          <a:ext cx="212278" cy="26739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34</xdr:col>
      <xdr:colOff>7937</xdr:colOff>
      <xdr:row>7</xdr:row>
      <xdr:rowOff>0</xdr:rowOff>
    </xdr:from>
    <xdr:to>
      <xdr:col>34</xdr:col>
      <xdr:colOff>1373187</xdr:colOff>
      <xdr:row>16</xdr:row>
      <xdr:rowOff>333374</xdr:rowOff>
    </xdr:to>
    <xdr:sp macro="" textlink="">
      <xdr:nvSpPr>
        <xdr:cNvPr id="17" name="テキスト ボックス 16"/>
        <xdr:cNvSpPr txBox="1"/>
      </xdr:nvSpPr>
      <xdr:spPr>
        <a:xfrm>
          <a:off x="7389812" y="1444625"/>
          <a:ext cx="1365250" cy="23653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役名コード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０１　代表取締役</a:t>
          </a:r>
          <a:r>
            <a:rPr lang="ja-JP" altLang="en-US"/>
            <a:t> </a:t>
          </a:r>
          <a:endParaRPr lang="en-US" altLang="ja-JP"/>
        </a:p>
        <a:p>
          <a:r>
            <a:rPr lang="ja-JP" altLang="en-US" sz="1100" b="0" i="0" u="none" strike="noStrike">
              <a:solidFill>
                <a:schemeClr val="dk1"/>
              </a:solidFill>
              <a:effectLst/>
              <a:latin typeface="+mn-lt"/>
              <a:ea typeface="+mn-ea"/>
              <a:cs typeface="+mn-cs"/>
            </a:rPr>
            <a:t>０２　取締役</a:t>
          </a:r>
          <a:r>
            <a:rPr lang="ja-JP" altLang="en-US"/>
            <a:t> </a:t>
          </a:r>
          <a:endParaRPr lang="en-US" altLang="ja-JP"/>
        </a:p>
        <a:p>
          <a:r>
            <a:rPr lang="ja-JP" altLang="en-US" sz="1100" b="0" i="0" u="none" strike="noStrike">
              <a:solidFill>
                <a:schemeClr val="dk1"/>
              </a:solidFill>
              <a:effectLst/>
              <a:latin typeface="+mn-lt"/>
              <a:ea typeface="+mn-ea"/>
              <a:cs typeface="+mn-cs"/>
            </a:rPr>
            <a:t>０３　監査役</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０４　代表社員</a:t>
          </a:r>
          <a:r>
            <a:rPr lang="ja-JP" altLang="en-US"/>
            <a:t> </a:t>
          </a:r>
          <a:endParaRPr lang="en-US" altLang="ja-JP"/>
        </a:p>
        <a:p>
          <a:r>
            <a:rPr lang="ja-JP" altLang="en-US" sz="1100" b="0" i="0" u="none" strike="noStrike">
              <a:solidFill>
                <a:schemeClr val="dk1"/>
              </a:solidFill>
              <a:effectLst/>
              <a:latin typeface="+mn-lt"/>
              <a:ea typeface="+mn-ea"/>
              <a:cs typeface="+mn-cs"/>
            </a:rPr>
            <a:t>０５　社員</a:t>
          </a:r>
          <a:r>
            <a:rPr lang="ja-JP" altLang="en-US"/>
            <a:t> </a:t>
          </a:r>
          <a:endParaRPr lang="en-US" altLang="ja-JP"/>
        </a:p>
        <a:p>
          <a:r>
            <a:rPr lang="ja-JP" altLang="en-US" sz="1100" b="0" i="0" u="none" strike="noStrike">
              <a:solidFill>
                <a:schemeClr val="dk1"/>
              </a:solidFill>
              <a:effectLst/>
              <a:latin typeface="+mn-lt"/>
              <a:ea typeface="+mn-ea"/>
              <a:cs typeface="+mn-cs"/>
            </a:rPr>
            <a:t>０７　理事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０８　監事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１３　代表執行役</a:t>
          </a:r>
          <a:r>
            <a:rPr lang="ja-JP" altLang="en-US"/>
            <a:t> </a:t>
          </a:r>
          <a:endParaRPr lang="en-US" altLang="ja-JP"/>
        </a:p>
        <a:p>
          <a:r>
            <a:rPr lang="ja-JP" altLang="en-US" sz="1100" b="0" i="0" u="none" strike="noStrike">
              <a:solidFill>
                <a:schemeClr val="dk1"/>
              </a:solidFill>
              <a:effectLst/>
              <a:latin typeface="+mn-lt"/>
              <a:ea typeface="+mn-ea"/>
              <a:cs typeface="+mn-cs"/>
            </a:rPr>
            <a:t>１４　執行役</a:t>
          </a:r>
          <a:r>
            <a:rPr lang="ja-JP" altLang="en-US"/>
            <a:t> </a:t>
          </a:r>
          <a:endParaRPr lang="en-US" altLang="ja-JP"/>
        </a:p>
        <a:p>
          <a:r>
            <a:rPr lang="ja-JP" altLang="en-US" sz="1100" b="0" i="0" u="none" strike="noStrike">
              <a:solidFill>
                <a:schemeClr val="dk1"/>
              </a:solidFill>
              <a:effectLst/>
              <a:latin typeface="+mn-lt"/>
              <a:ea typeface="+mn-ea"/>
              <a:cs typeface="+mn-cs"/>
            </a:rPr>
            <a:t>１５　会計参与</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０９　その他</a:t>
          </a:r>
          <a:r>
            <a:rPr lang="ja-JP" altLang="en-US"/>
            <a:t> </a:t>
          </a:r>
          <a:endParaRPr kumimoji="1" lang="ja-JP" altLang="en-US" sz="1100"/>
        </a:p>
      </xdr:txBody>
    </xdr:sp>
    <xdr:clientData/>
  </xdr:twoCellAnchor>
  <xdr:twoCellAnchor>
    <xdr:from>
      <xdr:col>34</xdr:col>
      <xdr:colOff>1</xdr:colOff>
      <xdr:row>1</xdr:row>
      <xdr:rowOff>0</xdr:rowOff>
    </xdr:from>
    <xdr:to>
      <xdr:col>37</xdr:col>
      <xdr:colOff>476251</xdr:colOff>
      <xdr:row>3</xdr:row>
      <xdr:rowOff>0</xdr:rowOff>
    </xdr:to>
    <xdr:sp macro="" textlink="">
      <xdr:nvSpPr>
        <xdr:cNvPr id="2" name="正方形/長方形 1"/>
        <xdr:cNvSpPr/>
      </xdr:nvSpPr>
      <xdr:spPr bwMode="auto">
        <a:xfrm>
          <a:off x="7381876" y="206375"/>
          <a:ext cx="3246438"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111726</xdr:colOff>
      <xdr:row>15</xdr:row>
      <xdr:rowOff>6952</xdr:rowOff>
    </xdr:from>
    <xdr:to>
      <xdr:col>31</xdr:col>
      <xdr:colOff>102201</xdr:colOff>
      <xdr:row>16</xdr:row>
      <xdr:rowOff>5150</xdr:rowOff>
    </xdr:to>
    <xdr:sp macro="" textlink="">
      <xdr:nvSpPr>
        <xdr:cNvPr id="8" name="Text Box 64"/>
        <xdr:cNvSpPr txBox="1">
          <a:spLocks noChangeArrowheads="1"/>
        </xdr:cNvSpPr>
      </xdr:nvSpPr>
      <xdr:spPr bwMode="auto">
        <a:xfrm>
          <a:off x="6622192" y="3307236"/>
          <a:ext cx="209293"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22</xdr:row>
      <xdr:rowOff>1803</xdr:rowOff>
    </xdr:from>
    <xdr:to>
      <xdr:col>31</xdr:col>
      <xdr:colOff>75429</xdr:colOff>
      <xdr:row>23</xdr:row>
      <xdr:rowOff>0</xdr:rowOff>
    </xdr:to>
    <xdr:sp macro="" textlink="">
      <xdr:nvSpPr>
        <xdr:cNvPr id="13" name="Text Box 71"/>
        <xdr:cNvSpPr txBox="1">
          <a:spLocks noChangeArrowheads="1"/>
        </xdr:cNvSpPr>
      </xdr:nvSpPr>
      <xdr:spPr bwMode="auto">
        <a:xfrm>
          <a:off x="6623995" y="4934208"/>
          <a:ext cx="180718" cy="20671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110955</xdr:colOff>
      <xdr:row>29</xdr:row>
      <xdr:rowOff>3606</xdr:rowOff>
    </xdr:from>
    <xdr:to>
      <xdr:col>31</xdr:col>
      <xdr:colOff>72855</xdr:colOff>
      <xdr:row>29</xdr:row>
      <xdr:rowOff>203374</xdr:rowOff>
    </xdr:to>
    <xdr:sp macro="" textlink="">
      <xdr:nvSpPr>
        <xdr:cNvPr id="26" name="Text Box 86"/>
        <xdr:cNvSpPr txBox="1">
          <a:spLocks noChangeArrowheads="1"/>
        </xdr:cNvSpPr>
      </xdr:nvSpPr>
      <xdr:spPr bwMode="auto">
        <a:xfrm>
          <a:off x="6621421" y="6568133"/>
          <a:ext cx="180718" cy="19976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113529</xdr:colOff>
      <xdr:row>34</xdr:row>
      <xdr:rowOff>375852</xdr:rowOff>
    </xdr:from>
    <xdr:to>
      <xdr:col>31</xdr:col>
      <xdr:colOff>104004</xdr:colOff>
      <xdr:row>36</xdr:row>
      <xdr:rowOff>4377</xdr:rowOff>
    </xdr:to>
    <xdr:sp macro="" textlink="">
      <xdr:nvSpPr>
        <xdr:cNvPr id="27" name="Text Box 87"/>
        <xdr:cNvSpPr txBox="1">
          <a:spLocks noChangeArrowheads="1"/>
        </xdr:cNvSpPr>
      </xdr:nvSpPr>
      <xdr:spPr bwMode="auto">
        <a:xfrm>
          <a:off x="6623995" y="7982980"/>
          <a:ext cx="209293" cy="21804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6180</xdr:rowOff>
    </xdr:from>
    <xdr:to>
      <xdr:col>31</xdr:col>
      <xdr:colOff>104775</xdr:colOff>
      <xdr:row>41</xdr:row>
      <xdr:rowOff>205175</xdr:rowOff>
    </xdr:to>
    <xdr:sp macro="" textlink="">
      <xdr:nvSpPr>
        <xdr:cNvPr id="28" name="Text Box 88"/>
        <xdr:cNvSpPr txBox="1">
          <a:spLocks noChangeArrowheads="1"/>
        </xdr:cNvSpPr>
      </xdr:nvSpPr>
      <xdr:spPr bwMode="auto">
        <a:xfrm>
          <a:off x="6624766" y="9417910"/>
          <a:ext cx="209293" cy="1989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111726</xdr:colOff>
      <xdr:row>4</xdr:row>
      <xdr:rowOff>205946</xdr:rowOff>
    </xdr:from>
    <xdr:to>
      <xdr:col>22</xdr:col>
      <xdr:colOff>92676</xdr:colOff>
      <xdr:row>5</xdr:row>
      <xdr:rowOff>187926</xdr:rowOff>
    </xdr:to>
    <xdr:sp macro="" textlink="">
      <xdr:nvSpPr>
        <xdr:cNvPr id="43" name="Text Box 155"/>
        <xdr:cNvSpPr txBox="1">
          <a:spLocks noChangeArrowheads="1"/>
        </xdr:cNvSpPr>
      </xdr:nvSpPr>
      <xdr:spPr bwMode="auto">
        <a:xfrm>
          <a:off x="4652834" y="1040027"/>
          <a:ext cx="199768"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205175</xdr:rowOff>
    </xdr:from>
    <xdr:to>
      <xdr:col>2</xdr:col>
      <xdr:colOff>95250</xdr:colOff>
      <xdr:row>3</xdr:row>
      <xdr:rowOff>168105</xdr:rowOff>
    </xdr:to>
    <xdr:sp macro="" textlink="">
      <xdr:nvSpPr>
        <xdr:cNvPr id="44" name="Text Box 156"/>
        <xdr:cNvSpPr txBox="1">
          <a:spLocks noChangeArrowheads="1"/>
        </xdr:cNvSpPr>
      </xdr:nvSpPr>
      <xdr:spPr bwMode="auto">
        <a:xfrm>
          <a:off x="247393" y="622216"/>
          <a:ext cx="20053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219003</xdr:colOff>
      <xdr:row>11</xdr:row>
      <xdr:rowOff>194674</xdr:rowOff>
    </xdr:from>
    <xdr:to>
      <xdr:col>28</xdr:col>
      <xdr:colOff>265</xdr:colOff>
      <xdr:row>11</xdr:row>
      <xdr:rowOff>194674</xdr:rowOff>
    </xdr:to>
    <xdr:grpSp>
      <xdr:nvGrpSpPr>
        <xdr:cNvPr id="2" name="グループ化 1"/>
        <xdr:cNvGrpSpPr/>
      </xdr:nvGrpSpPr>
      <xdr:grpSpPr>
        <a:xfrm>
          <a:off x="3711503" y="2639424"/>
          <a:ext cx="2448262" cy="0"/>
          <a:chOff x="3667053" y="2671174"/>
          <a:chExt cx="2410162" cy="0"/>
        </a:xfrm>
      </xdr:grpSpPr>
      <xdr:sp macro="" textlink="">
        <xdr:nvSpPr>
          <xdr:cNvPr id="9" name="Line 196"/>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97"/>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9"/>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150811</xdr:colOff>
      <xdr:row>9</xdr:row>
      <xdr:rowOff>127000</xdr:rowOff>
    </xdr:from>
    <xdr:to>
      <xdr:col>39</xdr:col>
      <xdr:colOff>15874</xdr:colOff>
      <xdr:row>12</xdr:row>
      <xdr:rowOff>158750</xdr:rowOff>
    </xdr:to>
    <xdr:sp macro="" textlink="">
      <xdr:nvSpPr>
        <xdr:cNvPr id="14" name="正方形/長方形 13"/>
        <xdr:cNvSpPr/>
      </xdr:nvSpPr>
      <xdr:spPr bwMode="auto">
        <a:xfrm>
          <a:off x="7310436" y="2159000"/>
          <a:ext cx="4881563"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0</xdr:colOff>
      <xdr:row>1</xdr:row>
      <xdr:rowOff>0</xdr:rowOff>
    </xdr:from>
    <xdr:to>
      <xdr:col>37</xdr:col>
      <xdr:colOff>0</xdr:colOff>
      <xdr:row>3</xdr:row>
      <xdr:rowOff>0</xdr:rowOff>
    </xdr:to>
    <xdr:sp macro="" textlink="">
      <xdr:nvSpPr>
        <xdr:cNvPr id="3" name="正方形/長方形 2"/>
        <xdr:cNvSpPr/>
      </xdr:nvSpPr>
      <xdr:spPr bwMode="auto">
        <a:xfrm>
          <a:off x="7381875" y="206375"/>
          <a:ext cx="3429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114300</xdr:colOff>
      <xdr:row>15</xdr:row>
      <xdr:rowOff>6908</xdr:rowOff>
    </xdr:from>
    <xdr:to>
      <xdr:col>31</xdr:col>
      <xdr:colOff>104775</xdr:colOff>
      <xdr:row>16</xdr:row>
      <xdr:rowOff>16433</xdr:rowOff>
    </xdr:to>
    <xdr:sp macro="" textlink="">
      <xdr:nvSpPr>
        <xdr:cNvPr id="2" name="Text Box 64"/>
        <xdr:cNvSpPr txBox="1">
          <a:spLocks noChangeArrowheads="1"/>
        </xdr:cNvSpPr>
      </xdr:nvSpPr>
      <xdr:spPr bwMode="auto">
        <a:xfrm>
          <a:off x="6648345" y="3319724"/>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22</xdr:row>
      <xdr:rowOff>6909</xdr:rowOff>
    </xdr:from>
    <xdr:to>
      <xdr:col>31</xdr:col>
      <xdr:colOff>75257</xdr:colOff>
      <xdr:row>23</xdr:row>
      <xdr:rowOff>28785</xdr:rowOff>
    </xdr:to>
    <xdr:sp macro="" textlink="">
      <xdr:nvSpPr>
        <xdr:cNvPr id="3" name="Text Box 71"/>
        <xdr:cNvSpPr txBox="1">
          <a:spLocks noChangeArrowheads="1"/>
        </xdr:cNvSpPr>
      </xdr:nvSpPr>
      <xdr:spPr bwMode="auto">
        <a:xfrm>
          <a:off x="6647402" y="4957816"/>
          <a:ext cx="181708" cy="2312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115974</xdr:colOff>
      <xdr:row>29</xdr:row>
      <xdr:rowOff>8582</xdr:rowOff>
    </xdr:from>
    <xdr:to>
      <xdr:col>31</xdr:col>
      <xdr:colOff>77874</xdr:colOff>
      <xdr:row>29</xdr:row>
      <xdr:rowOff>193639</xdr:rowOff>
    </xdr:to>
    <xdr:sp macro="" textlink="">
      <xdr:nvSpPr>
        <xdr:cNvPr id="4" name="Text Box 86"/>
        <xdr:cNvSpPr txBox="1">
          <a:spLocks noChangeArrowheads="1"/>
        </xdr:cNvSpPr>
      </xdr:nvSpPr>
      <xdr:spPr bwMode="auto">
        <a:xfrm>
          <a:off x="6650019" y="6597579"/>
          <a:ext cx="181708" cy="18505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113357</xdr:colOff>
      <xdr:row>34</xdr:row>
      <xdr:rowOff>379429</xdr:rowOff>
    </xdr:from>
    <xdr:to>
      <xdr:col>31</xdr:col>
      <xdr:colOff>103832</xdr:colOff>
      <xdr:row>36</xdr:row>
      <xdr:rowOff>6908</xdr:rowOff>
    </xdr:to>
    <xdr:sp macro="" textlink="">
      <xdr:nvSpPr>
        <xdr:cNvPr id="5" name="Text Box 87"/>
        <xdr:cNvSpPr txBox="1">
          <a:spLocks noChangeArrowheads="1"/>
        </xdr:cNvSpPr>
      </xdr:nvSpPr>
      <xdr:spPr bwMode="auto">
        <a:xfrm>
          <a:off x="6647402" y="8015130"/>
          <a:ext cx="210283" cy="21886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114300</xdr:colOff>
      <xdr:row>41</xdr:row>
      <xdr:rowOff>8582</xdr:rowOff>
    </xdr:from>
    <xdr:to>
      <xdr:col>31</xdr:col>
      <xdr:colOff>104775</xdr:colOff>
      <xdr:row>41</xdr:row>
      <xdr:rowOff>208398</xdr:rowOff>
    </xdr:to>
    <xdr:sp macro="" textlink="">
      <xdr:nvSpPr>
        <xdr:cNvPr id="6" name="Text Box 88"/>
        <xdr:cNvSpPr txBox="1">
          <a:spLocks noChangeArrowheads="1"/>
        </xdr:cNvSpPr>
      </xdr:nvSpPr>
      <xdr:spPr bwMode="auto">
        <a:xfrm>
          <a:off x="6648345" y="9455079"/>
          <a:ext cx="210283" cy="19981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21</xdr:col>
      <xdr:colOff>114300</xdr:colOff>
      <xdr:row>5</xdr:row>
      <xdr:rowOff>0</xdr:rowOff>
    </xdr:from>
    <xdr:to>
      <xdr:col>22</xdr:col>
      <xdr:colOff>95250</xdr:colOff>
      <xdr:row>5</xdr:row>
      <xdr:rowOff>190500</xdr:rowOff>
    </xdr:to>
    <xdr:sp macro="" textlink="">
      <xdr:nvSpPr>
        <xdr:cNvPr id="7" name="Text Box 155"/>
        <xdr:cNvSpPr txBox="1">
          <a:spLocks noChangeArrowheads="1"/>
        </xdr:cNvSpPr>
      </xdr:nvSpPr>
      <xdr:spPr bwMode="auto">
        <a:xfrm>
          <a:off x="4657725" y="1047750"/>
          <a:ext cx="200025" cy="1905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2</xdr:row>
      <xdr:rowOff>208398</xdr:rowOff>
    </xdr:from>
    <xdr:to>
      <xdr:col>2</xdr:col>
      <xdr:colOff>95250</xdr:colOff>
      <xdr:row>3</xdr:row>
      <xdr:rowOff>170507</xdr:rowOff>
    </xdr:to>
    <xdr:sp macro="" textlink="">
      <xdr:nvSpPr>
        <xdr:cNvPr id="8" name="Text Box 156"/>
        <xdr:cNvSpPr txBox="1">
          <a:spLocks noChangeArrowheads="1"/>
        </xdr:cNvSpPr>
      </xdr:nvSpPr>
      <xdr:spPr bwMode="auto">
        <a:xfrm>
          <a:off x="248383" y="627079"/>
          <a:ext cx="200129" cy="1714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211992</xdr:colOff>
      <xdr:row>11</xdr:row>
      <xdr:rowOff>194568</xdr:rowOff>
    </xdr:from>
    <xdr:to>
      <xdr:col>28</xdr:col>
      <xdr:colOff>8587</xdr:colOff>
      <xdr:row>11</xdr:row>
      <xdr:rowOff>194568</xdr:rowOff>
    </xdr:to>
    <xdr:grpSp>
      <xdr:nvGrpSpPr>
        <xdr:cNvPr id="9" name="グループ化 8"/>
        <xdr:cNvGrpSpPr/>
      </xdr:nvGrpSpPr>
      <xdr:grpSpPr>
        <a:xfrm>
          <a:off x="3704492" y="2639318"/>
          <a:ext cx="2463595" cy="0"/>
          <a:chOff x="3667053" y="2671174"/>
          <a:chExt cx="2410162" cy="0"/>
        </a:xfrm>
      </xdr:grpSpPr>
      <xdr:sp macro="" textlink="">
        <xdr:nvSpPr>
          <xdr:cNvPr id="10" name="Line 196"/>
          <xdr:cNvSpPr>
            <a:spLocks noChangeShapeType="1"/>
          </xdr:cNvSpPr>
        </xdr:nvSpPr>
        <xdr:spPr bwMode="auto">
          <a:xfrm>
            <a:off x="3667053" y="2671174"/>
            <a:ext cx="438222"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7"/>
          <xdr:cNvSpPr>
            <a:spLocks noChangeShapeType="1"/>
          </xdr:cNvSpPr>
        </xdr:nvSpPr>
        <xdr:spPr bwMode="auto">
          <a:xfrm>
            <a:off x="4331908"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199"/>
          <xdr:cNvSpPr>
            <a:spLocks noChangeShapeType="1"/>
          </xdr:cNvSpPr>
        </xdr:nvSpPr>
        <xdr:spPr bwMode="auto">
          <a:xfrm>
            <a:off x="5429215" y="2671174"/>
            <a:ext cx="648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33</xdr:col>
      <xdr:colOff>166687</xdr:colOff>
      <xdr:row>9</xdr:row>
      <xdr:rowOff>111125</xdr:rowOff>
    </xdr:from>
    <xdr:to>
      <xdr:col>38</xdr:col>
      <xdr:colOff>603250</xdr:colOff>
      <xdr:row>12</xdr:row>
      <xdr:rowOff>142875</xdr:rowOff>
    </xdr:to>
    <xdr:sp macro="" textlink="">
      <xdr:nvSpPr>
        <xdr:cNvPr id="13" name="正方形/長方形 12"/>
        <xdr:cNvSpPr/>
      </xdr:nvSpPr>
      <xdr:spPr bwMode="auto">
        <a:xfrm>
          <a:off x="7326312" y="2143125"/>
          <a:ext cx="4770438" cy="650875"/>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xdr:colOff>
      <xdr:row>1</xdr:row>
      <xdr:rowOff>0</xdr:rowOff>
    </xdr:from>
    <xdr:to>
      <xdr:col>37</xdr:col>
      <xdr:colOff>381001</xdr:colOff>
      <xdr:row>3</xdr:row>
      <xdr:rowOff>0</xdr:rowOff>
    </xdr:to>
    <xdr:sp macro="" textlink="">
      <xdr:nvSpPr>
        <xdr:cNvPr id="14" name="正方形/長方形 13"/>
        <xdr:cNvSpPr/>
      </xdr:nvSpPr>
      <xdr:spPr bwMode="auto">
        <a:xfrm>
          <a:off x="7381876" y="206375"/>
          <a:ext cx="3810000"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114252</xdr:colOff>
      <xdr:row>12</xdr:row>
      <xdr:rowOff>24469</xdr:rowOff>
    </xdr:from>
    <xdr:to>
      <xdr:col>31</xdr:col>
      <xdr:colOff>100727</xdr:colOff>
      <xdr:row>12</xdr:row>
      <xdr:rowOff>205444</xdr:rowOff>
    </xdr:to>
    <xdr:sp macro="" textlink="">
      <xdr:nvSpPr>
        <xdr:cNvPr id="9" name="Text Box 97"/>
        <xdr:cNvSpPr txBox="1">
          <a:spLocks noChangeArrowheads="1"/>
        </xdr:cNvSpPr>
      </xdr:nvSpPr>
      <xdr:spPr bwMode="auto">
        <a:xfrm>
          <a:off x="6588789" y="3239157"/>
          <a:ext cx="204072"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10" name="Text Box 102"/>
        <xdr:cNvSpPr txBox="1">
          <a:spLocks noChangeArrowheads="1"/>
        </xdr:cNvSpPr>
      </xdr:nvSpPr>
      <xdr:spPr bwMode="auto">
        <a:xfrm>
          <a:off x="20688300" y="3209925"/>
          <a:ext cx="1314450" cy="2038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9523</xdr:rowOff>
    </xdr:from>
    <xdr:to>
      <xdr:col>32</xdr:col>
      <xdr:colOff>84364</xdr:colOff>
      <xdr:row>31</xdr:row>
      <xdr:rowOff>123823</xdr:rowOff>
    </xdr:to>
    <xdr:sp macro="" textlink="">
      <xdr:nvSpPr>
        <xdr:cNvPr id="19" name="Text Box 115"/>
        <xdr:cNvSpPr txBox="1">
          <a:spLocks noChangeArrowheads="1"/>
        </xdr:cNvSpPr>
      </xdr:nvSpPr>
      <xdr:spPr bwMode="auto">
        <a:xfrm>
          <a:off x="6628039" y="7781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35</xdr:row>
      <xdr:rowOff>380997</xdr:rowOff>
    </xdr:from>
    <xdr:to>
      <xdr:col>31</xdr:col>
      <xdr:colOff>80282</xdr:colOff>
      <xdr:row>37</xdr:row>
      <xdr:rowOff>142872</xdr:rowOff>
    </xdr:to>
    <xdr:sp macro="" textlink="">
      <xdr:nvSpPr>
        <xdr:cNvPr id="20" name="Text Box 116"/>
        <xdr:cNvSpPr txBox="1">
          <a:spLocks noChangeArrowheads="1"/>
        </xdr:cNvSpPr>
      </xdr:nvSpPr>
      <xdr:spPr bwMode="auto">
        <a:xfrm>
          <a:off x="6628039" y="9296397"/>
          <a:ext cx="186418" cy="3714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25869</xdr:colOff>
      <xdr:row>3</xdr:row>
      <xdr:rowOff>10901</xdr:rowOff>
    </xdr:from>
    <xdr:to>
      <xdr:col>2</xdr:col>
      <xdr:colOff>77848</xdr:colOff>
      <xdr:row>3</xdr:row>
      <xdr:rowOff>187882</xdr:rowOff>
    </xdr:to>
    <xdr:sp macro="" textlink="">
      <xdr:nvSpPr>
        <xdr:cNvPr id="21" name="Text Box 118"/>
        <xdr:cNvSpPr txBox="1">
          <a:spLocks noChangeArrowheads="1"/>
        </xdr:cNvSpPr>
      </xdr:nvSpPr>
      <xdr:spPr bwMode="auto">
        <a:xfrm>
          <a:off x="245052" y="692804"/>
          <a:ext cx="184572"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95725</xdr:rowOff>
    </xdr:from>
    <xdr:to>
      <xdr:col>25</xdr:col>
      <xdr:colOff>84364</xdr:colOff>
      <xdr:row>5</xdr:row>
      <xdr:rowOff>312032</xdr:rowOff>
    </xdr:to>
    <xdr:sp macro="" textlink="">
      <xdr:nvSpPr>
        <xdr:cNvPr id="45" name="Text Box 157"/>
        <xdr:cNvSpPr txBox="1">
          <a:spLocks noChangeArrowheads="1"/>
        </xdr:cNvSpPr>
      </xdr:nvSpPr>
      <xdr:spPr bwMode="auto">
        <a:xfrm>
          <a:off x="5281894" y="1397201"/>
          <a:ext cx="189022" cy="21630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9523</xdr:rowOff>
    </xdr:from>
    <xdr:to>
      <xdr:col>32</xdr:col>
      <xdr:colOff>84364</xdr:colOff>
      <xdr:row>25</xdr:row>
      <xdr:rowOff>123823</xdr:rowOff>
    </xdr:to>
    <xdr:sp macro="" textlink="">
      <xdr:nvSpPr>
        <xdr:cNvPr id="50" name="Text Box 163"/>
        <xdr:cNvSpPr txBox="1">
          <a:spLocks noChangeArrowheads="1"/>
        </xdr:cNvSpPr>
      </xdr:nvSpPr>
      <xdr:spPr bwMode="auto">
        <a:xfrm>
          <a:off x="6628039" y="6257923"/>
          <a:ext cx="409575" cy="34290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0</xdr:colOff>
      <xdr:row>5</xdr:row>
      <xdr:rowOff>89295</xdr:rowOff>
    </xdr:from>
    <xdr:to>
      <xdr:col>0</xdr:col>
      <xdr:colOff>219183</xdr:colOff>
      <xdr:row>5</xdr:row>
      <xdr:rowOff>313890</xdr:rowOff>
    </xdr:to>
    <xdr:sp macro="" textlink="">
      <xdr:nvSpPr>
        <xdr:cNvPr id="2" name="正方形/長方形 1"/>
        <xdr:cNvSpPr/>
      </xdr:nvSpPr>
      <xdr:spPr bwMode="auto">
        <a:xfrm>
          <a:off x="0" y="1380041"/>
          <a:ext cx="219183"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0</xdr:colOff>
      <xdr:row>5</xdr:row>
      <xdr:rowOff>75767</xdr:rowOff>
    </xdr:from>
    <xdr:to>
      <xdr:col>31</xdr:col>
      <xdr:colOff>219182</xdr:colOff>
      <xdr:row>5</xdr:row>
      <xdr:rowOff>305773</xdr:rowOff>
    </xdr:to>
    <xdr:grpSp>
      <xdr:nvGrpSpPr>
        <xdr:cNvPr id="8" name="グループ化 7"/>
        <xdr:cNvGrpSpPr/>
      </xdr:nvGrpSpPr>
      <xdr:grpSpPr>
        <a:xfrm>
          <a:off x="5492750" y="1377517"/>
          <a:ext cx="1552682" cy="230006"/>
          <a:chOff x="5420050" y="2124184"/>
          <a:chExt cx="1534281" cy="230006"/>
        </a:xfrm>
      </xdr:grpSpPr>
      <xdr:sp macro="" textlink="">
        <xdr:nvSpPr>
          <xdr:cNvPr id="3" name="正方形/長方形 2"/>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5" name="直線コネクタ 4"/>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5" name="直線コネクタ 14"/>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6" name="直線コネクタ 15"/>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1</xdr:colOff>
      <xdr:row>1</xdr:row>
      <xdr:rowOff>0</xdr:rowOff>
    </xdr:from>
    <xdr:to>
      <xdr:col>38</xdr:col>
      <xdr:colOff>285751</xdr:colOff>
      <xdr:row>4</xdr:row>
      <xdr:rowOff>0</xdr:rowOff>
    </xdr:to>
    <xdr:sp macro="" textlink="">
      <xdr:nvSpPr>
        <xdr:cNvPr id="4" name="正方形/長方形 3"/>
        <xdr:cNvSpPr/>
      </xdr:nvSpPr>
      <xdr:spPr bwMode="auto">
        <a:xfrm>
          <a:off x="7381876" y="230188"/>
          <a:ext cx="3817938" cy="6905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113065</xdr:colOff>
      <xdr:row>12</xdr:row>
      <xdr:rowOff>6644</xdr:rowOff>
    </xdr:from>
    <xdr:to>
      <xdr:col>31</xdr:col>
      <xdr:colOff>99540</xdr:colOff>
      <xdr:row>12</xdr:row>
      <xdr:rowOff>187619</xdr:rowOff>
    </xdr:to>
    <xdr:sp macro="" textlink="">
      <xdr:nvSpPr>
        <xdr:cNvPr id="2" name="Text Box 97"/>
        <xdr:cNvSpPr txBox="1">
          <a:spLocks noChangeArrowheads="1"/>
        </xdr:cNvSpPr>
      </xdr:nvSpPr>
      <xdr:spPr bwMode="auto">
        <a:xfrm>
          <a:off x="6636437" y="3211932"/>
          <a:ext cx="205800" cy="18097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18</xdr:row>
      <xdr:rowOff>9525</xdr:rowOff>
    </xdr:from>
    <xdr:to>
      <xdr:col>32</xdr:col>
      <xdr:colOff>61189</xdr:colOff>
      <xdr:row>26</xdr:row>
      <xdr:rowOff>219075</xdr:rowOff>
    </xdr:to>
    <xdr:sp macro="" textlink="">
      <xdr:nvSpPr>
        <xdr:cNvPr id="3" name="Text Box 102"/>
        <xdr:cNvSpPr txBox="1">
          <a:spLocks noChangeArrowheads="1"/>
        </xdr:cNvSpPr>
      </xdr:nvSpPr>
      <xdr:spPr bwMode="auto">
        <a:xfrm>
          <a:off x="6628039" y="4733925"/>
          <a:ext cx="386400" cy="21907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30</xdr:row>
      <xdr:rowOff>378</xdr:rowOff>
    </xdr:from>
    <xdr:to>
      <xdr:col>32</xdr:col>
      <xdr:colOff>84364</xdr:colOff>
      <xdr:row>31</xdr:row>
      <xdr:rowOff>114678</xdr:rowOff>
    </xdr:to>
    <xdr:sp macro="" textlink="">
      <xdr:nvSpPr>
        <xdr:cNvPr id="4" name="Text Box 115"/>
        <xdr:cNvSpPr txBox="1">
          <a:spLocks noChangeArrowheads="1"/>
        </xdr:cNvSpPr>
      </xdr:nvSpPr>
      <xdr:spPr bwMode="auto">
        <a:xfrm>
          <a:off x="6636311" y="7783306"/>
          <a:ext cx="410076" cy="343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36</xdr:row>
      <xdr:rowOff>10400</xdr:rowOff>
    </xdr:from>
    <xdr:to>
      <xdr:col>31</xdr:col>
      <xdr:colOff>80282</xdr:colOff>
      <xdr:row>36</xdr:row>
      <xdr:rowOff>225403</xdr:rowOff>
    </xdr:to>
    <xdr:sp macro="" textlink="">
      <xdr:nvSpPr>
        <xdr:cNvPr id="5" name="Text Box 116"/>
        <xdr:cNvSpPr txBox="1">
          <a:spLocks noChangeArrowheads="1"/>
        </xdr:cNvSpPr>
      </xdr:nvSpPr>
      <xdr:spPr bwMode="auto">
        <a:xfrm>
          <a:off x="6605935" y="9324541"/>
          <a:ext cx="185473" cy="21500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xdr:col>
      <xdr:colOff>28575</xdr:colOff>
      <xdr:row>3</xdr:row>
      <xdr:rowOff>13607</xdr:rowOff>
    </xdr:from>
    <xdr:to>
      <xdr:col>2</xdr:col>
      <xdr:colOff>80554</xdr:colOff>
      <xdr:row>3</xdr:row>
      <xdr:rowOff>190588</xdr:rowOff>
    </xdr:to>
    <xdr:sp macro="" textlink="">
      <xdr:nvSpPr>
        <xdr:cNvPr id="6" name="Text Box 118"/>
        <xdr:cNvSpPr txBox="1">
          <a:spLocks noChangeArrowheads="1"/>
        </xdr:cNvSpPr>
      </xdr:nvSpPr>
      <xdr:spPr bwMode="auto">
        <a:xfrm>
          <a:off x="247650" y="699407"/>
          <a:ext cx="185329" cy="17698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24</xdr:col>
      <xdr:colOff>112939</xdr:colOff>
      <xdr:row>5</xdr:row>
      <xdr:rowOff>92987</xdr:rowOff>
    </xdr:from>
    <xdr:to>
      <xdr:col>25</xdr:col>
      <xdr:colOff>84364</xdr:colOff>
      <xdr:row>5</xdr:row>
      <xdr:rowOff>301630</xdr:rowOff>
    </xdr:to>
    <xdr:sp macro="" textlink="">
      <xdr:nvSpPr>
        <xdr:cNvPr id="7" name="Text Box 157"/>
        <xdr:cNvSpPr txBox="1">
          <a:spLocks noChangeArrowheads="1"/>
        </xdr:cNvSpPr>
      </xdr:nvSpPr>
      <xdr:spPr bwMode="auto">
        <a:xfrm>
          <a:off x="5383439" y="1394737"/>
          <a:ext cx="193675" cy="20864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112939</xdr:colOff>
      <xdr:row>24</xdr:row>
      <xdr:rowOff>8773</xdr:rowOff>
    </xdr:from>
    <xdr:to>
      <xdr:col>31</xdr:col>
      <xdr:colOff>101794</xdr:colOff>
      <xdr:row>24</xdr:row>
      <xdr:rowOff>227100</xdr:rowOff>
    </xdr:to>
    <xdr:sp macro="" textlink="">
      <xdr:nvSpPr>
        <xdr:cNvPr id="8" name="Text Box 163"/>
        <xdr:cNvSpPr txBox="1">
          <a:spLocks noChangeArrowheads="1"/>
        </xdr:cNvSpPr>
      </xdr:nvSpPr>
      <xdr:spPr bwMode="auto">
        <a:xfrm>
          <a:off x="6636311" y="6265821"/>
          <a:ext cx="208180" cy="21832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2480</xdr:colOff>
      <xdr:row>5</xdr:row>
      <xdr:rowOff>89194</xdr:rowOff>
    </xdr:from>
    <xdr:to>
      <xdr:col>0</xdr:col>
      <xdr:colOff>218934</xdr:colOff>
      <xdr:row>5</xdr:row>
      <xdr:rowOff>313789</xdr:rowOff>
    </xdr:to>
    <xdr:sp macro="" textlink="">
      <xdr:nvSpPr>
        <xdr:cNvPr id="9" name="正方形/長方形 8"/>
        <xdr:cNvSpPr/>
      </xdr:nvSpPr>
      <xdr:spPr bwMode="auto">
        <a:xfrm>
          <a:off x="2480" y="1376557"/>
          <a:ext cx="216454" cy="224595"/>
        </a:xfrm>
        <a:prstGeom prst="rect">
          <a:avLst/>
        </a:prstGeom>
        <a:noFill/>
        <a:ln w="317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anchorCtr="0" upright="1"/>
        <a:lstStyle/>
        <a:p>
          <a:pPr algn="ctr"/>
          <a:r>
            <a:rPr kumimoji="1" lang="en-US" altLang="ja-JP" sz="1100">
              <a:latin typeface="ＭＳ 明朝" panose="02020609040205080304" pitchFamily="17" charset="-128"/>
              <a:ea typeface="ＭＳ 明朝" panose="02020609040205080304" pitchFamily="17" charset="-128"/>
            </a:rPr>
            <a:t>30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25</xdr:col>
      <xdr:colOff>1256</xdr:colOff>
      <xdr:row>5</xdr:row>
      <xdr:rowOff>79387</xdr:rowOff>
    </xdr:from>
    <xdr:to>
      <xdr:col>31</xdr:col>
      <xdr:colOff>210411</xdr:colOff>
      <xdr:row>5</xdr:row>
      <xdr:rowOff>309393</xdr:rowOff>
    </xdr:to>
    <xdr:grpSp>
      <xdr:nvGrpSpPr>
        <xdr:cNvPr id="10" name="グループ化 9"/>
        <xdr:cNvGrpSpPr/>
      </xdr:nvGrpSpPr>
      <xdr:grpSpPr>
        <a:xfrm>
          <a:off x="5494006" y="1381137"/>
          <a:ext cx="1542655" cy="230006"/>
          <a:chOff x="5420050" y="2124184"/>
          <a:chExt cx="1534281" cy="230006"/>
        </a:xfrm>
      </xdr:grpSpPr>
      <xdr:sp macro="" textlink="">
        <xdr:nvSpPr>
          <xdr:cNvPr id="11" name="正方形/長方形 10"/>
          <xdr:cNvSpPr/>
        </xdr:nvSpPr>
        <xdr:spPr bwMode="auto">
          <a:xfrm>
            <a:off x="5420050" y="2124184"/>
            <a:ext cx="1534281" cy="230006"/>
          </a:xfrm>
          <a:prstGeom prst="rect">
            <a:avLst/>
          </a:prstGeom>
          <a:noFill/>
          <a:ln w="3175" cap="flat" cmpd="sng" algn="ctr">
            <a:solidFill>
              <a:srgbClr val="0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12" name="直線コネクタ 11"/>
          <xdr:cNvCxnSpPr/>
        </xdr:nvCxnSpPr>
        <xdr:spPr bwMode="auto">
          <a:xfrm flipH="1">
            <a:off x="6296783"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3" name="直線コネクタ 12"/>
          <xdr:cNvCxnSpPr/>
        </xdr:nvCxnSpPr>
        <xdr:spPr bwMode="auto">
          <a:xfrm flipH="1">
            <a:off x="6515965" y="2126889"/>
            <a:ext cx="1" cy="227301"/>
          </a:xfrm>
          <a:prstGeom prst="line">
            <a:avLst/>
          </a:prstGeom>
          <a:noFill/>
          <a:ln w="3175" cap="flat" cmpd="sng" algn="ctr">
            <a:solidFill>
              <a:srgbClr val="000000"/>
            </a:solidFill>
            <a:prstDash val="sysDash"/>
            <a:round/>
            <a:headEnd type="none" w="med" len="med"/>
            <a:tailEnd type="none" w="med" len="med"/>
          </a:ln>
          <a:effectLst/>
        </xdr:spPr>
      </xdr:cxnSp>
      <xdr:cxnSp macro="">
        <xdr:nvCxnSpPr>
          <xdr:cNvPr id="14" name="直線コネクタ 13"/>
          <xdr:cNvCxnSpPr/>
        </xdr:nvCxnSpPr>
        <xdr:spPr bwMode="auto">
          <a:xfrm flipH="1">
            <a:off x="6735148" y="2126889"/>
            <a:ext cx="1" cy="227301"/>
          </a:xfrm>
          <a:prstGeom prst="line">
            <a:avLst/>
          </a:prstGeom>
          <a:noFill/>
          <a:ln w="3175" cap="flat" cmpd="sng" algn="ctr">
            <a:solidFill>
              <a:srgbClr val="000000"/>
            </a:solidFill>
            <a:prstDash val="sysDash"/>
            <a:round/>
            <a:headEnd type="none" w="med" len="med"/>
            <a:tailEnd type="none" w="med" len="med"/>
          </a:ln>
          <a:effectLst/>
        </xdr:spPr>
      </xdr:cxnSp>
    </xdr:grpSp>
    <xdr:clientData/>
  </xdr:twoCellAnchor>
  <xdr:twoCellAnchor>
    <xdr:from>
      <xdr:col>34</xdr:col>
      <xdr:colOff>0</xdr:colOff>
      <xdr:row>1</xdr:row>
      <xdr:rowOff>0</xdr:rowOff>
    </xdr:from>
    <xdr:to>
      <xdr:col>38</xdr:col>
      <xdr:colOff>547687</xdr:colOff>
      <xdr:row>3</xdr:row>
      <xdr:rowOff>0</xdr:rowOff>
    </xdr:to>
    <xdr:sp macro="" textlink="">
      <xdr:nvSpPr>
        <xdr:cNvPr id="15" name="正方形/長方形 14"/>
        <xdr:cNvSpPr/>
      </xdr:nvSpPr>
      <xdr:spPr bwMode="auto">
        <a:xfrm>
          <a:off x="7381875" y="230188"/>
          <a:ext cx="4079875" cy="4603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47625</xdr:colOff>
      <xdr:row>30</xdr:row>
      <xdr:rowOff>152400</xdr:rowOff>
    </xdr:from>
    <xdr:to>
      <xdr:col>11</xdr:col>
      <xdr:colOff>123825</xdr:colOff>
      <xdr:row>36</xdr:row>
      <xdr:rowOff>76200</xdr:rowOff>
    </xdr:to>
    <xdr:sp macro="" textlink="">
      <xdr:nvSpPr>
        <xdr:cNvPr id="9891" name="AutoShape 56"/>
        <xdr:cNvSpPr>
          <a:spLocks/>
        </xdr:cNvSpPr>
      </xdr:nvSpPr>
      <xdr:spPr bwMode="auto">
        <a:xfrm>
          <a:off x="2562225" y="6448425"/>
          <a:ext cx="76200" cy="1038225"/>
        </a:xfrm>
        <a:prstGeom prst="leftBracket">
          <a:avLst>
            <a:gd name="adj" fmla="val 11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30</xdr:row>
      <xdr:rowOff>123825</xdr:rowOff>
    </xdr:from>
    <xdr:to>
      <xdr:col>27</xdr:col>
      <xdr:colOff>76200</xdr:colOff>
      <xdr:row>36</xdr:row>
      <xdr:rowOff>66675</xdr:rowOff>
    </xdr:to>
    <xdr:sp macro="" textlink="">
      <xdr:nvSpPr>
        <xdr:cNvPr id="9892" name="AutoShape 57"/>
        <xdr:cNvSpPr>
          <a:spLocks/>
        </xdr:cNvSpPr>
      </xdr:nvSpPr>
      <xdr:spPr bwMode="auto">
        <a:xfrm>
          <a:off x="6172200" y="6419850"/>
          <a:ext cx="76200" cy="1057275"/>
        </a:xfrm>
        <a:prstGeom prst="rightBracket">
          <a:avLst>
            <a:gd name="adj" fmla="val 1156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33</xdr:row>
      <xdr:rowOff>0</xdr:rowOff>
    </xdr:from>
    <xdr:to>
      <xdr:col>37</xdr:col>
      <xdr:colOff>127000</xdr:colOff>
      <xdr:row>35</xdr:row>
      <xdr:rowOff>0</xdr:rowOff>
    </xdr:to>
    <xdr:sp macro="" textlink="">
      <xdr:nvSpPr>
        <xdr:cNvPr id="2" name="正方形/長方形 1"/>
        <xdr:cNvSpPr/>
      </xdr:nvSpPr>
      <xdr:spPr bwMode="auto">
        <a:xfrm>
          <a:off x="7874000" y="6810375"/>
          <a:ext cx="3540125" cy="412750"/>
        </a:xfrm>
        <a:prstGeom prst="rect">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1</xdr:row>
      <xdr:rowOff>0</xdr:rowOff>
    </xdr:from>
    <xdr:to>
      <xdr:col>35</xdr:col>
      <xdr:colOff>150813</xdr:colOff>
      <xdr:row>3</xdr:row>
      <xdr:rowOff>0</xdr:rowOff>
    </xdr:to>
    <xdr:sp macro="" textlink="">
      <xdr:nvSpPr>
        <xdr:cNvPr id="2" name="正方形/長方形 1"/>
        <xdr:cNvSpPr/>
      </xdr:nvSpPr>
      <xdr:spPr bwMode="auto">
        <a:xfrm>
          <a:off x="7191375" y="206375"/>
          <a:ext cx="2881313" cy="412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112939</xdr:colOff>
      <xdr:row>5</xdr:row>
      <xdr:rowOff>140708</xdr:rowOff>
    </xdr:from>
    <xdr:to>
      <xdr:col>3</xdr:col>
      <xdr:colOff>112939</xdr:colOff>
      <xdr:row>7</xdr:row>
      <xdr:rowOff>42777</xdr:rowOff>
    </xdr:to>
    <xdr:sp macro="" textlink="">
      <xdr:nvSpPr>
        <xdr:cNvPr id="31" name="Text Box 86"/>
        <xdr:cNvSpPr txBox="1">
          <a:spLocks noChangeArrowheads="1"/>
        </xdr:cNvSpPr>
      </xdr:nvSpPr>
      <xdr:spPr bwMode="auto">
        <a:xfrm>
          <a:off x="552116" y="1004802"/>
          <a:ext cx="219588" cy="25284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112939</xdr:colOff>
      <xdr:row>7</xdr:row>
      <xdr:rowOff>176368</xdr:rowOff>
    </xdr:from>
    <xdr:to>
      <xdr:col>29</xdr:col>
      <xdr:colOff>108896</xdr:colOff>
      <xdr:row>9</xdr:row>
      <xdr:rowOff>52771</xdr:rowOff>
    </xdr:to>
    <xdr:sp macro="" textlink="">
      <xdr:nvSpPr>
        <xdr:cNvPr id="32" name="Text Box 87"/>
        <xdr:cNvSpPr txBox="1">
          <a:spLocks noChangeArrowheads="1"/>
        </xdr:cNvSpPr>
      </xdr:nvSpPr>
      <xdr:spPr bwMode="auto">
        <a:xfrm>
          <a:off x="6247039" y="1395568"/>
          <a:ext cx="215032" cy="266928"/>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33" name="Rectangle 90" descr="1&#10;"/>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34" name="Rectangle 91" descr="11&#10;"/>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35" name="Rectangle 92" descr="11&#10;"/>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36" name="Rectangle 93" descr="11&#10;"/>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37" name="Rectangle 94" descr="11&#10;"/>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38" name="Rectangle 95" descr="11&#10;"/>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39" name="Rectangle 97" descr="11&#10;"/>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40" name="Rectangle 98" descr="11&#10;"/>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41" name="Rectangle 99" descr="11&#10;"/>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42" name="Rectangle 100" descr="11&#10;"/>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43" name="Rectangle 101" descr="11&#10;"/>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44" name="Rectangle 102" descr="11&#10;"/>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45" name="Rectangle 103" descr="11&#10;"/>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46" name="Rectangle 104" descr="11&#10;"/>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47" name="Rectangle 105" descr="11&#10;"/>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30954</xdr:rowOff>
    </xdr:from>
    <xdr:to>
      <xdr:col>32</xdr:col>
      <xdr:colOff>108896</xdr:colOff>
      <xdr:row>29</xdr:row>
      <xdr:rowOff>230979</xdr:rowOff>
    </xdr:to>
    <xdr:sp macro="" textlink="">
      <xdr:nvSpPr>
        <xdr:cNvPr id="59" name="Text Box 116"/>
        <xdr:cNvSpPr txBox="1">
          <a:spLocks noChangeArrowheads="1"/>
        </xdr:cNvSpPr>
      </xdr:nvSpPr>
      <xdr:spPr bwMode="auto">
        <a:xfrm>
          <a:off x="6904264" y="6755604"/>
          <a:ext cx="215032" cy="2000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47</xdr:col>
      <xdr:colOff>0</xdr:colOff>
      <xdr:row>3</xdr:row>
      <xdr:rowOff>0</xdr:rowOff>
    </xdr:to>
    <xdr:sp macro="" textlink="">
      <xdr:nvSpPr>
        <xdr:cNvPr id="2" name="正方形/長方形 1"/>
        <xdr:cNvSpPr/>
      </xdr:nvSpPr>
      <xdr:spPr bwMode="auto">
        <a:xfrm>
          <a:off x="7334250" y="174625"/>
          <a:ext cx="311150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112939</xdr:colOff>
      <xdr:row>5</xdr:row>
      <xdr:rowOff>149599</xdr:rowOff>
    </xdr:from>
    <xdr:to>
      <xdr:col>3</xdr:col>
      <xdr:colOff>112939</xdr:colOff>
      <xdr:row>7</xdr:row>
      <xdr:rowOff>20011</xdr:rowOff>
    </xdr:to>
    <xdr:sp macro="" textlink="">
      <xdr:nvSpPr>
        <xdr:cNvPr id="2" name="Text Box 86"/>
        <xdr:cNvSpPr txBox="1">
          <a:spLocks noChangeArrowheads="1"/>
        </xdr:cNvSpPr>
      </xdr:nvSpPr>
      <xdr:spPr bwMode="auto">
        <a:xfrm>
          <a:off x="553170" y="1018055"/>
          <a:ext cx="220116" cy="222597"/>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28</xdr:col>
      <xdr:colOff>112179</xdr:colOff>
      <xdr:row>8</xdr:row>
      <xdr:rowOff>761</xdr:rowOff>
    </xdr:from>
    <xdr:to>
      <xdr:col>29</xdr:col>
      <xdr:colOff>108136</xdr:colOff>
      <xdr:row>9</xdr:row>
      <xdr:rowOff>19250</xdr:rowOff>
    </xdr:to>
    <xdr:sp macro="" textlink="">
      <xdr:nvSpPr>
        <xdr:cNvPr id="3" name="Text Box 87"/>
        <xdr:cNvSpPr txBox="1">
          <a:spLocks noChangeArrowheads="1"/>
        </xdr:cNvSpPr>
      </xdr:nvSpPr>
      <xdr:spPr bwMode="auto">
        <a:xfrm>
          <a:off x="6246279" y="1400936"/>
          <a:ext cx="215032" cy="228039"/>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0</xdr:col>
      <xdr:colOff>133350</xdr:colOff>
      <xdr:row>15</xdr:row>
      <xdr:rowOff>76200</xdr:rowOff>
    </xdr:from>
    <xdr:to>
      <xdr:col>1</xdr:col>
      <xdr:colOff>85725</xdr:colOff>
      <xdr:row>15</xdr:row>
      <xdr:rowOff>219075</xdr:rowOff>
    </xdr:to>
    <xdr:sp macro="" textlink="">
      <xdr:nvSpPr>
        <xdr:cNvPr id="5" name="Rectangle 90" descr="1&#10;"/>
        <xdr:cNvSpPr>
          <a:spLocks noChangeArrowheads="1"/>
        </xdr:cNvSpPr>
      </xdr:nvSpPr>
      <xdr:spPr bwMode="auto">
        <a:xfrm>
          <a:off x="133350" y="2798763"/>
          <a:ext cx="174625" cy="142875"/>
        </a:xfrm>
        <a:prstGeom prst="rect">
          <a:avLst/>
        </a:prstGeom>
        <a:solidFill>
          <a:srgbClr val="FFFFFF"/>
        </a:solidFill>
        <a:ln w="3175">
          <a:solidFill>
            <a:srgbClr val="000000"/>
          </a:solidFill>
          <a:miter lim="800000"/>
          <a:headEnd/>
          <a:tailEnd/>
        </a:ln>
        <a:effectLst/>
      </xdr:spPr>
      <xdr:txBody>
        <a:bodyPr vertOverflow="clip" wrap="square" lIns="27432" tIns="0"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a:t>
          </a:r>
        </a:p>
      </xdr:txBody>
    </xdr:sp>
    <xdr:clientData/>
  </xdr:twoCellAnchor>
  <xdr:twoCellAnchor>
    <xdr:from>
      <xdr:col>0</xdr:col>
      <xdr:colOff>133350</xdr:colOff>
      <xdr:row>16</xdr:row>
      <xdr:rowOff>76200</xdr:rowOff>
    </xdr:from>
    <xdr:to>
      <xdr:col>1</xdr:col>
      <xdr:colOff>85725</xdr:colOff>
      <xdr:row>16</xdr:row>
      <xdr:rowOff>219075</xdr:rowOff>
    </xdr:to>
    <xdr:sp macro="" textlink="">
      <xdr:nvSpPr>
        <xdr:cNvPr id="6" name="Rectangle 91" descr="11&#10;"/>
        <xdr:cNvSpPr>
          <a:spLocks noChangeArrowheads="1"/>
        </xdr:cNvSpPr>
      </xdr:nvSpPr>
      <xdr:spPr bwMode="auto">
        <a:xfrm>
          <a:off x="133350" y="30845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2</a:t>
          </a:r>
        </a:p>
      </xdr:txBody>
    </xdr:sp>
    <xdr:clientData/>
  </xdr:twoCellAnchor>
  <xdr:twoCellAnchor>
    <xdr:from>
      <xdr:col>0</xdr:col>
      <xdr:colOff>133350</xdr:colOff>
      <xdr:row>17</xdr:row>
      <xdr:rowOff>76200</xdr:rowOff>
    </xdr:from>
    <xdr:to>
      <xdr:col>1</xdr:col>
      <xdr:colOff>85725</xdr:colOff>
      <xdr:row>17</xdr:row>
      <xdr:rowOff>209550</xdr:rowOff>
    </xdr:to>
    <xdr:sp macro="" textlink="">
      <xdr:nvSpPr>
        <xdr:cNvPr id="7" name="Rectangle 92" descr="11&#10;"/>
        <xdr:cNvSpPr>
          <a:spLocks noChangeArrowheads="1"/>
        </xdr:cNvSpPr>
      </xdr:nvSpPr>
      <xdr:spPr bwMode="auto">
        <a:xfrm>
          <a:off x="133350" y="3370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3</a:t>
          </a:r>
        </a:p>
      </xdr:txBody>
    </xdr:sp>
    <xdr:clientData/>
  </xdr:twoCellAnchor>
  <xdr:twoCellAnchor>
    <xdr:from>
      <xdr:col>0</xdr:col>
      <xdr:colOff>133350</xdr:colOff>
      <xdr:row>18</xdr:row>
      <xdr:rowOff>76200</xdr:rowOff>
    </xdr:from>
    <xdr:to>
      <xdr:col>1</xdr:col>
      <xdr:colOff>85725</xdr:colOff>
      <xdr:row>18</xdr:row>
      <xdr:rowOff>209550</xdr:rowOff>
    </xdr:to>
    <xdr:sp macro="" textlink="">
      <xdr:nvSpPr>
        <xdr:cNvPr id="8" name="Rectangle 93" descr="11&#10;"/>
        <xdr:cNvSpPr>
          <a:spLocks noChangeArrowheads="1"/>
        </xdr:cNvSpPr>
      </xdr:nvSpPr>
      <xdr:spPr bwMode="auto">
        <a:xfrm>
          <a:off x="133350" y="36560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4</a:t>
          </a:r>
        </a:p>
      </xdr:txBody>
    </xdr:sp>
    <xdr:clientData/>
  </xdr:twoCellAnchor>
  <xdr:twoCellAnchor>
    <xdr:from>
      <xdr:col>0</xdr:col>
      <xdr:colOff>133350</xdr:colOff>
      <xdr:row>19</xdr:row>
      <xdr:rowOff>76200</xdr:rowOff>
    </xdr:from>
    <xdr:to>
      <xdr:col>1</xdr:col>
      <xdr:colOff>85725</xdr:colOff>
      <xdr:row>19</xdr:row>
      <xdr:rowOff>219075</xdr:rowOff>
    </xdr:to>
    <xdr:sp macro="" textlink="">
      <xdr:nvSpPr>
        <xdr:cNvPr id="9" name="Rectangle 94" descr="11&#10;"/>
        <xdr:cNvSpPr>
          <a:spLocks noChangeArrowheads="1"/>
        </xdr:cNvSpPr>
      </xdr:nvSpPr>
      <xdr:spPr bwMode="auto">
        <a:xfrm>
          <a:off x="133350" y="3941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5</a:t>
          </a:r>
        </a:p>
      </xdr:txBody>
    </xdr:sp>
    <xdr:clientData/>
  </xdr:twoCellAnchor>
  <xdr:twoCellAnchor>
    <xdr:from>
      <xdr:col>0</xdr:col>
      <xdr:colOff>133350</xdr:colOff>
      <xdr:row>20</xdr:row>
      <xdr:rowOff>76200</xdr:rowOff>
    </xdr:from>
    <xdr:to>
      <xdr:col>1</xdr:col>
      <xdr:colOff>85725</xdr:colOff>
      <xdr:row>20</xdr:row>
      <xdr:rowOff>209550</xdr:rowOff>
    </xdr:to>
    <xdr:sp macro="" textlink="">
      <xdr:nvSpPr>
        <xdr:cNvPr id="10" name="Rectangle 95" descr="11&#10;"/>
        <xdr:cNvSpPr>
          <a:spLocks noChangeArrowheads="1"/>
        </xdr:cNvSpPr>
      </xdr:nvSpPr>
      <xdr:spPr bwMode="auto">
        <a:xfrm>
          <a:off x="133350" y="4227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6</a:t>
          </a:r>
        </a:p>
      </xdr:txBody>
    </xdr:sp>
    <xdr:clientData/>
  </xdr:twoCellAnchor>
  <xdr:twoCellAnchor>
    <xdr:from>
      <xdr:col>0</xdr:col>
      <xdr:colOff>133350</xdr:colOff>
      <xdr:row>21</xdr:row>
      <xdr:rowOff>76200</xdr:rowOff>
    </xdr:from>
    <xdr:to>
      <xdr:col>1</xdr:col>
      <xdr:colOff>85725</xdr:colOff>
      <xdr:row>21</xdr:row>
      <xdr:rowOff>209550</xdr:rowOff>
    </xdr:to>
    <xdr:sp macro="" textlink="">
      <xdr:nvSpPr>
        <xdr:cNvPr id="11" name="Rectangle 97" descr="11&#10;"/>
        <xdr:cNvSpPr>
          <a:spLocks noChangeArrowheads="1"/>
        </xdr:cNvSpPr>
      </xdr:nvSpPr>
      <xdr:spPr bwMode="auto">
        <a:xfrm>
          <a:off x="133350" y="4513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7</a:t>
          </a:r>
        </a:p>
      </xdr:txBody>
    </xdr:sp>
    <xdr:clientData/>
  </xdr:twoCellAnchor>
  <xdr:twoCellAnchor>
    <xdr:from>
      <xdr:col>0</xdr:col>
      <xdr:colOff>133350</xdr:colOff>
      <xdr:row>22</xdr:row>
      <xdr:rowOff>76200</xdr:rowOff>
    </xdr:from>
    <xdr:to>
      <xdr:col>1</xdr:col>
      <xdr:colOff>85725</xdr:colOff>
      <xdr:row>22</xdr:row>
      <xdr:rowOff>219075</xdr:rowOff>
    </xdr:to>
    <xdr:sp macro="" textlink="">
      <xdr:nvSpPr>
        <xdr:cNvPr id="12" name="Rectangle 98" descr="11&#10;"/>
        <xdr:cNvSpPr>
          <a:spLocks noChangeArrowheads="1"/>
        </xdr:cNvSpPr>
      </xdr:nvSpPr>
      <xdr:spPr bwMode="auto">
        <a:xfrm>
          <a:off x="133350" y="4799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8</a:t>
          </a:r>
        </a:p>
      </xdr:txBody>
    </xdr:sp>
    <xdr:clientData/>
  </xdr:twoCellAnchor>
  <xdr:twoCellAnchor>
    <xdr:from>
      <xdr:col>0</xdr:col>
      <xdr:colOff>133350</xdr:colOff>
      <xdr:row>23</xdr:row>
      <xdr:rowOff>76200</xdr:rowOff>
    </xdr:from>
    <xdr:to>
      <xdr:col>1</xdr:col>
      <xdr:colOff>85725</xdr:colOff>
      <xdr:row>23</xdr:row>
      <xdr:rowOff>219075</xdr:rowOff>
    </xdr:to>
    <xdr:sp macro="" textlink="">
      <xdr:nvSpPr>
        <xdr:cNvPr id="13" name="Rectangle 99" descr="11&#10;"/>
        <xdr:cNvSpPr>
          <a:spLocks noChangeArrowheads="1"/>
        </xdr:cNvSpPr>
      </xdr:nvSpPr>
      <xdr:spPr bwMode="auto">
        <a:xfrm>
          <a:off x="133350" y="50847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9</a:t>
          </a:r>
        </a:p>
      </xdr:txBody>
    </xdr:sp>
    <xdr:clientData/>
  </xdr:twoCellAnchor>
  <xdr:twoCellAnchor>
    <xdr:from>
      <xdr:col>0</xdr:col>
      <xdr:colOff>133350</xdr:colOff>
      <xdr:row>24</xdr:row>
      <xdr:rowOff>76200</xdr:rowOff>
    </xdr:from>
    <xdr:to>
      <xdr:col>1</xdr:col>
      <xdr:colOff>85725</xdr:colOff>
      <xdr:row>24</xdr:row>
      <xdr:rowOff>209550</xdr:rowOff>
    </xdr:to>
    <xdr:sp macro="" textlink="">
      <xdr:nvSpPr>
        <xdr:cNvPr id="14" name="Rectangle 100" descr="11&#10;"/>
        <xdr:cNvSpPr>
          <a:spLocks noChangeArrowheads="1"/>
        </xdr:cNvSpPr>
      </xdr:nvSpPr>
      <xdr:spPr bwMode="auto">
        <a:xfrm>
          <a:off x="133350" y="5370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10</a:t>
          </a:r>
        </a:p>
      </xdr:txBody>
    </xdr:sp>
    <xdr:clientData/>
  </xdr:twoCellAnchor>
  <xdr:twoCellAnchor>
    <xdr:from>
      <xdr:col>0</xdr:col>
      <xdr:colOff>133350</xdr:colOff>
      <xdr:row>25</xdr:row>
      <xdr:rowOff>76200</xdr:rowOff>
    </xdr:from>
    <xdr:to>
      <xdr:col>1</xdr:col>
      <xdr:colOff>85725</xdr:colOff>
      <xdr:row>25</xdr:row>
      <xdr:rowOff>209550</xdr:rowOff>
    </xdr:to>
    <xdr:sp macro="" textlink="">
      <xdr:nvSpPr>
        <xdr:cNvPr id="15" name="Rectangle 101" descr="11&#10;"/>
        <xdr:cNvSpPr>
          <a:spLocks noChangeArrowheads="1"/>
        </xdr:cNvSpPr>
      </xdr:nvSpPr>
      <xdr:spPr bwMode="auto">
        <a:xfrm>
          <a:off x="133350" y="56562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11</a:t>
          </a:r>
        </a:p>
      </xdr:txBody>
    </xdr:sp>
    <xdr:clientData/>
  </xdr:twoCellAnchor>
  <xdr:twoCellAnchor>
    <xdr:from>
      <xdr:col>0</xdr:col>
      <xdr:colOff>133350</xdr:colOff>
      <xdr:row>26</xdr:row>
      <xdr:rowOff>76200</xdr:rowOff>
    </xdr:from>
    <xdr:to>
      <xdr:col>1</xdr:col>
      <xdr:colOff>85725</xdr:colOff>
      <xdr:row>26</xdr:row>
      <xdr:rowOff>219075</xdr:rowOff>
    </xdr:to>
    <xdr:sp macro="" textlink="">
      <xdr:nvSpPr>
        <xdr:cNvPr id="16" name="Rectangle 102" descr="11&#10;"/>
        <xdr:cNvSpPr>
          <a:spLocks noChangeArrowheads="1"/>
        </xdr:cNvSpPr>
      </xdr:nvSpPr>
      <xdr:spPr bwMode="auto">
        <a:xfrm>
          <a:off x="133350" y="594201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12</a:t>
          </a:r>
        </a:p>
      </xdr:txBody>
    </xdr:sp>
    <xdr:clientData/>
  </xdr:twoCellAnchor>
  <xdr:twoCellAnchor>
    <xdr:from>
      <xdr:col>0</xdr:col>
      <xdr:colOff>133350</xdr:colOff>
      <xdr:row>27</xdr:row>
      <xdr:rowOff>76200</xdr:rowOff>
    </xdr:from>
    <xdr:to>
      <xdr:col>1</xdr:col>
      <xdr:colOff>85725</xdr:colOff>
      <xdr:row>27</xdr:row>
      <xdr:rowOff>209550</xdr:rowOff>
    </xdr:to>
    <xdr:sp macro="" textlink="">
      <xdr:nvSpPr>
        <xdr:cNvPr id="17" name="Rectangle 103" descr="11&#10;"/>
        <xdr:cNvSpPr>
          <a:spLocks noChangeArrowheads="1"/>
        </xdr:cNvSpPr>
      </xdr:nvSpPr>
      <xdr:spPr bwMode="auto">
        <a:xfrm>
          <a:off x="133350" y="622776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13</a:t>
          </a:r>
        </a:p>
      </xdr:txBody>
    </xdr:sp>
    <xdr:clientData/>
  </xdr:twoCellAnchor>
  <xdr:twoCellAnchor>
    <xdr:from>
      <xdr:col>0</xdr:col>
      <xdr:colOff>133350</xdr:colOff>
      <xdr:row>28</xdr:row>
      <xdr:rowOff>76200</xdr:rowOff>
    </xdr:from>
    <xdr:to>
      <xdr:col>1</xdr:col>
      <xdr:colOff>85725</xdr:colOff>
      <xdr:row>28</xdr:row>
      <xdr:rowOff>209550</xdr:rowOff>
    </xdr:to>
    <xdr:sp macro="" textlink="">
      <xdr:nvSpPr>
        <xdr:cNvPr id="18" name="Rectangle 104" descr="11&#10;"/>
        <xdr:cNvSpPr>
          <a:spLocks noChangeArrowheads="1"/>
        </xdr:cNvSpPr>
      </xdr:nvSpPr>
      <xdr:spPr bwMode="auto">
        <a:xfrm>
          <a:off x="133350" y="6513513"/>
          <a:ext cx="174625" cy="133350"/>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14</a:t>
          </a:r>
        </a:p>
      </xdr:txBody>
    </xdr:sp>
    <xdr:clientData/>
  </xdr:twoCellAnchor>
  <xdr:twoCellAnchor>
    <xdr:from>
      <xdr:col>0</xdr:col>
      <xdr:colOff>133350</xdr:colOff>
      <xdr:row>29</xdr:row>
      <xdr:rowOff>76200</xdr:rowOff>
    </xdr:from>
    <xdr:to>
      <xdr:col>1</xdr:col>
      <xdr:colOff>85725</xdr:colOff>
      <xdr:row>29</xdr:row>
      <xdr:rowOff>219075</xdr:rowOff>
    </xdr:to>
    <xdr:sp macro="" textlink="">
      <xdr:nvSpPr>
        <xdr:cNvPr id="19" name="Rectangle 105" descr="11&#10;"/>
        <xdr:cNvSpPr>
          <a:spLocks noChangeArrowheads="1"/>
        </xdr:cNvSpPr>
      </xdr:nvSpPr>
      <xdr:spPr bwMode="auto">
        <a:xfrm>
          <a:off x="133350" y="6799263"/>
          <a:ext cx="174625" cy="142875"/>
        </a:xfrm>
        <a:prstGeom prst="rect">
          <a:avLst/>
        </a:prstGeom>
        <a:solidFill>
          <a:srgbClr val="FFFFFF"/>
        </a:solidFill>
        <a:ln w="3175">
          <a:solidFill>
            <a:srgbClr val="000000"/>
          </a:solidFill>
          <a:miter lim="800000"/>
          <a:headEnd/>
          <a:tailEnd/>
        </a:ln>
        <a:effectLst/>
      </xdr:spPr>
      <xdr:txBody>
        <a:bodyPr vertOverflow="clip" wrap="square" lIns="0" tIns="0" rIns="0" bIns="0" anchor="ctr" upright="1"/>
        <a:lstStyle/>
        <a:p>
          <a:pPr algn="ctr" rtl="0">
            <a:defRPr sz="1000"/>
          </a:pPr>
          <a:r>
            <a:rPr lang="en-US" altLang="ja-JP" sz="800" b="0" i="0" u="none" strike="noStrike" baseline="0">
              <a:solidFill>
                <a:srgbClr val="000000"/>
              </a:solidFill>
              <a:latin typeface="ＭＳ Ｐゴシック"/>
              <a:ea typeface="ＭＳ Ｐゴシック"/>
            </a:rPr>
            <a:t>15</a:t>
          </a:r>
        </a:p>
      </xdr:txBody>
    </xdr:sp>
    <xdr:clientData/>
  </xdr:twoCellAnchor>
  <xdr:twoCellAnchor>
    <xdr:from>
      <xdr:col>31</xdr:col>
      <xdr:colOff>112939</xdr:colOff>
      <xdr:row>29</xdr:row>
      <xdr:rowOff>42862</xdr:rowOff>
    </xdr:from>
    <xdr:to>
      <xdr:col>32</xdr:col>
      <xdr:colOff>108896</xdr:colOff>
      <xdr:row>30</xdr:row>
      <xdr:rowOff>33337</xdr:rowOff>
    </xdr:to>
    <xdr:sp macro="" textlink="">
      <xdr:nvSpPr>
        <xdr:cNvPr id="30" name="Text Box 116"/>
        <xdr:cNvSpPr txBox="1">
          <a:spLocks noChangeArrowheads="1"/>
        </xdr:cNvSpPr>
      </xdr:nvSpPr>
      <xdr:spPr bwMode="auto">
        <a:xfrm>
          <a:off x="6904264" y="6767512"/>
          <a:ext cx="215032" cy="27622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33</xdr:col>
      <xdr:colOff>0</xdr:colOff>
      <xdr:row>1</xdr:row>
      <xdr:rowOff>0</xdr:rowOff>
    </xdr:from>
    <xdr:to>
      <xdr:col>50</xdr:col>
      <xdr:colOff>0</xdr:colOff>
      <xdr:row>3</xdr:row>
      <xdr:rowOff>0</xdr:rowOff>
    </xdr:to>
    <xdr:sp macro="" textlink="">
      <xdr:nvSpPr>
        <xdr:cNvPr id="4" name="正方形/長方形 3"/>
        <xdr:cNvSpPr/>
      </xdr:nvSpPr>
      <xdr:spPr bwMode="auto">
        <a:xfrm>
          <a:off x="7334250" y="174625"/>
          <a:ext cx="3778250" cy="396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30</xdr:col>
      <xdr:colOff>112113</xdr:colOff>
      <xdr:row>16</xdr:row>
      <xdr:rowOff>210089</xdr:rowOff>
    </xdr:from>
    <xdr:to>
      <xdr:col>31</xdr:col>
      <xdr:colOff>150213</xdr:colOff>
      <xdr:row>18</xdr:row>
      <xdr:rowOff>60344</xdr:rowOff>
    </xdr:to>
    <xdr:sp macro="" textlink="">
      <xdr:nvSpPr>
        <xdr:cNvPr id="15" name="Text Box 51"/>
        <xdr:cNvSpPr txBox="1">
          <a:spLocks noChangeArrowheads="1"/>
        </xdr:cNvSpPr>
      </xdr:nvSpPr>
      <xdr:spPr bwMode="auto">
        <a:xfrm>
          <a:off x="6667554" y="3950052"/>
          <a:ext cx="256615" cy="2704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25</xdr:row>
      <xdr:rowOff>199808</xdr:rowOff>
    </xdr:from>
    <xdr:to>
      <xdr:col>31</xdr:col>
      <xdr:colOff>101495</xdr:colOff>
      <xdr:row>26</xdr:row>
      <xdr:rowOff>199809</xdr:rowOff>
    </xdr:to>
    <xdr:sp macro="" textlink="">
      <xdr:nvSpPr>
        <xdr:cNvPr id="16" name="Text Box 52"/>
        <xdr:cNvSpPr txBox="1">
          <a:spLocks noChangeArrowheads="1"/>
        </xdr:cNvSpPr>
      </xdr:nvSpPr>
      <xdr:spPr bwMode="auto">
        <a:xfrm>
          <a:off x="6667554" y="6001654"/>
          <a:ext cx="207897" cy="210111"/>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112113</xdr:colOff>
      <xdr:row>35</xdr:row>
      <xdr:rowOff>1776</xdr:rowOff>
    </xdr:from>
    <xdr:to>
      <xdr:col>31</xdr:col>
      <xdr:colOff>97592</xdr:colOff>
      <xdr:row>36</xdr:row>
      <xdr:rowOff>47371</xdr:rowOff>
    </xdr:to>
    <xdr:sp macro="" textlink="">
      <xdr:nvSpPr>
        <xdr:cNvPr id="17" name="Text Box 53"/>
        <xdr:cNvSpPr txBox="1">
          <a:spLocks noChangeArrowheads="1"/>
        </xdr:cNvSpPr>
      </xdr:nvSpPr>
      <xdr:spPr bwMode="auto">
        <a:xfrm>
          <a:off x="6684363" y="8059926"/>
          <a:ext cx="204554" cy="25514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7</xdr:row>
      <xdr:rowOff>1266</xdr:rowOff>
    </xdr:from>
    <xdr:to>
      <xdr:col>3</xdr:col>
      <xdr:colOff>114300</xdr:colOff>
      <xdr:row>7</xdr:row>
      <xdr:rowOff>200961</xdr:rowOff>
    </xdr:to>
    <xdr:sp macro="" textlink="">
      <xdr:nvSpPr>
        <xdr:cNvPr id="18" name="Text Box 55"/>
        <xdr:cNvSpPr txBox="1">
          <a:spLocks noChangeArrowheads="1"/>
        </xdr:cNvSpPr>
      </xdr:nvSpPr>
      <xdr:spPr bwMode="auto">
        <a:xfrm>
          <a:off x="554762" y="1677776"/>
          <a:ext cx="220232" cy="19969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15</xdr:row>
      <xdr:rowOff>171451</xdr:rowOff>
    </xdr:from>
    <xdr:to>
      <xdr:col>18</xdr:col>
      <xdr:colOff>163763</xdr:colOff>
      <xdr:row>15</xdr:row>
      <xdr:rowOff>171451</xdr:rowOff>
    </xdr:to>
    <xdr:sp macro="" textlink="">
      <xdr:nvSpPr>
        <xdr:cNvPr id="65144"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15</xdr:row>
      <xdr:rowOff>171451</xdr:rowOff>
    </xdr:from>
    <xdr:to>
      <xdr:col>24</xdr:col>
      <xdr:colOff>154238</xdr:colOff>
      <xdr:row>15</xdr:row>
      <xdr:rowOff>171451</xdr:rowOff>
    </xdr:to>
    <xdr:sp macro="" textlink="">
      <xdr:nvSpPr>
        <xdr:cNvPr id="65145"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15</xdr:row>
      <xdr:rowOff>171451</xdr:rowOff>
    </xdr:from>
    <xdr:to>
      <xdr:col>29</xdr:col>
      <xdr:colOff>163763</xdr:colOff>
      <xdr:row>15</xdr:row>
      <xdr:rowOff>171451</xdr:rowOff>
    </xdr:to>
    <xdr:sp macro="" textlink="">
      <xdr:nvSpPr>
        <xdr:cNvPr id="65146"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111029</xdr:colOff>
      <xdr:row>43</xdr:row>
      <xdr:rowOff>206984</xdr:rowOff>
    </xdr:from>
    <xdr:to>
      <xdr:col>31</xdr:col>
      <xdr:colOff>98694</xdr:colOff>
      <xdr:row>45</xdr:row>
      <xdr:rowOff>39126</xdr:rowOff>
    </xdr:to>
    <xdr:sp macro="" textlink="">
      <xdr:nvSpPr>
        <xdr:cNvPr id="35" name="Text Box 221"/>
        <xdr:cNvSpPr txBox="1">
          <a:spLocks noChangeArrowheads="1"/>
        </xdr:cNvSpPr>
      </xdr:nvSpPr>
      <xdr:spPr bwMode="auto">
        <a:xfrm>
          <a:off x="6666470" y="10132594"/>
          <a:ext cx="206180" cy="252363"/>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61913</xdr:colOff>
      <xdr:row>24</xdr:row>
      <xdr:rowOff>171451</xdr:rowOff>
    </xdr:from>
    <xdr:to>
      <xdr:col>18</xdr:col>
      <xdr:colOff>163763</xdr:colOff>
      <xdr:row>24</xdr:row>
      <xdr:rowOff>171451</xdr:rowOff>
    </xdr:to>
    <xdr:sp macro="" textlink="">
      <xdr:nvSpPr>
        <xdr:cNvPr id="33"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24</xdr:row>
      <xdr:rowOff>171451</xdr:rowOff>
    </xdr:from>
    <xdr:to>
      <xdr:col>24</xdr:col>
      <xdr:colOff>154238</xdr:colOff>
      <xdr:row>24</xdr:row>
      <xdr:rowOff>171451</xdr:rowOff>
    </xdr:to>
    <xdr:sp macro="" textlink="">
      <xdr:nvSpPr>
        <xdr:cNvPr id="34"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24</xdr:row>
      <xdr:rowOff>171451</xdr:rowOff>
    </xdr:from>
    <xdr:to>
      <xdr:col>29</xdr:col>
      <xdr:colOff>163763</xdr:colOff>
      <xdr:row>24</xdr:row>
      <xdr:rowOff>171451</xdr:rowOff>
    </xdr:to>
    <xdr:sp macro="" textlink="">
      <xdr:nvSpPr>
        <xdr:cNvPr id="36"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33</xdr:row>
      <xdr:rowOff>171451</xdr:rowOff>
    </xdr:from>
    <xdr:to>
      <xdr:col>18</xdr:col>
      <xdr:colOff>163763</xdr:colOff>
      <xdr:row>33</xdr:row>
      <xdr:rowOff>171451</xdr:rowOff>
    </xdr:to>
    <xdr:sp macro="" textlink="">
      <xdr:nvSpPr>
        <xdr:cNvPr id="37"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33</xdr:row>
      <xdr:rowOff>171451</xdr:rowOff>
    </xdr:from>
    <xdr:to>
      <xdr:col>24</xdr:col>
      <xdr:colOff>154238</xdr:colOff>
      <xdr:row>33</xdr:row>
      <xdr:rowOff>171451</xdr:rowOff>
    </xdr:to>
    <xdr:sp macro="" textlink="">
      <xdr:nvSpPr>
        <xdr:cNvPr id="38"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33</xdr:row>
      <xdr:rowOff>171451</xdr:rowOff>
    </xdr:from>
    <xdr:to>
      <xdr:col>29</xdr:col>
      <xdr:colOff>163763</xdr:colOff>
      <xdr:row>33</xdr:row>
      <xdr:rowOff>171451</xdr:rowOff>
    </xdr:to>
    <xdr:sp macro="" textlink="">
      <xdr:nvSpPr>
        <xdr:cNvPr id="39"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42</xdr:row>
      <xdr:rowOff>171451</xdr:rowOff>
    </xdr:from>
    <xdr:to>
      <xdr:col>18</xdr:col>
      <xdr:colOff>163763</xdr:colOff>
      <xdr:row>42</xdr:row>
      <xdr:rowOff>171451</xdr:rowOff>
    </xdr:to>
    <xdr:sp macro="" textlink="">
      <xdr:nvSpPr>
        <xdr:cNvPr id="40" name="Line 196"/>
        <xdr:cNvSpPr>
          <a:spLocks noChangeShapeType="1"/>
        </xdr:cNvSpPr>
      </xdr:nvSpPr>
      <xdr:spPr bwMode="auto">
        <a:xfrm>
          <a:off x="3567113"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42</xdr:row>
      <xdr:rowOff>171451</xdr:rowOff>
    </xdr:from>
    <xdr:to>
      <xdr:col>24</xdr:col>
      <xdr:colOff>154238</xdr:colOff>
      <xdr:row>42</xdr:row>
      <xdr:rowOff>171451</xdr:rowOff>
    </xdr:to>
    <xdr:sp macro="" textlink="">
      <xdr:nvSpPr>
        <xdr:cNvPr id="41" name="Line 197"/>
        <xdr:cNvSpPr>
          <a:spLocks noChangeShapeType="1"/>
        </xdr:cNvSpPr>
      </xdr:nvSpPr>
      <xdr:spPr bwMode="auto">
        <a:xfrm>
          <a:off x="48720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42</xdr:row>
      <xdr:rowOff>171451</xdr:rowOff>
    </xdr:from>
    <xdr:to>
      <xdr:col>29</xdr:col>
      <xdr:colOff>163763</xdr:colOff>
      <xdr:row>42</xdr:row>
      <xdr:rowOff>171451</xdr:rowOff>
    </xdr:to>
    <xdr:sp macro="" textlink="">
      <xdr:nvSpPr>
        <xdr:cNvPr id="42" name="Line 199"/>
        <xdr:cNvSpPr>
          <a:spLocks noChangeShapeType="1"/>
        </xdr:cNvSpPr>
      </xdr:nvSpPr>
      <xdr:spPr bwMode="auto">
        <a:xfrm>
          <a:off x="5976938" y="3419476"/>
          <a:ext cx="5400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111955</xdr:colOff>
      <xdr:row>15</xdr:row>
      <xdr:rowOff>206139</xdr:rowOff>
    </xdr:from>
    <xdr:to>
      <xdr:col>31</xdr:col>
      <xdr:colOff>83380</xdr:colOff>
      <xdr:row>16</xdr:row>
      <xdr:rowOff>191923</xdr:rowOff>
    </xdr:to>
    <xdr:sp macro="" textlink="">
      <xdr:nvSpPr>
        <xdr:cNvPr id="7" name="Text Box 60"/>
        <xdr:cNvSpPr txBox="1">
          <a:spLocks noChangeArrowheads="1"/>
        </xdr:cNvSpPr>
      </xdr:nvSpPr>
      <xdr:spPr bwMode="auto">
        <a:xfrm>
          <a:off x="6684205" y="3482739"/>
          <a:ext cx="190500" cy="19533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2</xdr:col>
      <xdr:colOff>114300</xdr:colOff>
      <xdr:row>6</xdr:row>
      <xdr:rowOff>306</xdr:rowOff>
    </xdr:from>
    <xdr:to>
      <xdr:col>3</xdr:col>
      <xdr:colOff>114300</xdr:colOff>
      <xdr:row>7</xdr:row>
      <xdr:rowOff>18435</xdr:rowOff>
    </xdr:to>
    <xdr:sp macro="" textlink="">
      <xdr:nvSpPr>
        <xdr:cNvPr id="8" name="Text Box 61"/>
        <xdr:cNvSpPr txBox="1">
          <a:spLocks noChangeArrowheads="1"/>
        </xdr:cNvSpPr>
      </xdr:nvSpPr>
      <xdr:spPr bwMode="auto">
        <a:xfrm>
          <a:off x="550606" y="1217048"/>
          <a:ext cx="218154" cy="227064"/>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113093</xdr:colOff>
      <xdr:row>26</xdr:row>
      <xdr:rowOff>5972</xdr:rowOff>
    </xdr:from>
    <xdr:to>
      <xdr:col>31</xdr:col>
      <xdr:colOff>107158</xdr:colOff>
      <xdr:row>27</xdr:row>
      <xdr:rowOff>17772</xdr:rowOff>
    </xdr:to>
    <xdr:sp macro="" textlink="">
      <xdr:nvSpPr>
        <xdr:cNvPr id="9" name="Text Box 66"/>
        <xdr:cNvSpPr txBox="1">
          <a:spLocks noChangeArrowheads="1"/>
        </xdr:cNvSpPr>
      </xdr:nvSpPr>
      <xdr:spPr bwMode="auto">
        <a:xfrm>
          <a:off x="6685343" y="5759072"/>
          <a:ext cx="213140" cy="22135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111955</xdr:colOff>
      <xdr:row>46</xdr:row>
      <xdr:rowOff>1989</xdr:rowOff>
    </xdr:from>
    <xdr:to>
      <xdr:col>31</xdr:col>
      <xdr:colOff>98307</xdr:colOff>
      <xdr:row>47</xdr:row>
      <xdr:rowOff>14215</xdr:rowOff>
    </xdr:to>
    <xdr:sp macro="" textlink="">
      <xdr:nvSpPr>
        <xdr:cNvPr id="11" name="Text Box 78"/>
        <xdr:cNvSpPr txBox="1">
          <a:spLocks noChangeArrowheads="1"/>
        </xdr:cNvSpPr>
      </xdr:nvSpPr>
      <xdr:spPr bwMode="auto">
        <a:xfrm>
          <a:off x="6684205" y="10288989"/>
          <a:ext cx="205427" cy="221776"/>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30</xdr:col>
      <xdr:colOff>113092</xdr:colOff>
      <xdr:row>35</xdr:row>
      <xdr:rowOff>206847</xdr:rowOff>
    </xdr:from>
    <xdr:to>
      <xdr:col>31</xdr:col>
      <xdr:colOff>116077</xdr:colOff>
      <xdr:row>37</xdr:row>
      <xdr:rowOff>3552</xdr:rowOff>
    </xdr:to>
    <xdr:sp macro="" textlink="">
      <xdr:nvSpPr>
        <xdr:cNvPr id="17" name="Text Box 222"/>
        <xdr:cNvSpPr txBox="1">
          <a:spLocks noChangeArrowheads="1"/>
        </xdr:cNvSpPr>
      </xdr:nvSpPr>
      <xdr:spPr bwMode="auto">
        <a:xfrm>
          <a:off x="6685342" y="8017347"/>
          <a:ext cx="222060" cy="215805"/>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a:t>
          </a:r>
        </a:p>
      </xdr:txBody>
    </xdr:sp>
    <xdr:clientData/>
  </xdr:twoCellAnchor>
  <xdr:twoCellAnchor>
    <xdr:from>
      <xdr:col>16</xdr:col>
      <xdr:colOff>95250</xdr:colOff>
      <xdr:row>24</xdr:row>
      <xdr:rowOff>184152</xdr:rowOff>
    </xdr:from>
    <xdr:to>
      <xdr:col>18</xdr:col>
      <xdr:colOff>219075</xdr:colOff>
      <xdr:row>24</xdr:row>
      <xdr:rowOff>184152</xdr:rowOff>
    </xdr:to>
    <xdr:sp macro="" textlink="">
      <xdr:nvSpPr>
        <xdr:cNvPr id="66059" name="Line 209"/>
        <xdr:cNvSpPr>
          <a:spLocks noChangeShapeType="1"/>
        </xdr:cNvSpPr>
      </xdr:nvSpPr>
      <xdr:spPr bwMode="auto">
        <a:xfrm>
          <a:off x="3651250"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24</xdr:row>
      <xdr:rowOff>184152</xdr:rowOff>
    </xdr:from>
    <xdr:to>
      <xdr:col>24</xdr:col>
      <xdr:colOff>161925</xdr:colOff>
      <xdr:row>24</xdr:row>
      <xdr:rowOff>184152</xdr:rowOff>
    </xdr:to>
    <xdr:sp macro="" textlink="">
      <xdr:nvSpPr>
        <xdr:cNvPr id="66060" name="Line 210"/>
        <xdr:cNvSpPr>
          <a:spLocks noChangeShapeType="1"/>
        </xdr:cNvSpPr>
      </xdr:nvSpPr>
      <xdr:spPr bwMode="auto">
        <a:xfrm>
          <a:off x="4918075" y="5486402"/>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24</xdr:row>
      <xdr:rowOff>184152</xdr:rowOff>
    </xdr:from>
    <xdr:to>
      <xdr:col>29</xdr:col>
      <xdr:colOff>171450</xdr:colOff>
      <xdr:row>24</xdr:row>
      <xdr:rowOff>184152</xdr:rowOff>
    </xdr:to>
    <xdr:sp macro="" textlink="">
      <xdr:nvSpPr>
        <xdr:cNvPr id="66061" name="Line 211"/>
        <xdr:cNvSpPr>
          <a:spLocks noChangeShapeType="1"/>
        </xdr:cNvSpPr>
      </xdr:nvSpPr>
      <xdr:spPr bwMode="auto">
        <a:xfrm>
          <a:off x="6048375" y="5486402"/>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95250</xdr:colOff>
      <xdr:row>34</xdr:row>
      <xdr:rowOff>184152</xdr:rowOff>
    </xdr:from>
    <xdr:to>
      <xdr:col>18</xdr:col>
      <xdr:colOff>219075</xdr:colOff>
      <xdr:row>34</xdr:row>
      <xdr:rowOff>184152</xdr:rowOff>
    </xdr:to>
    <xdr:sp macro="" textlink="">
      <xdr:nvSpPr>
        <xdr:cNvPr id="66062" name="Line 209"/>
        <xdr:cNvSpPr>
          <a:spLocks noChangeShapeType="1"/>
        </xdr:cNvSpPr>
      </xdr:nvSpPr>
      <xdr:spPr bwMode="auto">
        <a:xfrm>
          <a:off x="3651250"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34</xdr:row>
      <xdr:rowOff>184152</xdr:rowOff>
    </xdr:from>
    <xdr:to>
      <xdr:col>24</xdr:col>
      <xdr:colOff>161925</xdr:colOff>
      <xdr:row>34</xdr:row>
      <xdr:rowOff>184152</xdr:rowOff>
    </xdr:to>
    <xdr:sp macro="" textlink="">
      <xdr:nvSpPr>
        <xdr:cNvPr id="66063" name="Line 210"/>
        <xdr:cNvSpPr>
          <a:spLocks noChangeShapeType="1"/>
        </xdr:cNvSpPr>
      </xdr:nvSpPr>
      <xdr:spPr bwMode="auto">
        <a:xfrm>
          <a:off x="4918075" y="7724777"/>
          <a:ext cx="5778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34</xdr:row>
      <xdr:rowOff>184152</xdr:rowOff>
    </xdr:from>
    <xdr:to>
      <xdr:col>29</xdr:col>
      <xdr:colOff>171450</xdr:colOff>
      <xdr:row>34</xdr:row>
      <xdr:rowOff>184152</xdr:rowOff>
    </xdr:to>
    <xdr:sp macro="" textlink="">
      <xdr:nvSpPr>
        <xdr:cNvPr id="66064" name="Line 211"/>
        <xdr:cNvSpPr>
          <a:spLocks noChangeShapeType="1"/>
        </xdr:cNvSpPr>
      </xdr:nvSpPr>
      <xdr:spPr bwMode="auto">
        <a:xfrm>
          <a:off x="6048375" y="7724777"/>
          <a:ext cx="5683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53701</xdr:colOff>
      <xdr:row>44</xdr:row>
      <xdr:rowOff>184361</xdr:rowOff>
    </xdr:from>
    <xdr:to>
      <xdr:col>18</xdr:col>
      <xdr:colOff>177526</xdr:colOff>
      <xdr:row>44</xdr:row>
      <xdr:rowOff>184361</xdr:rowOff>
    </xdr:to>
    <xdr:sp macro="" textlink="">
      <xdr:nvSpPr>
        <xdr:cNvPr id="66065" name="Line 209"/>
        <xdr:cNvSpPr>
          <a:spLocks noChangeShapeType="1"/>
        </xdr:cNvSpPr>
      </xdr:nvSpPr>
      <xdr:spPr bwMode="auto">
        <a:xfrm>
          <a:off x="3582426" y="10105703"/>
          <a:ext cx="56491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44556</xdr:colOff>
      <xdr:row>44</xdr:row>
      <xdr:rowOff>184361</xdr:rowOff>
    </xdr:from>
    <xdr:to>
      <xdr:col>24</xdr:col>
      <xdr:colOff>177906</xdr:colOff>
      <xdr:row>44</xdr:row>
      <xdr:rowOff>184361</xdr:rowOff>
    </xdr:to>
    <xdr:sp macro="" textlink="">
      <xdr:nvSpPr>
        <xdr:cNvPr id="66066" name="Line 210"/>
        <xdr:cNvSpPr>
          <a:spLocks noChangeShapeType="1"/>
        </xdr:cNvSpPr>
      </xdr:nvSpPr>
      <xdr:spPr bwMode="auto">
        <a:xfrm>
          <a:off x="4896553" y="10105703"/>
          <a:ext cx="57444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44428</xdr:colOff>
      <xdr:row>44</xdr:row>
      <xdr:rowOff>184361</xdr:rowOff>
    </xdr:from>
    <xdr:to>
      <xdr:col>29</xdr:col>
      <xdr:colOff>168253</xdr:colOff>
      <xdr:row>44</xdr:row>
      <xdr:rowOff>184361</xdr:rowOff>
    </xdr:to>
    <xdr:sp macro="" textlink="">
      <xdr:nvSpPr>
        <xdr:cNvPr id="66067" name="Line 211"/>
        <xdr:cNvSpPr>
          <a:spLocks noChangeShapeType="1"/>
        </xdr:cNvSpPr>
      </xdr:nvSpPr>
      <xdr:spPr bwMode="auto">
        <a:xfrm>
          <a:off x="5999151" y="10105703"/>
          <a:ext cx="56491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61913</xdr:colOff>
      <xdr:row>14</xdr:row>
      <xdr:rowOff>185344</xdr:rowOff>
    </xdr:from>
    <xdr:to>
      <xdr:col>18</xdr:col>
      <xdr:colOff>163763</xdr:colOff>
      <xdr:row>14</xdr:row>
      <xdr:rowOff>185344</xdr:rowOff>
    </xdr:to>
    <xdr:sp macro="" textlink="">
      <xdr:nvSpPr>
        <xdr:cNvPr id="30" name="Line 196"/>
        <xdr:cNvSpPr>
          <a:spLocks noChangeShapeType="1"/>
        </xdr:cNvSpPr>
      </xdr:nvSpPr>
      <xdr:spPr bwMode="auto">
        <a:xfrm>
          <a:off x="361791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52388</xdr:colOff>
      <xdr:row>14</xdr:row>
      <xdr:rowOff>185344</xdr:rowOff>
    </xdr:from>
    <xdr:to>
      <xdr:col>24</xdr:col>
      <xdr:colOff>154238</xdr:colOff>
      <xdr:row>14</xdr:row>
      <xdr:rowOff>185344</xdr:rowOff>
    </xdr:to>
    <xdr:sp macro="" textlink="">
      <xdr:nvSpPr>
        <xdr:cNvPr id="31" name="Line 197"/>
        <xdr:cNvSpPr>
          <a:spLocks noChangeShapeType="1"/>
        </xdr:cNvSpPr>
      </xdr:nvSpPr>
      <xdr:spPr bwMode="auto">
        <a:xfrm>
          <a:off x="4941888"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61913</xdr:colOff>
      <xdr:row>14</xdr:row>
      <xdr:rowOff>185344</xdr:rowOff>
    </xdr:from>
    <xdr:to>
      <xdr:col>29</xdr:col>
      <xdr:colOff>163763</xdr:colOff>
      <xdr:row>14</xdr:row>
      <xdr:rowOff>185344</xdr:rowOff>
    </xdr:to>
    <xdr:sp macro="" textlink="">
      <xdr:nvSpPr>
        <xdr:cNvPr id="32" name="Line 199"/>
        <xdr:cNvSpPr>
          <a:spLocks noChangeShapeType="1"/>
        </xdr:cNvSpPr>
      </xdr:nvSpPr>
      <xdr:spPr bwMode="auto">
        <a:xfrm>
          <a:off x="6062663" y="3249219"/>
          <a:ext cx="5463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3</xdr:row>
      <xdr:rowOff>9525</xdr:rowOff>
    </xdr:from>
    <xdr:to>
      <xdr:col>7</xdr:col>
      <xdr:colOff>9525</xdr:colOff>
      <xdr:row>6</xdr:row>
      <xdr:rowOff>0</xdr:rowOff>
    </xdr:to>
    <xdr:sp macro="" textlink="">
      <xdr:nvSpPr>
        <xdr:cNvPr id="8328" name="Line 161"/>
        <xdr:cNvSpPr>
          <a:spLocks noChangeShapeType="1"/>
        </xdr:cNvSpPr>
      </xdr:nvSpPr>
      <xdr:spPr bwMode="auto">
        <a:xfrm>
          <a:off x="190500" y="704850"/>
          <a:ext cx="121920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33</xdr:col>
      <xdr:colOff>0</xdr:colOff>
      <xdr:row>2</xdr:row>
      <xdr:rowOff>0</xdr:rowOff>
    </xdr:from>
    <xdr:to>
      <xdr:col>51</xdr:col>
      <xdr:colOff>0</xdr:colOff>
      <xdr:row>6</xdr:row>
      <xdr:rowOff>0</xdr:rowOff>
    </xdr:to>
    <xdr:sp macro="" textlink="">
      <xdr:nvSpPr>
        <xdr:cNvPr id="2" name="正方形/長方形 1"/>
        <xdr:cNvSpPr/>
      </xdr:nvSpPr>
      <xdr:spPr bwMode="auto">
        <a:xfrm>
          <a:off x="7334250" y="404813"/>
          <a:ext cx="400050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7</xdr:row>
      <xdr:rowOff>0</xdr:rowOff>
    </xdr:to>
    <xdr:sp macro="" textlink="">
      <xdr:nvSpPr>
        <xdr:cNvPr id="2" name="正方形/長方形 1"/>
        <xdr:cNvSpPr/>
      </xdr:nvSpPr>
      <xdr:spPr bwMode="auto">
        <a:xfrm>
          <a:off x="7334250" y="404813"/>
          <a:ext cx="4667250" cy="99218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51</xdr:col>
      <xdr:colOff>0</xdr:colOff>
      <xdr:row>24</xdr:row>
      <xdr:rowOff>0</xdr:rowOff>
    </xdr:to>
    <xdr:sp macro="" textlink="">
      <xdr:nvSpPr>
        <xdr:cNvPr id="3" name="正方形/長方形 2"/>
        <xdr:cNvSpPr/>
      </xdr:nvSpPr>
      <xdr:spPr bwMode="auto">
        <a:xfrm>
          <a:off x="7334250" y="3841750"/>
          <a:ext cx="4000500" cy="59531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54</xdr:col>
      <xdr:colOff>0</xdr:colOff>
      <xdr:row>44</xdr:row>
      <xdr:rowOff>0</xdr:rowOff>
    </xdr:to>
    <xdr:sp macro="" textlink="">
      <xdr:nvSpPr>
        <xdr:cNvPr id="4" name="正方形/長方形 3"/>
        <xdr:cNvSpPr/>
      </xdr:nvSpPr>
      <xdr:spPr bwMode="auto">
        <a:xfrm>
          <a:off x="7334250" y="7231063"/>
          <a:ext cx="4667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33</xdr:col>
      <xdr:colOff>0</xdr:colOff>
      <xdr:row>2</xdr:row>
      <xdr:rowOff>0</xdr:rowOff>
    </xdr:from>
    <xdr:to>
      <xdr:col>54</xdr:col>
      <xdr:colOff>0</xdr:colOff>
      <xdr:row>6</xdr:row>
      <xdr:rowOff>0</xdr:rowOff>
    </xdr:to>
    <xdr:sp macro="" textlink="">
      <xdr:nvSpPr>
        <xdr:cNvPr id="3" name="正方形/長方形 2"/>
        <xdr:cNvSpPr/>
      </xdr:nvSpPr>
      <xdr:spPr bwMode="auto">
        <a:xfrm>
          <a:off x="7334250" y="579438"/>
          <a:ext cx="4667250" cy="769937"/>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33</xdr:col>
      <xdr:colOff>0</xdr:colOff>
      <xdr:row>2</xdr:row>
      <xdr:rowOff>0</xdr:rowOff>
    </xdr:from>
    <xdr:to>
      <xdr:col>58</xdr:col>
      <xdr:colOff>0</xdr:colOff>
      <xdr:row>9</xdr:row>
      <xdr:rowOff>0</xdr:rowOff>
    </xdr:to>
    <xdr:sp macro="" textlink="">
      <xdr:nvSpPr>
        <xdr:cNvPr id="2" name="正方形/長方形 1"/>
        <xdr:cNvSpPr/>
      </xdr:nvSpPr>
      <xdr:spPr bwMode="auto">
        <a:xfrm>
          <a:off x="7334250" y="404813"/>
          <a:ext cx="5556250" cy="1389062"/>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21</xdr:row>
      <xdr:rowOff>0</xdr:rowOff>
    </xdr:from>
    <xdr:to>
      <xdr:col>58</xdr:col>
      <xdr:colOff>0</xdr:colOff>
      <xdr:row>27</xdr:row>
      <xdr:rowOff>0</xdr:rowOff>
    </xdr:to>
    <xdr:sp macro="" textlink="">
      <xdr:nvSpPr>
        <xdr:cNvPr id="3" name="正方形/長方形 2"/>
        <xdr:cNvSpPr/>
      </xdr:nvSpPr>
      <xdr:spPr bwMode="auto">
        <a:xfrm>
          <a:off x="7334250" y="4175125"/>
          <a:ext cx="5556250" cy="1190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0</xdr:colOff>
      <xdr:row>40</xdr:row>
      <xdr:rowOff>0</xdr:rowOff>
    </xdr:from>
    <xdr:to>
      <xdr:col>42</xdr:col>
      <xdr:colOff>0</xdr:colOff>
      <xdr:row>44</xdr:row>
      <xdr:rowOff>0</xdr:rowOff>
    </xdr:to>
    <xdr:sp macro="" textlink="">
      <xdr:nvSpPr>
        <xdr:cNvPr id="4" name="正方形/長方形 3"/>
        <xdr:cNvSpPr/>
      </xdr:nvSpPr>
      <xdr:spPr bwMode="auto">
        <a:xfrm>
          <a:off x="7334250" y="7945438"/>
          <a:ext cx="2000250" cy="793750"/>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32</xdr:col>
      <xdr:colOff>0</xdr:colOff>
      <xdr:row>1</xdr:row>
      <xdr:rowOff>0</xdr:rowOff>
    </xdr:from>
    <xdr:to>
      <xdr:col>55</xdr:col>
      <xdr:colOff>0</xdr:colOff>
      <xdr:row>8</xdr:row>
      <xdr:rowOff>0</xdr:rowOff>
    </xdr:to>
    <xdr:sp macro="" textlink="">
      <xdr:nvSpPr>
        <xdr:cNvPr id="3" name="正方形/長方形 2"/>
        <xdr:cNvSpPr/>
      </xdr:nvSpPr>
      <xdr:spPr bwMode="auto">
        <a:xfrm>
          <a:off x="7112000" y="230188"/>
          <a:ext cx="5111750" cy="128587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32</xdr:col>
      <xdr:colOff>206375</xdr:colOff>
      <xdr:row>2</xdr:row>
      <xdr:rowOff>190500</xdr:rowOff>
    </xdr:from>
    <xdr:to>
      <xdr:col>49</xdr:col>
      <xdr:colOff>87313</xdr:colOff>
      <xdr:row>5</xdr:row>
      <xdr:rowOff>47625</xdr:rowOff>
    </xdr:to>
    <xdr:sp macro="" textlink="">
      <xdr:nvSpPr>
        <xdr:cNvPr id="2" name="正方形/長方形 1"/>
        <xdr:cNvSpPr/>
      </xdr:nvSpPr>
      <xdr:spPr bwMode="auto">
        <a:xfrm>
          <a:off x="7318375" y="587375"/>
          <a:ext cx="3659188" cy="436563"/>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32</xdr:col>
      <xdr:colOff>206375</xdr:colOff>
      <xdr:row>2</xdr:row>
      <xdr:rowOff>182563</xdr:rowOff>
    </xdr:from>
    <xdr:to>
      <xdr:col>49</xdr:col>
      <xdr:colOff>206375</xdr:colOff>
      <xdr:row>5</xdr:row>
      <xdr:rowOff>31750</xdr:rowOff>
    </xdr:to>
    <xdr:sp macro="" textlink="">
      <xdr:nvSpPr>
        <xdr:cNvPr id="2" name="正方形/長方形 1"/>
        <xdr:cNvSpPr/>
      </xdr:nvSpPr>
      <xdr:spPr bwMode="auto">
        <a:xfrm>
          <a:off x="7318375" y="579438"/>
          <a:ext cx="3778250" cy="428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32</xdr:col>
      <xdr:colOff>0</xdr:colOff>
      <xdr:row>38</xdr:row>
      <xdr:rowOff>0</xdr:rowOff>
    </xdr:from>
    <xdr:to>
      <xdr:col>49</xdr:col>
      <xdr:colOff>0</xdr:colOff>
      <xdr:row>39</xdr:row>
      <xdr:rowOff>0</xdr:rowOff>
    </xdr:to>
    <xdr:sp macro="" textlink="">
      <xdr:nvSpPr>
        <xdr:cNvPr id="2" name="正方形/長方形 1"/>
        <xdr:cNvSpPr/>
      </xdr:nvSpPr>
      <xdr:spPr bwMode="auto">
        <a:xfrm>
          <a:off x="7112000" y="6858000"/>
          <a:ext cx="3778250" cy="174625"/>
        </a:xfrm>
        <a:prstGeom prst="rect">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4.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5.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16.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17.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18.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19.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0.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1.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2.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3.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4.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https://www.soumu.go.jp/denshijiti/code.html" TargetMode="External" Type="http://schemas.openxmlformats.org/officeDocument/2006/relationships/hyperlink"/><Relationship Id="rId2" Target="../printerSettings/printerSettings3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C32"/>
  <sheetViews>
    <sheetView tabSelected="1" zoomScale="120" zoomScaleNormal="120" workbookViewId="0"/>
  </sheetViews>
  <sheetFormatPr defaultColWidth="2.875" defaultRowHeight="13.5" x14ac:dyDescent="0.15"/>
  <cols>
    <col min="1" max="1" width="2.875" style="188"/>
    <col min="2" max="2" width="5.25" style="188" customWidth="1"/>
    <col min="3" max="3" width="22.5" style="188" customWidth="1"/>
    <col min="4" max="4" width="2.625" style="188" customWidth="1"/>
    <col min="5" max="5" width="75" style="188" customWidth="1"/>
    <col min="6" max="6" width="2.875" style="188"/>
    <col min="7" max="7" width="11.5" style="188" customWidth="1"/>
    <col min="8" max="16384" width="2.875" style="188"/>
  </cols>
  <sheetData>
    <row r="1" spans="2:29" ht="15.75" x14ac:dyDescent="0.15">
      <c r="H1" s="437" t="s">
        <v>673</v>
      </c>
    </row>
    <row r="2" spans="2:29" ht="17.25" x14ac:dyDescent="0.15">
      <c r="B2" s="490" t="s">
        <v>532</v>
      </c>
      <c r="C2" s="490"/>
      <c r="D2" s="490"/>
      <c r="E2" s="490"/>
    </row>
    <row r="3" spans="2:29" ht="15.75" x14ac:dyDescent="0.15">
      <c r="H3" s="485"/>
      <c r="I3" s="486"/>
      <c r="K3" s="438" t="s">
        <v>675</v>
      </c>
      <c r="L3" s="439"/>
      <c r="M3" s="439"/>
      <c r="N3" s="439"/>
      <c r="O3" s="439"/>
      <c r="P3" s="439"/>
      <c r="Q3" s="439"/>
      <c r="R3" s="439"/>
      <c r="S3" s="439"/>
      <c r="T3" s="439"/>
      <c r="U3" s="439"/>
      <c r="V3" s="439"/>
      <c r="W3" s="439"/>
      <c r="X3" s="439"/>
      <c r="Y3" s="439"/>
      <c r="Z3" s="439"/>
      <c r="AA3" s="439"/>
      <c r="AB3" s="439"/>
      <c r="AC3" s="439"/>
    </row>
    <row r="4" spans="2:29" ht="15.75" x14ac:dyDescent="0.15">
      <c r="B4" s="192" t="s">
        <v>533</v>
      </c>
      <c r="H4" s="487"/>
      <c r="I4" s="488"/>
      <c r="J4" s="249"/>
      <c r="K4" s="438" t="s">
        <v>674</v>
      </c>
      <c r="L4" s="439"/>
      <c r="M4" s="439"/>
      <c r="N4" s="439"/>
      <c r="O4" s="439"/>
      <c r="P4" s="439"/>
      <c r="Q4" s="439"/>
      <c r="R4" s="439"/>
      <c r="S4" s="439"/>
      <c r="T4" s="439"/>
      <c r="U4" s="439"/>
      <c r="V4" s="439"/>
      <c r="W4" s="439"/>
      <c r="X4" s="439"/>
      <c r="Y4" s="439"/>
      <c r="Z4" s="439"/>
      <c r="AA4" s="439"/>
      <c r="AB4" s="439"/>
      <c r="AC4" s="439"/>
    </row>
    <row r="5" spans="2:29" ht="30" customHeight="1" x14ac:dyDescent="0.15">
      <c r="B5" s="491" t="s">
        <v>534</v>
      </c>
      <c r="C5" s="491"/>
      <c r="D5" s="491" t="s">
        <v>537</v>
      </c>
      <c r="E5" s="491"/>
      <c r="K5" s="489" t="s">
        <v>723</v>
      </c>
      <c r="L5" s="489"/>
      <c r="M5" s="489"/>
      <c r="N5" s="489"/>
      <c r="O5" s="489"/>
      <c r="P5" s="489"/>
      <c r="Q5" s="489"/>
      <c r="R5" s="489"/>
      <c r="S5" s="489"/>
      <c r="T5" s="489"/>
      <c r="U5" s="489"/>
      <c r="V5" s="489"/>
      <c r="W5" s="489"/>
      <c r="X5" s="489"/>
      <c r="Y5" s="489"/>
      <c r="Z5" s="489"/>
      <c r="AA5" s="489"/>
      <c r="AB5" s="489"/>
      <c r="AC5" s="489"/>
    </row>
    <row r="6" spans="2:29" ht="82.5" customHeight="1" x14ac:dyDescent="0.15">
      <c r="B6" s="215" t="s">
        <v>535</v>
      </c>
      <c r="C6" s="216" t="s">
        <v>538</v>
      </c>
      <c r="D6" s="217" t="s">
        <v>536</v>
      </c>
      <c r="E6" s="220" t="s">
        <v>770</v>
      </c>
      <c r="H6" s="492" t="s">
        <v>878</v>
      </c>
      <c r="I6" s="492"/>
      <c r="J6" s="492"/>
      <c r="K6" s="492"/>
      <c r="L6" s="492"/>
      <c r="M6" s="492"/>
      <c r="N6" s="492"/>
      <c r="O6" s="492"/>
      <c r="P6" s="492"/>
      <c r="Q6" s="492"/>
      <c r="R6" s="492"/>
      <c r="S6" s="492"/>
      <c r="T6" s="492"/>
      <c r="U6" s="492"/>
      <c r="V6" s="492"/>
      <c r="W6" s="492"/>
      <c r="X6" s="492"/>
      <c r="Y6" s="492"/>
      <c r="Z6" s="492"/>
      <c r="AA6" s="492"/>
      <c r="AB6" s="492"/>
      <c r="AC6" s="492"/>
    </row>
    <row r="7" spans="2:29" ht="37.5" customHeight="1" x14ac:dyDescent="0.15">
      <c r="B7" s="223" t="s">
        <v>539</v>
      </c>
      <c r="C7" s="216" t="s">
        <v>540</v>
      </c>
      <c r="D7" s="221" t="s">
        <v>542</v>
      </c>
      <c r="E7" s="222" t="s">
        <v>541</v>
      </c>
      <c r="H7" s="492"/>
      <c r="I7" s="492"/>
      <c r="J7" s="492"/>
      <c r="K7" s="492"/>
      <c r="L7" s="492"/>
      <c r="M7" s="492"/>
      <c r="N7" s="492"/>
      <c r="O7" s="492"/>
      <c r="P7" s="492"/>
      <c r="Q7" s="492"/>
      <c r="R7" s="492"/>
      <c r="S7" s="492"/>
      <c r="T7" s="492"/>
      <c r="U7" s="492"/>
      <c r="V7" s="492"/>
      <c r="W7" s="492"/>
      <c r="X7" s="492"/>
      <c r="Y7" s="492"/>
      <c r="Z7" s="492"/>
      <c r="AA7" s="492"/>
      <c r="AB7" s="492"/>
      <c r="AC7" s="492"/>
    </row>
    <row r="8" spans="2:29" ht="52.5" customHeight="1" x14ac:dyDescent="0.15">
      <c r="B8" s="223" t="s">
        <v>543</v>
      </c>
      <c r="C8" s="216" t="s">
        <v>544</v>
      </c>
      <c r="D8" s="221" t="s">
        <v>542</v>
      </c>
      <c r="E8" s="222" t="s">
        <v>545</v>
      </c>
      <c r="H8" s="492"/>
      <c r="I8" s="492"/>
      <c r="J8" s="492"/>
      <c r="K8" s="492"/>
      <c r="L8" s="492"/>
      <c r="M8" s="492"/>
      <c r="N8" s="492"/>
      <c r="O8" s="492"/>
      <c r="P8" s="492"/>
      <c r="Q8" s="492"/>
      <c r="R8" s="492"/>
      <c r="S8" s="492"/>
      <c r="T8" s="492"/>
      <c r="U8" s="492"/>
      <c r="V8" s="492"/>
      <c r="W8" s="492"/>
      <c r="X8" s="492"/>
      <c r="Y8" s="492"/>
      <c r="Z8" s="492"/>
      <c r="AA8" s="492"/>
      <c r="AB8" s="492"/>
      <c r="AC8" s="492"/>
    </row>
    <row r="9" spans="2:29" ht="52.5" customHeight="1" x14ac:dyDescent="0.15">
      <c r="B9" s="223" t="s">
        <v>546</v>
      </c>
      <c r="C9" s="216" t="s">
        <v>547</v>
      </c>
      <c r="D9" s="217" t="s">
        <v>568</v>
      </c>
      <c r="E9" s="220" t="s">
        <v>827</v>
      </c>
      <c r="H9" s="492"/>
      <c r="I9" s="492"/>
      <c r="J9" s="492"/>
      <c r="K9" s="492"/>
      <c r="L9" s="492"/>
      <c r="M9" s="492"/>
      <c r="N9" s="492"/>
      <c r="O9" s="492"/>
      <c r="P9" s="492"/>
      <c r="Q9" s="492"/>
      <c r="R9" s="492"/>
      <c r="S9" s="492"/>
      <c r="T9" s="492"/>
      <c r="U9" s="492"/>
      <c r="V9" s="492"/>
      <c r="W9" s="492"/>
      <c r="X9" s="492"/>
      <c r="Y9" s="492"/>
      <c r="Z9" s="492"/>
      <c r="AA9" s="492"/>
      <c r="AB9" s="492"/>
      <c r="AC9" s="492"/>
    </row>
    <row r="10" spans="2:29" ht="37.5" customHeight="1" x14ac:dyDescent="0.15">
      <c r="B10" s="223" t="s">
        <v>549</v>
      </c>
      <c r="C10" s="216" t="s">
        <v>365</v>
      </c>
      <c r="D10" s="217" t="s">
        <v>551</v>
      </c>
      <c r="E10" s="220" t="s">
        <v>552</v>
      </c>
      <c r="H10" s="492"/>
      <c r="I10" s="492"/>
      <c r="J10" s="492"/>
      <c r="K10" s="492"/>
      <c r="L10" s="492"/>
      <c r="M10" s="492"/>
      <c r="N10" s="492"/>
      <c r="O10" s="492"/>
      <c r="P10" s="492"/>
      <c r="Q10" s="492"/>
      <c r="R10" s="492"/>
      <c r="S10" s="492"/>
      <c r="T10" s="492"/>
      <c r="U10" s="492"/>
      <c r="V10" s="492"/>
      <c r="W10" s="492"/>
      <c r="X10" s="492"/>
      <c r="Y10" s="492"/>
      <c r="Z10" s="492"/>
      <c r="AA10" s="492"/>
      <c r="AB10" s="492"/>
      <c r="AC10" s="492"/>
    </row>
    <row r="11" spans="2:29" ht="37.5" customHeight="1" x14ac:dyDescent="0.15">
      <c r="B11" s="223" t="s">
        <v>553</v>
      </c>
      <c r="C11" s="216" t="s">
        <v>554</v>
      </c>
      <c r="D11" s="217" t="s">
        <v>551</v>
      </c>
      <c r="E11" s="220" t="s">
        <v>555</v>
      </c>
      <c r="H11" s="492"/>
      <c r="I11" s="492"/>
      <c r="J11" s="492"/>
      <c r="K11" s="492"/>
      <c r="L11" s="492"/>
      <c r="M11" s="492"/>
      <c r="N11" s="492"/>
      <c r="O11" s="492"/>
      <c r="P11" s="492"/>
      <c r="Q11" s="492"/>
      <c r="R11" s="492"/>
      <c r="S11" s="492"/>
      <c r="T11" s="492"/>
      <c r="U11" s="492"/>
      <c r="V11" s="492"/>
      <c r="W11" s="492"/>
      <c r="X11" s="492"/>
      <c r="Y11" s="492"/>
      <c r="Z11" s="492"/>
      <c r="AA11" s="492"/>
      <c r="AB11" s="492"/>
      <c r="AC11" s="492"/>
    </row>
    <row r="12" spans="2:29" ht="52.5" customHeight="1" x14ac:dyDescent="0.15">
      <c r="B12" s="215" t="s">
        <v>556</v>
      </c>
      <c r="C12" s="216" t="s">
        <v>557</v>
      </c>
      <c r="D12" s="217" t="s">
        <v>550</v>
      </c>
      <c r="E12" s="220" t="s">
        <v>558</v>
      </c>
      <c r="H12" s="492"/>
      <c r="I12" s="492"/>
      <c r="J12" s="492"/>
      <c r="K12" s="492"/>
      <c r="L12" s="492"/>
      <c r="M12" s="492"/>
      <c r="N12" s="492"/>
      <c r="O12" s="492"/>
      <c r="P12" s="492"/>
      <c r="Q12" s="492"/>
      <c r="R12" s="492"/>
      <c r="S12" s="492"/>
      <c r="T12" s="492"/>
      <c r="U12" s="492"/>
      <c r="V12" s="492"/>
      <c r="W12" s="492"/>
      <c r="X12" s="492"/>
      <c r="Y12" s="492"/>
      <c r="Z12" s="492"/>
      <c r="AA12" s="492"/>
      <c r="AB12" s="492"/>
      <c r="AC12" s="492"/>
    </row>
    <row r="13" spans="2:29" ht="67.5" customHeight="1" x14ac:dyDescent="0.15">
      <c r="B13" s="215" t="s">
        <v>559</v>
      </c>
      <c r="C13" s="216" t="s">
        <v>560</v>
      </c>
      <c r="D13" s="217" t="s">
        <v>561</v>
      </c>
      <c r="E13" s="220" t="s">
        <v>825</v>
      </c>
      <c r="H13" s="492"/>
      <c r="I13" s="492"/>
      <c r="J13" s="492"/>
      <c r="K13" s="492"/>
      <c r="L13" s="492"/>
      <c r="M13" s="492"/>
      <c r="N13" s="492"/>
      <c r="O13" s="492"/>
      <c r="P13" s="492"/>
      <c r="Q13" s="492"/>
      <c r="R13" s="492"/>
      <c r="S13" s="492"/>
      <c r="T13" s="492"/>
      <c r="U13" s="492"/>
      <c r="V13" s="492"/>
      <c r="W13" s="492"/>
      <c r="X13" s="492"/>
      <c r="Y13" s="492"/>
      <c r="Z13" s="492"/>
      <c r="AA13" s="492"/>
      <c r="AB13" s="492"/>
      <c r="AC13" s="492"/>
    </row>
    <row r="14" spans="2:29" ht="52.5" customHeight="1" x14ac:dyDescent="0.15">
      <c r="B14" s="223" t="s">
        <v>562</v>
      </c>
      <c r="C14" s="216" t="s">
        <v>563</v>
      </c>
      <c r="D14" s="217" t="s">
        <v>548</v>
      </c>
      <c r="E14" s="220" t="s">
        <v>564</v>
      </c>
    </row>
    <row r="15" spans="2:29" ht="52.5" customHeight="1" x14ac:dyDescent="0.15">
      <c r="B15" s="223" t="s">
        <v>565</v>
      </c>
      <c r="C15" s="224" t="s">
        <v>566</v>
      </c>
      <c r="D15" s="217" t="s">
        <v>568</v>
      </c>
      <c r="E15" s="220" t="s">
        <v>567</v>
      </c>
    </row>
    <row r="16" spans="2:29" ht="82.5" customHeight="1" x14ac:dyDescent="0.15">
      <c r="B16" s="215" t="s">
        <v>569</v>
      </c>
      <c r="C16" s="224" t="s">
        <v>570</v>
      </c>
      <c r="D16" s="217" t="s">
        <v>572</v>
      </c>
      <c r="E16" s="220" t="s">
        <v>571</v>
      </c>
    </row>
    <row r="17" spans="2:5" ht="67.5" customHeight="1" x14ac:dyDescent="0.15">
      <c r="B17" s="223" t="s">
        <v>573</v>
      </c>
      <c r="C17" s="224" t="s">
        <v>574</v>
      </c>
      <c r="D17" s="217" t="s">
        <v>575</v>
      </c>
      <c r="E17" s="220" t="s">
        <v>826</v>
      </c>
    </row>
    <row r="18" spans="2:5" ht="52.5" customHeight="1" x14ac:dyDescent="0.15">
      <c r="B18" s="223" t="s">
        <v>576</v>
      </c>
      <c r="C18" s="216" t="s">
        <v>577</v>
      </c>
      <c r="D18" s="217" t="s">
        <v>550</v>
      </c>
      <c r="E18" s="220" t="s">
        <v>578</v>
      </c>
    </row>
    <row r="19" spans="2:5" x14ac:dyDescent="0.15">
      <c r="B19" s="190"/>
      <c r="C19" s="218"/>
      <c r="D19" s="218"/>
      <c r="E19" s="218"/>
    </row>
    <row r="20" spans="2:5" x14ac:dyDescent="0.15">
      <c r="B20" s="189" t="s">
        <v>579</v>
      </c>
      <c r="C20" s="121"/>
      <c r="D20" s="189"/>
      <c r="E20" s="219"/>
    </row>
    <row r="21" spans="2:5" ht="30" customHeight="1" x14ac:dyDescent="0.15">
      <c r="B21" s="493" t="s">
        <v>581</v>
      </c>
      <c r="C21" s="494"/>
      <c r="D21" s="493" t="s">
        <v>580</v>
      </c>
      <c r="E21" s="494"/>
    </row>
    <row r="22" spans="2:5" ht="82.5" customHeight="1" x14ac:dyDescent="0.15">
      <c r="B22" s="495" t="s">
        <v>582</v>
      </c>
      <c r="C22" s="496"/>
      <c r="D22" s="217" t="s">
        <v>583</v>
      </c>
      <c r="E22" s="220" t="s">
        <v>584</v>
      </c>
    </row>
    <row r="23" spans="2:5" ht="82.5" customHeight="1" x14ac:dyDescent="0.15">
      <c r="B23" s="495" t="s">
        <v>585</v>
      </c>
      <c r="C23" s="497"/>
      <c r="D23" s="217" t="s">
        <v>583</v>
      </c>
      <c r="E23" s="220" t="s">
        <v>586</v>
      </c>
    </row>
    <row r="24" spans="2:5" ht="157.5" customHeight="1" x14ac:dyDescent="0.15">
      <c r="B24" s="495" t="s">
        <v>587</v>
      </c>
      <c r="C24" s="496"/>
      <c r="D24" s="217" t="s">
        <v>589</v>
      </c>
      <c r="E24" s="220" t="s">
        <v>588</v>
      </c>
    </row>
    <row r="25" spans="2:5" ht="52.5" customHeight="1" x14ac:dyDescent="0.15">
      <c r="B25" s="495" t="s">
        <v>590</v>
      </c>
      <c r="C25" s="496"/>
      <c r="D25" s="217" t="s">
        <v>550</v>
      </c>
      <c r="E25" s="220" t="s">
        <v>591</v>
      </c>
    </row>
    <row r="26" spans="2:5" ht="52.5" customHeight="1" x14ac:dyDescent="0.15">
      <c r="B26" s="495" t="s">
        <v>592</v>
      </c>
      <c r="C26" s="496"/>
      <c r="D26" s="217" t="s">
        <v>594</v>
      </c>
      <c r="E26" s="220" t="s">
        <v>593</v>
      </c>
    </row>
    <row r="27" spans="2:5" ht="67.5" customHeight="1" x14ac:dyDescent="0.15">
      <c r="B27" s="495" t="s">
        <v>595</v>
      </c>
      <c r="C27" s="496"/>
      <c r="D27" s="217" t="s">
        <v>596</v>
      </c>
      <c r="E27" s="220" t="s">
        <v>597</v>
      </c>
    </row>
    <row r="28" spans="2:5" ht="82.5" customHeight="1" x14ac:dyDescent="0.15">
      <c r="B28" s="495" t="s">
        <v>598</v>
      </c>
      <c r="C28" s="496"/>
      <c r="D28" s="217" t="s">
        <v>600</v>
      </c>
      <c r="E28" s="220" t="s">
        <v>599</v>
      </c>
    </row>
    <row r="29" spans="2:5" ht="52.5" customHeight="1" x14ac:dyDescent="0.15">
      <c r="B29" s="495" t="s">
        <v>601</v>
      </c>
      <c r="C29" s="496"/>
      <c r="D29" s="217" t="s">
        <v>550</v>
      </c>
      <c r="E29" s="220" t="s">
        <v>602</v>
      </c>
    </row>
    <row r="30" spans="2:5" ht="37.5" customHeight="1" x14ac:dyDescent="0.15">
      <c r="B30" s="495" t="s">
        <v>603</v>
      </c>
      <c r="C30" s="496"/>
      <c r="D30" s="217" t="s">
        <v>542</v>
      </c>
      <c r="E30" s="220" t="s">
        <v>604</v>
      </c>
    </row>
    <row r="31" spans="2:5" ht="52.5" customHeight="1" x14ac:dyDescent="0.15">
      <c r="B31" s="495" t="s">
        <v>605</v>
      </c>
      <c r="C31" s="496"/>
      <c r="D31" s="217" t="s">
        <v>550</v>
      </c>
      <c r="E31" s="220" t="s">
        <v>606</v>
      </c>
    </row>
    <row r="32" spans="2:5" ht="22.5" customHeight="1" x14ac:dyDescent="0.15">
      <c r="B32" s="495" t="s">
        <v>607</v>
      </c>
      <c r="C32" s="496"/>
      <c r="D32" s="221" t="s">
        <v>542</v>
      </c>
      <c r="E32" s="220" t="s">
        <v>608</v>
      </c>
    </row>
  </sheetData>
  <mergeCells count="20">
    <mergeCell ref="B32:C32"/>
    <mergeCell ref="B25:C25"/>
    <mergeCell ref="B26:C26"/>
    <mergeCell ref="B27:C27"/>
    <mergeCell ref="B28:C28"/>
    <mergeCell ref="B29:C29"/>
    <mergeCell ref="B30:C30"/>
    <mergeCell ref="H6:AC13"/>
    <mergeCell ref="B21:C21"/>
    <mergeCell ref="D21:E21"/>
    <mergeCell ref="B31:C31"/>
    <mergeCell ref="B22:C22"/>
    <mergeCell ref="B23:C23"/>
    <mergeCell ref="B24:C24"/>
    <mergeCell ref="H3:I3"/>
    <mergeCell ref="H4:I4"/>
    <mergeCell ref="K5:AC5"/>
    <mergeCell ref="B2:E2"/>
    <mergeCell ref="D5:E5"/>
    <mergeCell ref="B5:C5"/>
  </mergeCells>
  <phoneticPr fontId="2"/>
  <printOptions horizontalCentered="1"/>
  <pageMargins left="0.39370078740157483" right="0.39370078740157483" top="0.59055118110236227" bottom="0.59055118110236227" header="0.51181102362204722" footer="0.51181102362204722"/>
  <pageSetup paperSize="9" scale="92" fitToHeight="0" orientation="portrait" blackAndWhite="1" r:id="rId1"/>
  <rowBreaks count="1" manualBreakCount="1">
    <brk id="19" min="1"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P52"/>
  <sheetViews>
    <sheetView showGridLines="0" zoomScale="120" zoomScaleNormal="120" workbookViewId="0">
      <selection activeCell="AJ9" sqref="AJ9"/>
    </sheetView>
  </sheetViews>
  <sheetFormatPr defaultRowHeight="13.5" x14ac:dyDescent="0.15"/>
  <cols>
    <col min="1" max="1" width="2.875" style="4" customWidth="1"/>
    <col min="2" max="2" width="1.75" style="4" customWidth="1"/>
    <col min="3" max="4" width="3" style="4" customWidth="1"/>
    <col min="5" max="32" width="2.875" style="4" customWidth="1"/>
    <col min="33" max="33" width="1.5" style="4" customWidth="1"/>
    <col min="34" max="34" width="2.875" style="4" customWidth="1"/>
    <col min="35" max="35" width="28.375" style="5" customWidth="1"/>
    <col min="36" max="36" width="17.5" style="5" customWidth="1"/>
    <col min="37" max="45" width="9" style="5" customWidth="1"/>
    <col min="46" max="46" width="33.5" style="5" customWidth="1"/>
    <col min="47" max="47" width="9" style="5" customWidth="1"/>
    <col min="48" max="48" width="14.125" style="5" customWidth="1"/>
    <col min="49" max="49" width="15.125" style="5" customWidth="1"/>
    <col min="50" max="100" width="9" style="5" customWidth="1"/>
    <col min="101" max="120" width="9" style="6" customWidth="1"/>
    <col min="121" max="16384" width="9" style="4"/>
  </cols>
  <sheetData>
    <row r="1" spans="1:120" x14ac:dyDescent="0.15">
      <c r="AK1" s="257"/>
      <c r="AL1" s="257"/>
      <c r="AM1" s="257"/>
      <c r="AN1" s="257"/>
      <c r="AO1" s="257"/>
      <c r="AP1" s="257"/>
      <c r="AQ1" s="257"/>
      <c r="AR1" s="257"/>
      <c r="AT1" s="5" t="s">
        <v>59</v>
      </c>
      <c r="AU1" s="5" t="s">
        <v>203</v>
      </c>
    </row>
    <row r="2" spans="1:120" ht="15.95" customHeight="1" x14ac:dyDescent="0.25">
      <c r="A2" s="8"/>
      <c r="B2" s="8"/>
      <c r="C2" s="7"/>
      <c r="D2" s="7"/>
      <c r="E2" s="7"/>
      <c r="F2" s="8"/>
      <c r="G2" s="8"/>
      <c r="H2" s="8"/>
      <c r="I2" s="8"/>
      <c r="J2" s="8"/>
      <c r="K2" s="8"/>
      <c r="L2" s="8"/>
      <c r="M2" s="8"/>
      <c r="N2" s="8"/>
      <c r="O2" s="8"/>
      <c r="P2" s="8"/>
      <c r="Q2" s="8"/>
      <c r="R2" s="8"/>
      <c r="S2" s="8"/>
      <c r="T2" s="8"/>
      <c r="U2" s="8"/>
      <c r="V2" s="8"/>
      <c r="W2" s="8"/>
      <c r="X2" s="8"/>
      <c r="Y2" s="8"/>
      <c r="Z2" s="8"/>
      <c r="AA2" s="8"/>
      <c r="AB2" s="8"/>
      <c r="AC2" s="8"/>
      <c r="AD2" s="558" t="s">
        <v>732</v>
      </c>
      <c r="AE2" s="558"/>
      <c r="AF2" s="558"/>
      <c r="AG2" s="45"/>
      <c r="AH2" s="45"/>
      <c r="AI2" s="499" t="s">
        <v>837</v>
      </c>
      <c r="AJ2" s="499"/>
      <c r="AK2" s="499"/>
      <c r="AL2" s="499"/>
      <c r="AM2" s="499"/>
      <c r="AN2" s="499"/>
      <c r="AO2" s="499"/>
      <c r="AP2" s="91"/>
      <c r="AQ2" s="91"/>
      <c r="AR2" s="91"/>
      <c r="AS2" s="4"/>
      <c r="AT2" s="78" t="s">
        <v>202</v>
      </c>
      <c r="AU2" s="4" t="s">
        <v>206</v>
      </c>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row>
    <row r="3" spans="1:120" ht="15.95" customHeight="1" x14ac:dyDescent="0.15">
      <c r="A3" s="563" t="s">
        <v>58</v>
      </c>
      <c r="B3" s="563"/>
      <c r="C3" s="563"/>
      <c r="D3" s="563"/>
      <c r="E3" s="563"/>
      <c r="F3" s="563"/>
      <c r="G3" s="563"/>
      <c r="H3" s="563"/>
      <c r="I3" s="563"/>
      <c r="J3" s="7"/>
      <c r="K3" s="8"/>
      <c r="L3" s="8"/>
      <c r="M3" s="8"/>
      <c r="N3" s="8"/>
      <c r="O3" s="8"/>
      <c r="P3" s="8"/>
      <c r="Q3" s="8"/>
      <c r="R3" s="8"/>
      <c r="S3" s="8"/>
      <c r="T3" s="8"/>
      <c r="U3" s="8"/>
      <c r="V3" s="8"/>
      <c r="W3" s="8"/>
      <c r="X3" s="8"/>
      <c r="Y3" s="8"/>
      <c r="Z3" s="8"/>
      <c r="AA3" s="8"/>
      <c r="AB3" s="8"/>
      <c r="AC3" s="8"/>
      <c r="AD3" s="46" t="s">
        <v>53</v>
      </c>
      <c r="AE3" s="47" t="s">
        <v>53</v>
      </c>
      <c r="AF3" s="48" t="s">
        <v>54</v>
      </c>
      <c r="AG3" s="45"/>
      <c r="AH3" s="45"/>
      <c r="AI3" s="4"/>
      <c r="AJ3" s="4"/>
      <c r="AK3" s="4"/>
      <c r="AL3" s="4"/>
      <c r="AM3" s="4"/>
      <c r="AN3" s="4"/>
      <c r="AO3" s="4"/>
      <c r="AP3" s="4"/>
      <c r="AQ3" s="4"/>
      <c r="AR3" s="4"/>
      <c r="AS3" s="4"/>
      <c r="AT3" s="78" t="s">
        <v>188</v>
      </c>
      <c r="AU3" s="4" t="s">
        <v>207</v>
      </c>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row>
    <row r="4" spans="1:120" ht="23.25" customHeight="1" x14ac:dyDescent="0.15">
      <c r="A4" s="559" t="s">
        <v>37</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49"/>
      <c r="AH4" s="49"/>
      <c r="AL4" s="91"/>
      <c r="AM4" s="91"/>
      <c r="AN4" s="91"/>
      <c r="AO4" s="4"/>
      <c r="AP4" s="4"/>
      <c r="AQ4" s="4"/>
      <c r="AR4" s="4"/>
      <c r="AS4" s="4"/>
      <c r="AT4" s="78" t="s">
        <v>189</v>
      </c>
      <c r="AU4" s="4" t="s">
        <v>204</v>
      </c>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5.95" customHeight="1" x14ac:dyDescent="0.15">
      <c r="A5" s="519" t="s">
        <v>38</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49"/>
      <c r="AH5" s="49"/>
      <c r="AI5" s="91"/>
      <c r="AJ5" s="90"/>
      <c r="AK5" s="90"/>
      <c r="AL5" s="90"/>
      <c r="AM5" s="90"/>
      <c r="AN5" s="90"/>
      <c r="AO5" s="90"/>
      <c r="AP5" s="91"/>
      <c r="AQ5" s="4"/>
      <c r="AR5" s="4"/>
      <c r="AS5" s="4"/>
      <c r="AT5" s="78" t="s">
        <v>190</v>
      </c>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9.75"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90"/>
      <c r="AJ6" s="90"/>
      <c r="AK6" s="250"/>
      <c r="AL6" s="250"/>
      <c r="AM6" s="333"/>
      <c r="AN6" s="333"/>
      <c r="AO6" s="91"/>
      <c r="AP6" s="91"/>
      <c r="AQ6" s="4"/>
      <c r="AR6" s="4"/>
      <c r="AS6" s="4"/>
      <c r="AT6" s="78" t="s">
        <v>191</v>
      </c>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s="15" customFormat="1" ht="15.95" customHeight="1" x14ac:dyDescent="0.15">
      <c r="A7" s="50"/>
      <c r="B7" s="50"/>
      <c r="C7" s="50"/>
      <c r="E7" s="32" t="s">
        <v>63</v>
      </c>
      <c r="AD7" s="50"/>
      <c r="AE7" s="50"/>
      <c r="AF7" s="50"/>
      <c r="AG7" s="50"/>
      <c r="AH7" s="50"/>
      <c r="AI7" s="90"/>
      <c r="AJ7" s="90"/>
      <c r="AK7" s="250"/>
      <c r="AL7" s="250"/>
      <c r="AM7" s="333"/>
      <c r="AN7" s="333"/>
      <c r="AO7" s="259"/>
      <c r="AP7" s="259"/>
      <c r="AT7" s="78" t="s">
        <v>192</v>
      </c>
      <c r="AU7" s="15" t="s">
        <v>23</v>
      </c>
      <c r="AV7" s="15" t="s">
        <v>678</v>
      </c>
      <c r="AW7" s="15" t="s">
        <v>295</v>
      </c>
    </row>
    <row r="8" spans="1:120" s="15" customFormat="1" ht="15.95" customHeight="1" x14ac:dyDescent="0.15">
      <c r="A8" s="8"/>
      <c r="B8" s="8"/>
      <c r="C8" s="8"/>
      <c r="D8" s="51" t="s">
        <v>64</v>
      </c>
      <c r="AC8" s="8"/>
      <c r="AD8" s="8"/>
      <c r="AE8" s="8"/>
      <c r="AF8" s="8"/>
      <c r="AG8" s="8"/>
      <c r="AH8" s="8"/>
      <c r="AJ8" s="259"/>
      <c r="AK8" s="259"/>
      <c r="AL8" s="259"/>
      <c r="AM8" s="259"/>
      <c r="AN8" s="259"/>
      <c r="AO8" s="259"/>
      <c r="AP8" s="259"/>
      <c r="AT8" s="78" t="s">
        <v>193</v>
      </c>
      <c r="AW8" s="4" t="s">
        <v>228</v>
      </c>
      <c r="AX8" s="4" t="s">
        <v>257</v>
      </c>
      <c r="AY8" s="4" t="s">
        <v>729</v>
      </c>
    </row>
    <row r="9" spans="1:120" ht="15.95" customHeight="1" x14ac:dyDescent="0.15">
      <c r="A9" s="51"/>
      <c r="B9" s="51"/>
      <c r="C9" s="51"/>
      <c r="D9" s="51"/>
      <c r="E9" s="51"/>
      <c r="F9" s="7"/>
      <c r="G9" s="7"/>
      <c r="H9" s="8"/>
      <c r="I9" s="8"/>
      <c r="J9" s="8"/>
      <c r="K9" s="8"/>
      <c r="L9" s="8"/>
      <c r="M9" s="8"/>
      <c r="N9" s="8"/>
      <c r="O9" s="7"/>
      <c r="P9" s="7"/>
      <c r="Q9" s="7"/>
      <c r="R9" s="7"/>
      <c r="S9" s="7"/>
      <c r="T9" s="7"/>
      <c r="U9" s="7"/>
      <c r="V9" s="7"/>
      <c r="W9" s="7"/>
      <c r="X9" s="561" t="s">
        <v>180</v>
      </c>
      <c r="Y9" s="561"/>
      <c r="Z9" s="335" t="str">
        <f>IF(AJ9="","",YEAR(AJ9)-2018)</f>
        <v/>
      </c>
      <c r="AA9" s="301" t="s">
        <v>26</v>
      </c>
      <c r="AB9" s="351" t="str">
        <f>IF(AJ9="","",MONTH(AJ9))</f>
        <v/>
      </c>
      <c r="AC9" s="301" t="s">
        <v>179</v>
      </c>
      <c r="AD9" s="351" t="str">
        <f>IF(AJ9="","",DAY(AJ9))</f>
        <v/>
      </c>
      <c r="AE9" s="213" t="s">
        <v>67</v>
      </c>
      <c r="AF9" s="51"/>
      <c r="AG9" s="51"/>
      <c r="AH9" s="51"/>
      <c r="AI9" s="353" t="s">
        <v>838</v>
      </c>
      <c r="AJ9" s="360"/>
      <c r="AK9" s="90" t="s">
        <v>880</v>
      </c>
      <c r="AL9" s="91"/>
      <c r="AM9" s="91"/>
      <c r="AN9" s="91"/>
      <c r="AO9" s="91"/>
      <c r="AP9" s="91"/>
      <c r="AQ9" s="4"/>
      <c r="AR9" s="4"/>
      <c r="AS9" s="4"/>
      <c r="AT9" s="78" t="s">
        <v>194</v>
      </c>
      <c r="AU9" s="4" t="s">
        <v>216</v>
      </c>
      <c r="AV9" s="4" t="s">
        <v>679</v>
      </c>
      <c r="AW9" s="4" t="s">
        <v>229</v>
      </c>
      <c r="AX9" s="4" t="s">
        <v>258</v>
      </c>
      <c r="AY9" s="4" t="s">
        <v>92</v>
      </c>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15.75" customHeight="1" x14ac:dyDescent="0.15">
      <c r="A10" s="51"/>
      <c r="B10" s="51"/>
      <c r="C10" s="51"/>
      <c r="D10" s="71"/>
      <c r="E10" s="35"/>
      <c r="F10" s="35"/>
      <c r="G10" s="35"/>
      <c r="H10" s="35"/>
      <c r="J10" s="51"/>
      <c r="K10" s="7"/>
      <c r="L10" s="7"/>
      <c r="M10" s="7"/>
      <c r="N10" s="7"/>
      <c r="O10" s="7"/>
      <c r="P10" s="7"/>
      <c r="Q10" s="7"/>
      <c r="R10" s="7"/>
      <c r="S10" s="7"/>
      <c r="T10" s="7"/>
      <c r="U10" s="7"/>
      <c r="V10" s="7"/>
      <c r="W10" s="7"/>
      <c r="X10" s="7"/>
      <c r="Y10" s="7"/>
      <c r="Z10" s="7"/>
      <c r="AA10" s="7"/>
      <c r="AB10" s="7"/>
      <c r="AC10" s="51"/>
      <c r="AD10" s="51"/>
      <c r="AE10" s="51"/>
      <c r="AF10" s="51"/>
      <c r="AG10" s="51"/>
      <c r="AH10" s="51"/>
      <c r="AI10" s="214"/>
      <c r="AJ10" s="91"/>
      <c r="AK10" s="91"/>
      <c r="AL10" s="91"/>
      <c r="AM10" s="91"/>
      <c r="AN10" s="91"/>
      <c r="AO10" s="91"/>
      <c r="AP10" s="91"/>
      <c r="AQ10" s="4"/>
      <c r="AR10" s="4"/>
      <c r="AS10" s="4"/>
      <c r="AT10" s="78" t="s">
        <v>195</v>
      </c>
      <c r="AU10" s="4" t="s">
        <v>217</v>
      </c>
      <c r="AV10" s="4" t="s">
        <v>680</v>
      </c>
      <c r="AW10" s="4" t="s">
        <v>230</v>
      </c>
      <c r="AX10" s="4" t="s">
        <v>259</v>
      </c>
      <c r="AY10" s="4" t="s">
        <v>92</v>
      </c>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5.95" customHeight="1" x14ac:dyDescent="0.15">
      <c r="A11" s="51"/>
      <c r="B11" s="51"/>
      <c r="C11" s="51"/>
      <c r="D11" s="51"/>
      <c r="E11" s="32" t="s">
        <v>181</v>
      </c>
      <c r="F11" s="32"/>
      <c r="G11" s="32"/>
      <c r="H11" s="32"/>
      <c r="J11" s="51"/>
      <c r="K11" s="52"/>
      <c r="L11" s="52"/>
      <c r="M11" s="52"/>
      <c r="N11" s="51"/>
      <c r="O11" s="51"/>
      <c r="P11" s="51"/>
      <c r="Q11" s="51"/>
      <c r="R11" s="51"/>
      <c r="S11" s="51"/>
      <c r="T11" s="51"/>
      <c r="U11" s="51"/>
      <c r="V11" s="51"/>
      <c r="W11" s="51"/>
      <c r="X11" s="51"/>
      <c r="Y11" s="51"/>
      <c r="Z11" s="51"/>
      <c r="AA11" s="51"/>
      <c r="AB11" s="51"/>
      <c r="AC11" s="51"/>
      <c r="AD11" s="51"/>
      <c r="AE11" s="51"/>
      <c r="AF11" s="51"/>
      <c r="AG11" s="51"/>
      <c r="AH11" s="51"/>
      <c r="AI11" s="214"/>
      <c r="AJ11" s="264"/>
      <c r="AK11" s="91"/>
      <c r="AL11" s="91"/>
      <c r="AM11" s="91"/>
      <c r="AN11" s="91"/>
      <c r="AO11" s="91"/>
      <c r="AP11" s="91"/>
      <c r="AQ11" s="4"/>
      <c r="AR11" s="4"/>
      <c r="AS11" s="4"/>
      <c r="AT11" s="78" t="s">
        <v>196</v>
      </c>
      <c r="AU11" s="4" t="s">
        <v>218</v>
      </c>
      <c r="AV11" s="4" t="s">
        <v>681</v>
      </c>
      <c r="AW11" s="4" t="s">
        <v>231</v>
      </c>
      <c r="AX11" s="4" t="s">
        <v>260</v>
      </c>
      <c r="AY11" s="4" t="s">
        <v>92</v>
      </c>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5.95" customHeight="1" x14ac:dyDescent="0.15">
      <c r="A12" s="51"/>
      <c r="B12" s="51"/>
      <c r="C12" s="51"/>
      <c r="D12" s="52"/>
      <c r="E12" s="52"/>
      <c r="F12" s="52"/>
      <c r="G12" s="52"/>
      <c r="H12" s="50"/>
      <c r="I12" s="52"/>
      <c r="J12" s="50"/>
      <c r="K12" s="52"/>
      <c r="L12" s="519" t="s">
        <v>39</v>
      </c>
      <c r="M12" s="519"/>
      <c r="N12" s="519"/>
      <c r="O12" s="560" t="s">
        <v>40</v>
      </c>
      <c r="P12" s="560"/>
      <c r="Q12" s="560"/>
      <c r="R12" s="560"/>
      <c r="S12" s="560"/>
      <c r="T12" s="8"/>
      <c r="U12" s="562">
        <f>AJ12</f>
        <v>0</v>
      </c>
      <c r="V12" s="562"/>
      <c r="W12" s="562"/>
      <c r="X12" s="562"/>
      <c r="Y12" s="562"/>
      <c r="Z12" s="562"/>
      <c r="AA12" s="562"/>
      <c r="AB12" s="562"/>
      <c r="AC12" s="562"/>
      <c r="AD12" s="562"/>
      <c r="AE12" s="562"/>
      <c r="AF12" s="562"/>
      <c r="AG12" s="51"/>
      <c r="AH12" s="51"/>
      <c r="AI12" s="353" t="s">
        <v>839</v>
      </c>
      <c r="AJ12" s="503"/>
      <c r="AK12" s="504"/>
      <c r="AL12" s="504"/>
      <c r="AM12" s="504"/>
      <c r="AN12" s="504"/>
      <c r="AO12" s="505"/>
      <c r="AP12" s="90"/>
      <c r="AQ12" s="4"/>
      <c r="AR12" s="4"/>
      <c r="AS12" s="4"/>
      <c r="AT12" s="78" t="s">
        <v>197</v>
      </c>
      <c r="AU12" s="4" t="s">
        <v>219</v>
      </c>
      <c r="AV12" s="4" t="s">
        <v>682</v>
      </c>
      <c r="AW12" s="4" t="s">
        <v>232</v>
      </c>
      <c r="AX12" s="4" t="s">
        <v>261</v>
      </c>
      <c r="AY12" s="4" t="s">
        <v>92</v>
      </c>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5.95" customHeight="1" x14ac:dyDescent="0.15">
      <c r="A13" s="51"/>
      <c r="B13" s="51"/>
      <c r="C13" s="51"/>
      <c r="D13" s="52"/>
      <c r="E13" s="52"/>
      <c r="F13" s="52"/>
      <c r="G13" s="52"/>
      <c r="H13" s="50"/>
      <c r="I13" s="52"/>
      <c r="J13" s="52"/>
      <c r="K13" s="52"/>
      <c r="L13" s="52"/>
      <c r="M13" s="52"/>
      <c r="N13" s="51"/>
      <c r="O13" s="560" t="s">
        <v>41</v>
      </c>
      <c r="P13" s="560"/>
      <c r="Q13" s="560"/>
      <c r="R13" s="560"/>
      <c r="S13" s="560"/>
      <c r="T13" s="244" t="s">
        <v>56</v>
      </c>
      <c r="U13" s="564" t="str">
        <f>IF(AJ13="","　　　－　　　　",DBCS(AJ13))</f>
        <v>　　　－　　　　</v>
      </c>
      <c r="V13" s="564"/>
      <c r="W13" s="564"/>
      <c r="X13" s="564"/>
      <c r="Y13" s="245" t="s">
        <v>2</v>
      </c>
      <c r="AA13" s="51"/>
      <c r="AB13" s="51"/>
      <c r="AC13" s="51"/>
      <c r="AD13" s="51"/>
      <c r="AE13" s="51"/>
      <c r="AF13" s="51"/>
      <c r="AG13" s="51"/>
      <c r="AH13" s="51"/>
      <c r="AI13" s="353" t="s">
        <v>840</v>
      </c>
      <c r="AJ13" s="361"/>
      <c r="AK13" s="250" t="s">
        <v>841</v>
      </c>
      <c r="AL13" s="91"/>
      <c r="AM13" s="268" t="s">
        <v>629</v>
      </c>
      <c r="AN13" s="268" t="s">
        <v>630</v>
      </c>
      <c r="AO13" s="91"/>
      <c r="AP13" s="91"/>
      <c r="AQ13" s="4"/>
      <c r="AR13" s="4"/>
      <c r="AS13" s="4"/>
      <c r="AT13" s="78" t="s">
        <v>198</v>
      </c>
      <c r="AU13" s="4" t="s">
        <v>220</v>
      </c>
      <c r="AV13" s="4" t="s">
        <v>683</v>
      </c>
      <c r="AW13" s="4" t="s">
        <v>233</v>
      </c>
      <c r="AX13" s="4" t="s">
        <v>262</v>
      </c>
      <c r="AY13" s="4" t="s">
        <v>92</v>
      </c>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5.95" customHeight="1" x14ac:dyDescent="0.15">
      <c r="A14" s="51"/>
      <c r="B14" s="51"/>
      <c r="C14" s="51"/>
      <c r="D14" s="52"/>
      <c r="E14" s="52"/>
      <c r="F14" s="52"/>
      <c r="G14" s="52"/>
      <c r="H14" s="50"/>
      <c r="I14" s="52"/>
      <c r="J14" s="52"/>
      <c r="K14" s="52"/>
      <c r="L14" s="52"/>
      <c r="M14" s="52"/>
      <c r="N14" s="50"/>
      <c r="O14" s="560" t="s">
        <v>42</v>
      </c>
      <c r="P14" s="560"/>
      <c r="Q14" s="560"/>
      <c r="R14" s="560"/>
      <c r="S14" s="560"/>
      <c r="T14" s="53"/>
      <c r="U14" s="583" t="str">
        <f>IF(ISERROR(AM14&amp;AN14&amp;AJ15)=TRUE,"",AM14&amp;AN14&amp;AJ15)</f>
        <v/>
      </c>
      <c r="V14" s="583"/>
      <c r="W14" s="583"/>
      <c r="X14" s="583"/>
      <c r="Y14" s="583"/>
      <c r="Z14" s="583"/>
      <c r="AA14" s="583"/>
      <c r="AB14" s="583"/>
      <c r="AC14" s="583"/>
      <c r="AD14" s="583"/>
      <c r="AE14" s="583"/>
      <c r="AF14" s="583"/>
      <c r="AG14" s="51"/>
      <c r="AH14" s="51"/>
      <c r="AI14" s="353" t="s">
        <v>294</v>
      </c>
      <c r="AJ14" s="306"/>
      <c r="AK14" s="462" t="s">
        <v>863</v>
      </c>
      <c r="AL14" s="90"/>
      <c r="AM14" s="269" t="e">
        <f>VLOOKUP(AJ14,AW8:AY36,2)</f>
        <v>#N/A</v>
      </c>
      <c r="AN14" s="269" t="e">
        <f>IF(VLOOKUP(AJ14,AW8:AY36,3)="　","",VLOOKUP(AJ14,AW8:AY36,3))</f>
        <v>#N/A</v>
      </c>
      <c r="AO14" s="90"/>
      <c r="AP14" s="90"/>
      <c r="AQ14" s="4"/>
      <c r="AR14" s="4"/>
      <c r="AS14" s="4"/>
      <c r="AT14" s="78" t="s">
        <v>199</v>
      </c>
      <c r="AU14" s="4" t="s">
        <v>221</v>
      </c>
      <c r="AV14" s="4" t="s">
        <v>684</v>
      </c>
      <c r="AW14" s="4" t="s">
        <v>234</v>
      </c>
      <c r="AX14" s="4" t="s">
        <v>263</v>
      </c>
      <c r="AY14" s="4" t="s">
        <v>92</v>
      </c>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row>
    <row r="15" spans="1:120" ht="15.95" customHeight="1" x14ac:dyDescent="0.15">
      <c r="A15" s="51"/>
      <c r="B15" s="51"/>
      <c r="C15" s="51"/>
      <c r="D15" s="52"/>
      <c r="E15" s="52"/>
      <c r="F15" s="52"/>
      <c r="G15" s="52"/>
      <c r="H15" s="50"/>
      <c r="I15" s="52"/>
      <c r="J15" s="52"/>
      <c r="K15" s="52"/>
      <c r="L15" s="52"/>
      <c r="M15" s="52"/>
      <c r="N15" s="51"/>
      <c r="O15" s="560" t="s">
        <v>43</v>
      </c>
      <c r="P15" s="560"/>
      <c r="Q15" s="560"/>
      <c r="R15" s="560"/>
      <c r="S15" s="560"/>
      <c r="T15" s="53"/>
      <c r="U15" s="583"/>
      <c r="V15" s="583"/>
      <c r="W15" s="583"/>
      <c r="X15" s="583"/>
      <c r="Y15" s="583"/>
      <c r="Z15" s="583"/>
      <c r="AA15" s="583"/>
      <c r="AB15" s="583"/>
      <c r="AC15" s="583"/>
      <c r="AD15" s="583"/>
      <c r="AE15" s="583"/>
      <c r="AF15" s="583"/>
      <c r="AG15" s="51"/>
      <c r="AH15" s="51"/>
      <c r="AI15" s="353" t="s">
        <v>293</v>
      </c>
      <c r="AJ15" s="503"/>
      <c r="AK15" s="504"/>
      <c r="AL15" s="504"/>
      <c r="AM15" s="504"/>
      <c r="AN15" s="504"/>
      <c r="AO15" s="505"/>
      <c r="AP15" s="90"/>
      <c r="AQ15" s="4"/>
      <c r="AR15" s="4"/>
      <c r="AS15" s="4"/>
      <c r="AT15" s="78" t="s">
        <v>200</v>
      </c>
      <c r="AU15" s="4" t="s">
        <v>222</v>
      </c>
      <c r="AV15" s="4" t="s">
        <v>685</v>
      </c>
      <c r="AW15" s="4" t="s">
        <v>235</v>
      </c>
      <c r="AX15" s="4" t="s">
        <v>264</v>
      </c>
      <c r="AY15" s="4" t="s">
        <v>92</v>
      </c>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row>
    <row r="16" spans="1:120" ht="15.95" customHeight="1" x14ac:dyDescent="0.15">
      <c r="A16" s="51"/>
      <c r="B16" s="51"/>
      <c r="C16" s="51"/>
      <c r="D16" s="52"/>
      <c r="E16" s="52"/>
      <c r="F16" s="52"/>
      <c r="G16" s="52"/>
      <c r="H16" s="50"/>
      <c r="I16" s="52"/>
      <c r="J16" s="52"/>
      <c r="K16" s="52"/>
      <c r="L16" s="52"/>
      <c r="M16" s="52"/>
      <c r="N16" s="51"/>
      <c r="O16" s="53"/>
      <c r="P16" s="53"/>
      <c r="Q16" s="53"/>
      <c r="R16" s="53"/>
      <c r="S16" s="53"/>
      <c r="T16" s="53"/>
      <c r="U16" s="53"/>
      <c r="V16" s="8"/>
      <c r="W16" s="51"/>
      <c r="X16" s="51"/>
      <c r="Y16" s="51"/>
      <c r="Z16" s="51"/>
      <c r="AA16" s="51"/>
      <c r="AB16" s="51"/>
      <c r="AC16" s="51"/>
      <c r="AD16" s="51"/>
      <c r="AE16" s="51"/>
      <c r="AF16" s="51"/>
      <c r="AG16" s="51"/>
      <c r="AH16" s="51"/>
      <c r="AI16" s="353" t="s">
        <v>850</v>
      </c>
      <c r="AJ16" s="362"/>
      <c r="AK16" s="462" t="s">
        <v>863</v>
      </c>
      <c r="AL16" s="4"/>
      <c r="AM16" s="4"/>
      <c r="AN16" s="4"/>
      <c r="AO16" s="4"/>
      <c r="AP16" s="4"/>
      <c r="AQ16" s="4"/>
      <c r="AR16" s="4"/>
      <c r="AS16" s="4"/>
      <c r="AT16" s="78" t="s">
        <v>201</v>
      </c>
      <c r="AU16" s="4" t="s">
        <v>223</v>
      </c>
      <c r="AV16" s="4"/>
      <c r="AW16" s="4" t="s">
        <v>236</v>
      </c>
      <c r="AX16" s="4" t="s">
        <v>265</v>
      </c>
      <c r="AY16" s="4" t="s">
        <v>92</v>
      </c>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15.95" customHeight="1" x14ac:dyDescent="0.15">
      <c r="A17" s="51"/>
      <c r="B17" s="51"/>
      <c r="C17" s="51"/>
      <c r="D17" s="51"/>
      <c r="E17" s="51"/>
      <c r="F17" s="51"/>
      <c r="G17" s="51"/>
      <c r="H17" s="51"/>
      <c r="I17" s="51"/>
      <c r="J17" s="51"/>
      <c r="K17" s="51"/>
      <c r="L17" s="51"/>
      <c r="M17" s="51"/>
      <c r="N17" s="51"/>
      <c r="O17" s="560" t="s">
        <v>44</v>
      </c>
      <c r="P17" s="560"/>
      <c r="Q17" s="560"/>
      <c r="R17" s="560"/>
      <c r="S17" s="560"/>
      <c r="T17" s="53"/>
      <c r="U17" s="523" t="str">
        <f>AJ17&amp;AJ18</f>
        <v/>
      </c>
      <c r="V17" s="523"/>
      <c r="W17" s="523"/>
      <c r="X17" s="523"/>
      <c r="Y17" s="523"/>
      <c r="Z17" s="523"/>
      <c r="AA17" s="523"/>
      <c r="AB17" s="523"/>
      <c r="AC17" s="523"/>
      <c r="AD17" s="523"/>
      <c r="AE17" s="523"/>
      <c r="AF17" s="523"/>
      <c r="AG17" s="51"/>
      <c r="AH17" s="51"/>
      <c r="AI17" s="354" t="s">
        <v>676</v>
      </c>
      <c r="AJ17" s="306"/>
      <c r="AK17" s="464" t="str">
        <f>IF(AJ16="","",IF(LEFT(AJ16,1)="1","（例：代表取締役）","←この欄は入力不要です。"))</f>
        <v/>
      </c>
      <c r="AL17" s="90"/>
      <c r="AM17" s="90"/>
      <c r="AN17" s="90"/>
      <c r="AO17" s="466" t="str">
        <f>IF(AJ17="代表取締役　","０１",IF(AJ17="取締役　","０２",IF(AJ17="代表社員　","０４",IF(AJ17="代表理事　","０７",IF(AJ17="理事　","０７",IF(AJ17="代表執行役　","１３",IF(AJ17="執行役　","１４","０９")))))))</f>
        <v>０９</v>
      </c>
      <c r="AP17" s="90"/>
      <c r="AQ17" s="4"/>
      <c r="AR17" s="4"/>
      <c r="AS17" s="4"/>
      <c r="AT17" s="78"/>
      <c r="AU17" s="4" t="s">
        <v>224</v>
      </c>
      <c r="AV17" s="4"/>
      <c r="AW17" s="4" t="s">
        <v>237</v>
      </c>
      <c r="AX17" s="4" t="s">
        <v>266</v>
      </c>
      <c r="AY17" s="4" t="s">
        <v>92</v>
      </c>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5.95" customHeight="1" x14ac:dyDescent="0.15">
      <c r="A18" s="51"/>
      <c r="B18" s="51"/>
      <c r="C18" s="51"/>
      <c r="D18" s="51"/>
      <c r="E18" s="51"/>
      <c r="F18" s="51"/>
      <c r="G18" s="51"/>
      <c r="H18" s="51"/>
      <c r="I18" s="51"/>
      <c r="J18" s="51"/>
      <c r="K18" s="51"/>
      <c r="L18" s="51"/>
      <c r="M18" s="51"/>
      <c r="N18" s="51"/>
      <c r="O18" s="7" t="s">
        <v>66</v>
      </c>
      <c r="P18" s="7"/>
      <c r="Q18" s="7"/>
      <c r="R18" s="7"/>
      <c r="S18" s="7"/>
      <c r="T18" s="7"/>
      <c r="U18" s="7"/>
      <c r="V18" s="7"/>
      <c r="W18" s="7"/>
      <c r="X18" s="72"/>
      <c r="Y18" s="51"/>
      <c r="Z18" s="51"/>
      <c r="AA18" s="51"/>
      <c r="AB18" s="51"/>
      <c r="AC18" s="51"/>
      <c r="AD18" s="51"/>
      <c r="AE18" s="51"/>
      <c r="AF18" s="51"/>
      <c r="AG18" s="51"/>
      <c r="AH18" s="51"/>
      <c r="AI18" s="354" t="s">
        <v>677</v>
      </c>
      <c r="AJ18" s="503"/>
      <c r="AK18" s="504"/>
      <c r="AL18" s="505"/>
      <c r="AM18" s="90"/>
      <c r="AN18" s="90"/>
      <c r="AO18" s="90"/>
      <c r="AP18" s="90"/>
      <c r="AQ18" s="4"/>
      <c r="AR18" s="4"/>
      <c r="AS18" s="4"/>
      <c r="AT18" s="78"/>
      <c r="AU18" s="4" t="s">
        <v>225</v>
      </c>
      <c r="AV18" s="4"/>
      <c r="AW18" s="4" t="s">
        <v>238</v>
      </c>
      <c r="AX18" s="4" t="s">
        <v>267</v>
      </c>
      <c r="AY18" s="4" t="s">
        <v>92</v>
      </c>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5.95" customHeight="1" x14ac:dyDescent="0.15">
      <c r="A19" s="51"/>
      <c r="B19" s="51"/>
      <c r="C19" s="51"/>
      <c r="D19" s="51"/>
      <c r="E19" s="51"/>
      <c r="F19" s="51"/>
      <c r="G19" s="51"/>
      <c r="H19" s="51"/>
      <c r="I19" s="51"/>
      <c r="J19" s="51"/>
      <c r="K19" s="51"/>
      <c r="L19" s="51"/>
      <c r="M19" s="51"/>
      <c r="N19" s="51"/>
      <c r="O19" s="560" t="s">
        <v>45</v>
      </c>
      <c r="P19" s="560"/>
      <c r="Q19" s="560"/>
      <c r="R19" s="560"/>
      <c r="S19" s="560"/>
      <c r="T19" s="35"/>
      <c r="U19" s="589" t="str">
        <f>DBCS(AJ19)</f>
        <v/>
      </c>
      <c r="V19" s="589"/>
      <c r="W19" s="589"/>
      <c r="X19" s="589"/>
      <c r="Y19" s="589"/>
      <c r="Z19" s="589"/>
      <c r="AA19" s="589"/>
      <c r="AB19" s="589"/>
      <c r="AC19" s="589"/>
      <c r="AD19" s="589"/>
      <c r="AE19" s="589"/>
      <c r="AF19" s="589"/>
      <c r="AG19" s="51"/>
      <c r="AH19" s="51"/>
      <c r="AI19" s="354" t="s">
        <v>842</v>
      </c>
      <c r="AJ19" s="361"/>
      <c r="AK19" s="90" t="s">
        <v>844</v>
      </c>
      <c r="AL19" s="90"/>
      <c r="AM19" s="91"/>
      <c r="AN19" s="91"/>
      <c r="AO19" s="91"/>
      <c r="AP19" s="91"/>
      <c r="AQ19" s="4"/>
      <c r="AR19" s="4"/>
      <c r="AS19" s="4"/>
      <c r="AU19" s="4" t="s">
        <v>226</v>
      </c>
      <c r="AV19" s="4"/>
      <c r="AW19" s="4" t="s">
        <v>239</v>
      </c>
      <c r="AX19" s="4" t="s">
        <v>268</v>
      </c>
      <c r="AY19" s="4" t="s">
        <v>92</v>
      </c>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5.95" customHeight="1" x14ac:dyDescent="0.15">
      <c r="A20" s="51"/>
      <c r="B20" s="51"/>
      <c r="C20" s="51"/>
      <c r="D20" s="51"/>
      <c r="E20" s="51"/>
      <c r="F20" s="51"/>
      <c r="G20" s="51"/>
      <c r="H20" s="51"/>
      <c r="I20" s="51"/>
      <c r="J20" s="51"/>
      <c r="K20" s="51"/>
      <c r="L20" s="51"/>
      <c r="M20" s="51"/>
      <c r="N20" s="51"/>
      <c r="O20" s="560" t="s">
        <v>182</v>
      </c>
      <c r="P20" s="560"/>
      <c r="Q20" s="560"/>
      <c r="R20" s="560"/>
      <c r="S20" s="560"/>
      <c r="T20" s="35"/>
      <c r="U20" s="589" t="str">
        <f>DBCS(AJ20)</f>
        <v/>
      </c>
      <c r="V20" s="589"/>
      <c r="W20" s="589"/>
      <c r="X20" s="589"/>
      <c r="Y20" s="589"/>
      <c r="Z20" s="589"/>
      <c r="AA20" s="589"/>
      <c r="AB20" s="589"/>
      <c r="AC20" s="589"/>
      <c r="AD20" s="589"/>
      <c r="AE20" s="589"/>
      <c r="AF20" s="589"/>
      <c r="AG20" s="51"/>
      <c r="AH20" s="51"/>
      <c r="AI20" s="354" t="s">
        <v>843</v>
      </c>
      <c r="AJ20" s="361"/>
      <c r="AK20" s="90"/>
      <c r="AL20" s="90"/>
      <c r="AM20" s="91"/>
      <c r="AN20" s="91"/>
      <c r="AO20" s="91"/>
      <c r="AP20" s="91"/>
      <c r="AQ20" s="4"/>
      <c r="AR20" s="4"/>
      <c r="AS20" s="4"/>
      <c r="AT20" s="78"/>
      <c r="AU20" s="4"/>
      <c r="AV20" s="4"/>
      <c r="AW20" s="4" t="s">
        <v>240</v>
      </c>
      <c r="AX20" s="4" t="s">
        <v>269</v>
      </c>
      <c r="AY20" s="4" t="s">
        <v>92</v>
      </c>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s="32" customFormat="1" ht="15.95" customHeight="1" x14ac:dyDescent="0.15">
      <c r="C21" s="581" t="s">
        <v>0</v>
      </c>
      <c r="D21" s="581"/>
      <c r="E21" s="581"/>
      <c r="F21" s="581"/>
      <c r="G21" s="581"/>
      <c r="H21" s="581"/>
      <c r="J21" s="581" t="s">
        <v>1</v>
      </c>
      <c r="K21" s="581"/>
      <c r="L21" s="581"/>
      <c r="M21" s="581"/>
      <c r="N21" s="581"/>
      <c r="O21" s="581"/>
      <c r="P21" s="581"/>
      <c r="R21" s="582" t="s">
        <v>65</v>
      </c>
      <c r="S21" s="582"/>
      <c r="T21" s="582"/>
      <c r="U21" s="582"/>
      <c r="V21" s="582"/>
      <c r="W21" s="582"/>
      <c r="X21" s="582"/>
      <c r="AI21" s="355"/>
      <c r="AJ21" s="250"/>
      <c r="AK21" s="250"/>
      <c r="AL21" s="250"/>
      <c r="AM21" s="250"/>
      <c r="AT21" s="78"/>
      <c r="AU21" s="260" t="s">
        <v>687</v>
      </c>
      <c r="AW21" s="4" t="s">
        <v>241</v>
      </c>
      <c r="AX21" s="4" t="s">
        <v>270</v>
      </c>
      <c r="AY21" s="4" t="s">
        <v>92</v>
      </c>
    </row>
    <row r="22" spans="1:120" s="32" customFormat="1" ht="15.95" customHeight="1" x14ac:dyDescent="0.15">
      <c r="B22" s="31"/>
      <c r="C22" s="55"/>
      <c r="D22" s="56"/>
      <c r="E22" s="56"/>
      <c r="F22" s="56"/>
      <c r="G22" s="56"/>
      <c r="H22" s="57"/>
      <c r="I22" s="31"/>
      <c r="J22" s="55"/>
      <c r="K22" s="56"/>
      <c r="L22" s="58"/>
      <c r="M22" s="56"/>
      <c r="N22" s="56"/>
      <c r="O22" s="56"/>
      <c r="P22" s="57"/>
      <c r="Q22" s="51"/>
      <c r="R22" s="337" t="str">
        <f>IF(DBCS(C26)="３",LEFT(DBCS(AJ24),1),"")</f>
        <v/>
      </c>
      <c r="S22" s="338" t="str">
        <f>IF(DBCS(C26)="３",MID(DBCS(AJ24),2,1),"")</f>
        <v/>
      </c>
      <c r="T22" s="595" t="str">
        <f>IF(DBCS(C26)="３",DBCS("("&amp;AK24&amp;")"),"(  )")</f>
        <v>(  )</v>
      </c>
      <c r="U22" s="596"/>
      <c r="V22" s="597"/>
      <c r="W22" s="337" t="str">
        <f>IF(DBCS(C26)="３",MID(RIGHT("０００００"&amp;DBCS(AL24),6),1,1),"")</f>
        <v/>
      </c>
      <c r="X22" s="339" t="str">
        <f>IF(DBCS(C26)="３",MID(RIGHT("０００００"&amp;DBCS(AL24),6),2,1),"")</f>
        <v/>
      </c>
      <c r="Y22" s="339" t="str">
        <f>IF(DBCS(C26)="３",MID(RIGHT("０００００"&amp;DBCS(AL24),6),3,1),"")</f>
        <v/>
      </c>
      <c r="Z22" s="339" t="str">
        <f>IF(DBCS(C26)="３",MID(RIGHT("０００００"&amp;DBCS(AL24),6),4,1),"")</f>
        <v/>
      </c>
      <c r="AA22" s="339" t="str">
        <f>IF(DBCS(C26)="３",MID(RIGHT("０００００"&amp;DBCS(AL24),6),5,1),"")</f>
        <v/>
      </c>
      <c r="AB22" s="338" t="str">
        <f>IF(DBCS(C26)="３",MID(RIGHT("０００００"&amp;DBCS(AL24),6),6,1),"")</f>
        <v/>
      </c>
      <c r="AI22" s="355" t="s">
        <v>845</v>
      </c>
      <c r="AJ22" s="325" t="s">
        <v>316</v>
      </c>
      <c r="AK22" s="462" t="s">
        <v>863</v>
      </c>
      <c r="AL22" s="250"/>
      <c r="AM22" s="250"/>
      <c r="AO22" s="465" t="str">
        <f>IF(AJ22="１．新規","1",IF(AJ22="２．免許換え新規","2",IF(AJ22="３．更新","3","")))</f>
        <v/>
      </c>
      <c r="AU22" s="260" t="s">
        <v>686</v>
      </c>
      <c r="AW22" s="4" t="s">
        <v>242</v>
      </c>
      <c r="AX22" s="4" t="s">
        <v>286</v>
      </c>
      <c r="AY22" s="4" t="s">
        <v>271</v>
      </c>
    </row>
    <row r="23" spans="1:120" s="32" customFormat="1" ht="15.95" customHeight="1" x14ac:dyDescent="0.15">
      <c r="O23" s="61"/>
      <c r="P23" s="73"/>
      <c r="Q23" s="75" t="s">
        <v>184</v>
      </c>
      <c r="R23" s="344" t="str">
        <f>IF(DBCS(C26)="３",IF(AJ25&gt;43585,"R","H"),"")</f>
        <v/>
      </c>
      <c r="S23" s="345" t="str">
        <f>IF(DBCS(C26)="３",IF(AJ25&gt;43585,YEAR(AJ25)-2018,YEAR(AJ25)-1988),"")</f>
        <v/>
      </c>
      <c r="T23" s="73" t="s">
        <v>26</v>
      </c>
      <c r="U23" s="341" t="str">
        <f>IF(DBCS(C26)="３",MONTH(AJ25),"")</f>
        <v/>
      </c>
      <c r="V23" s="73" t="s">
        <v>27</v>
      </c>
      <c r="W23" s="341" t="str">
        <f>IF(DBCS(C26)="３",DAY(AJ25),"")</f>
        <v/>
      </c>
      <c r="X23" s="73" t="s">
        <v>227</v>
      </c>
      <c r="Y23" s="89"/>
      <c r="Z23" s="342" t="str">
        <f>IF(DBCS(C26)="３","R","")</f>
        <v/>
      </c>
      <c r="AA23" s="343" t="str">
        <f>IF(DBCS(C26)="３",YEAR(DATE(YEAR(AJ25)+5,MONTH(AJ25),DAY(AJ25))-1)-2018,"")</f>
        <v/>
      </c>
      <c r="AB23" s="73" t="s">
        <v>26</v>
      </c>
      <c r="AC23" s="341" t="str">
        <f>IF(DBCS(C26)="３",MONTH(DATE(YEAR(AJ25)+5,MONTH(AJ25),DAY(AJ25))-1),"")</f>
        <v/>
      </c>
      <c r="AD23" s="73" t="s">
        <v>27</v>
      </c>
      <c r="AE23" s="341" t="str">
        <f>IF(DBCS(C26)="３",DAY(DATE(YEAR(AJ25)+5,MONTH(AJ25),DAY(AJ25))-1),"")</f>
        <v/>
      </c>
      <c r="AF23" s="73" t="s">
        <v>183</v>
      </c>
      <c r="AI23" s="356"/>
      <c r="AJ23" s="352" t="s">
        <v>846</v>
      </c>
      <c r="AK23" s="352" t="s">
        <v>847</v>
      </c>
      <c r="AL23" s="352" t="s">
        <v>848</v>
      </c>
      <c r="AM23" s="250"/>
      <c r="AU23" s="260" t="s">
        <v>688</v>
      </c>
      <c r="AW23" s="4" t="s">
        <v>243</v>
      </c>
      <c r="AX23" s="4" t="s">
        <v>287</v>
      </c>
      <c r="AY23" s="4" t="s">
        <v>272</v>
      </c>
    </row>
    <row r="24" spans="1:120" s="32" customFormat="1" ht="15.95" customHeight="1" x14ac:dyDescent="0.15">
      <c r="B24" s="7"/>
      <c r="C24" s="547" t="s">
        <v>7</v>
      </c>
      <c r="D24" s="547"/>
      <c r="E24" s="547"/>
      <c r="K24" s="62" t="s">
        <v>12</v>
      </c>
      <c r="L24" s="62"/>
      <c r="M24" s="62"/>
      <c r="N24" s="62"/>
      <c r="O24" s="62"/>
      <c r="P24" s="525" t="s">
        <v>3</v>
      </c>
      <c r="Q24" s="526"/>
      <c r="R24" s="526"/>
      <c r="S24" s="526"/>
      <c r="T24" s="526"/>
      <c r="U24" s="527"/>
      <c r="V24" s="591" t="s">
        <v>187</v>
      </c>
      <c r="W24" s="592"/>
      <c r="X24" s="592"/>
      <c r="Y24" s="592"/>
      <c r="Z24" s="598" t="s">
        <v>185</v>
      </c>
      <c r="AA24" s="598"/>
      <c r="AB24" s="598"/>
      <c r="AC24" s="598"/>
      <c r="AD24" s="598"/>
      <c r="AE24" s="598"/>
      <c r="AF24" s="599"/>
      <c r="AG24" s="52"/>
      <c r="AH24" s="51"/>
      <c r="AI24" s="356" t="s">
        <v>858</v>
      </c>
      <c r="AJ24" s="328">
        <v>24</v>
      </c>
      <c r="AK24" s="328"/>
      <c r="AL24" s="328"/>
      <c r="AM24" s="518" t="str">
        <f>IF(DBCS(C26)="１","（新規申請のため、空欄としてください。）","")</f>
        <v/>
      </c>
      <c r="AN24" s="518"/>
      <c r="AO24" s="518"/>
      <c r="AU24" s="260" t="s">
        <v>689</v>
      </c>
      <c r="AW24" s="4" t="s">
        <v>244</v>
      </c>
      <c r="AX24" s="4" t="s">
        <v>288</v>
      </c>
      <c r="AY24" s="4" t="s">
        <v>273</v>
      </c>
    </row>
    <row r="25" spans="1:120" s="32" customFormat="1" ht="15.95" customHeight="1" x14ac:dyDescent="0.15">
      <c r="B25" s="50"/>
      <c r="C25" s="582" t="s">
        <v>8</v>
      </c>
      <c r="D25" s="582"/>
      <c r="E25" s="63" t="s">
        <v>46</v>
      </c>
      <c r="F25" s="524" t="s">
        <v>9</v>
      </c>
      <c r="G25" s="524"/>
      <c r="K25" s="62" t="s">
        <v>13</v>
      </c>
      <c r="L25" s="62"/>
      <c r="M25" s="62"/>
      <c r="N25" s="62"/>
      <c r="O25" s="62"/>
      <c r="P25" s="525"/>
      <c r="Q25" s="526"/>
      <c r="R25" s="526"/>
      <c r="S25" s="526"/>
      <c r="T25" s="526"/>
      <c r="U25" s="527"/>
      <c r="V25" s="593"/>
      <c r="W25" s="594"/>
      <c r="X25" s="594"/>
      <c r="Y25" s="594"/>
      <c r="Z25" s="600"/>
      <c r="AA25" s="600"/>
      <c r="AB25" s="600"/>
      <c r="AC25" s="600"/>
      <c r="AD25" s="600"/>
      <c r="AE25" s="600"/>
      <c r="AF25" s="601"/>
      <c r="AG25" s="7"/>
      <c r="AH25" s="7"/>
      <c r="AI25" s="356" t="s">
        <v>864</v>
      </c>
      <c r="AJ25" s="327"/>
      <c r="AK25" s="32" t="s">
        <v>849</v>
      </c>
      <c r="AM25" s="518"/>
      <c r="AN25" s="518"/>
      <c r="AO25" s="518"/>
      <c r="AU25" s="260" t="s">
        <v>690</v>
      </c>
      <c r="AW25" s="4" t="s">
        <v>245</v>
      </c>
      <c r="AX25" s="4" t="s">
        <v>288</v>
      </c>
      <c r="AY25" s="4" t="s">
        <v>274</v>
      </c>
    </row>
    <row r="26" spans="1:120" s="32" customFormat="1" ht="15.95" customHeight="1" x14ac:dyDescent="0.15">
      <c r="B26" s="51"/>
      <c r="C26" s="340" t="str">
        <f>AO22</f>
        <v/>
      </c>
      <c r="E26" s="63" t="s">
        <v>47</v>
      </c>
      <c r="F26" s="524" t="s">
        <v>10</v>
      </c>
      <c r="G26" s="524"/>
      <c r="H26" s="524"/>
      <c r="I26" s="524"/>
      <c r="K26" s="308"/>
      <c r="L26" s="309"/>
      <c r="P26" s="525" t="s">
        <v>4</v>
      </c>
      <c r="Q26" s="526"/>
      <c r="R26" s="526"/>
      <c r="S26" s="526"/>
      <c r="T26" s="526"/>
      <c r="U26" s="527"/>
      <c r="V26" s="526" t="s">
        <v>186</v>
      </c>
      <c r="W26" s="526"/>
      <c r="X26" s="526"/>
      <c r="Y26" s="526"/>
      <c r="Z26" s="526"/>
      <c r="AA26" s="526"/>
      <c r="AB26" s="526"/>
      <c r="AC26" s="526"/>
      <c r="AD26" s="526"/>
      <c r="AE26" s="526"/>
      <c r="AF26" s="528"/>
      <c r="AG26" s="7"/>
      <c r="AH26" s="7"/>
      <c r="AI26" s="356"/>
      <c r="AJ26" s="261"/>
      <c r="AK26" s="263"/>
      <c r="AU26" s="260" t="s">
        <v>691</v>
      </c>
      <c r="AW26" s="4" t="s">
        <v>246</v>
      </c>
      <c r="AX26" s="4" t="s">
        <v>288</v>
      </c>
      <c r="AY26" s="4" t="s">
        <v>275</v>
      </c>
    </row>
    <row r="27" spans="1:120" s="32" customFormat="1" ht="15.95" customHeight="1" x14ac:dyDescent="0.15">
      <c r="B27" s="51"/>
      <c r="E27" s="63" t="s">
        <v>48</v>
      </c>
      <c r="F27" s="524" t="s">
        <v>11</v>
      </c>
      <c r="G27" s="524"/>
      <c r="P27" s="584" t="s">
        <v>57</v>
      </c>
      <c r="Q27" s="585"/>
      <c r="R27" s="585"/>
      <c r="S27" s="585"/>
      <c r="T27" s="585"/>
      <c r="U27" s="586"/>
      <c r="V27" s="585" t="s">
        <v>5</v>
      </c>
      <c r="W27" s="585"/>
      <c r="X27" s="585"/>
      <c r="Y27" s="585"/>
      <c r="Z27" s="585"/>
      <c r="AA27" s="585"/>
      <c r="AB27" s="585"/>
      <c r="AC27" s="585"/>
      <c r="AD27" s="585"/>
      <c r="AE27" s="585"/>
      <c r="AF27" s="602"/>
      <c r="AG27" s="50"/>
      <c r="AH27" s="50"/>
      <c r="AI27" s="356"/>
      <c r="AK27" s="263"/>
      <c r="AU27" s="260" t="s">
        <v>692</v>
      </c>
      <c r="AW27" s="4" t="s">
        <v>247</v>
      </c>
      <c r="AX27" s="4" t="s">
        <v>289</v>
      </c>
      <c r="AY27" s="4" t="s">
        <v>276</v>
      </c>
    </row>
    <row r="28" spans="1:120" s="32" customFormat="1" ht="15.95" customHeight="1" x14ac:dyDescent="0.15">
      <c r="B28" s="51"/>
      <c r="P28" s="587"/>
      <c r="Q28" s="581"/>
      <c r="R28" s="581"/>
      <c r="S28" s="581"/>
      <c r="T28" s="581"/>
      <c r="U28" s="588"/>
      <c r="V28" s="581" t="s">
        <v>6</v>
      </c>
      <c r="W28" s="581"/>
      <c r="X28" s="581"/>
      <c r="Y28" s="581"/>
      <c r="Z28" s="581"/>
      <c r="AA28" s="581"/>
      <c r="AB28" s="581"/>
      <c r="AC28" s="581"/>
      <c r="AD28" s="581"/>
      <c r="AE28" s="581"/>
      <c r="AF28" s="590"/>
      <c r="AG28" s="50"/>
      <c r="AH28" s="50"/>
      <c r="AI28" s="356"/>
      <c r="AK28" s="336"/>
      <c r="AU28" s="260" t="s">
        <v>693</v>
      </c>
      <c r="AW28" s="4" t="s">
        <v>248</v>
      </c>
      <c r="AX28" s="4" t="s">
        <v>289</v>
      </c>
      <c r="AY28" s="4" t="s">
        <v>277</v>
      </c>
    </row>
    <row r="29" spans="1:120" s="32" customFormat="1" ht="6.75" customHeight="1" x14ac:dyDescent="0.15">
      <c r="B29" s="51"/>
      <c r="C29" s="51"/>
      <c r="D29" s="51"/>
      <c r="E29" s="51"/>
      <c r="F29" s="51"/>
      <c r="G29" s="51"/>
      <c r="H29" s="51"/>
      <c r="I29" s="51"/>
      <c r="J29" s="51"/>
      <c r="K29" s="51"/>
      <c r="L29" s="51"/>
      <c r="M29" s="51"/>
      <c r="N29" s="51"/>
      <c r="O29" s="51"/>
      <c r="P29" s="51"/>
      <c r="Q29" s="51"/>
      <c r="R29" s="50"/>
      <c r="S29" s="50"/>
      <c r="T29" s="50"/>
      <c r="U29" s="50"/>
      <c r="V29" s="50"/>
      <c r="W29" s="50"/>
      <c r="X29" s="50"/>
      <c r="Y29" s="50"/>
      <c r="Z29" s="50"/>
      <c r="AA29" s="50"/>
      <c r="AB29" s="50"/>
      <c r="AC29" s="50"/>
      <c r="AD29" s="50"/>
      <c r="AE29" s="50"/>
      <c r="AF29" s="50"/>
      <c r="AG29" s="50"/>
      <c r="AH29" s="50"/>
      <c r="AI29" s="356"/>
      <c r="AK29" s="263"/>
      <c r="AU29" s="260" t="s">
        <v>694</v>
      </c>
      <c r="AW29" s="4" t="s">
        <v>249</v>
      </c>
      <c r="AX29" s="4" t="s">
        <v>289</v>
      </c>
      <c r="AY29" s="4" t="s">
        <v>278</v>
      </c>
    </row>
    <row r="30" spans="1:120" s="32" customFormat="1" ht="15.95" customHeight="1" x14ac:dyDescent="0.15">
      <c r="A30" s="64" t="s">
        <v>14</v>
      </c>
      <c r="C30" s="565" t="s">
        <v>21</v>
      </c>
      <c r="D30" s="565"/>
      <c r="E30" s="565"/>
      <c r="F30" s="565"/>
      <c r="G30" s="565"/>
      <c r="H30" s="565"/>
      <c r="O30" s="51"/>
      <c r="P30" s="51"/>
      <c r="Q30" s="51"/>
      <c r="R30" s="51"/>
      <c r="S30" s="51"/>
      <c r="T30" s="51"/>
      <c r="U30" s="51"/>
      <c r="V30" s="51"/>
      <c r="W30" s="51"/>
      <c r="X30" s="51"/>
      <c r="Y30" s="51"/>
      <c r="Z30" s="51"/>
      <c r="AA30" s="51"/>
      <c r="AB30" s="51"/>
      <c r="AC30" s="51"/>
      <c r="AD30" s="51"/>
      <c r="AE30" s="51"/>
      <c r="AF30" s="51"/>
      <c r="AI30" s="355"/>
      <c r="AJ30" s="347" t="s">
        <v>855</v>
      </c>
      <c r="AK30" s="263"/>
      <c r="AL30" s="250"/>
      <c r="AU30" s="260" t="s">
        <v>695</v>
      </c>
      <c r="AW30" s="4" t="s">
        <v>250</v>
      </c>
      <c r="AX30" s="4" t="s">
        <v>290</v>
      </c>
      <c r="AY30" s="4" t="s">
        <v>279</v>
      </c>
    </row>
    <row r="31" spans="1:120" s="32" customFormat="1" ht="15.95" customHeight="1" x14ac:dyDescent="0.15">
      <c r="A31" s="290">
        <v>11</v>
      </c>
      <c r="C31" s="566" t="s">
        <v>49</v>
      </c>
      <c r="D31" s="567"/>
      <c r="E31" s="568"/>
      <c r="F31" s="569" t="str">
        <f>AJ31</f>
        <v/>
      </c>
      <c r="G31" s="570"/>
      <c r="H31" s="570"/>
      <c r="I31" s="570"/>
      <c r="J31" s="570"/>
      <c r="K31" s="570"/>
      <c r="L31" s="570"/>
      <c r="M31" s="570"/>
      <c r="N31" s="570"/>
      <c r="O31" s="570"/>
      <c r="P31" s="570"/>
      <c r="Q31" s="570"/>
      <c r="R31" s="570"/>
      <c r="S31" s="570"/>
      <c r="T31" s="570"/>
      <c r="U31" s="570"/>
      <c r="V31" s="570"/>
      <c r="W31" s="570"/>
      <c r="X31" s="570"/>
      <c r="Y31" s="571"/>
      <c r="AA31" s="547" t="s">
        <v>17</v>
      </c>
      <c r="AB31" s="547"/>
      <c r="AC31" s="547"/>
      <c r="AD31" s="547"/>
      <c r="AE31" s="547"/>
      <c r="AI31" s="355" t="s">
        <v>851</v>
      </c>
      <c r="AJ31" s="506" t="str">
        <f>PHONETIC(AJ12)</f>
        <v/>
      </c>
      <c r="AK31" s="507"/>
      <c r="AL31" s="507"/>
      <c r="AM31" s="507"/>
      <c r="AN31" s="507"/>
      <c r="AO31" s="508"/>
      <c r="AU31" s="260" t="s">
        <v>696</v>
      </c>
      <c r="AW31" s="4" t="s">
        <v>251</v>
      </c>
      <c r="AX31" s="4" t="s">
        <v>290</v>
      </c>
      <c r="AY31" s="4" t="s">
        <v>280</v>
      </c>
    </row>
    <row r="32" spans="1:120" s="32" customFormat="1" ht="15.95" customHeight="1" x14ac:dyDescent="0.15">
      <c r="C32" s="548"/>
      <c r="D32" s="549"/>
      <c r="E32" s="550"/>
      <c r="F32" s="572"/>
      <c r="G32" s="573"/>
      <c r="H32" s="573"/>
      <c r="I32" s="573"/>
      <c r="J32" s="573"/>
      <c r="K32" s="573"/>
      <c r="L32" s="573"/>
      <c r="M32" s="573"/>
      <c r="N32" s="573"/>
      <c r="O32" s="573"/>
      <c r="P32" s="573"/>
      <c r="Q32" s="573"/>
      <c r="R32" s="573"/>
      <c r="S32" s="573"/>
      <c r="T32" s="573"/>
      <c r="U32" s="573"/>
      <c r="V32" s="573"/>
      <c r="W32" s="573"/>
      <c r="X32" s="573"/>
      <c r="Y32" s="574"/>
      <c r="AA32" s="331" t="str">
        <f>LEFT(AJ16,1)</f>
        <v/>
      </c>
      <c r="AB32" s="63" t="s">
        <v>50</v>
      </c>
      <c r="AC32" s="547" t="s">
        <v>18</v>
      </c>
      <c r="AD32" s="547"/>
      <c r="AI32" s="355" t="s">
        <v>852</v>
      </c>
      <c r="AJ32" s="506" t="str">
        <f>PHONETIC(AJ18)</f>
        <v/>
      </c>
      <c r="AK32" s="507"/>
      <c r="AL32" s="507"/>
      <c r="AM32" s="507"/>
      <c r="AN32" s="507"/>
      <c r="AO32" s="508"/>
      <c r="AU32" s="260" t="s">
        <v>697</v>
      </c>
      <c r="AW32" s="4" t="s">
        <v>252</v>
      </c>
      <c r="AX32" s="4" t="s">
        <v>290</v>
      </c>
      <c r="AY32" s="4" t="s">
        <v>281</v>
      </c>
    </row>
    <row r="33" spans="1:51" s="32" customFormat="1" ht="15.95" customHeight="1" x14ac:dyDescent="0.15">
      <c r="C33" s="566" t="s">
        <v>15</v>
      </c>
      <c r="D33" s="567"/>
      <c r="E33" s="568"/>
      <c r="F33" s="575">
        <f>U12</f>
        <v>0</v>
      </c>
      <c r="G33" s="576"/>
      <c r="H33" s="576"/>
      <c r="I33" s="576"/>
      <c r="J33" s="576"/>
      <c r="K33" s="576"/>
      <c r="L33" s="576"/>
      <c r="M33" s="576"/>
      <c r="N33" s="576"/>
      <c r="O33" s="576"/>
      <c r="P33" s="576"/>
      <c r="Q33" s="576"/>
      <c r="R33" s="576"/>
      <c r="S33" s="576"/>
      <c r="T33" s="576"/>
      <c r="U33" s="576"/>
      <c r="V33" s="576"/>
      <c r="W33" s="576"/>
      <c r="X33" s="576"/>
      <c r="Y33" s="577"/>
      <c r="Z33" s="52"/>
      <c r="AA33" s="52"/>
      <c r="AB33" s="66" t="s">
        <v>51</v>
      </c>
      <c r="AC33" s="563" t="s">
        <v>19</v>
      </c>
      <c r="AD33" s="563"/>
      <c r="AE33" s="50"/>
      <c r="AF33" s="50"/>
      <c r="AG33" s="50"/>
      <c r="AI33" s="355" t="s">
        <v>853</v>
      </c>
      <c r="AJ33" s="327"/>
      <c r="AK33" s="32" t="s">
        <v>861</v>
      </c>
      <c r="AL33" s="250"/>
      <c r="AU33" s="260" t="s">
        <v>698</v>
      </c>
      <c r="AW33" s="4" t="s">
        <v>253</v>
      </c>
      <c r="AX33" s="4" t="s">
        <v>290</v>
      </c>
      <c r="AY33" s="4" t="s">
        <v>282</v>
      </c>
    </row>
    <row r="34" spans="1:51" s="32" customFormat="1" ht="15.95" customHeight="1" x14ac:dyDescent="0.15">
      <c r="C34" s="548" t="s">
        <v>16</v>
      </c>
      <c r="D34" s="549"/>
      <c r="E34" s="550"/>
      <c r="F34" s="578"/>
      <c r="G34" s="579"/>
      <c r="H34" s="579"/>
      <c r="I34" s="579"/>
      <c r="J34" s="579"/>
      <c r="K34" s="579"/>
      <c r="L34" s="579"/>
      <c r="M34" s="579"/>
      <c r="N34" s="579"/>
      <c r="O34" s="579"/>
      <c r="P34" s="579"/>
      <c r="Q34" s="579"/>
      <c r="R34" s="579"/>
      <c r="S34" s="579"/>
      <c r="T34" s="579"/>
      <c r="U34" s="579"/>
      <c r="V34" s="579"/>
      <c r="W34" s="579"/>
      <c r="X34" s="579"/>
      <c r="Y34" s="580"/>
      <c r="Z34" s="7"/>
      <c r="AA34" s="7"/>
      <c r="AB34" s="7"/>
      <c r="AC34" s="7"/>
      <c r="AD34" s="519" t="s">
        <v>20</v>
      </c>
      <c r="AE34" s="519"/>
      <c r="AF34" s="519"/>
      <c r="AI34" s="355" t="s">
        <v>854</v>
      </c>
      <c r="AJ34" s="352" t="s">
        <v>857</v>
      </c>
      <c r="AK34" s="359" t="s">
        <v>856</v>
      </c>
      <c r="AL34" s="250"/>
      <c r="AU34" s="260" t="s">
        <v>699</v>
      </c>
      <c r="AW34" s="4" t="s">
        <v>254</v>
      </c>
      <c r="AX34" s="4" t="s">
        <v>291</v>
      </c>
      <c r="AY34" s="4" t="s">
        <v>283</v>
      </c>
    </row>
    <row r="35" spans="1:51" s="32" customFormat="1" ht="15.95" customHeight="1" x14ac:dyDescent="0.15">
      <c r="O35" s="50"/>
      <c r="P35" s="50"/>
      <c r="Q35" s="50"/>
      <c r="R35" s="50"/>
      <c r="S35" s="50"/>
      <c r="T35" s="50"/>
      <c r="U35" s="51"/>
      <c r="V35" s="51"/>
      <c r="W35" s="67"/>
      <c r="X35" s="67"/>
      <c r="Y35" s="7"/>
      <c r="Z35" s="7"/>
      <c r="AA35" s="7"/>
      <c r="AB35" s="7"/>
      <c r="AC35" s="7"/>
      <c r="AD35" s="31"/>
      <c r="AE35" s="68"/>
      <c r="AI35" s="346"/>
      <c r="AJ35" s="328"/>
      <c r="AK35" s="328"/>
      <c r="AL35" s="250"/>
      <c r="AU35" s="260" t="s">
        <v>700</v>
      </c>
      <c r="AW35" s="4" t="s">
        <v>255</v>
      </c>
      <c r="AX35" s="4" t="s">
        <v>292</v>
      </c>
      <c r="AY35" s="4" t="s">
        <v>284</v>
      </c>
    </row>
    <row r="36" spans="1:51" s="32" customFormat="1" ht="15.95" customHeight="1" x14ac:dyDescent="0.15">
      <c r="C36" s="547" t="s">
        <v>22</v>
      </c>
      <c r="D36" s="547"/>
      <c r="E36" s="547"/>
      <c r="F36" s="547"/>
      <c r="G36" s="547"/>
      <c r="H36" s="547"/>
      <c r="I36" s="547"/>
      <c r="J36" s="547"/>
      <c r="K36" s="547"/>
      <c r="L36" s="547"/>
      <c r="O36" s="50"/>
      <c r="P36" s="50"/>
      <c r="Q36" s="50"/>
      <c r="R36" s="50"/>
      <c r="S36" s="50"/>
      <c r="T36" s="50"/>
      <c r="U36" s="50"/>
      <c r="V36" s="50"/>
      <c r="W36" s="50"/>
      <c r="X36" s="50"/>
      <c r="Y36" s="50"/>
      <c r="Z36" s="50"/>
      <c r="AA36" s="50"/>
      <c r="AB36" s="50"/>
      <c r="AC36" s="50"/>
      <c r="AD36" s="50"/>
      <c r="AE36" s="50"/>
      <c r="AI36" s="346"/>
      <c r="AJ36" s="334"/>
      <c r="AK36" s="334"/>
      <c r="AL36" s="250"/>
      <c r="AU36" s="260" t="s">
        <v>701</v>
      </c>
      <c r="AW36" s="4" t="s">
        <v>256</v>
      </c>
      <c r="AX36" s="4" t="s">
        <v>292</v>
      </c>
      <c r="AY36" s="4" t="s">
        <v>285</v>
      </c>
    </row>
    <row r="37" spans="1:51" s="32" customFormat="1" ht="15.95" customHeight="1" x14ac:dyDescent="0.15">
      <c r="A37" s="290">
        <v>12</v>
      </c>
      <c r="C37" s="493" t="s">
        <v>23</v>
      </c>
      <c r="D37" s="546"/>
      <c r="E37" s="546"/>
      <c r="F37" s="546"/>
      <c r="G37" s="546"/>
      <c r="H37" s="494"/>
      <c r="I37" s="337" t="str">
        <f>IF(AA32="1",LEFT(AO17,1),"")</f>
        <v/>
      </c>
      <c r="J37" s="329" t="str">
        <f>IF(AA32="1",RIGHT(AO17,1),"")</f>
        <v/>
      </c>
      <c r="O37" s="533" t="s">
        <v>755</v>
      </c>
      <c r="P37" s="534"/>
      <c r="Q37" s="535"/>
      <c r="R37" s="348" t="str">
        <f>IF(AJ35="","",LEFT(RIGHT("０"&amp;DBCS(AJ35),2),1))</f>
        <v/>
      </c>
      <c r="S37" s="349" t="str">
        <f>IF(AJ35="","",RIGHT(DBCS(AJ35),1))</f>
        <v/>
      </c>
      <c r="T37" s="247" t="s">
        <v>401</v>
      </c>
      <c r="U37" s="348" t="str">
        <f>IF(AK35="","",LEFT(RIGHT("０００００"&amp;DBCS(AK35),6),1))</f>
        <v/>
      </c>
      <c r="V37" s="350" t="str">
        <f>IF(AK35="","",MID(RIGHT("０００００"&amp;DBCS(AK35),6),2,1))</f>
        <v/>
      </c>
      <c r="W37" s="350" t="str">
        <f>IF(AK35="","",MID(RIGHT("０００００"&amp;DBCS(AK35),6),3,1))</f>
        <v/>
      </c>
      <c r="X37" s="350" t="str">
        <f>IF(AK35="","",MID(RIGHT("０００００"&amp;DBCS(AK35),6),4,1))</f>
        <v/>
      </c>
      <c r="Y37" s="350" t="str">
        <f>IF(AK35="","",MID(RIGHT("０００００"&amp;DBCS(AK35),6),5,1))</f>
        <v/>
      </c>
      <c r="Z37" s="349" t="str">
        <f>IF(AK35="","",RIGHT("０００００"&amp;DBCS(AK35),1))</f>
        <v/>
      </c>
      <c r="AA37" s="247" t="s">
        <v>401</v>
      </c>
      <c r="AB37" s="69"/>
      <c r="AC37" s="50"/>
      <c r="AD37" s="50"/>
      <c r="AE37" s="50"/>
      <c r="AI37" s="356" t="s">
        <v>717</v>
      </c>
      <c r="AJ37" s="325"/>
      <c r="AK37" s="462" t="s">
        <v>863</v>
      </c>
      <c r="AL37" s="440"/>
      <c r="AM37" s="509" t="s">
        <v>877</v>
      </c>
      <c r="AN37" s="510"/>
      <c r="AO37" s="511"/>
      <c r="AU37" s="260" t="s">
        <v>702</v>
      </c>
    </row>
    <row r="38" spans="1:51" s="32" customFormat="1" ht="15.95" customHeight="1" x14ac:dyDescent="0.15">
      <c r="C38" s="493" t="s">
        <v>52</v>
      </c>
      <c r="D38" s="546"/>
      <c r="E38" s="546"/>
      <c r="F38" s="546"/>
      <c r="G38" s="546"/>
      <c r="H38" s="494"/>
      <c r="I38" s="551" t="str">
        <f>AJ32</f>
        <v/>
      </c>
      <c r="J38" s="552"/>
      <c r="K38" s="552"/>
      <c r="L38" s="552"/>
      <c r="M38" s="552"/>
      <c r="N38" s="552"/>
      <c r="O38" s="552"/>
      <c r="P38" s="552"/>
      <c r="Q38" s="552"/>
      <c r="R38" s="552"/>
      <c r="S38" s="552"/>
      <c r="T38" s="552"/>
      <c r="U38" s="552"/>
      <c r="V38" s="552"/>
      <c r="W38" s="552"/>
      <c r="X38" s="552"/>
      <c r="Y38" s="552"/>
      <c r="Z38" s="552"/>
      <c r="AA38" s="552"/>
      <c r="AB38" s="553"/>
      <c r="AC38" s="50"/>
      <c r="AD38" s="50"/>
      <c r="AE38" s="50"/>
      <c r="AI38" s="356" t="s">
        <v>718</v>
      </c>
      <c r="AJ38" s="325"/>
      <c r="AK38" s="462" t="s">
        <v>863</v>
      </c>
      <c r="AL38" s="440"/>
      <c r="AM38" s="512"/>
      <c r="AN38" s="513"/>
      <c r="AO38" s="514"/>
      <c r="AU38" s="260" t="s">
        <v>703</v>
      </c>
    </row>
    <row r="39" spans="1:51" s="32" customFormat="1" ht="22.5" customHeight="1" x14ac:dyDescent="0.15">
      <c r="C39" s="493" t="s">
        <v>25</v>
      </c>
      <c r="D39" s="546"/>
      <c r="E39" s="546"/>
      <c r="F39" s="546"/>
      <c r="G39" s="546"/>
      <c r="H39" s="494"/>
      <c r="I39" s="536">
        <f>AJ18</f>
        <v>0</v>
      </c>
      <c r="J39" s="537"/>
      <c r="K39" s="537"/>
      <c r="L39" s="537"/>
      <c r="M39" s="537"/>
      <c r="N39" s="537"/>
      <c r="O39" s="537"/>
      <c r="P39" s="537"/>
      <c r="Q39" s="537"/>
      <c r="R39" s="537"/>
      <c r="S39" s="537"/>
      <c r="T39" s="537"/>
      <c r="U39" s="537"/>
      <c r="V39" s="537"/>
      <c r="W39" s="537"/>
      <c r="X39" s="537"/>
      <c r="Y39" s="537"/>
      <c r="Z39" s="537"/>
      <c r="AA39" s="537"/>
      <c r="AB39" s="538"/>
      <c r="AC39" s="51"/>
      <c r="AD39" s="519" t="s">
        <v>20</v>
      </c>
      <c r="AE39" s="519"/>
      <c r="AF39" s="519"/>
      <c r="AG39" s="50"/>
      <c r="AI39" s="356" t="s">
        <v>719</v>
      </c>
      <c r="AJ39" s="326"/>
      <c r="AK39" s="463" t="s">
        <v>863</v>
      </c>
      <c r="AL39" s="440"/>
      <c r="AM39" s="515"/>
      <c r="AN39" s="516"/>
      <c r="AO39" s="517"/>
      <c r="AU39" s="260" t="s">
        <v>704</v>
      </c>
    </row>
    <row r="40" spans="1:51" s="32" customFormat="1" ht="15.95" customHeight="1" x14ac:dyDescent="0.15">
      <c r="C40" s="493" t="s">
        <v>24</v>
      </c>
      <c r="D40" s="546"/>
      <c r="E40" s="546"/>
      <c r="F40" s="546"/>
      <c r="G40" s="546"/>
      <c r="H40" s="494"/>
      <c r="I40" s="331" t="str">
        <f>IF(AJ33="","　",IF(AJ33&lt;32516,"S","H"))</f>
        <v>　</v>
      </c>
      <c r="J40" s="34" t="s">
        <v>55</v>
      </c>
      <c r="K40" s="314" t="str">
        <f>IF(AJ33="","",LEFT(RIGHT("０"&amp;DBCS(IF(AJ33&lt;32516,YEAR(AJ33)-1925,YEAR(AJ33)-1988)),2),1))</f>
        <v/>
      </c>
      <c r="L40" s="329" t="str">
        <f>IF(AJ33="","",RIGHT("０"&amp;DBCS(IF(AJ33&lt;32516,YEAR(AJ33)-1925,YEAR(AJ33)-1988)),1))</f>
        <v/>
      </c>
      <c r="M40" s="54" t="s">
        <v>26</v>
      </c>
      <c r="N40" s="314" t="str">
        <f>IF(AJ33="","",LEFT(RIGHT("０"&amp;DBCS(MONTH(AJ33)),2),1))</f>
        <v/>
      </c>
      <c r="O40" s="329" t="str">
        <f>IF(AJ33="","",RIGHT("０"&amp;DBCS(MONTH(AJ33)),1))</f>
        <v/>
      </c>
      <c r="P40" s="50" t="s">
        <v>27</v>
      </c>
      <c r="Q40" s="314" t="str">
        <f>IF(AJ33="","",LEFT(RIGHT("０"&amp;DBCS(DAY(AJ33)),2),1))</f>
        <v/>
      </c>
      <c r="R40" s="329" t="str">
        <f>IF(AJ33="","",RIGHT("０"&amp;DBCS(DAY(AJ33)),1))</f>
        <v/>
      </c>
      <c r="S40" s="50" t="s">
        <v>28</v>
      </c>
      <c r="T40" s="51"/>
      <c r="U40" s="51"/>
      <c r="V40" s="51"/>
      <c r="W40" s="51"/>
      <c r="X40" s="51"/>
      <c r="Y40" s="51"/>
      <c r="Z40" s="51"/>
      <c r="AA40" s="51"/>
      <c r="AB40" s="51"/>
      <c r="AC40" s="51"/>
      <c r="AD40" s="31"/>
      <c r="AE40" s="68"/>
      <c r="AG40" s="51"/>
      <c r="AI40" s="356" t="s">
        <v>203</v>
      </c>
      <c r="AJ40" s="500"/>
      <c r="AK40" s="501"/>
      <c r="AL40" s="502"/>
      <c r="AM40" s="462" t="s">
        <v>863</v>
      </c>
      <c r="AU40" s="260" t="s">
        <v>705</v>
      </c>
    </row>
    <row r="41" spans="1:51" s="32" customFormat="1" ht="15.75" customHeight="1" x14ac:dyDescent="0.15">
      <c r="AI41" s="356" t="s">
        <v>205</v>
      </c>
      <c r="AJ41" s="327"/>
      <c r="AK41" s="32" t="s">
        <v>862</v>
      </c>
      <c r="AU41" s="260" t="s">
        <v>706</v>
      </c>
    </row>
    <row r="42" spans="1:51" s="32" customFormat="1" ht="15.95" customHeight="1" x14ac:dyDescent="0.15">
      <c r="C42" s="524" t="s">
        <v>36</v>
      </c>
      <c r="D42" s="524"/>
      <c r="E42" s="524"/>
      <c r="F42" s="524"/>
      <c r="G42" s="524"/>
      <c r="H42" s="524"/>
      <c r="I42" s="524"/>
      <c r="J42" s="524"/>
      <c r="K42" s="524"/>
      <c r="L42" s="524"/>
      <c r="M42" s="524"/>
      <c r="N42" s="524"/>
      <c r="O42" s="524"/>
      <c r="R42" s="547" t="s">
        <v>62</v>
      </c>
      <c r="S42" s="547"/>
      <c r="T42" s="547"/>
      <c r="U42" s="547"/>
      <c r="V42" s="547"/>
      <c r="W42" s="547"/>
      <c r="X42" s="547"/>
      <c r="Y42" s="547"/>
      <c r="Z42" s="547"/>
      <c r="AA42" s="547"/>
      <c r="AB42" s="547"/>
      <c r="AC42" s="547"/>
      <c r="AD42" s="547"/>
      <c r="AE42" s="547"/>
      <c r="AF42" s="547"/>
      <c r="AG42" s="62"/>
      <c r="AI42" s="236"/>
      <c r="AJ42" s="264"/>
      <c r="AU42" s="260" t="s">
        <v>707</v>
      </c>
    </row>
    <row r="43" spans="1:51" s="32" customFormat="1" ht="15.95" customHeight="1" x14ac:dyDescent="0.15">
      <c r="C43" s="524" t="s">
        <v>768</v>
      </c>
      <c r="D43" s="524"/>
      <c r="E43" s="524"/>
      <c r="F43" s="524"/>
      <c r="G43" s="524"/>
      <c r="H43" s="524"/>
      <c r="I43" s="524"/>
      <c r="J43" s="524"/>
      <c r="K43" s="524"/>
      <c r="L43" s="524"/>
      <c r="M43" s="524"/>
      <c r="N43" s="524"/>
      <c r="O43" s="524"/>
      <c r="R43" s="547" t="s">
        <v>61</v>
      </c>
      <c r="S43" s="547"/>
      <c r="T43" s="547"/>
      <c r="U43" s="547"/>
      <c r="V43" s="547"/>
      <c r="W43" s="547"/>
      <c r="X43" s="547"/>
      <c r="Y43" s="547"/>
      <c r="Z43" s="547"/>
      <c r="AA43" s="547"/>
      <c r="AB43" s="547"/>
      <c r="AC43" s="547"/>
      <c r="AD43" s="547"/>
      <c r="AE43" s="547"/>
      <c r="AF43" s="64"/>
      <c r="AG43" s="64"/>
      <c r="AI43" s="356" t="s">
        <v>215</v>
      </c>
      <c r="AJ43" s="328"/>
      <c r="AK43" s="32" t="s">
        <v>720</v>
      </c>
      <c r="AU43" s="260" t="s">
        <v>708</v>
      </c>
    </row>
    <row r="44" spans="1:51" s="32" customFormat="1" ht="4.5" customHeight="1" x14ac:dyDescent="0.15">
      <c r="O44" s="51"/>
      <c r="P44" s="34"/>
      <c r="Q44" s="51"/>
      <c r="R44" s="51"/>
      <c r="S44" s="51"/>
      <c r="T44" s="51"/>
      <c r="AI44" s="236"/>
      <c r="AU44" s="260" t="s">
        <v>709</v>
      </c>
    </row>
    <row r="45" spans="1:51" s="32" customFormat="1" ht="17.25" customHeight="1" x14ac:dyDescent="0.15">
      <c r="A45" s="290">
        <v>13</v>
      </c>
      <c r="C45" s="554" t="s">
        <v>59</v>
      </c>
      <c r="D45" s="312" t="str">
        <f>LEFT(AJ37,1)</f>
        <v/>
      </c>
      <c r="E45" s="313" t="str">
        <f>MID(AJ37,2,1)</f>
        <v/>
      </c>
      <c r="G45" s="532" t="str">
        <f>MID(AJ37,4,20)</f>
        <v/>
      </c>
      <c r="H45" s="532"/>
      <c r="I45" s="532"/>
      <c r="J45" s="532"/>
      <c r="K45" s="532"/>
      <c r="L45" s="532"/>
      <c r="M45" s="532"/>
      <c r="N45" s="532"/>
      <c r="O45" s="51"/>
      <c r="P45" s="530" t="s">
        <v>60</v>
      </c>
      <c r="Q45" s="314" t="str">
        <f>LEFT(AJ40,1)</f>
        <v/>
      </c>
      <c r="R45" s="315" t="str">
        <f>MID(AJ40,2,1)</f>
        <v/>
      </c>
      <c r="T45" s="529" t="str">
        <f>MID(AJ40,4,20)</f>
        <v/>
      </c>
      <c r="U45" s="529"/>
      <c r="V45" s="529"/>
      <c r="W45" s="529"/>
      <c r="X45" s="529"/>
      <c r="Y45" s="529"/>
      <c r="Z45" s="316"/>
      <c r="AA45" s="316"/>
      <c r="AB45" s="316"/>
      <c r="AC45" s="316"/>
      <c r="AD45" s="316"/>
      <c r="AE45" s="316"/>
      <c r="AF45" s="317" t="str">
        <f>IF(AJ41="","(加入：      年  月  日)","(加入："&amp;DATESTRING(AJ41)&amp;")")</f>
        <v>(加入：      年  月  日)</v>
      </c>
      <c r="AG45" s="44"/>
      <c r="AH45" s="44"/>
      <c r="AU45" s="260" t="s">
        <v>710</v>
      </c>
    </row>
    <row r="46" spans="1:51" s="32" customFormat="1" ht="17.25" customHeight="1" x14ac:dyDescent="0.15">
      <c r="C46" s="555"/>
      <c r="D46" s="312" t="str">
        <f>LEFT(AJ38,1)</f>
        <v/>
      </c>
      <c r="E46" s="313" t="str">
        <f>MID(AJ38,2,1)</f>
        <v/>
      </c>
      <c r="G46" s="557" t="str">
        <f>MID(AJ38,4,20)</f>
        <v/>
      </c>
      <c r="H46" s="557"/>
      <c r="I46" s="557"/>
      <c r="J46" s="557"/>
      <c r="K46" s="557"/>
      <c r="L46" s="557"/>
      <c r="M46" s="557"/>
      <c r="N46" s="557"/>
      <c r="O46" s="51"/>
      <c r="P46" s="531"/>
      <c r="Q46" s="59"/>
      <c r="R46" s="60"/>
      <c r="T46" s="539" t="s">
        <v>208</v>
      </c>
      <c r="U46" s="539"/>
      <c r="V46" s="539"/>
      <c r="W46" s="539"/>
      <c r="X46" s="539"/>
      <c r="Y46" s="539"/>
      <c r="Z46" s="539"/>
      <c r="AA46" s="539"/>
      <c r="AB46" s="539"/>
      <c r="AC46" s="539"/>
      <c r="AD46" s="539"/>
      <c r="AE46" s="539"/>
      <c r="AF46" s="539"/>
      <c r="AG46" s="44"/>
      <c r="AH46" s="44"/>
      <c r="AU46" s="260" t="s">
        <v>711</v>
      </c>
    </row>
    <row r="47" spans="1:51" s="32" customFormat="1" ht="17.25" customHeight="1" x14ac:dyDescent="0.15">
      <c r="C47" s="556"/>
      <c r="D47" s="312" t="str">
        <f>LEFT(AJ39,1)</f>
        <v/>
      </c>
      <c r="E47" s="313" t="str">
        <f>MID(AJ39,2,1)</f>
        <v/>
      </c>
      <c r="G47" s="557" t="str">
        <f>MID(AJ39,4,20)</f>
        <v/>
      </c>
      <c r="H47" s="557"/>
      <c r="I47" s="557"/>
      <c r="J47" s="557"/>
      <c r="K47" s="557"/>
      <c r="L47" s="557"/>
      <c r="M47" s="557"/>
      <c r="N47" s="557"/>
      <c r="O47" s="51"/>
      <c r="P47" s="531"/>
      <c r="Q47" s="79"/>
      <c r="R47" s="80"/>
      <c r="T47" s="539" t="s">
        <v>208</v>
      </c>
      <c r="U47" s="539"/>
      <c r="V47" s="539"/>
      <c r="W47" s="539"/>
      <c r="X47" s="539"/>
      <c r="Y47" s="539"/>
      <c r="Z47" s="539"/>
      <c r="AA47" s="539"/>
      <c r="AB47" s="539"/>
      <c r="AC47" s="539"/>
      <c r="AD47" s="539"/>
      <c r="AE47" s="539"/>
      <c r="AF47" s="539"/>
      <c r="AG47" s="44"/>
      <c r="AH47" s="44"/>
      <c r="AU47" s="260" t="s">
        <v>712</v>
      </c>
    </row>
    <row r="48" spans="1:51" s="32" customFormat="1" ht="17.25" customHeight="1" x14ac:dyDescent="0.15">
      <c r="C48" s="70"/>
      <c r="D48" s="51"/>
      <c r="E48" s="51"/>
      <c r="G48" s="51"/>
      <c r="H48" s="51"/>
      <c r="I48" s="51"/>
      <c r="J48" s="51"/>
      <c r="K48" s="51"/>
      <c r="L48" s="51"/>
      <c r="M48" s="51"/>
      <c r="N48" s="51"/>
      <c r="O48" s="51"/>
      <c r="P48" s="81"/>
      <c r="Q48" s="82"/>
      <c r="R48" s="82"/>
      <c r="T48" s="83"/>
      <c r="U48" s="83"/>
      <c r="V48" s="83"/>
      <c r="W48" s="83"/>
      <c r="X48" s="83"/>
      <c r="Y48" s="83"/>
      <c r="Z48" s="83"/>
      <c r="AA48" s="83"/>
      <c r="AB48" s="83"/>
      <c r="AC48" s="83"/>
      <c r="AD48" s="83"/>
      <c r="AE48" s="83"/>
      <c r="AF48" s="83"/>
      <c r="AG48" s="44"/>
      <c r="AH48" s="44"/>
      <c r="AU48" s="260" t="s">
        <v>713</v>
      </c>
    </row>
    <row r="49" spans="3:47" s="32" customFormat="1" ht="17.25" customHeight="1" x14ac:dyDescent="0.15">
      <c r="C49" s="70"/>
      <c r="D49" s="51"/>
      <c r="E49" s="51"/>
      <c r="G49" s="51"/>
      <c r="H49" s="51"/>
      <c r="I49" s="51"/>
      <c r="J49" s="51"/>
      <c r="K49" s="51"/>
      <c r="L49" s="51"/>
      <c r="M49" s="51"/>
      <c r="N49" s="51"/>
      <c r="O49" s="51"/>
      <c r="P49" s="85"/>
      <c r="Q49" s="296" t="s">
        <v>209</v>
      </c>
      <c r="R49" s="297" t="s">
        <v>210</v>
      </c>
      <c r="S49" s="540" t="s">
        <v>212</v>
      </c>
      <c r="T49" s="541"/>
      <c r="U49" s="541"/>
      <c r="V49" s="541"/>
      <c r="W49" s="541"/>
      <c r="X49" s="541"/>
      <c r="Y49" s="541"/>
      <c r="Z49" s="541"/>
      <c r="AA49" s="541"/>
      <c r="AB49" s="542"/>
      <c r="AC49" s="84"/>
      <c r="AD49" s="84"/>
      <c r="AE49" s="84"/>
      <c r="AF49" s="84"/>
      <c r="AG49" s="44"/>
      <c r="AH49" s="44"/>
      <c r="AU49" s="260" t="s">
        <v>714</v>
      </c>
    </row>
    <row r="50" spans="3:47" s="32" customFormat="1" ht="15.75" customHeight="1" x14ac:dyDescent="0.15">
      <c r="C50" s="547" t="s">
        <v>35</v>
      </c>
      <c r="D50" s="547"/>
      <c r="E50" s="547"/>
      <c r="F50" s="547"/>
      <c r="G50" s="547"/>
      <c r="H50" s="547"/>
      <c r="I50" s="547"/>
      <c r="O50" s="51"/>
      <c r="P50" s="76"/>
      <c r="Q50" s="298" t="s">
        <v>209</v>
      </c>
      <c r="R50" s="295" t="s">
        <v>211</v>
      </c>
      <c r="S50" s="543" t="s">
        <v>213</v>
      </c>
      <c r="T50" s="544"/>
      <c r="U50" s="544"/>
      <c r="V50" s="544"/>
      <c r="W50" s="544"/>
      <c r="X50" s="544"/>
      <c r="Y50" s="544"/>
      <c r="Z50" s="544"/>
      <c r="AA50" s="544"/>
      <c r="AB50" s="545"/>
      <c r="AC50" s="51"/>
      <c r="AD50" s="519" t="s">
        <v>20</v>
      </c>
      <c r="AE50" s="519"/>
      <c r="AF50" s="519"/>
      <c r="AI50" s="356"/>
      <c r="AU50" s="260" t="s">
        <v>715</v>
      </c>
    </row>
    <row r="51" spans="3:47" s="32" customFormat="1" ht="15.95" customHeight="1" x14ac:dyDescent="0.15">
      <c r="C51" s="318" t="str">
        <f>IF(LEN(AJ43)&gt;9,MID(RIGHT("００００００００００"&amp;DBCS(AJ43),10),1,1),"")</f>
        <v/>
      </c>
      <c r="D51" s="314" t="str">
        <f>IF(LEN(AJ43)&gt;8,MID(RIGHT("００００００００００"&amp;DBCS(AJ43),10),2,1),"")</f>
        <v/>
      </c>
      <c r="E51" s="319" t="str">
        <f>IF(LEN(AJ43)&gt;7,MID(RIGHT("００００００００００"&amp;DBCS(AJ43),10),3,1),"")</f>
        <v/>
      </c>
      <c r="F51" s="320" t="str">
        <f>IF(LEN(AJ43)&gt;6,MID(RIGHT("００００００００００"&amp;DBCS(AJ43),10),4,1),"")</f>
        <v/>
      </c>
      <c r="G51" s="321" t="str">
        <f>IF(LEN(AJ43)&gt;5,MID(RIGHT("００００００００００"&amp;DBCS(AJ43),10),5,1),"")</f>
        <v/>
      </c>
      <c r="H51" s="322" t="str">
        <f>IF(LEN(AJ43)&gt;4,MID(RIGHT("００００００００００"&amp;DBCS(AJ43),10),6,1),"")</f>
        <v/>
      </c>
      <c r="I51" s="323" t="str">
        <f>IF(LEN(AJ43)&gt;3,MID(RIGHT("００００００００００"&amp;DBCS(AJ43),10),7,1),"")</f>
        <v/>
      </c>
      <c r="J51" s="324" t="str">
        <f>IF(LEN(AJ43)&gt;2,MID(RIGHT("００００００００００"&amp;DBCS(AJ43),10),8,1),"")</f>
        <v/>
      </c>
      <c r="K51" s="322" t="str">
        <f>IF(LEN(AJ43)&gt;1,MID(RIGHT("００００００００００"&amp;DBCS(AJ43),10),9,1),"")</f>
        <v/>
      </c>
      <c r="L51" s="323" t="str">
        <f>IF(LEN(AJ43)=0,"",DBCS(RIGHT(AJ43,1)))</f>
        <v/>
      </c>
      <c r="N51" s="51"/>
      <c r="O51" s="51"/>
      <c r="P51" s="76"/>
      <c r="Q51" s="299" t="s">
        <v>211</v>
      </c>
      <c r="R51" s="300" t="s">
        <v>209</v>
      </c>
      <c r="S51" s="520" t="s">
        <v>214</v>
      </c>
      <c r="T51" s="521"/>
      <c r="U51" s="521"/>
      <c r="V51" s="521"/>
      <c r="W51" s="521"/>
      <c r="X51" s="521"/>
      <c r="Y51" s="521"/>
      <c r="Z51" s="521"/>
      <c r="AA51" s="521"/>
      <c r="AB51" s="522"/>
      <c r="AC51" s="51"/>
      <c r="AD51" s="31"/>
      <c r="AE51" s="68"/>
      <c r="AG51" s="50"/>
      <c r="AU51" s="260" t="s">
        <v>716</v>
      </c>
    </row>
    <row r="52" spans="3:47" x14ac:dyDescent="0.15">
      <c r="G52" s="86" t="s">
        <v>34</v>
      </c>
      <c r="H52" s="86" t="s">
        <v>33</v>
      </c>
      <c r="I52" s="86" t="s">
        <v>32</v>
      </c>
      <c r="J52" s="86" t="s">
        <v>31</v>
      </c>
      <c r="K52" s="86" t="s">
        <v>30</v>
      </c>
      <c r="L52" s="86" t="s">
        <v>29</v>
      </c>
      <c r="AE52" s="498">
        <v>2401</v>
      </c>
      <c r="AF52" s="498"/>
    </row>
  </sheetData>
  <sheetProtection sheet="1" objects="1" scenarios="1"/>
  <mergeCells count="82">
    <mergeCell ref="O15:S15"/>
    <mergeCell ref="U14:AF15"/>
    <mergeCell ref="O19:S19"/>
    <mergeCell ref="O20:S20"/>
    <mergeCell ref="P27:U28"/>
    <mergeCell ref="U19:AF19"/>
    <mergeCell ref="U20:AF20"/>
    <mergeCell ref="V28:AF28"/>
    <mergeCell ref="R21:X21"/>
    <mergeCell ref="V24:Y25"/>
    <mergeCell ref="T22:V22"/>
    <mergeCell ref="Z24:AF25"/>
    <mergeCell ref="V27:AF27"/>
    <mergeCell ref="C21:H21"/>
    <mergeCell ref="J21:P21"/>
    <mergeCell ref="F27:G27"/>
    <mergeCell ref="C24:E24"/>
    <mergeCell ref="C25:D25"/>
    <mergeCell ref="F25:G25"/>
    <mergeCell ref="P24:U25"/>
    <mergeCell ref="C30:H30"/>
    <mergeCell ref="C31:E32"/>
    <mergeCell ref="C33:E33"/>
    <mergeCell ref="AC33:AD33"/>
    <mergeCell ref="F31:Y32"/>
    <mergeCell ref="AA31:AE31"/>
    <mergeCell ref="F33:Y34"/>
    <mergeCell ref="AC32:AD32"/>
    <mergeCell ref="C43:O43"/>
    <mergeCell ref="AD39:AF39"/>
    <mergeCell ref="R42:AF42"/>
    <mergeCell ref="R43:AE43"/>
    <mergeCell ref="AD2:AF2"/>
    <mergeCell ref="A4:AF4"/>
    <mergeCell ref="A5:AF5"/>
    <mergeCell ref="O17:S17"/>
    <mergeCell ref="X9:Y9"/>
    <mergeCell ref="U12:AF12"/>
    <mergeCell ref="O14:S14"/>
    <mergeCell ref="O12:S12"/>
    <mergeCell ref="A3:I3"/>
    <mergeCell ref="L12:N12"/>
    <mergeCell ref="O13:S13"/>
    <mergeCell ref="U13:X13"/>
    <mergeCell ref="C50:I50"/>
    <mergeCell ref="C45:C47"/>
    <mergeCell ref="T46:AF46"/>
    <mergeCell ref="G46:N46"/>
    <mergeCell ref="G47:N47"/>
    <mergeCell ref="C36:L36"/>
    <mergeCell ref="C37:H37"/>
    <mergeCell ref="C38:H38"/>
    <mergeCell ref="C39:H39"/>
    <mergeCell ref="C34:E34"/>
    <mergeCell ref="I38:AB38"/>
    <mergeCell ref="S51:AB51"/>
    <mergeCell ref="U17:AF17"/>
    <mergeCell ref="F26:I26"/>
    <mergeCell ref="P26:U26"/>
    <mergeCell ref="V26:AF26"/>
    <mergeCell ref="T45:Y45"/>
    <mergeCell ref="P45:P47"/>
    <mergeCell ref="G45:N45"/>
    <mergeCell ref="O37:Q37"/>
    <mergeCell ref="I39:AB39"/>
    <mergeCell ref="T47:AF47"/>
    <mergeCell ref="S49:AB49"/>
    <mergeCell ref="S50:AB50"/>
    <mergeCell ref="C40:H40"/>
    <mergeCell ref="C42:O42"/>
    <mergeCell ref="AD50:AF50"/>
    <mergeCell ref="AE52:AF52"/>
    <mergeCell ref="AI2:AO2"/>
    <mergeCell ref="AJ40:AL40"/>
    <mergeCell ref="AJ15:AO15"/>
    <mergeCell ref="AJ18:AL18"/>
    <mergeCell ref="AJ31:AO31"/>
    <mergeCell ref="AJ32:AO32"/>
    <mergeCell ref="AJ12:AO12"/>
    <mergeCell ref="AM37:AO39"/>
    <mergeCell ref="AM24:AO25"/>
    <mergeCell ref="AD34:AF34"/>
  </mergeCells>
  <phoneticPr fontId="2"/>
  <conditionalFormatting sqref="F33:Y34">
    <cfRule type="expression" dxfId="7" priority="1">
      <formula>U12=""</formula>
    </cfRule>
  </conditionalFormatting>
  <dataValidations count="12">
    <dataValidation type="list" allowBlank="1" showInputMessage="1" showErrorMessage="1" sqref="AJ40">
      <formula1>$AU$2:$AU$4</formula1>
    </dataValidation>
    <dataValidation type="list" allowBlank="1" showInputMessage="1" showErrorMessage="1" sqref="AJ14">
      <formula1>$AW$8:$AW$36</formula1>
    </dataValidation>
    <dataValidation type="list" allowBlank="1" showInputMessage="1" sqref="AJ17">
      <formula1>$AV$9:$AV$16</formula1>
    </dataValidation>
    <dataValidation type="list" allowBlank="1" showInputMessage="1" sqref="T22:V22">
      <formula1>$AU$21:$AU$51</formula1>
    </dataValidation>
    <dataValidation type="list" allowBlank="1" showInputMessage="1" showErrorMessage="1" sqref="R23 Z23">
      <formula1>"　,H,R"</formula1>
    </dataValidation>
    <dataValidation type="list" allowBlank="1" showInputMessage="1" showErrorMessage="1" sqref="C26">
      <formula1>"　,1,2,3"</formula1>
    </dataValidation>
    <dataValidation type="list" allowBlank="1" showInputMessage="1" showErrorMessage="1" sqref="AA32">
      <formula1>"　,1,2"</formula1>
    </dataValidation>
    <dataValidation type="list" allowBlank="1" showInputMessage="1" showErrorMessage="1" sqref="I40">
      <formula1>"　,S,H"</formula1>
    </dataValidation>
    <dataValidation type="list" allowBlank="1" showInputMessage="1" showErrorMessage="1" sqref="AJ37:AJ39">
      <formula1>$AT$2:$AT$16</formula1>
    </dataValidation>
    <dataValidation type="list" allowBlank="1" showInputMessage="1" showErrorMessage="1" sqref="AJ22">
      <formula1>"　,１．新規,２．免許換え新規,３．更新"</formula1>
    </dataValidation>
    <dataValidation type="list" allowBlank="1" showInputMessage="1" showErrorMessage="1" sqref="AJ16">
      <formula1>"1 法人,2 個人"</formula1>
    </dataValidation>
    <dataValidation type="date" operator="greaterThanOrEqual" allowBlank="1" showInputMessage="1" showErrorMessage="1" sqref="AJ9">
      <formula1>43466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P46"/>
  <sheetViews>
    <sheetView showGridLines="0" zoomScale="120" zoomScaleNormal="120" workbookViewId="0">
      <selection activeCell="K15" sqref="K15"/>
    </sheetView>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15">
      <c r="A2" s="610" t="s">
        <v>71</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I2" s="262"/>
    </row>
    <row r="3" spans="1:120" s="32" customFormat="1" ht="16.5" customHeight="1" x14ac:dyDescent="0.15">
      <c r="AI3" s="87"/>
    </row>
    <row r="4" spans="1:120" ht="16.5" customHeight="1" x14ac:dyDescent="0.15">
      <c r="B4" s="32"/>
      <c r="D4" s="32" t="s">
        <v>0</v>
      </c>
      <c r="K4" s="32" t="s">
        <v>70</v>
      </c>
      <c r="V4" s="127"/>
      <c r="AC4" s="32"/>
      <c r="AD4" s="25">
        <v>1</v>
      </c>
      <c r="AE4" s="24">
        <v>2</v>
      </c>
      <c r="AF4" s="23">
        <v>0</v>
      </c>
      <c r="AI4" s="87"/>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14" t="str">
        <f>'1'!R22</f>
        <v/>
      </c>
      <c r="K5" s="329" t="str">
        <f>'1'!S22</f>
        <v/>
      </c>
      <c r="L5" s="595" t="str">
        <f>'1'!T22</f>
        <v>(  )</v>
      </c>
      <c r="M5" s="596"/>
      <c r="N5" s="597"/>
      <c r="O5" s="314" t="str">
        <f>'1'!W22</f>
        <v/>
      </c>
      <c r="P5" s="319" t="str">
        <f>'1'!X22</f>
        <v/>
      </c>
      <c r="Q5" s="330" t="str">
        <f>'1'!Y22</f>
        <v/>
      </c>
      <c r="R5" s="319" t="str">
        <f>'1'!Z22</f>
        <v/>
      </c>
      <c r="S5" s="319" t="str">
        <f>'1'!AA22</f>
        <v/>
      </c>
      <c r="T5" s="329" t="str">
        <f>'1'!AB22</f>
        <v/>
      </c>
      <c r="U5" s="128"/>
      <c r="V5" s="128"/>
      <c r="W5" s="128"/>
      <c r="X5" s="128"/>
      <c r="Y5" s="129"/>
      <c r="Z5" s="128"/>
      <c r="AA5" s="128"/>
      <c r="AB5" s="128"/>
      <c r="AC5" s="128"/>
      <c r="AD5" s="128"/>
      <c r="AE5" s="19"/>
      <c r="AF5" s="19"/>
      <c r="AI5" s="263"/>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263"/>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263"/>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90">
        <v>21</v>
      </c>
      <c r="C8" s="13"/>
      <c r="D8" s="606" t="s">
        <v>68</v>
      </c>
      <c r="E8" s="606"/>
      <c r="F8" s="606"/>
      <c r="G8" s="606"/>
      <c r="H8" s="606"/>
      <c r="I8" s="606"/>
      <c r="J8" s="12"/>
      <c r="K8" s="314" t="str">
        <f>IF(DBCS('1'!AA32)="１",'1'!I37,"")</f>
        <v/>
      </c>
      <c r="L8" s="329" t="str">
        <f>IF(DBCS('1'!AA32)="１",'1'!J37,"")</f>
        <v/>
      </c>
      <c r="M8" s="6"/>
      <c r="N8" s="6"/>
      <c r="O8" s="6"/>
      <c r="P8" s="603" t="s">
        <v>755</v>
      </c>
      <c r="Q8" s="604"/>
      <c r="R8" s="604"/>
      <c r="S8" s="605"/>
      <c r="T8" s="314" t="str">
        <f>IF(DBCS('1'!AA32)="１",'1'!R37,"")</f>
        <v/>
      </c>
      <c r="U8" s="329" t="str">
        <f>IF(DBCS('1'!AA32)="１",'1'!S37,"")</f>
        <v/>
      </c>
      <c r="V8" s="34" t="s">
        <v>306</v>
      </c>
      <c r="W8" s="314" t="str">
        <f>IF(DBCS('1'!AA32)="１",'1'!U37,"")</f>
        <v/>
      </c>
      <c r="X8" s="319" t="str">
        <f>IF(DBCS('1'!AA32)="１",'1'!V37,"")</f>
        <v/>
      </c>
      <c r="Y8" s="319" t="str">
        <f>IF(DBCS('1'!AA32)="１",'1'!W37,"")</f>
        <v/>
      </c>
      <c r="Z8" s="319" t="str">
        <f>IF(DBCS('1'!AA32)="１",'1'!X37,"")</f>
        <v/>
      </c>
      <c r="AA8" s="319" t="str">
        <f>IF(DBCS('1'!AA32)="１",'1'!Y37,"")</f>
        <v/>
      </c>
      <c r="AB8" s="329" t="str">
        <f>IF(DBCS('1'!AA32)="１",'1'!Z37,"")</f>
        <v/>
      </c>
      <c r="AC8" s="34" t="s">
        <v>306</v>
      </c>
      <c r="AD8" s="131"/>
      <c r="AE8" s="19"/>
      <c r="AF8" s="19"/>
      <c r="AI8" s="263"/>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06" t="s">
        <v>177</v>
      </c>
      <c r="E9" s="606"/>
      <c r="F9" s="606"/>
      <c r="G9" s="606"/>
      <c r="H9" s="606"/>
      <c r="I9" s="606"/>
      <c r="J9" s="12"/>
      <c r="K9" s="611" t="str">
        <f>IF(DBCS('1'!AA32)="１",'1'!I38,"")</f>
        <v/>
      </c>
      <c r="L9" s="612"/>
      <c r="M9" s="612"/>
      <c r="N9" s="612"/>
      <c r="O9" s="612"/>
      <c r="P9" s="612"/>
      <c r="Q9" s="612"/>
      <c r="R9" s="612"/>
      <c r="S9" s="612"/>
      <c r="T9" s="612"/>
      <c r="U9" s="612"/>
      <c r="V9" s="612"/>
      <c r="W9" s="612"/>
      <c r="X9" s="612"/>
      <c r="Y9" s="612"/>
      <c r="Z9" s="612"/>
      <c r="AA9" s="612"/>
      <c r="AB9" s="612"/>
      <c r="AC9" s="612"/>
      <c r="AD9" s="613"/>
      <c r="AE9" s="19"/>
      <c r="AF9" s="19"/>
      <c r="AI9" s="263"/>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06" t="s">
        <v>44</v>
      </c>
      <c r="E10" s="606"/>
      <c r="F10" s="606"/>
      <c r="G10" s="606"/>
      <c r="H10" s="606"/>
      <c r="I10" s="606"/>
      <c r="J10" s="17"/>
      <c r="K10" s="611" t="str">
        <f>IF(DBCS('1'!AA32)="１",'1'!I39,"")</f>
        <v/>
      </c>
      <c r="L10" s="612"/>
      <c r="M10" s="612"/>
      <c r="N10" s="612"/>
      <c r="O10" s="612"/>
      <c r="P10" s="612"/>
      <c r="Q10" s="612"/>
      <c r="R10" s="612"/>
      <c r="S10" s="612"/>
      <c r="T10" s="612"/>
      <c r="U10" s="612"/>
      <c r="V10" s="612"/>
      <c r="W10" s="612"/>
      <c r="X10" s="612"/>
      <c r="Y10" s="612"/>
      <c r="Z10" s="612"/>
      <c r="AA10" s="612"/>
      <c r="AB10" s="612"/>
      <c r="AC10" s="612"/>
      <c r="AD10" s="613"/>
      <c r="AE10" s="15" t="s">
        <v>20</v>
      </c>
      <c r="AF10" s="15"/>
      <c r="AI10" s="263"/>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06" t="s">
        <v>24</v>
      </c>
      <c r="E11" s="606"/>
      <c r="F11" s="606"/>
      <c r="G11" s="606"/>
      <c r="H11" s="606"/>
      <c r="I11" s="606"/>
      <c r="J11" s="12"/>
      <c r="K11" s="331" t="str">
        <f>IF(DBCS('1'!AA32)="１",'1'!I40,"")</f>
        <v/>
      </c>
      <c r="L11" s="77" t="s">
        <v>306</v>
      </c>
      <c r="M11" s="314" t="str">
        <f>IF(DBCS('1'!AA32)="１",'1'!K40,"")</f>
        <v/>
      </c>
      <c r="N11" s="329" t="str">
        <f>IF(DBCS('1'!AA32)="１",'1'!L40,"")</f>
        <v/>
      </c>
      <c r="O11" s="77" t="s">
        <v>26</v>
      </c>
      <c r="P11" s="314" t="str">
        <f>IF(DBCS('1'!AA32)="１",'1'!N40,"")</f>
        <v/>
      </c>
      <c r="Q11" s="329" t="str">
        <f>IF(DBCS('1'!AA32)="１",'1'!O40,"")</f>
        <v/>
      </c>
      <c r="R11" s="77" t="s">
        <v>27</v>
      </c>
      <c r="S11" s="314" t="str">
        <f>IF(DBCS('1'!AA32)="１",'1'!Q40,"")</f>
        <v/>
      </c>
      <c r="T11" s="329" t="str">
        <f>IF(DBCS('1'!AA32)="１",'1'!R40,"")</f>
        <v/>
      </c>
      <c r="U11" s="77" t="s">
        <v>67</v>
      </c>
      <c r="AF11" s="26"/>
      <c r="AI11" s="263"/>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63"/>
      <c r="AJ12" s="254"/>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63"/>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91"/>
      <c r="AJ14" s="91"/>
      <c r="AK14" s="91"/>
      <c r="AL14" s="257"/>
    </row>
    <row r="15" spans="1:120" ht="16.5" customHeight="1" x14ac:dyDescent="0.15">
      <c r="A15" s="290">
        <v>21</v>
      </c>
      <c r="C15" s="13"/>
      <c r="D15" s="606" t="s">
        <v>68</v>
      </c>
      <c r="E15" s="606"/>
      <c r="F15" s="606"/>
      <c r="G15" s="606"/>
      <c r="H15" s="606"/>
      <c r="I15" s="606"/>
      <c r="J15" s="60"/>
      <c r="K15" s="307"/>
      <c r="L15" s="311"/>
      <c r="M15" s="34"/>
      <c r="N15" s="34"/>
      <c r="O15" s="34"/>
      <c r="P15" s="603" t="s">
        <v>755</v>
      </c>
      <c r="Q15" s="604"/>
      <c r="R15" s="604"/>
      <c r="S15" s="605"/>
      <c r="T15" s="307"/>
      <c r="U15" s="311"/>
      <c r="V15" s="34" t="s">
        <v>306</v>
      </c>
      <c r="W15" s="307"/>
      <c r="X15" s="332"/>
      <c r="Y15" s="332"/>
      <c r="Z15" s="332"/>
      <c r="AA15" s="332"/>
      <c r="AB15" s="311"/>
      <c r="AC15" s="34" t="s">
        <v>306</v>
      </c>
      <c r="AD15" s="93"/>
      <c r="AE15" s="19"/>
      <c r="AF15" s="19"/>
      <c r="AI15" s="91"/>
      <c r="AJ15" s="91"/>
      <c r="AK15" s="91"/>
      <c r="AL15" s="257"/>
    </row>
    <row r="16" spans="1:120" ht="16.5" customHeight="1" x14ac:dyDescent="0.15">
      <c r="C16" s="13"/>
      <c r="D16" s="606" t="s">
        <v>178</v>
      </c>
      <c r="E16" s="606"/>
      <c r="F16" s="606"/>
      <c r="G16" s="606"/>
      <c r="H16" s="606"/>
      <c r="I16" s="606"/>
      <c r="J16" s="60"/>
      <c r="K16" s="607"/>
      <c r="L16" s="608"/>
      <c r="M16" s="608"/>
      <c r="N16" s="608"/>
      <c r="O16" s="608"/>
      <c r="P16" s="608"/>
      <c r="Q16" s="608"/>
      <c r="R16" s="608"/>
      <c r="S16" s="608"/>
      <c r="T16" s="608"/>
      <c r="U16" s="608"/>
      <c r="V16" s="608"/>
      <c r="W16" s="608"/>
      <c r="X16" s="608"/>
      <c r="Y16" s="608"/>
      <c r="Z16" s="608"/>
      <c r="AA16" s="608"/>
      <c r="AB16" s="608"/>
      <c r="AC16" s="608"/>
      <c r="AD16" s="609"/>
      <c r="AE16" s="19"/>
      <c r="AF16" s="19"/>
      <c r="AI16" s="91"/>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06" t="s">
        <v>44</v>
      </c>
      <c r="E17" s="606"/>
      <c r="F17" s="606"/>
      <c r="G17" s="606"/>
      <c r="H17" s="606"/>
      <c r="I17" s="606"/>
      <c r="J17" s="88"/>
      <c r="K17" s="607"/>
      <c r="L17" s="608"/>
      <c r="M17" s="608"/>
      <c r="N17" s="608"/>
      <c r="O17" s="608"/>
      <c r="P17" s="608"/>
      <c r="Q17" s="608"/>
      <c r="R17" s="608"/>
      <c r="S17" s="608"/>
      <c r="T17" s="608"/>
      <c r="U17" s="608"/>
      <c r="V17" s="608"/>
      <c r="W17" s="608"/>
      <c r="X17" s="608"/>
      <c r="Y17" s="608"/>
      <c r="Z17" s="608"/>
      <c r="AA17" s="608"/>
      <c r="AB17" s="608"/>
      <c r="AC17" s="608"/>
      <c r="AD17" s="609"/>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06" t="s">
        <v>24</v>
      </c>
      <c r="E18" s="606"/>
      <c r="F18" s="606"/>
      <c r="G18" s="606"/>
      <c r="H18" s="606"/>
      <c r="I18" s="606"/>
      <c r="J18" s="60"/>
      <c r="K18" s="310"/>
      <c r="L18" s="77" t="s">
        <v>306</v>
      </c>
      <c r="M18" s="307"/>
      <c r="N18" s="311"/>
      <c r="O18" s="77" t="s">
        <v>26</v>
      </c>
      <c r="P18" s="307"/>
      <c r="Q18" s="311"/>
      <c r="R18" s="77" t="s">
        <v>27</v>
      </c>
      <c r="S18" s="307"/>
      <c r="T18" s="311"/>
      <c r="U18" s="77" t="s">
        <v>67</v>
      </c>
      <c r="V18" s="77"/>
      <c r="W18" s="77"/>
      <c r="X18" s="77"/>
      <c r="Y18" s="77"/>
      <c r="Z18" s="77"/>
      <c r="AA18" s="77"/>
      <c r="AB18" s="77"/>
      <c r="AC18" s="77"/>
      <c r="AD18" s="77"/>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54"/>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90">
        <v>21</v>
      </c>
      <c r="C22" s="13"/>
      <c r="D22" s="606" t="s">
        <v>68</v>
      </c>
      <c r="E22" s="606"/>
      <c r="F22" s="606"/>
      <c r="G22" s="606"/>
      <c r="H22" s="606"/>
      <c r="I22" s="606"/>
      <c r="J22" s="60"/>
      <c r="K22" s="307"/>
      <c r="L22" s="311"/>
      <c r="M22" s="247"/>
      <c r="N22" s="247"/>
      <c r="O22" s="247"/>
      <c r="P22" s="603" t="s">
        <v>755</v>
      </c>
      <c r="Q22" s="604"/>
      <c r="R22" s="604"/>
      <c r="S22" s="605"/>
      <c r="T22" s="307"/>
      <c r="U22" s="311"/>
      <c r="V22" s="247" t="s">
        <v>306</v>
      </c>
      <c r="W22" s="307"/>
      <c r="X22" s="332"/>
      <c r="Y22" s="332"/>
      <c r="Z22" s="332"/>
      <c r="AA22" s="332"/>
      <c r="AB22" s="311"/>
      <c r="AC22" s="247" t="s">
        <v>306</v>
      </c>
      <c r="AD22" s="240"/>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06" t="s">
        <v>49</v>
      </c>
      <c r="E23" s="606"/>
      <c r="F23" s="606"/>
      <c r="G23" s="606"/>
      <c r="H23" s="606"/>
      <c r="I23" s="606"/>
      <c r="J23" s="60"/>
      <c r="K23" s="607"/>
      <c r="L23" s="608"/>
      <c r="M23" s="608"/>
      <c r="N23" s="608"/>
      <c r="O23" s="608"/>
      <c r="P23" s="608"/>
      <c r="Q23" s="608"/>
      <c r="R23" s="608"/>
      <c r="S23" s="608"/>
      <c r="T23" s="608"/>
      <c r="U23" s="608"/>
      <c r="V23" s="608"/>
      <c r="W23" s="608"/>
      <c r="X23" s="608"/>
      <c r="Y23" s="608"/>
      <c r="Z23" s="608"/>
      <c r="AA23" s="608"/>
      <c r="AB23" s="608"/>
      <c r="AC23" s="608"/>
      <c r="AD23" s="609"/>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06" t="s">
        <v>44</v>
      </c>
      <c r="E24" s="606"/>
      <c r="F24" s="606"/>
      <c r="G24" s="606"/>
      <c r="H24" s="606"/>
      <c r="I24" s="606"/>
      <c r="J24" s="88"/>
      <c r="K24" s="607"/>
      <c r="L24" s="608"/>
      <c r="M24" s="608"/>
      <c r="N24" s="608"/>
      <c r="O24" s="608"/>
      <c r="P24" s="608"/>
      <c r="Q24" s="608"/>
      <c r="R24" s="608"/>
      <c r="S24" s="608"/>
      <c r="T24" s="608"/>
      <c r="U24" s="608"/>
      <c r="V24" s="608"/>
      <c r="W24" s="608"/>
      <c r="X24" s="608"/>
      <c r="Y24" s="608"/>
      <c r="Z24" s="608"/>
      <c r="AA24" s="608"/>
      <c r="AB24" s="608"/>
      <c r="AC24" s="608"/>
      <c r="AD24" s="609"/>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06" t="s">
        <v>24</v>
      </c>
      <c r="E25" s="606"/>
      <c r="F25" s="606"/>
      <c r="G25" s="606"/>
      <c r="H25" s="606"/>
      <c r="I25" s="606"/>
      <c r="J25" s="60"/>
      <c r="K25" s="310"/>
      <c r="L25" s="246" t="s">
        <v>306</v>
      </c>
      <c r="M25" s="307"/>
      <c r="N25" s="311"/>
      <c r="O25" s="246" t="s">
        <v>26</v>
      </c>
      <c r="P25" s="307"/>
      <c r="Q25" s="311"/>
      <c r="R25" s="246" t="s">
        <v>27</v>
      </c>
      <c r="S25" s="307"/>
      <c r="T25" s="311"/>
      <c r="U25" s="246" t="s">
        <v>67</v>
      </c>
      <c r="V25" s="246"/>
      <c r="W25" s="246"/>
      <c r="X25" s="246"/>
      <c r="Y25" s="246"/>
      <c r="Z25" s="246"/>
      <c r="AA25" s="246"/>
      <c r="AB25" s="246"/>
      <c r="AC25" s="246"/>
      <c r="AD25" s="246"/>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54"/>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90">
        <v>21</v>
      </c>
      <c r="C29" s="13"/>
      <c r="D29" s="606" t="s">
        <v>68</v>
      </c>
      <c r="E29" s="606"/>
      <c r="F29" s="606"/>
      <c r="G29" s="606"/>
      <c r="H29" s="606"/>
      <c r="I29" s="606"/>
      <c r="J29" s="60"/>
      <c r="K29" s="307"/>
      <c r="L29" s="311"/>
      <c r="M29" s="247"/>
      <c r="N29" s="247"/>
      <c r="O29" s="247"/>
      <c r="P29" s="603" t="s">
        <v>755</v>
      </c>
      <c r="Q29" s="604"/>
      <c r="R29" s="604"/>
      <c r="S29" s="605"/>
      <c r="T29" s="307"/>
      <c r="U29" s="311"/>
      <c r="V29" s="247" t="s">
        <v>306</v>
      </c>
      <c r="W29" s="307"/>
      <c r="X29" s="332"/>
      <c r="Y29" s="332"/>
      <c r="Z29" s="332"/>
      <c r="AA29" s="332"/>
      <c r="AB29" s="311"/>
      <c r="AC29" s="247" t="s">
        <v>306</v>
      </c>
      <c r="AD29" s="240"/>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06" t="s">
        <v>49</v>
      </c>
      <c r="E30" s="606"/>
      <c r="F30" s="606"/>
      <c r="G30" s="606"/>
      <c r="H30" s="606"/>
      <c r="I30" s="606"/>
      <c r="J30" s="60"/>
      <c r="K30" s="607"/>
      <c r="L30" s="608"/>
      <c r="M30" s="608"/>
      <c r="N30" s="608"/>
      <c r="O30" s="608"/>
      <c r="P30" s="608"/>
      <c r="Q30" s="608"/>
      <c r="R30" s="608"/>
      <c r="S30" s="608"/>
      <c r="T30" s="608"/>
      <c r="U30" s="608"/>
      <c r="V30" s="608"/>
      <c r="W30" s="608"/>
      <c r="X30" s="608"/>
      <c r="Y30" s="608"/>
      <c r="Z30" s="608"/>
      <c r="AA30" s="608"/>
      <c r="AB30" s="608"/>
      <c r="AC30" s="608"/>
      <c r="AD30" s="609"/>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06" t="s">
        <v>44</v>
      </c>
      <c r="E31" s="606"/>
      <c r="F31" s="606"/>
      <c r="G31" s="606"/>
      <c r="H31" s="606"/>
      <c r="I31" s="606"/>
      <c r="J31" s="88"/>
      <c r="K31" s="607"/>
      <c r="L31" s="608"/>
      <c r="M31" s="608"/>
      <c r="N31" s="608"/>
      <c r="O31" s="608"/>
      <c r="P31" s="608"/>
      <c r="Q31" s="608"/>
      <c r="R31" s="608"/>
      <c r="S31" s="608"/>
      <c r="T31" s="608"/>
      <c r="U31" s="608"/>
      <c r="V31" s="608"/>
      <c r="W31" s="608"/>
      <c r="X31" s="608"/>
      <c r="Y31" s="608"/>
      <c r="Z31" s="608"/>
      <c r="AA31" s="608"/>
      <c r="AB31" s="608"/>
      <c r="AC31" s="608"/>
      <c r="AD31" s="609"/>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06" t="s">
        <v>24</v>
      </c>
      <c r="E32" s="606"/>
      <c r="F32" s="606"/>
      <c r="G32" s="606"/>
      <c r="H32" s="606"/>
      <c r="I32" s="606"/>
      <c r="J32" s="60"/>
      <c r="K32" s="310" t="s">
        <v>316</v>
      </c>
      <c r="L32" s="246" t="s">
        <v>306</v>
      </c>
      <c r="M32" s="307"/>
      <c r="N32" s="311"/>
      <c r="O32" s="246" t="s">
        <v>26</v>
      </c>
      <c r="P32" s="307"/>
      <c r="Q32" s="311"/>
      <c r="R32" s="246" t="s">
        <v>27</v>
      </c>
      <c r="S32" s="307"/>
      <c r="T32" s="311"/>
      <c r="U32" s="246" t="s">
        <v>67</v>
      </c>
      <c r="V32" s="246"/>
      <c r="W32" s="246"/>
      <c r="X32" s="246"/>
      <c r="Y32" s="246"/>
      <c r="Z32" s="246"/>
      <c r="AA32" s="246"/>
      <c r="AB32" s="246"/>
      <c r="AC32" s="246"/>
      <c r="AD32" s="246"/>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54"/>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90">
        <v>21</v>
      </c>
      <c r="C36" s="13"/>
      <c r="D36" s="606" t="s">
        <v>68</v>
      </c>
      <c r="E36" s="606"/>
      <c r="F36" s="606"/>
      <c r="G36" s="606"/>
      <c r="H36" s="606"/>
      <c r="I36" s="606"/>
      <c r="J36" s="60"/>
      <c r="K36" s="307"/>
      <c r="L36" s="311"/>
      <c r="M36" s="247"/>
      <c r="N36" s="247"/>
      <c r="O36" s="247"/>
      <c r="P36" s="603" t="s">
        <v>755</v>
      </c>
      <c r="Q36" s="604"/>
      <c r="R36" s="604"/>
      <c r="S36" s="605"/>
      <c r="T36" s="307"/>
      <c r="U36" s="311"/>
      <c r="V36" s="247" t="s">
        <v>306</v>
      </c>
      <c r="W36" s="307"/>
      <c r="X36" s="332"/>
      <c r="Y36" s="332"/>
      <c r="Z36" s="332"/>
      <c r="AA36" s="332"/>
      <c r="AB36" s="311"/>
      <c r="AC36" s="247" t="s">
        <v>306</v>
      </c>
      <c r="AD36" s="240"/>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06" t="s">
        <v>49</v>
      </c>
      <c r="E37" s="606"/>
      <c r="F37" s="606"/>
      <c r="G37" s="606"/>
      <c r="H37" s="606"/>
      <c r="I37" s="606"/>
      <c r="J37" s="60"/>
      <c r="K37" s="607"/>
      <c r="L37" s="608"/>
      <c r="M37" s="608"/>
      <c r="N37" s="608"/>
      <c r="O37" s="608"/>
      <c r="P37" s="608"/>
      <c r="Q37" s="608"/>
      <c r="R37" s="608"/>
      <c r="S37" s="608"/>
      <c r="T37" s="608"/>
      <c r="U37" s="608"/>
      <c r="V37" s="608"/>
      <c r="W37" s="608"/>
      <c r="X37" s="608"/>
      <c r="Y37" s="608"/>
      <c r="Z37" s="608"/>
      <c r="AA37" s="608"/>
      <c r="AB37" s="608"/>
      <c r="AC37" s="608"/>
      <c r="AD37" s="609"/>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06" t="s">
        <v>44</v>
      </c>
      <c r="E38" s="606"/>
      <c r="F38" s="606"/>
      <c r="G38" s="606"/>
      <c r="H38" s="606"/>
      <c r="I38" s="606"/>
      <c r="J38" s="88"/>
      <c r="K38" s="607"/>
      <c r="L38" s="608"/>
      <c r="M38" s="608"/>
      <c r="N38" s="608"/>
      <c r="O38" s="608"/>
      <c r="P38" s="608"/>
      <c r="Q38" s="608"/>
      <c r="R38" s="608"/>
      <c r="S38" s="608"/>
      <c r="T38" s="608"/>
      <c r="U38" s="608"/>
      <c r="V38" s="608"/>
      <c r="W38" s="608"/>
      <c r="X38" s="608"/>
      <c r="Y38" s="608"/>
      <c r="Z38" s="608"/>
      <c r="AA38" s="608"/>
      <c r="AB38" s="608"/>
      <c r="AC38" s="608"/>
      <c r="AD38" s="609"/>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06" t="s">
        <v>24</v>
      </c>
      <c r="E39" s="606"/>
      <c r="F39" s="606"/>
      <c r="G39" s="606"/>
      <c r="H39" s="606"/>
      <c r="I39" s="606"/>
      <c r="J39" s="60"/>
      <c r="K39" s="310" t="s">
        <v>316</v>
      </c>
      <c r="L39" s="246" t="s">
        <v>306</v>
      </c>
      <c r="M39" s="307"/>
      <c r="N39" s="311"/>
      <c r="O39" s="246" t="s">
        <v>26</v>
      </c>
      <c r="P39" s="307"/>
      <c r="Q39" s="311"/>
      <c r="R39" s="246" t="s">
        <v>27</v>
      </c>
      <c r="S39" s="307"/>
      <c r="T39" s="311"/>
      <c r="U39" s="246" t="s">
        <v>67</v>
      </c>
      <c r="V39" s="246"/>
      <c r="W39" s="246"/>
      <c r="X39" s="246"/>
      <c r="Y39" s="246"/>
      <c r="Z39" s="246"/>
      <c r="AA39" s="246"/>
      <c r="AB39" s="246"/>
      <c r="AC39" s="246"/>
      <c r="AD39" s="246"/>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8"/>
      <c r="E40" s="258"/>
      <c r="F40" s="258"/>
      <c r="G40" s="258"/>
      <c r="H40" s="258"/>
      <c r="I40" s="258"/>
      <c r="J40" s="6"/>
      <c r="K40" s="6"/>
      <c r="L40" s="6"/>
      <c r="M40" s="6"/>
      <c r="N40" s="6"/>
      <c r="O40" s="6"/>
      <c r="P40" s="6"/>
      <c r="Q40" s="6"/>
      <c r="R40" s="6"/>
      <c r="S40" s="6"/>
      <c r="T40" s="6"/>
      <c r="U40" s="6"/>
      <c r="V40" s="6"/>
      <c r="W40" s="6"/>
      <c r="X40" s="6"/>
      <c r="Y40" s="6"/>
      <c r="Z40" s="6"/>
      <c r="AA40" s="6"/>
      <c r="AB40" s="6"/>
      <c r="AC40" s="6"/>
      <c r="AD40" s="6"/>
      <c r="AE40" s="6"/>
      <c r="AF40" s="6"/>
      <c r="AI40" s="91"/>
      <c r="AJ40" s="254"/>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7"/>
      <c r="AJ42" s="257"/>
      <c r="AK42" s="257"/>
      <c r="AL42" s="257"/>
    </row>
    <row r="43" spans="1:120" ht="16.5" customHeight="1" x14ac:dyDescent="0.15">
      <c r="A43" s="290">
        <v>21</v>
      </c>
      <c r="C43" s="13"/>
      <c r="D43" s="606" t="s">
        <v>68</v>
      </c>
      <c r="E43" s="606"/>
      <c r="F43" s="606"/>
      <c r="G43" s="606"/>
      <c r="H43" s="606"/>
      <c r="I43" s="606"/>
      <c r="J43" s="60"/>
      <c r="K43" s="307"/>
      <c r="L43" s="311"/>
      <c r="M43" s="247"/>
      <c r="N43" s="247"/>
      <c r="O43" s="247"/>
      <c r="P43" s="603" t="s">
        <v>755</v>
      </c>
      <c r="Q43" s="604"/>
      <c r="R43" s="604"/>
      <c r="S43" s="605"/>
      <c r="T43" s="307"/>
      <c r="U43" s="311"/>
      <c r="V43" s="247" t="s">
        <v>306</v>
      </c>
      <c r="W43" s="307"/>
      <c r="X43" s="332"/>
      <c r="Y43" s="332"/>
      <c r="Z43" s="332"/>
      <c r="AA43" s="332"/>
      <c r="AB43" s="311"/>
      <c r="AC43" s="247" t="s">
        <v>306</v>
      </c>
      <c r="AD43" s="240"/>
      <c r="AE43" s="19"/>
      <c r="AF43" s="19"/>
      <c r="AI43" s="257"/>
      <c r="AJ43" s="257"/>
      <c r="AK43" s="257"/>
      <c r="AL43" s="257"/>
    </row>
    <row r="44" spans="1:120" ht="16.5" customHeight="1" x14ac:dyDescent="0.15">
      <c r="C44" s="13"/>
      <c r="D44" s="606" t="s">
        <v>49</v>
      </c>
      <c r="E44" s="606"/>
      <c r="F44" s="606"/>
      <c r="G44" s="606"/>
      <c r="H44" s="606"/>
      <c r="I44" s="606"/>
      <c r="J44" s="60"/>
      <c r="K44" s="607"/>
      <c r="L44" s="608"/>
      <c r="M44" s="608"/>
      <c r="N44" s="608"/>
      <c r="O44" s="608"/>
      <c r="P44" s="608"/>
      <c r="Q44" s="608"/>
      <c r="R44" s="608"/>
      <c r="S44" s="608"/>
      <c r="T44" s="608"/>
      <c r="U44" s="608"/>
      <c r="V44" s="608"/>
      <c r="W44" s="608"/>
      <c r="X44" s="608"/>
      <c r="Y44" s="608"/>
      <c r="Z44" s="608"/>
      <c r="AA44" s="608"/>
      <c r="AB44" s="608"/>
      <c r="AC44" s="608"/>
      <c r="AD44" s="609"/>
      <c r="AE44" s="19"/>
      <c r="AF44" s="19"/>
      <c r="AI44" s="257"/>
      <c r="AJ44" s="257"/>
      <c r="AK44" s="257"/>
      <c r="AL44" s="257"/>
    </row>
    <row r="45" spans="1:120" ht="30.75" customHeight="1" x14ac:dyDescent="0.15">
      <c r="C45" s="18"/>
      <c r="D45" s="606" t="s">
        <v>44</v>
      </c>
      <c r="E45" s="606"/>
      <c r="F45" s="606"/>
      <c r="G45" s="606"/>
      <c r="H45" s="606"/>
      <c r="I45" s="606"/>
      <c r="J45" s="88"/>
      <c r="K45" s="607"/>
      <c r="L45" s="608"/>
      <c r="M45" s="608"/>
      <c r="N45" s="608"/>
      <c r="O45" s="608"/>
      <c r="P45" s="608"/>
      <c r="Q45" s="608"/>
      <c r="R45" s="608"/>
      <c r="S45" s="608"/>
      <c r="T45" s="608"/>
      <c r="U45" s="608"/>
      <c r="V45" s="608"/>
      <c r="W45" s="608"/>
      <c r="X45" s="608"/>
      <c r="Y45" s="608"/>
      <c r="Z45" s="608"/>
      <c r="AA45" s="608"/>
      <c r="AB45" s="608"/>
      <c r="AC45" s="608"/>
      <c r="AD45" s="609"/>
      <c r="AE45" s="15" t="s">
        <v>20</v>
      </c>
      <c r="AF45" s="15"/>
      <c r="AI45" s="257"/>
      <c r="AJ45" s="257"/>
      <c r="AK45" s="257"/>
      <c r="AL45" s="257"/>
    </row>
    <row r="46" spans="1:120" ht="16.5" customHeight="1" x14ac:dyDescent="0.15">
      <c r="C46" s="13"/>
      <c r="D46" s="606" t="s">
        <v>24</v>
      </c>
      <c r="E46" s="606"/>
      <c r="F46" s="606"/>
      <c r="G46" s="606"/>
      <c r="H46" s="606"/>
      <c r="I46" s="606"/>
      <c r="J46" s="60"/>
      <c r="K46" s="310" t="s">
        <v>316</v>
      </c>
      <c r="L46" s="246" t="s">
        <v>306</v>
      </c>
      <c r="M46" s="307"/>
      <c r="N46" s="311"/>
      <c r="O46" s="246" t="s">
        <v>26</v>
      </c>
      <c r="P46" s="307"/>
      <c r="Q46" s="311"/>
      <c r="R46" s="246" t="s">
        <v>27</v>
      </c>
      <c r="S46" s="307"/>
      <c r="T46" s="311"/>
      <c r="U46" s="246" t="s">
        <v>67</v>
      </c>
      <c r="V46" s="246"/>
      <c r="W46" s="246"/>
      <c r="X46" s="246"/>
      <c r="Y46" s="246"/>
      <c r="Z46" s="246"/>
      <c r="AA46" s="246"/>
      <c r="AB46" s="246"/>
      <c r="AC46" s="246"/>
      <c r="AD46" s="246"/>
      <c r="AF46" s="26"/>
      <c r="AI46" s="257"/>
      <c r="AJ46" s="257"/>
      <c r="AK46" s="257"/>
      <c r="AL46" s="257"/>
    </row>
  </sheetData>
  <sheetProtection sheet="1" objects="1" scenarios="1"/>
  <mergeCells count="44">
    <mergeCell ref="D39:I39"/>
    <mergeCell ref="D43:I43"/>
    <mergeCell ref="D46:I46"/>
    <mergeCell ref="D30:I30"/>
    <mergeCell ref="D31:I31"/>
    <mergeCell ref="D32:I32"/>
    <mergeCell ref="D36:I36"/>
    <mergeCell ref="D24:I24"/>
    <mergeCell ref="D25:I25"/>
    <mergeCell ref="D29:I29"/>
    <mergeCell ref="D37:I37"/>
    <mergeCell ref="D38:I38"/>
    <mergeCell ref="D18:I18"/>
    <mergeCell ref="D22:I22"/>
    <mergeCell ref="P22:S22"/>
    <mergeCell ref="D23:I23"/>
    <mergeCell ref="K23:AD23"/>
    <mergeCell ref="D15:I15"/>
    <mergeCell ref="P15:S15"/>
    <mergeCell ref="D11:I11"/>
    <mergeCell ref="D16:I16"/>
    <mergeCell ref="D17:I17"/>
    <mergeCell ref="K16:AD16"/>
    <mergeCell ref="K17:AD17"/>
    <mergeCell ref="K30:AD30"/>
    <mergeCell ref="K31:AD31"/>
    <mergeCell ref="K37:AD37"/>
    <mergeCell ref="K38:AD38"/>
    <mergeCell ref="K9:AD9"/>
    <mergeCell ref="K10:AD10"/>
    <mergeCell ref="P36:S36"/>
    <mergeCell ref="P29:S29"/>
    <mergeCell ref="K24:AD24"/>
    <mergeCell ref="A2:Z2"/>
    <mergeCell ref="D8:I8"/>
    <mergeCell ref="P8:S8"/>
    <mergeCell ref="D9:I9"/>
    <mergeCell ref="D10:I10"/>
    <mergeCell ref="L5:N5"/>
    <mergeCell ref="P43:S43"/>
    <mergeCell ref="D44:I44"/>
    <mergeCell ref="K44:AD44"/>
    <mergeCell ref="D45:I45"/>
    <mergeCell ref="K45:AD45"/>
  </mergeCells>
  <phoneticPr fontId="2"/>
  <dataValidations count="2">
    <dataValidation type="list" allowBlank="1" showInputMessage="1" showErrorMessage="1" sqref="K11 K18 K25 K32 K39 K46">
      <formula1>"　,Ｓ,Ｈ"</formula1>
    </dataValidation>
    <dataValidation type="list" allowBlank="1" showInputMessage="1" showErrorMessage="1" sqref="AJ7 AJ35 AJ28 AJ21 AJ14">
      <formula1>$AI$3:$AI$13</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DP46"/>
  <sheetViews>
    <sheetView showGridLines="0" zoomScale="120" zoomScaleNormal="120" workbookViewId="0">
      <selection activeCell="K8" sqref="K8"/>
    </sheetView>
  </sheetViews>
  <sheetFormatPr defaultRowHeight="16.5" customHeight="1" x14ac:dyDescent="0.15"/>
  <cols>
    <col min="1" max="1" width="2.875" style="4" customWidth="1"/>
    <col min="2" max="2" width="1.75" style="4" customWidth="1"/>
    <col min="3" max="3" width="3" style="4" customWidth="1"/>
    <col min="4" max="4" width="3.125" style="4" customWidth="1"/>
    <col min="5" max="32" width="2.875" style="4" customWidth="1"/>
    <col min="33" max="33" width="1.5" style="4" customWidth="1"/>
    <col min="34" max="34" width="2.875" style="4" customWidth="1"/>
    <col min="35" max="35" width="18.5" style="5" customWidth="1"/>
    <col min="36" max="36" width="8.875" style="5" customWidth="1"/>
    <col min="37" max="100" width="9" style="5" customWidth="1"/>
    <col min="101" max="120" width="9" style="6" customWidth="1"/>
    <col min="121" max="16384" width="9" style="4"/>
  </cols>
  <sheetData>
    <row r="2" spans="1:120" s="32" customFormat="1" ht="16.5" customHeight="1" x14ac:dyDescent="0.25">
      <c r="A2" s="610" t="s">
        <v>71</v>
      </c>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I2" s="460" t="s">
        <v>671</v>
      </c>
    </row>
    <row r="3" spans="1:120" s="32" customFormat="1" ht="16.5" customHeight="1" x14ac:dyDescent="0.15">
      <c r="AI3" s="442" t="s">
        <v>672</v>
      </c>
    </row>
    <row r="4" spans="1:120" ht="16.5" customHeight="1" x14ac:dyDescent="0.15">
      <c r="B4" s="32"/>
      <c r="D4" s="32" t="s">
        <v>0</v>
      </c>
      <c r="K4" s="32" t="s">
        <v>70</v>
      </c>
      <c r="V4" s="127"/>
      <c r="AC4" s="32"/>
      <c r="AD4" s="241">
        <v>1</v>
      </c>
      <c r="AE4" s="24">
        <v>2</v>
      </c>
      <c r="AF4" s="242">
        <v>0</v>
      </c>
      <c r="AI4" s="4"/>
      <c r="AJ4" s="4"/>
      <c r="AK4" s="4"/>
      <c r="AL4" s="4"/>
      <c r="AM4" s="4"/>
      <c r="AN4" s="4"/>
      <c r="AO4" s="4"/>
      <c r="AP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row>
    <row r="5" spans="1:120" ht="16.5" customHeight="1" x14ac:dyDescent="0.15">
      <c r="C5" s="10"/>
      <c r="D5" s="16"/>
      <c r="E5" s="16"/>
      <c r="F5" s="16"/>
      <c r="G5" s="16"/>
      <c r="H5" s="9"/>
      <c r="J5" s="314" t="str">
        <f>'1'!R22</f>
        <v/>
      </c>
      <c r="K5" s="329" t="str">
        <f>'1'!S22</f>
        <v/>
      </c>
      <c r="L5" s="595" t="str">
        <f>'1'!T22</f>
        <v>(  )</v>
      </c>
      <c r="M5" s="596"/>
      <c r="N5" s="597"/>
      <c r="O5" s="314" t="str">
        <f>'1'!W22</f>
        <v/>
      </c>
      <c r="P5" s="319" t="str">
        <f>'1'!X22</f>
        <v/>
      </c>
      <c r="Q5" s="330" t="str">
        <f>'1'!Y22</f>
        <v/>
      </c>
      <c r="R5" s="319" t="str">
        <f>'1'!Z22</f>
        <v/>
      </c>
      <c r="S5" s="319" t="str">
        <f>'1'!AA22</f>
        <v/>
      </c>
      <c r="T5" s="329" t="str">
        <f>'1'!AB22</f>
        <v/>
      </c>
      <c r="U5" s="128"/>
      <c r="V5" s="128"/>
      <c r="W5" s="128"/>
      <c r="X5" s="128"/>
      <c r="Y5" s="129"/>
      <c r="Z5" s="128"/>
      <c r="AA5" s="128"/>
      <c r="AB5" s="128"/>
      <c r="AC5" s="128"/>
      <c r="AD5" s="128"/>
      <c r="AE5" s="19"/>
      <c r="AF5" s="19"/>
      <c r="AI5" s="262"/>
      <c r="AJ5" s="91"/>
      <c r="AK5" s="91"/>
      <c r="AL5" s="91"/>
      <c r="AM5" s="4"/>
      <c r="AN5" s="4"/>
      <c r="AO5" s="4"/>
      <c r="AP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row>
    <row r="6" spans="1:120" ht="16.5" customHeight="1" x14ac:dyDescent="0.15">
      <c r="P6" s="130"/>
      <c r="Q6" s="5"/>
      <c r="R6" s="5"/>
      <c r="S6" s="5"/>
      <c r="T6" s="128"/>
      <c r="U6" s="128"/>
      <c r="V6" s="128"/>
      <c r="W6" s="128"/>
      <c r="X6" s="128"/>
      <c r="Y6" s="128"/>
      <c r="Z6" s="128"/>
      <c r="AA6" s="128"/>
      <c r="AB6" s="128"/>
      <c r="AC6" s="128"/>
      <c r="AD6" s="128"/>
      <c r="AE6" s="19"/>
      <c r="AF6" s="19"/>
      <c r="AI6" s="87"/>
      <c r="AJ6" s="91"/>
      <c r="AK6" s="91"/>
      <c r="AL6" s="91"/>
      <c r="AM6" s="4"/>
      <c r="AN6" s="4"/>
      <c r="AO6" s="4"/>
      <c r="AP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row>
    <row r="7" spans="1:120" ht="16.5" customHeight="1" x14ac:dyDescent="0.15">
      <c r="A7" s="32" t="s">
        <v>14</v>
      </c>
      <c r="C7" s="32" t="s">
        <v>69</v>
      </c>
      <c r="P7" s="130"/>
      <c r="Q7" s="5"/>
      <c r="R7" s="5"/>
      <c r="S7" s="5"/>
      <c r="T7" s="128"/>
      <c r="U7" s="128"/>
      <c r="V7" s="128"/>
      <c r="W7" s="128"/>
      <c r="X7" s="128"/>
      <c r="Y7" s="128"/>
      <c r="Z7" s="128"/>
      <c r="AA7" s="128"/>
      <c r="AB7" s="128"/>
      <c r="AC7" s="128"/>
      <c r="AD7" s="128"/>
      <c r="AE7" s="19"/>
      <c r="AF7" s="19"/>
      <c r="AI7" s="87"/>
      <c r="AJ7" s="91"/>
      <c r="AK7" s="91"/>
      <c r="AL7" s="91"/>
      <c r="AM7" s="4"/>
      <c r="AN7" s="4"/>
      <c r="AO7" s="4"/>
      <c r="AP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row>
    <row r="8" spans="1:120" ht="16.5" customHeight="1" x14ac:dyDescent="0.15">
      <c r="A8" s="290">
        <v>21</v>
      </c>
      <c r="C8" s="13"/>
      <c r="D8" s="606" t="s">
        <v>68</v>
      </c>
      <c r="E8" s="606"/>
      <c r="F8" s="606"/>
      <c r="G8" s="606"/>
      <c r="H8" s="606"/>
      <c r="I8" s="606"/>
      <c r="J8" s="12"/>
      <c r="K8" s="307"/>
      <c r="L8" s="311"/>
      <c r="M8" s="6"/>
      <c r="N8" s="6"/>
      <c r="O8" s="6"/>
      <c r="P8" s="603" t="s">
        <v>755</v>
      </c>
      <c r="Q8" s="604"/>
      <c r="R8" s="604"/>
      <c r="S8" s="605"/>
      <c r="T8" s="307"/>
      <c r="U8" s="311"/>
      <c r="V8" s="247" t="s">
        <v>306</v>
      </c>
      <c r="W8" s="307"/>
      <c r="X8" s="332"/>
      <c r="Y8" s="332"/>
      <c r="Z8" s="332"/>
      <c r="AA8" s="332"/>
      <c r="AB8" s="311"/>
      <c r="AC8" s="247" t="s">
        <v>306</v>
      </c>
      <c r="AD8" s="131"/>
      <c r="AE8" s="19"/>
      <c r="AF8" s="19"/>
      <c r="AI8" s="263"/>
      <c r="AJ8" s="91"/>
      <c r="AK8" s="91"/>
      <c r="AL8" s="91"/>
      <c r="AM8" s="4"/>
      <c r="AN8" s="4"/>
      <c r="AO8" s="4"/>
      <c r="AP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row>
    <row r="9" spans="1:120" ht="16.5" customHeight="1" x14ac:dyDescent="0.15">
      <c r="C9" s="13"/>
      <c r="D9" s="606" t="s">
        <v>49</v>
      </c>
      <c r="E9" s="606"/>
      <c r="F9" s="606"/>
      <c r="G9" s="606"/>
      <c r="H9" s="606"/>
      <c r="I9" s="606"/>
      <c r="J9" s="12"/>
      <c r="K9" s="607"/>
      <c r="L9" s="608"/>
      <c r="M9" s="608"/>
      <c r="N9" s="608"/>
      <c r="O9" s="608"/>
      <c r="P9" s="608"/>
      <c r="Q9" s="608"/>
      <c r="R9" s="608"/>
      <c r="S9" s="608"/>
      <c r="T9" s="608"/>
      <c r="U9" s="608"/>
      <c r="V9" s="608"/>
      <c r="W9" s="608"/>
      <c r="X9" s="608"/>
      <c r="Y9" s="608"/>
      <c r="Z9" s="608"/>
      <c r="AA9" s="608"/>
      <c r="AB9" s="608"/>
      <c r="AC9" s="608"/>
      <c r="AD9" s="609"/>
      <c r="AE9" s="19"/>
      <c r="AF9" s="19"/>
      <c r="AI9" s="263"/>
      <c r="AJ9" s="91"/>
      <c r="AK9" s="91"/>
      <c r="AL9" s="91"/>
      <c r="AM9" s="4"/>
      <c r="AN9" s="4"/>
      <c r="AO9" s="4"/>
      <c r="AP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row>
    <row r="10" spans="1:120" ht="30" customHeight="1" x14ac:dyDescent="0.15">
      <c r="C10" s="18"/>
      <c r="D10" s="606" t="s">
        <v>44</v>
      </c>
      <c r="E10" s="606"/>
      <c r="F10" s="606"/>
      <c r="G10" s="606"/>
      <c r="H10" s="606"/>
      <c r="I10" s="606"/>
      <c r="J10" s="17"/>
      <c r="K10" s="607"/>
      <c r="L10" s="608"/>
      <c r="M10" s="608"/>
      <c r="N10" s="608"/>
      <c r="O10" s="608"/>
      <c r="P10" s="608"/>
      <c r="Q10" s="608"/>
      <c r="R10" s="608"/>
      <c r="S10" s="608"/>
      <c r="T10" s="608"/>
      <c r="U10" s="608"/>
      <c r="V10" s="608"/>
      <c r="W10" s="608"/>
      <c r="X10" s="608"/>
      <c r="Y10" s="608"/>
      <c r="Z10" s="608"/>
      <c r="AA10" s="608"/>
      <c r="AB10" s="608"/>
      <c r="AC10" s="608"/>
      <c r="AD10" s="609"/>
      <c r="AE10" s="15" t="s">
        <v>20</v>
      </c>
      <c r="AF10" s="15"/>
      <c r="AI10" s="263"/>
      <c r="AJ10" s="91"/>
      <c r="AK10" s="91"/>
      <c r="AL10" s="91"/>
      <c r="AM10" s="4"/>
      <c r="AN10" s="4"/>
      <c r="AO10" s="4"/>
      <c r="AP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row>
    <row r="11" spans="1:120" ht="16.5" customHeight="1" x14ac:dyDescent="0.15">
      <c r="C11" s="13"/>
      <c r="D11" s="606" t="s">
        <v>24</v>
      </c>
      <c r="E11" s="606"/>
      <c r="F11" s="606"/>
      <c r="G11" s="606"/>
      <c r="H11" s="606"/>
      <c r="I11" s="606"/>
      <c r="J11" s="12"/>
      <c r="K11" s="310"/>
      <c r="L11" s="246" t="s">
        <v>306</v>
      </c>
      <c r="M11" s="307"/>
      <c r="N11" s="311"/>
      <c r="O11" s="246" t="s">
        <v>26</v>
      </c>
      <c r="P11" s="307"/>
      <c r="Q11" s="311"/>
      <c r="R11" s="246" t="s">
        <v>27</v>
      </c>
      <c r="S11" s="307"/>
      <c r="T11" s="311"/>
      <c r="U11" s="246" t="s">
        <v>67</v>
      </c>
      <c r="AF11" s="26"/>
      <c r="AI11" s="263"/>
      <c r="AJ11" s="91"/>
      <c r="AK11" s="91"/>
      <c r="AL11" s="91"/>
      <c r="AM11" s="4"/>
      <c r="AN11" s="4"/>
      <c r="AO11" s="4"/>
      <c r="AP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row>
    <row r="12" spans="1:120" ht="16.5" customHeight="1" x14ac:dyDescent="0.15">
      <c r="C12" s="6"/>
      <c r="D12" s="51"/>
      <c r="E12" s="51"/>
      <c r="F12" s="51"/>
      <c r="G12" s="51"/>
      <c r="H12" s="51"/>
      <c r="I12" s="51"/>
      <c r="J12" s="6"/>
      <c r="K12" s="6"/>
      <c r="L12" s="6"/>
      <c r="M12" s="6"/>
      <c r="N12" s="6"/>
      <c r="O12" s="6"/>
      <c r="AI12" s="263"/>
      <c r="AJ12" s="254"/>
      <c r="AK12" s="91"/>
      <c r="AL12" s="91"/>
      <c r="AM12" s="4"/>
      <c r="AN12" s="4"/>
      <c r="AO12" s="4"/>
      <c r="AP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row>
    <row r="13" spans="1:120" ht="16.5" customHeight="1" x14ac:dyDescent="0.15">
      <c r="D13" s="32"/>
      <c r="E13" s="32"/>
      <c r="F13" s="32"/>
      <c r="G13" s="32"/>
      <c r="H13" s="32"/>
      <c r="I13" s="32"/>
      <c r="AI13" s="263"/>
      <c r="AJ13" s="91"/>
      <c r="AK13" s="91"/>
      <c r="AL13" s="91"/>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row>
    <row r="14" spans="1:120" ht="16.5" customHeight="1" x14ac:dyDescent="0.15">
      <c r="D14" s="32"/>
      <c r="E14" s="32"/>
      <c r="F14" s="32"/>
      <c r="G14" s="32"/>
      <c r="H14" s="32"/>
      <c r="I14" s="32"/>
      <c r="P14" s="130"/>
      <c r="Q14" s="5"/>
      <c r="R14" s="5"/>
      <c r="S14" s="5"/>
      <c r="T14" s="128"/>
      <c r="U14" s="128"/>
      <c r="V14" s="128"/>
      <c r="W14" s="128"/>
      <c r="X14" s="128"/>
      <c r="Y14" s="128"/>
      <c r="Z14" s="128"/>
      <c r="AA14" s="128"/>
      <c r="AB14" s="128"/>
      <c r="AC14" s="128"/>
      <c r="AD14" s="128"/>
      <c r="AE14" s="19"/>
      <c r="AF14" s="19"/>
      <c r="AI14" s="263"/>
      <c r="AJ14" s="91"/>
      <c r="AK14" s="91"/>
      <c r="AL14" s="257"/>
    </row>
    <row r="15" spans="1:120" ht="16.5" customHeight="1" x14ac:dyDescent="0.15">
      <c r="A15" s="290">
        <v>21</v>
      </c>
      <c r="C15" s="13"/>
      <c r="D15" s="606" t="s">
        <v>68</v>
      </c>
      <c r="E15" s="606"/>
      <c r="F15" s="606"/>
      <c r="G15" s="606"/>
      <c r="H15" s="606"/>
      <c r="I15" s="606"/>
      <c r="J15" s="60"/>
      <c r="K15" s="307"/>
      <c r="L15" s="311"/>
      <c r="M15" s="247"/>
      <c r="N15" s="247"/>
      <c r="O15" s="247"/>
      <c r="P15" s="603" t="s">
        <v>755</v>
      </c>
      <c r="Q15" s="604"/>
      <c r="R15" s="604"/>
      <c r="S15" s="605"/>
      <c r="T15" s="307"/>
      <c r="U15" s="311"/>
      <c r="V15" s="247" t="s">
        <v>306</v>
      </c>
      <c r="W15" s="307"/>
      <c r="X15" s="332"/>
      <c r="Y15" s="332"/>
      <c r="Z15" s="332"/>
      <c r="AA15" s="332"/>
      <c r="AB15" s="311"/>
      <c r="AC15" s="247" t="s">
        <v>306</v>
      </c>
      <c r="AD15" s="240"/>
      <c r="AE15" s="19"/>
      <c r="AF15" s="19"/>
      <c r="AI15" s="263"/>
      <c r="AJ15" s="91"/>
      <c r="AK15" s="91"/>
      <c r="AL15" s="257"/>
    </row>
    <row r="16" spans="1:120" ht="16.5" customHeight="1" x14ac:dyDescent="0.15">
      <c r="C16" s="13"/>
      <c r="D16" s="606" t="s">
        <v>49</v>
      </c>
      <c r="E16" s="606"/>
      <c r="F16" s="606"/>
      <c r="G16" s="606"/>
      <c r="H16" s="606"/>
      <c r="I16" s="606"/>
      <c r="J16" s="60"/>
      <c r="K16" s="607"/>
      <c r="L16" s="608"/>
      <c r="M16" s="608"/>
      <c r="N16" s="608"/>
      <c r="O16" s="608"/>
      <c r="P16" s="608"/>
      <c r="Q16" s="608"/>
      <c r="R16" s="608"/>
      <c r="S16" s="608"/>
      <c r="T16" s="608"/>
      <c r="U16" s="608"/>
      <c r="V16" s="608"/>
      <c r="W16" s="608"/>
      <c r="X16" s="608"/>
      <c r="Y16" s="608"/>
      <c r="Z16" s="608"/>
      <c r="AA16" s="608"/>
      <c r="AB16" s="608"/>
      <c r="AC16" s="608"/>
      <c r="AD16" s="609"/>
      <c r="AE16" s="19"/>
      <c r="AF16" s="19"/>
      <c r="AI16" s="263"/>
      <c r="AJ16" s="91"/>
      <c r="AK16" s="91"/>
      <c r="AL16" s="91"/>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row>
    <row r="17" spans="1:120" ht="30" customHeight="1" x14ac:dyDescent="0.15">
      <c r="C17" s="18"/>
      <c r="D17" s="606" t="s">
        <v>44</v>
      </c>
      <c r="E17" s="606"/>
      <c r="F17" s="606"/>
      <c r="G17" s="606"/>
      <c r="H17" s="606"/>
      <c r="I17" s="606"/>
      <c r="J17" s="88"/>
      <c r="K17" s="607"/>
      <c r="L17" s="608"/>
      <c r="M17" s="608"/>
      <c r="N17" s="608"/>
      <c r="O17" s="608"/>
      <c r="P17" s="608"/>
      <c r="Q17" s="608"/>
      <c r="R17" s="608"/>
      <c r="S17" s="608"/>
      <c r="T17" s="608"/>
      <c r="U17" s="608"/>
      <c r="V17" s="608"/>
      <c r="W17" s="608"/>
      <c r="X17" s="608"/>
      <c r="Y17" s="608"/>
      <c r="Z17" s="608"/>
      <c r="AA17" s="608"/>
      <c r="AB17" s="608"/>
      <c r="AC17" s="608"/>
      <c r="AD17" s="609"/>
      <c r="AE17" s="15" t="s">
        <v>20</v>
      </c>
      <c r="AF17" s="15"/>
      <c r="AI17" s="91"/>
      <c r="AJ17" s="91"/>
      <c r="AK17" s="91"/>
      <c r="AL17" s="91"/>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row>
    <row r="18" spans="1:120" ht="16.5" customHeight="1" x14ac:dyDescent="0.15">
      <c r="C18" s="13"/>
      <c r="D18" s="606" t="s">
        <v>24</v>
      </c>
      <c r="E18" s="606"/>
      <c r="F18" s="606"/>
      <c r="G18" s="606"/>
      <c r="H18" s="606"/>
      <c r="I18" s="606"/>
      <c r="J18" s="60"/>
      <c r="K18" s="310" t="s">
        <v>316</v>
      </c>
      <c r="L18" s="246" t="s">
        <v>306</v>
      </c>
      <c r="M18" s="307"/>
      <c r="N18" s="311"/>
      <c r="O18" s="246" t="s">
        <v>26</v>
      </c>
      <c r="P18" s="307"/>
      <c r="Q18" s="311"/>
      <c r="R18" s="246" t="s">
        <v>27</v>
      </c>
      <c r="S18" s="307"/>
      <c r="T18" s="311"/>
      <c r="U18" s="246" t="s">
        <v>67</v>
      </c>
      <c r="V18" s="246"/>
      <c r="W18" s="246"/>
      <c r="X18" s="246"/>
      <c r="Y18" s="246"/>
      <c r="Z18" s="246"/>
      <c r="AA18" s="246"/>
      <c r="AB18" s="246"/>
      <c r="AC18" s="246"/>
      <c r="AD18" s="246"/>
      <c r="AF18" s="26"/>
      <c r="AI18" s="91"/>
      <c r="AJ18" s="91"/>
      <c r="AK18" s="91"/>
      <c r="AL18" s="91"/>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row>
    <row r="19" spans="1:120" ht="16.5" customHeight="1" x14ac:dyDescent="0.15">
      <c r="C19" s="6"/>
      <c r="D19" s="51"/>
      <c r="E19" s="51"/>
      <c r="F19" s="51"/>
      <c r="G19" s="51"/>
      <c r="H19" s="51"/>
      <c r="I19" s="51"/>
      <c r="J19" s="6"/>
      <c r="K19" s="6"/>
      <c r="L19" s="6"/>
      <c r="M19" s="6"/>
      <c r="N19" s="6"/>
      <c r="O19" s="6"/>
      <c r="P19" s="6"/>
      <c r="Q19" s="6"/>
      <c r="R19" s="6"/>
      <c r="S19" s="6"/>
      <c r="T19" s="6"/>
      <c r="U19" s="6"/>
      <c r="V19" s="6"/>
      <c r="W19" s="6"/>
      <c r="X19" s="6"/>
      <c r="Y19" s="6"/>
      <c r="Z19" s="6"/>
      <c r="AA19" s="6"/>
      <c r="AB19" s="6"/>
      <c r="AC19" s="6"/>
      <c r="AD19" s="6"/>
      <c r="AE19" s="6"/>
      <c r="AF19" s="6"/>
      <c r="AI19" s="91"/>
      <c r="AJ19" s="254"/>
      <c r="AK19" s="91"/>
      <c r="AL19" s="91"/>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row>
    <row r="20" spans="1:120" ht="16.5" customHeight="1" x14ac:dyDescent="0.15">
      <c r="A20" s="6"/>
      <c r="C20" s="6"/>
      <c r="D20" s="51"/>
      <c r="E20" s="51"/>
      <c r="F20" s="51"/>
      <c r="G20" s="51"/>
      <c r="H20" s="51"/>
      <c r="I20" s="51"/>
      <c r="J20" s="6"/>
      <c r="K20" s="6"/>
      <c r="L20" s="6"/>
      <c r="M20" s="6"/>
      <c r="N20" s="6"/>
      <c r="O20" s="6"/>
      <c r="P20" s="6"/>
      <c r="Q20" s="6"/>
      <c r="R20" s="6"/>
      <c r="S20" s="6"/>
      <c r="T20" s="6"/>
      <c r="U20" s="6"/>
      <c r="V20" s="6"/>
      <c r="W20" s="6"/>
      <c r="X20" s="6"/>
      <c r="Y20" s="6"/>
      <c r="Z20" s="6"/>
      <c r="AA20" s="6"/>
      <c r="AB20" s="6"/>
      <c r="AC20" s="6"/>
      <c r="AD20" s="6"/>
      <c r="AI20" s="91"/>
      <c r="AJ20" s="91"/>
      <c r="AK20" s="91"/>
      <c r="AL20" s="91"/>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row>
    <row r="21" spans="1:120" ht="16.5" customHeight="1" x14ac:dyDescent="0.15">
      <c r="B21" s="6"/>
      <c r="D21" s="32"/>
      <c r="E21" s="32"/>
      <c r="F21" s="32"/>
      <c r="G21" s="32"/>
      <c r="H21" s="32"/>
      <c r="I21" s="32"/>
      <c r="P21" s="130"/>
      <c r="Q21" s="5"/>
      <c r="R21" s="5"/>
      <c r="S21" s="5"/>
      <c r="T21" s="128"/>
      <c r="U21" s="128"/>
      <c r="V21" s="128"/>
      <c r="W21" s="128"/>
      <c r="X21" s="128"/>
      <c r="Y21" s="128"/>
      <c r="Z21" s="128"/>
      <c r="AA21" s="128"/>
      <c r="AB21" s="128"/>
      <c r="AC21" s="128"/>
      <c r="AD21" s="128"/>
      <c r="AE21" s="19"/>
      <c r="AF21" s="19"/>
      <c r="AI21" s="91"/>
      <c r="AJ21" s="91"/>
      <c r="AK21" s="91"/>
      <c r="AL21" s="9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row>
    <row r="22" spans="1:120" ht="16.5" customHeight="1" x14ac:dyDescent="0.15">
      <c r="A22" s="290">
        <v>21</v>
      </c>
      <c r="C22" s="13"/>
      <c r="D22" s="606" t="s">
        <v>68</v>
      </c>
      <c r="E22" s="606"/>
      <c r="F22" s="606"/>
      <c r="G22" s="606"/>
      <c r="H22" s="606"/>
      <c r="I22" s="606"/>
      <c r="J22" s="60"/>
      <c r="K22" s="307"/>
      <c r="L22" s="311"/>
      <c r="M22" s="247"/>
      <c r="N22" s="247"/>
      <c r="O22" s="247"/>
      <c r="P22" s="603" t="s">
        <v>755</v>
      </c>
      <c r="Q22" s="604"/>
      <c r="R22" s="604"/>
      <c r="S22" s="605"/>
      <c r="T22" s="307"/>
      <c r="U22" s="311"/>
      <c r="V22" s="247" t="s">
        <v>306</v>
      </c>
      <c r="W22" s="307"/>
      <c r="X22" s="332"/>
      <c r="Y22" s="332"/>
      <c r="Z22" s="332"/>
      <c r="AA22" s="332"/>
      <c r="AB22" s="311"/>
      <c r="AC22" s="247" t="s">
        <v>306</v>
      </c>
      <c r="AD22" s="240"/>
      <c r="AE22" s="19"/>
      <c r="AF22" s="19"/>
      <c r="AI22" s="91"/>
      <c r="AJ22" s="91"/>
      <c r="AK22" s="91"/>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row>
    <row r="23" spans="1:120" ht="16.5" customHeight="1" x14ac:dyDescent="0.15">
      <c r="C23" s="13"/>
      <c r="D23" s="606" t="s">
        <v>49</v>
      </c>
      <c r="E23" s="606"/>
      <c r="F23" s="606"/>
      <c r="G23" s="606"/>
      <c r="H23" s="606"/>
      <c r="I23" s="606"/>
      <c r="J23" s="60"/>
      <c r="K23" s="607"/>
      <c r="L23" s="608"/>
      <c r="M23" s="608"/>
      <c r="N23" s="608"/>
      <c r="O23" s="608"/>
      <c r="P23" s="608"/>
      <c r="Q23" s="608"/>
      <c r="R23" s="608"/>
      <c r="S23" s="608"/>
      <c r="T23" s="608"/>
      <c r="U23" s="608"/>
      <c r="V23" s="608"/>
      <c r="W23" s="608"/>
      <c r="X23" s="608"/>
      <c r="Y23" s="608"/>
      <c r="Z23" s="608"/>
      <c r="AA23" s="608"/>
      <c r="AB23" s="608"/>
      <c r="AC23" s="608"/>
      <c r="AD23" s="609"/>
      <c r="AE23" s="19"/>
      <c r="AF23" s="19"/>
      <c r="AI23" s="91"/>
      <c r="AJ23" s="91"/>
      <c r="AK23" s="91"/>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row>
    <row r="24" spans="1:120" ht="30" customHeight="1" x14ac:dyDescent="0.15">
      <c r="C24" s="18"/>
      <c r="D24" s="606" t="s">
        <v>44</v>
      </c>
      <c r="E24" s="606"/>
      <c r="F24" s="606"/>
      <c r="G24" s="606"/>
      <c r="H24" s="606"/>
      <c r="I24" s="606"/>
      <c r="J24" s="88"/>
      <c r="K24" s="607"/>
      <c r="L24" s="608"/>
      <c r="M24" s="608"/>
      <c r="N24" s="608"/>
      <c r="O24" s="608"/>
      <c r="P24" s="608"/>
      <c r="Q24" s="608"/>
      <c r="R24" s="608"/>
      <c r="S24" s="608"/>
      <c r="T24" s="608"/>
      <c r="U24" s="608"/>
      <c r="V24" s="608"/>
      <c r="W24" s="608"/>
      <c r="X24" s="608"/>
      <c r="Y24" s="608"/>
      <c r="Z24" s="608"/>
      <c r="AA24" s="608"/>
      <c r="AB24" s="608"/>
      <c r="AC24" s="608"/>
      <c r="AD24" s="609"/>
      <c r="AE24" s="15" t="s">
        <v>20</v>
      </c>
      <c r="AF24" s="15"/>
      <c r="AI24" s="91"/>
      <c r="AJ24" s="91"/>
      <c r="AK24" s="91"/>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row>
    <row r="25" spans="1:120" ht="16.5" customHeight="1" x14ac:dyDescent="0.15">
      <c r="C25" s="13"/>
      <c r="D25" s="606" t="s">
        <v>24</v>
      </c>
      <c r="E25" s="606"/>
      <c r="F25" s="606"/>
      <c r="G25" s="606"/>
      <c r="H25" s="606"/>
      <c r="I25" s="606"/>
      <c r="J25" s="60"/>
      <c r="K25" s="310" t="s">
        <v>316</v>
      </c>
      <c r="L25" s="246" t="s">
        <v>306</v>
      </c>
      <c r="M25" s="307"/>
      <c r="N25" s="311"/>
      <c r="O25" s="246" t="s">
        <v>26</v>
      </c>
      <c r="P25" s="307"/>
      <c r="Q25" s="311"/>
      <c r="R25" s="246" t="s">
        <v>27</v>
      </c>
      <c r="S25" s="307"/>
      <c r="T25" s="311"/>
      <c r="U25" s="246" t="s">
        <v>67</v>
      </c>
      <c r="V25" s="246"/>
      <c r="W25" s="246"/>
      <c r="X25" s="246"/>
      <c r="Y25" s="246"/>
      <c r="Z25" s="246"/>
      <c r="AA25" s="246"/>
      <c r="AB25" s="246"/>
      <c r="AC25" s="246"/>
      <c r="AD25" s="246"/>
      <c r="AF25" s="26"/>
      <c r="AI25" s="91"/>
      <c r="AJ25" s="91"/>
      <c r="AK25" s="91"/>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row>
    <row r="26" spans="1:120" ht="16.5" customHeight="1" x14ac:dyDescent="0.15">
      <c r="C26" s="6"/>
      <c r="D26" s="51"/>
      <c r="E26" s="51"/>
      <c r="F26" s="51"/>
      <c r="G26" s="51"/>
      <c r="H26" s="51"/>
      <c r="I26" s="51"/>
      <c r="J26" s="6"/>
      <c r="K26" s="6"/>
      <c r="L26" s="6"/>
      <c r="M26" s="6"/>
      <c r="N26" s="6"/>
      <c r="O26" s="6"/>
      <c r="P26" s="6"/>
      <c r="Q26" s="6"/>
      <c r="R26" s="6"/>
      <c r="S26" s="6"/>
      <c r="T26" s="6"/>
      <c r="U26" s="6"/>
      <c r="V26" s="6"/>
      <c r="W26" s="6"/>
      <c r="X26" s="6"/>
      <c r="Y26" s="6"/>
      <c r="Z26" s="6"/>
      <c r="AA26" s="6"/>
      <c r="AB26" s="6"/>
      <c r="AC26" s="6"/>
      <c r="AD26" s="6"/>
      <c r="AE26" s="6"/>
      <c r="AF26" s="6"/>
      <c r="AI26" s="91"/>
      <c r="AJ26" s="254"/>
      <c r="AK26" s="91"/>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row>
    <row r="27" spans="1:120" ht="16.5" customHeight="1" x14ac:dyDescent="0.15">
      <c r="A27" s="6"/>
      <c r="C27" s="6"/>
      <c r="D27" s="51"/>
      <c r="E27" s="51"/>
      <c r="F27" s="51"/>
      <c r="G27" s="51"/>
      <c r="H27" s="51"/>
      <c r="I27" s="51"/>
      <c r="J27" s="6"/>
      <c r="K27" s="6"/>
      <c r="L27" s="6"/>
      <c r="M27" s="6"/>
      <c r="N27" s="6"/>
      <c r="O27" s="6"/>
      <c r="P27" s="6"/>
      <c r="Q27" s="6"/>
      <c r="R27" s="6"/>
      <c r="S27" s="6"/>
      <c r="T27" s="6"/>
      <c r="U27" s="6"/>
      <c r="V27" s="6"/>
      <c r="W27" s="6"/>
      <c r="X27" s="6"/>
      <c r="Y27" s="6"/>
      <c r="Z27" s="6"/>
      <c r="AA27" s="6"/>
      <c r="AB27" s="6"/>
      <c r="AC27" s="6"/>
      <c r="AD27" s="6"/>
      <c r="AI27" s="91"/>
      <c r="AJ27" s="91"/>
      <c r="AK27" s="91"/>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row>
    <row r="28" spans="1:120" ht="16.5" customHeight="1" x14ac:dyDescent="0.15">
      <c r="B28" s="6"/>
      <c r="D28" s="32"/>
      <c r="E28" s="32"/>
      <c r="F28" s="32"/>
      <c r="G28" s="32"/>
      <c r="H28" s="32"/>
      <c r="I28" s="32"/>
      <c r="P28" s="130"/>
      <c r="Q28" s="5"/>
      <c r="R28" s="5"/>
      <c r="S28" s="5"/>
      <c r="T28" s="128"/>
      <c r="U28" s="128"/>
      <c r="V28" s="128"/>
      <c r="W28" s="128"/>
      <c r="X28" s="128"/>
      <c r="Y28" s="128"/>
      <c r="Z28" s="128"/>
      <c r="AA28" s="128"/>
      <c r="AB28" s="128"/>
      <c r="AC28" s="128"/>
      <c r="AD28" s="128"/>
      <c r="AE28" s="19"/>
      <c r="AF28" s="19"/>
      <c r="AI28" s="91"/>
      <c r="AJ28" s="91"/>
      <c r="AK28" s="91"/>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row>
    <row r="29" spans="1:120" ht="16.5" customHeight="1" x14ac:dyDescent="0.15">
      <c r="A29" s="290">
        <v>21</v>
      </c>
      <c r="C29" s="13"/>
      <c r="D29" s="606" t="s">
        <v>68</v>
      </c>
      <c r="E29" s="606"/>
      <c r="F29" s="606"/>
      <c r="G29" s="606"/>
      <c r="H29" s="606"/>
      <c r="I29" s="606"/>
      <c r="J29" s="60"/>
      <c r="K29" s="307"/>
      <c r="L29" s="311"/>
      <c r="M29" s="247"/>
      <c r="N29" s="247"/>
      <c r="O29" s="247"/>
      <c r="P29" s="603" t="s">
        <v>755</v>
      </c>
      <c r="Q29" s="604"/>
      <c r="R29" s="604"/>
      <c r="S29" s="605"/>
      <c r="T29" s="307"/>
      <c r="U29" s="311"/>
      <c r="V29" s="247" t="s">
        <v>306</v>
      </c>
      <c r="W29" s="307"/>
      <c r="X29" s="332"/>
      <c r="Y29" s="332"/>
      <c r="Z29" s="332"/>
      <c r="AA29" s="332"/>
      <c r="AB29" s="311"/>
      <c r="AC29" s="247" t="s">
        <v>306</v>
      </c>
      <c r="AD29" s="240"/>
      <c r="AE29" s="19"/>
      <c r="AF29" s="19"/>
      <c r="AI29" s="91"/>
      <c r="AJ29" s="91"/>
      <c r="AK29" s="91"/>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row>
    <row r="30" spans="1:120" ht="16.5" customHeight="1" x14ac:dyDescent="0.15">
      <c r="C30" s="13"/>
      <c r="D30" s="606" t="s">
        <v>49</v>
      </c>
      <c r="E30" s="606"/>
      <c r="F30" s="606"/>
      <c r="G30" s="606"/>
      <c r="H30" s="606"/>
      <c r="I30" s="606"/>
      <c r="J30" s="60"/>
      <c r="K30" s="607"/>
      <c r="L30" s="608"/>
      <c r="M30" s="608"/>
      <c r="N30" s="608"/>
      <c r="O30" s="608"/>
      <c r="P30" s="608"/>
      <c r="Q30" s="608"/>
      <c r="R30" s="608"/>
      <c r="S30" s="608"/>
      <c r="T30" s="608"/>
      <c r="U30" s="608"/>
      <c r="V30" s="608"/>
      <c r="W30" s="608"/>
      <c r="X30" s="608"/>
      <c r="Y30" s="608"/>
      <c r="Z30" s="608"/>
      <c r="AA30" s="608"/>
      <c r="AB30" s="608"/>
      <c r="AC30" s="608"/>
      <c r="AD30" s="609"/>
      <c r="AE30" s="19"/>
      <c r="AF30" s="19"/>
      <c r="AI30" s="91"/>
      <c r="AJ30" s="91"/>
      <c r="AK30" s="91"/>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row>
    <row r="31" spans="1:120" ht="30" customHeight="1" x14ac:dyDescent="0.15">
      <c r="C31" s="18"/>
      <c r="D31" s="606" t="s">
        <v>44</v>
      </c>
      <c r="E31" s="606"/>
      <c r="F31" s="606"/>
      <c r="G31" s="606"/>
      <c r="H31" s="606"/>
      <c r="I31" s="606"/>
      <c r="J31" s="88"/>
      <c r="K31" s="607"/>
      <c r="L31" s="608"/>
      <c r="M31" s="608"/>
      <c r="N31" s="608"/>
      <c r="O31" s="608"/>
      <c r="P31" s="608"/>
      <c r="Q31" s="608"/>
      <c r="R31" s="608"/>
      <c r="S31" s="608"/>
      <c r="T31" s="608"/>
      <c r="U31" s="608"/>
      <c r="V31" s="608"/>
      <c r="W31" s="608"/>
      <c r="X31" s="608"/>
      <c r="Y31" s="608"/>
      <c r="Z31" s="608"/>
      <c r="AA31" s="608"/>
      <c r="AB31" s="608"/>
      <c r="AC31" s="608"/>
      <c r="AD31" s="609"/>
      <c r="AE31" s="15" t="s">
        <v>20</v>
      </c>
      <c r="AF31" s="15"/>
      <c r="AI31" s="91"/>
      <c r="AJ31" s="91"/>
      <c r="AK31" s="91"/>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row>
    <row r="32" spans="1:120" ht="16.5" customHeight="1" x14ac:dyDescent="0.15">
      <c r="C32" s="13"/>
      <c r="D32" s="606" t="s">
        <v>24</v>
      </c>
      <c r="E32" s="606"/>
      <c r="F32" s="606"/>
      <c r="G32" s="606"/>
      <c r="H32" s="606"/>
      <c r="I32" s="606"/>
      <c r="J32" s="60"/>
      <c r="K32" s="310" t="s">
        <v>316</v>
      </c>
      <c r="L32" s="246" t="s">
        <v>306</v>
      </c>
      <c r="M32" s="307"/>
      <c r="N32" s="311"/>
      <c r="O32" s="246" t="s">
        <v>26</v>
      </c>
      <c r="P32" s="307"/>
      <c r="Q32" s="311"/>
      <c r="R32" s="246" t="s">
        <v>27</v>
      </c>
      <c r="S32" s="307"/>
      <c r="T32" s="311"/>
      <c r="U32" s="246" t="s">
        <v>67</v>
      </c>
      <c r="V32" s="246"/>
      <c r="W32" s="246"/>
      <c r="X32" s="246"/>
      <c r="Y32" s="246"/>
      <c r="Z32" s="246"/>
      <c r="AA32" s="246"/>
      <c r="AB32" s="246"/>
      <c r="AC32" s="246"/>
      <c r="AD32" s="246"/>
      <c r="AF32" s="26"/>
      <c r="AI32" s="91"/>
      <c r="AJ32" s="91"/>
      <c r="AK32" s="91"/>
      <c r="AL32" s="91"/>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row>
    <row r="33" spans="1:120" ht="16.5" customHeight="1" x14ac:dyDescent="0.15">
      <c r="C33" s="6"/>
      <c r="D33" s="51"/>
      <c r="E33" s="51"/>
      <c r="F33" s="51"/>
      <c r="G33" s="51"/>
      <c r="H33" s="51"/>
      <c r="I33" s="51"/>
      <c r="J33" s="6"/>
      <c r="K33" s="6"/>
      <c r="L33" s="6"/>
      <c r="M33" s="6"/>
      <c r="N33" s="6"/>
      <c r="O33" s="6"/>
      <c r="P33" s="6"/>
      <c r="Q33" s="6"/>
      <c r="R33" s="6"/>
      <c r="S33" s="6"/>
      <c r="T33" s="6"/>
      <c r="U33" s="6"/>
      <c r="V33" s="6"/>
      <c r="W33" s="6"/>
      <c r="X33" s="6"/>
      <c r="Y33" s="6"/>
      <c r="Z33" s="6"/>
      <c r="AA33" s="6"/>
      <c r="AB33" s="6"/>
      <c r="AC33" s="6"/>
      <c r="AD33" s="6"/>
      <c r="AE33" s="6"/>
      <c r="AF33" s="6"/>
      <c r="AI33" s="91"/>
      <c r="AJ33" s="254"/>
      <c r="AK33" s="91"/>
      <c r="AL33" s="91"/>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row>
    <row r="34" spans="1:120" ht="16.5" customHeight="1" x14ac:dyDescent="0.15">
      <c r="A34" s="6"/>
      <c r="C34" s="6"/>
      <c r="D34" s="51"/>
      <c r="E34" s="51"/>
      <c r="F34" s="51"/>
      <c r="G34" s="51"/>
      <c r="H34" s="51"/>
      <c r="I34" s="51"/>
      <c r="J34" s="6"/>
      <c r="K34" s="6"/>
      <c r="L34" s="6"/>
      <c r="M34" s="6"/>
      <c r="N34" s="6"/>
      <c r="O34" s="6"/>
      <c r="P34" s="6"/>
      <c r="Q34" s="6"/>
      <c r="R34" s="6"/>
      <c r="S34" s="6"/>
      <c r="T34" s="6"/>
      <c r="U34" s="6"/>
      <c r="V34" s="6"/>
      <c r="W34" s="6"/>
      <c r="X34" s="6"/>
      <c r="Y34" s="6"/>
      <c r="Z34" s="6"/>
      <c r="AA34" s="6"/>
      <c r="AB34" s="6"/>
      <c r="AC34" s="6"/>
      <c r="AD34" s="6"/>
      <c r="AI34" s="91"/>
      <c r="AJ34" s="91"/>
      <c r="AK34" s="91"/>
      <c r="AL34" s="91"/>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row>
    <row r="35" spans="1:120" ht="16.5" customHeight="1" x14ac:dyDescent="0.15">
      <c r="B35" s="6"/>
      <c r="D35" s="32"/>
      <c r="E35" s="32"/>
      <c r="F35" s="32"/>
      <c r="G35" s="32"/>
      <c r="H35" s="32"/>
      <c r="I35" s="32"/>
      <c r="P35" s="130"/>
      <c r="Q35" s="5"/>
      <c r="R35" s="5"/>
      <c r="S35" s="5"/>
      <c r="T35" s="128"/>
      <c r="U35" s="128"/>
      <c r="V35" s="128"/>
      <c r="W35" s="128"/>
      <c r="X35" s="128"/>
      <c r="Y35" s="128"/>
      <c r="Z35" s="128"/>
      <c r="AA35" s="128"/>
      <c r="AB35" s="128"/>
      <c r="AC35" s="128"/>
      <c r="AD35" s="128"/>
      <c r="AE35" s="19"/>
      <c r="AF35" s="19"/>
      <c r="AI35" s="91"/>
      <c r="AJ35" s="91"/>
      <c r="AK35" s="91"/>
      <c r="AL35" s="91"/>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row>
    <row r="36" spans="1:120" ht="16.5" customHeight="1" x14ac:dyDescent="0.15">
      <c r="A36" s="290">
        <v>21</v>
      </c>
      <c r="C36" s="13"/>
      <c r="D36" s="606" t="s">
        <v>68</v>
      </c>
      <c r="E36" s="606"/>
      <c r="F36" s="606"/>
      <c r="G36" s="606"/>
      <c r="H36" s="606"/>
      <c r="I36" s="606"/>
      <c r="J36" s="60"/>
      <c r="K36" s="307"/>
      <c r="L36" s="311"/>
      <c r="M36" s="247"/>
      <c r="N36" s="247"/>
      <c r="O36" s="247"/>
      <c r="P36" s="603" t="s">
        <v>755</v>
      </c>
      <c r="Q36" s="604"/>
      <c r="R36" s="604"/>
      <c r="S36" s="605"/>
      <c r="T36" s="307"/>
      <c r="U36" s="311"/>
      <c r="V36" s="247" t="s">
        <v>306</v>
      </c>
      <c r="W36" s="307"/>
      <c r="X36" s="332"/>
      <c r="Y36" s="332"/>
      <c r="Z36" s="332"/>
      <c r="AA36" s="332"/>
      <c r="AB36" s="311"/>
      <c r="AC36" s="247" t="s">
        <v>306</v>
      </c>
      <c r="AD36" s="240"/>
      <c r="AE36" s="19"/>
      <c r="AF36" s="19"/>
      <c r="AI36" s="91"/>
      <c r="AJ36" s="91"/>
      <c r="AK36" s="91"/>
      <c r="AL36" s="91"/>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row>
    <row r="37" spans="1:120" ht="16.5" customHeight="1" x14ac:dyDescent="0.15">
      <c r="C37" s="13"/>
      <c r="D37" s="606" t="s">
        <v>49</v>
      </c>
      <c r="E37" s="606"/>
      <c r="F37" s="606"/>
      <c r="G37" s="606"/>
      <c r="H37" s="606"/>
      <c r="I37" s="606"/>
      <c r="J37" s="60"/>
      <c r="K37" s="607"/>
      <c r="L37" s="608"/>
      <c r="M37" s="608"/>
      <c r="N37" s="608"/>
      <c r="O37" s="608"/>
      <c r="P37" s="608"/>
      <c r="Q37" s="608"/>
      <c r="R37" s="608"/>
      <c r="S37" s="608"/>
      <c r="T37" s="608"/>
      <c r="U37" s="608"/>
      <c r="V37" s="608"/>
      <c r="W37" s="608"/>
      <c r="X37" s="608"/>
      <c r="Y37" s="608"/>
      <c r="Z37" s="608"/>
      <c r="AA37" s="608"/>
      <c r="AB37" s="608"/>
      <c r="AC37" s="608"/>
      <c r="AD37" s="609"/>
      <c r="AE37" s="19"/>
      <c r="AF37" s="19"/>
      <c r="AI37" s="91"/>
      <c r="AJ37" s="91"/>
      <c r="AK37" s="91"/>
      <c r="AL37" s="91"/>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row>
    <row r="38" spans="1:120" ht="30" customHeight="1" x14ac:dyDescent="0.15">
      <c r="C38" s="18"/>
      <c r="D38" s="606" t="s">
        <v>44</v>
      </c>
      <c r="E38" s="606"/>
      <c r="F38" s="606"/>
      <c r="G38" s="606"/>
      <c r="H38" s="606"/>
      <c r="I38" s="606"/>
      <c r="J38" s="88"/>
      <c r="K38" s="607"/>
      <c r="L38" s="608"/>
      <c r="M38" s="608"/>
      <c r="N38" s="608"/>
      <c r="O38" s="608"/>
      <c r="P38" s="608"/>
      <c r="Q38" s="608"/>
      <c r="R38" s="608"/>
      <c r="S38" s="608"/>
      <c r="T38" s="608"/>
      <c r="U38" s="608"/>
      <c r="V38" s="608"/>
      <c r="W38" s="608"/>
      <c r="X38" s="608"/>
      <c r="Y38" s="608"/>
      <c r="Z38" s="608"/>
      <c r="AA38" s="608"/>
      <c r="AB38" s="608"/>
      <c r="AC38" s="608"/>
      <c r="AD38" s="609"/>
      <c r="AE38" s="15" t="s">
        <v>20</v>
      </c>
      <c r="AF38" s="15"/>
      <c r="AI38" s="91"/>
      <c r="AJ38" s="91"/>
      <c r="AK38" s="91"/>
      <c r="AL38" s="91"/>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row>
    <row r="39" spans="1:120" ht="16.5" customHeight="1" x14ac:dyDescent="0.15">
      <c r="C39" s="13"/>
      <c r="D39" s="606" t="s">
        <v>24</v>
      </c>
      <c r="E39" s="606"/>
      <c r="F39" s="606"/>
      <c r="G39" s="606"/>
      <c r="H39" s="606"/>
      <c r="I39" s="606"/>
      <c r="J39" s="60"/>
      <c r="K39" s="310" t="s">
        <v>316</v>
      </c>
      <c r="L39" s="246" t="s">
        <v>306</v>
      </c>
      <c r="M39" s="307"/>
      <c r="N39" s="311"/>
      <c r="O39" s="246" t="s">
        <v>26</v>
      </c>
      <c r="P39" s="307"/>
      <c r="Q39" s="311"/>
      <c r="R39" s="246" t="s">
        <v>27</v>
      </c>
      <c r="S39" s="307"/>
      <c r="T39" s="311"/>
      <c r="U39" s="246" t="s">
        <v>67</v>
      </c>
      <c r="V39" s="246"/>
      <c r="W39" s="246"/>
      <c r="X39" s="246"/>
      <c r="Y39" s="246"/>
      <c r="Z39" s="246"/>
      <c r="AA39" s="246"/>
      <c r="AB39" s="246"/>
      <c r="AC39" s="246"/>
      <c r="AD39" s="246"/>
      <c r="AF39" s="26"/>
      <c r="AI39" s="91"/>
      <c r="AJ39" s="91"/>
      <c r="AK39" s="91"/>
      <c r="AL39" s="91"/>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row>
    <row r="40" spans="1:120" ht="16.5" customHeight="1" x14ac:dyDescent="0.15">
      <c r="C40" s="6"/>
      <c r="D40" s="258"/>
      <c r="E40" s="258"/>
      <c r="F40" s="258"/>
      <c r="G40" s="258"/>
      <c r="H40" s="258"/>
      <c r="I40" s="258"/>
      <c r="J40" s="6"/>
      <c r="K40" s="6"/>
      <c r="L40" s="6"/>
      <c r="M40" s="6"/>
      <c r="N40" s="6"/>
      <c r="O40" s="6"/>
      <c r="P40" s="6"/>
      <c r="Q40" s="6"/>
      <c r="R40" s="6"/>
      <c r="S40" s="6"/>
      <c r="T40" s="6"/>
      <c r="U40" s="6"/>
      <c r="V40" s="6"/>
      <c r="W40" s="6"/>
      <c r="X40" s="6"/>
      <c r="Y40" s="6"/>
      <c r="Z40" s="6"/>
      <c r="AA40" s="6"/>
      <c r="AB40" s="6"/>
      <c r="AC40" s="6"/>
      <c r="AD40" s="6"/>
      <c r="AE40" s="6"/>
      <c r="AF40" s="6"/>
      <c r="AI40" s="91"/>
      <c r="AJ40" s="254"/>
      <c r="AK40" s="91"/>
      <c r="AL40" s="91"/>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row>
    <row r="41" spans="1:120" ht="16.5" customHeight="1" x14ac:dyDescent="0.15">
      <c r="L41" s="6"/>
      <c r="M41" s="6"/>
      <c r="N41" s="6"/>
      <c r="AI41" s="91"/>
      <c r="AJ41" s="91"/>
      <c r="AK41" s="91"/>
      <c r="AL41" s="91"/>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row>
    <row r="42" spans="1:120" ht="16.5" customHeight="1" x14ac:dyDescent="0.15">
      <c r="AI42" s="257"/>
      <c r="AJ42" s="257"/>
      <c r="AK42" s="257"/>
      <c r="AL42" s="257"/>
    </row>
    <row r="43" spans="1:120" ht="16.5" customHeight="1" x14ac:dyDescent="0.15">
      <c r="A43" s="290">
        <v>21</v>
      </c>
      <c r="C43" s="13"/>
      <c r="D43" s="606" t="s">
        <v>68</v>
      </c>
      <c r="E43" s="606"/>
      <c r="F43" s="606"/>
      <c r="G43" s="606"/>
      <c r="H43" s="606"/>
      <c r="I43" s="606"/>
      <c r="J43" s="60"/>
      <c r="K43" s="307"/>
      <c r="L43" s="311"/>
      <c r="M43" s="247"/>
      <c r="N43" s="247"/>
      <c r="O43" s="247"/>
      <c r="P43" s="603" t="s">
        <v>755</v>
      </c>
      <c r="Q43" s="604"/>
      <c r="R43" s="604"/>
      <c r="S43" s="605"/>
      <c r="T43" s="307"/>
      <c r="U43" s="311"/>
      <c r="V43" s="247" t="s">
        <v>306</v>
      </c>
      <c r="W43" s="307"/>
      <c r="X43" s="332"/>
      <c r="Y43" s="332"/>
      <c r="Z43" s="332"/>
      <c r="AA43" s="332"/>
      <c r="AB43" s="311"/>
      <c r="AC43" s="247" t="s">
        <v>306</v>
      </c>
      <c r="AD43" s="240"/>
      <c r="AE43" s="19"/>
      <c r="AF43" s="19"/>
      <c r="AI43" s="257"/>
      <c r="AJ43" s="257"/>
      <c r="AK43" s="257"/>
      <c r="AL43" s="257"/>
    </row>
    <row r="44" spans="1:120" ht="16.5" customHeight="1" x14ac:dyDescent="0.15">
      <c r="C44" s="13"/>
      <c r="D44" s="606" t="s">
        <v>49</v>
      </c>
      <c r="E44" s="606"/>
      <c r="F44" s="606"/>
      <c r="G44" s="606"/>
      <c r="H44" s="606"/>
      <c r="I44" s="606"/>
      <c r="J44" s="60"/>
      <c r="K44" s="607"/>
      <c r="L44" s="608"/>
      <c r="M44" s="608"/>
      <c r="N44" s="608"/>
      <c r="O44" s="608"/>
      <c r="P44" s="608"/>
      <c r="Q44" s="608"/>
      <c r="R44" s="608"/>
      <c r="S44" s="608"/>
      <c r="T44" s="608"/>
      <c r="U44" s="608"/>
      <c r="V44" s="608"/>
      <c r="W44" s="608"/>
      <c r="X44" s="608"/>
      <c r="Y44" s="608"/>
      <c r="Z44" s="608"/>
      <c r="AA44" s="608"/>
      <c r="AB44" s="608"/>
      <c r="AC44" s="608"/>
      <c r="AD44" s="609"/>
      <c r="AE44" s="19"/>
      <c r="AF44" s="19"/>
      <c r="AI44" s="257"/>
      <c r="AJ44" s="257"/>
      <c r="AK44" s="257"/>
      <c r="AL44" s="257"/>
    </row>
    <row r="45" spans="1:120" ht="30.75" customHeight="1" x14ac:dyDescent="0.15">
      <c r="C45" s="18"/>
      <c r="D45" s="606" t="s">
        <v>44</v>
      </c>
      <c r="E45" s="606"/>
      <c r="F45" s="606"/>
      <c r="G45" s="606"/>
      <c r="H45" s="606"/>
      <c r="I45" s="606"/>
      <c r="J45" s="88"/>
      <c r="K45" s="607"/>
      <c r="L45" s="608"/>
      <c r="M45" s="608"/>
      <c r="N45" s="608"/>
      <c r="O45" s="608"/>
      <c r="P45" s="608"/>
      <c r="Q45" s="608"/>
      <c r="R45" s="608"/>
      <c r="S45" s="608"/>
      <c r="T45" s="608"/>
      <c r="U45" s="608"/>
      <c r="V45" s="608"/>
      <c r="W45" s="608"/>
      <c r="X45" s="608"/>
      <c r="Y45" s="608"/>
      <c r="Z45" s="608"/>
      <c r="AA45" s="608"/>
      <c r="AB45" s="608"/>
      <c r="AC45" s="608"/>
      <c r="AD45" s="609"/>
      <c r="AE45" s="15" t="s">
        <v>20</v>
      </c>
      <c r="AF45" s="15"/>
      <c r="AI45" s="257"/>
      <c r="AJ45" s="257"/>
      <c r="AK45" s="257"/>
      <c r="AL45" s="257"/>
    </row>
    <row r="46" spans="1:120" ht="16.5" customHeight="1" x14ac:dyDescent="0.15">
      <c r="C46" s="13"/>
      <c r="D46" s="606" t="s">
        <v>24</v>
      </c>
      <c r="E46" s="606"/>
      <c r="F46" s="606"/>
      <c r="G46" s="606"/>
      <c r="H46" s="606"/>
      <c r="I46" s="606"/>
      <c r="J46" s="60"/>
      <c r="K46" s="310" t="s">
        <v>316</v>
      </c>
      <c r="L46" s="246" t="s">
        <v>306</v>
      </c>
      <c r="M46" s="307"/>
      <c r="N46" s="311"/>
      <c r="O46" s="246" t="s">
        <v>26</v>
      </c>
      <c r="P46" s="307"/>
      <c r="Q46" s="311"/>
      <c r="R46" s="246" t="s">
        <v>27</v>
      </c>
      <c r="S46" s="307"/>
      <c r="T46" s="311"/>
      <c r="U46" s="246" t="s">
        <v>67</v>
      </c>
      <c r="V46" s="246"/>
      <c r="W46" s="246"/>
      <c r="X46" s="246"/>
      <c r="Y46" s="246"/>
      <c r="Z46" s="246"/>
      <c r="AA46" s="246"/>
      <c r="AB46" s="246"/>
      <c r="AC46" s="246"/>
      <c r="AD46" s="246"/>
      <c r="AF46" s="26"/>
      <c r="AI46" s="257"/>
      <c r="AJ46" s="257"/>
      <c r="AK46" s="257"/>
      <c r="AL46" s="257"/>
    </row>
  </sheetData>
  <sheetProtection sheet="1" objects="1" scenarios="1"/>
  <mergeCells count="44">
    <mergeCell ref="A2:Z2"/>
    <mergeCell ref="D8:I8"/>
    <mergeCell ref="P8:S8"/>
    <mergeCell ref="D9:I9"/>
    <mergeCell ref="K9:AD9"/>
    <mergeCell ref="L5:N5"/>
    <mergeCell ref="D17:I17"/>
    <mergeCell ref="D18:I18"/>
    <mergeCell ref="D10:I10"/>
    <mergeCell ref="K10:AD10"/>
    <mergeCell ref="D11:I11"/>
    <mergeCell ref="D15:I15"/>
    <mergeCell ref="P15:S15"/>
    <mergeCell ref="D16:I16"/>
    <mergeCell ref="K16:AD16"/>
    <mergeCell ref="K17:AD17"/>
    <mergeCell ref="D25:I25"/>
    <mergeCell ref="K38:AD38"/>
    <mergeCell ref="D43:I43"/>
    <mergeCell ref="D37:I37"/>
    <mergeCell ref="K37:AD37"/>
    <mergeCell ref="D38:I38"/>
    <mergeCell ref="D32:I32"/>
    <mergeCell ref="D29:I29"/>
    <mergeCell ref="D30:I30"/>
    <mergeCell ref="P29:S29"/>
    <mergeCell ref="K30:AD30"/>
    <mergeCell ref="D31:I31"/>
    <mergeCell ref="K31:AD31"/>
    <mergeCell ref="D22:I22"/>
    <mergeCell ref="P22:S22"/>
    <mergeCell ref="D23:I23"/>
    <mergeCell ref="K23:AD23"/>
    <mergeCell ref="D24:I24"/>
    <mergeCell ref="K24:AD24"/>
    <mergeCell ref="D44:I44"/>
    <mergeCell ref="D45:I45"/>
    <mergeCell ref="K45:AD45"/>
    <mergeCell ref="D46:I46"/>
    <mergeCell ref="P36:S36"/>
    <mergeCell ref="D39:I39"/>
    <mergeCell ref="P43:S43"/>
    <mergeCell ref="K44:AD44"/>
    <mergeCell ref="D36:I36"/>
  </mergeCells>
  <phoneticPr fontId="2"/>
  <dataValidations count="2">
    <dataValidation type="list" allowBlank="1" showInputMessage="1" showErrorMessage="1" sqref="K11 K18 K25 K32 K39 K46">
      <formula1>"　,Ｓ,Ｈ"</formula1>
    </dataValidation>
    <dataValidation type="list" allowBlank="1" showInputMessage="1" showErrorMessage="1" sqref="AJ7 AJ14 AJ21 AJ28 AJ35">
      <formula1>$AI$6:$AI$16</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48"/>
  <sheetViews>
    <sheetView showGridLines="0" zoomScale="120" zoomScaleNormal="120" workbookViewId="0">
      <selection activeCell="N16" sqref="N16"/>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55" customWidth="1"/>
    <col min="36" max="36" width="11.875" style="255" customWidth="1"/>
    <col min="37" max="42" width="9" style="255"/>
    <col min="46" max="50" width="10" customWidth="1"/>
    <col min="51" max="54" width="3.25" customWidth="1"/>
    <col min="55" max="59" width="3.125" customWidth="1"/>
    <col min="60" max="60" width="3.25" customWidth="1"/>
    <col min="61" max="61" width="3.125" customWidth="1"/>
  </cols>
  <sheetData>
    <row r="1" spans="1:60" s="33" customFormat="1" ht="17.100000000000001" customHeight="1" x14ac:dyDescent="0.15">
      <c r="A1" s="33" t="s">
        <v>80</v>
      </c>
      <c r="B1"/>
      <c r="AJ1" s="252"/>
      <c r="AK1" s="252"/>
      <c r="AL1" s="252"/>
      <c r="AM1" s="252"/>
      <c r="AN1" s="252"/>
      <c r="AO1" s="252"/>
      <c r="AP1" s="252"/>
    </row>
    <row r="2" spans="1:60" s="32" customFormat="1" ht="17.100000000000001" customHeight="1" x14ac:dyDescent="0.15">
      <c r="B2" s="33"/>
      <c r="AI2" s="456" t="s">
        <v>621</v>
      </c>
      <c r="AJ2" s="250"/>
      <c r="AK2" s="250"/>
      <c r="AL2" s="250"/>
      <c r="AM2" s="250"/>
      <c r="AN2" s="250"/>
      <c r="AO2" s="250"/>
      <c r="AP2" s="250"/>
    </row>
    <row r="3" spans="1:60" s="4" customFormat="1" ht="17.100000000000001" customHeight="1" x14ac:dyDescent="0.15">
      <c r="B3" s="32"/>
      <c r="D3" s="291" t="s">
        <v>0</v>
      </c>
      <c r="K3" s="291" t="s">
        <v>70</v>
      </c>
      <c r="V3" s="31"/>
      <c r="AD3" s="25">
        <v>1</v>
      </c>
      <c r="AE3" s="24">
        <v>3</v>
      </c>
      <c r="AF3" s="23">
        <v>0</v>
      </c>
      <c r="AI3" s="457" t="s">
        <v>622</v>
      </c>
      <c r="AJ3" s="91"/>
      <c r="AK3" s="91"/>
      <c r="AL3" s="91"/>
      <c r="AM3" s="91"/>
      <c r="AN3" s="91"/>
      <c r="AO3" s="91"/>
      <c r="AP3" s="91"/>
    </row>
    <row r="4" spans="1:60" s="4" customFormat="1" ht="17.100000000000001" customHeight="1" x14ac:dyDescent="0.15">
      <c r="C4" s="10"/>
      <c r="D4" s="16"/>
      <c r="E4" s="16"/>
      <c r="F4" s="16"/>
      <c r="G4" s="16"/>
      <c r="H4" s="9"/>
      <c r="J4" s="314" t="str">
        <f>'1'!R22</f>
        <v/>
      </c>
      <c r="K4" s="329" t="str">
        <f>'1'!S22</f>
        <v/>
      </c>
      <c r="L4" s="595" t="str">
        <f>'1'!T22</f>
        <v>(  )</v>
      </c>
      <c r="M4" s="596"/>
      <c r="N4" s="597"/>
      <c r="O4" s="314" t="str">
        <f>'1'!W22</f>
        <v/>
      </c>
      <c r="P4" s="319" t="str">
        <f>'1'!X22</f>
        <v/>
      </c>
      <c r="Q4" s="330" t="str">
        <f>'1'!Y22</f>
        <v/>
      </c>
      <c r="R4" s="319" t="str">
        <f>'1'!Z22</f>
        <v/>
      </c>
      <c r="S4" s="319" t="str">
        <f>'1'!AA22</f>
        <v/>
      </c>
      <c r="T4" s="329"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90">
        <v>30</v>
      </c>
      <c r="C6" s="13"/>
      <c r="D6" s="606" t="s">
        <v>79</v>
      </c>
      <c r="E6" s="606"/>
      <c r="F6" s="606"/>
      <c r="G6" s="606"/>
      <c r="H6" s="606"/>
      <c r="I6" s="606"/>
      <c r="J6" s="12"/>
      <c r="K6" s="310">
        <v>1</v>
      </c>
      <c r="L6" s="32" t="s">
        <v>78</v>
      </c>
      <c r="M6" s="32"/>
      <c r="N6" s="32"/>
      <c r="O6" s="32"/>
      <c r="P6" s="32"/>
      <c r="Q6" s="32"/>
      <c r="R6" s="32"/>
      <c r="S6" s="32"/>
      <c r="T6" s="32"/>
      <c r="U6" s="32"/>
      <c r="V6" s="32"/>
      <c r="W6" s="617" t="s">
        <v>77</v>
      </c>
      <c r="X6" s="606"/>
      <c r="Y6" s="606"/>
      <c r="Z6" s="606"/>
      <c r="AA6" s="618"/>
      <c r="AB6" s="22"/>
      <c r="AC6" s="21"/>
      <c r="AD6" s="20"/>
      <c r="AI6" s="91"/>
      <c r="AJ6" s="90"/>
      <c r="AK6" s="90"/>
      <c r="AL6" s="91"/>
      <c r="AM6" s="91"/>
      <c r="AN6" s="91"/>
      <c r="AO6" s="91"/>
      <c r="AP6" s="91"/>
    </row>
    <row r="7" spans="1:60" s="4" customFormat="1" ht="30" customHeight="1" x14ac:dyDescent="0.15">
      <c r="C7" s="13"/>
      <c r="D7" s="606" t="s">
        <v>76</v>
      </c>
      <c r="E7" s="606"/>
      <c r="F7" s="606"/>
      <c r="G7" s="606"/>
      <c r="H7" s="606"/>
      <c r="I7" s="606"/>
      <c r="J7" s="12"/>
      <c r="K7" s="611" t="str">
        <f>IF('1'!F33=0,"",'1'!F33)</f>
        <v/>
      </c>
      <c r="L7" s="612"/>
      <c r="M7" s="612"/>
      <c r="N7" s="612"/>
      <c r="O7" s="612"/>
      <c r="P7" s="612"/>
      <c r="Q7" s="612"/>
      <c r="R7" s="612"/>
      <c r="S7" s="612"/>
      <c r="T7" s="612"/>
      <c r="U7" s="612"/>
      <c r="V7" s="612"/>
      <c r="W7" s="612"/>
      <c r="X7" s="612"/>
      <c r="Y7" s="612"/>
      <c r="Z7" s="612"/>
      <c r="AA7" s="612"/>
      <c r="AB7" s="612"/>
      <c r="AC7" s="612"/>
      <c r="AD7" s="613"/>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53"/>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90">
        <v>31</v>
      </c>
      <c r="C11" s="13"/>
      <c r="D11" s="606" t="s">
        <v>41</v>
      </c>
      <c r="E11" s="606"/>
      <c r="F11" s="606"/>
      <c r="G11" s="606"/>
      <c r="H11" s="606"/>
      <c r="I11" s="606"/>
      <c r="J11" s="12"/>
      <c r="K11" s="314" t="str">
        <f>MID('1'!$U$13,1,1)</f>
        <v>　</v>
      </c>
      <c r="L11" s="319" t="str">
        <f>MID('1'!$U$13,2,1)</f>
        <v>　</v>
      </c>
      <c r="M11" s="329" t="str">
        <f>MID('1'!$U$13,3,1)</f>
        <v>　</v>
      </c>
      <c r="N11" s="77" t="s">
        <v>306</v>
      </c>
      <c r="O11" s="314" t="str">
        <f>MID('1'!$U$13,5,1)</f>
        <v>　</v>
      </c>
      <c r="P11" s="319" t="str">
        <f>MID('1'!$U$13,6,1)</f>
        <v>　</v>
      </c>
      <c r="Q11" s="319" t="str">
        <f>MID('1'!$U$13,7,1)</f>
        <v>　</v>
      </c>
      <c r="R11" s="329" t="str">
        <f>MID('1'!$U$13,8,1)</f>
        <v>　</v>
      </c>
      <c r="AI11" s="459" t="s">
        <v>730</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2">
      <c r="C12" s="13"/>
      <c r="D12" s="614" t="s">
        <v>74</v>
      </c>
      <c r="E12" s="614"/>
      <c r="F12" s="614"/>
      <c r="G12" s="614"/>
      <c r="H12" s="614"/>
      <c r="I12" s="614"/>
      <c r="J12" s="12"/>
      <c r="K12" s="314" t="str">
        <f>IF(MID($AI$12,1,1)="0","",MID($AI$12,1,1))</f>
        <v/>
      </c>
      <c r="L12" s="363" t="str">
        <f>MID($AI$12,2,1)</f>
        <v/>
      </c>
      <c r="M12" s="319" t="str">
        <f>MID($AI$12,3,1)</f>
        <v/>
      </c>
      <c r="N12" s="319" t="str">
        <f>MID($AI$12,4,1)</f>
        <v/>
      </c>
      <c r="O12" s="319" t="str">
        <f>MID($AI$12,5,1)</f>
        <v/>
      </c>
      <c r="P12" s="329" t="str">
        <f>MID($AI$12,6,1)</f>
        <v/>
      </c>
      <c r="R12" s="621" t="s">
        <v>340</v>
      </c>
      <c r="S12" s="621"/>
      <c r="T12" s="305" t="s">
        <v>668</v>
      </c>
      <c r="U12" s="619" t="str">
        <f>_xlfn.IFNA(VLOOKUP($AI$12,$AT$13:$AX$42,2),"")</f>
        <v/>
      </c>
      <c r="V12" s="619"/>
      <c r="W12" s="619"/>
      <c r="X12" s="620" t="str">
        <f>_xlfn.IFNA(VLOOKUP($AI$12,$AT$13:$AX$42,3),"市郡区")</f>
        <v>市郡区</v>
      </c>
      <c r="Y12" s="620"/>
      <c r="Z12" s="619" t="str">
        <f>_xlfn.IFNA(VLOOKUP($AI$12,$AT$13:$AX$42,4),"")</f>
        <v/>
      </c>
      <c r="AA12" s="619"/>
      <c r="AB12" s="619"/>
      <c r="AC12" s="621" t="str">
        <f>_xlfn.IFNA(VLOOKUP($AI$12,$AT$13:$AX$42,5),"区町村")</f>
        <v>区町村</v>
      </c>
      <c r="AD12" s="621"/>
      <c r="AI12" s="364">
        <f>'1'!AJ14</f>
        <v>0</v>
      </c>
      <c r="AJ12" s="90" t="s">
        <v>875</v>
      </c>
      <c r="AK12" s="90"/>
      <c r="AL12" s="91"/>
      <c r="AM12" s="91"/>
      <c r="AN12" s="91"/>
      <c r="AO12" s="91"/>
      <c r="AP12" s="91"/>
      <c r="AT12" s="4" t="s">
        <v>627</v>
      </c>
      <c r="AU12" s="4" t="s">
        <v>629</v>
      </c>
      <c r="AV12" s="4" t="s">
        <v>628</v>
      </c>
      <c r="AW12" s="4" t="s">
        <v>630</v>
      </c>
      <c r="AX12" s="4" t="s">
        <v>631</v>
      </c>
      <c r="AY12" s="4" t="str">
        <f>MID(AU12,4,1)</f>
        <v/>
      </c>
      <c r="AZ12" s="4" t="str">
        <f>MID(AU12,5,1)</f>
        <v/>
      </c>
      <c r="BA12" s="4" t="str">
        <f>MID(AU12,6,1)</f>
        <v/>
      </c>
    </row>
    <row r="13" spans="1:60" s="4" customFormat="1" ht="17.100000000000001" customHeight="1" thickTop="1" x14ac:dyDescent="0.15">
      <c r="C13" s="28"/>
      <c r="D13" s="615" t="s">
        <v>43</v>
      </c>
      <c r="E13" s="615"/>
      <c r="F13" s="615"/>
      <c r="G13" s="615"/>
      <c r="H13" s="615"/>
      <c r="I13" s="615"/>
      <c r="J13" s="27"/>
      <c r="K13" s="622" t="str">
        <f>IF('1'!AJ15=0,"",'1'!AJ15)</f>
        <v/>
      </c>
      <c r="L13" s="623"/>
      <c r="M13" s="623"/>
      <c r="N13" s="623"/>
      <c r="O13" s="623"/>
      <c r="P13" s="623"/>
      <c r="Q13" s="623"/>
      <c r="R13" s="623"/>
      <c r="S13" s="623"/>
      <c r="T13" s="623"/>
      <c r="U13" s="623"/>
      <c r="V13" s="623"/>
      <c r="W13" s="623"/>
      <c r="X13" s="623"/>
      <c r="Y13" s="623"/>
      <c r="Z13" s="623"/>
      <c r="AA13" s="623"/>
      <c r="AB13" s="623"/>
      <c r="AC13" s="623"/>
      <c r="AD13" s="624"/>
      <c r="AI13" s="91"/>
      <c r="AJ13" s="90"/>
      <c r="AK13" s="90"/>
      <c r="AL13" s="90"/>
      <c r="AM13" s="90"/>
      <c r="AN13" s="90"/>
      <c r="AO13" s="90"/>
      <c r="AP13" s="90"/>
      <c r="AT13" s="4" t="s">
        <v>626</v>
      </c>
      <c r="AU13" s="4" t="s">
        <v>634</v>
      </c>
      <c r="AV13" s="4" t="s">
        <v>624</v>
      </c>
      <c r="AW13" s="4" t="s">
        <v>634</v>
      </c>
      <c r="AX13" s="4" t="s">
        <v>625</v>
      </c>
    </row>
    <row r="14" spans="1:60" s="4" customFormat="1" ht="17.100000000000001" customHeight="1" x14ac:dyDescent="0.15">
      <c r="C14" s="18"/>
      <c r="D14" s="616"/>
      <c r="E14" s="616"/>
      <c r="F14" s="616"/>
      <c r="G14" s="616"/>
      <c r="H14" s="616"/>
      <c r="I14" s="616"/>
      <c r="J14" s="17"/>
      <c r="K14" s="625"/>
      <c r="L14" s="626"/>
      <c r="M14" s="626"/>
      <c r="N14" s="626"/>
      <c r="O14" s="626"/>
      <c r="P14" s="626"/>
      <c r="Q14" s="626"/>
      <c r="R14" s="626"/>
      <c r="S14" s="626"/>
      <c r="T14" s="626"/>
      <c r="U14" s="626"/>
      <c r="V14" s="626"/>
      <c r="W14" s="626"/>
      <c r="X14" s="626"/>
      <c r="Y14" s="626"/>
      <c r="Z14" s="626"/>
      <c r="AA14" s="626"/>
      <c r="AB14" s="626"/>
      <c r="AC14" s="626"/>
      <c r="AD14" s="627"/>
      <c r="AI14" s="91"/>
      <c r="AJ14" s="90"/>
      <c r="AK14" s="90"/>
      <c r="AL14" s="90"/>
      <c r="AM14" s="90"/>
      <c r="AN14" s="90"/>
      <c r="AO14" s="90"/>
      <c r="AP14" s="90"/>
      <c r="AT14" s="4" t="s">
        <v>228</v>
      </c>
      <c r="AU14" s="4" t="s">
        <v>632</v>
      </c>
      <c r="AV14" s="4" t="s">
        <v>633</v>
      </c>
      <c r="AW14" s="4" t="s">
        <v>634</v>
      </c>
      <c r="AX14" s="4" t="s">
        <v>625</v>
      </c>
    </row>
    <row r="15" spans="1:60" s="4" customFormat="1" ht="17.100000000000001" customHeight="1" x14ac:dyDescent="0.15">
      <c r="C15" s="13"/>
      <c r="D15" s="606" t="s">
        <v>45</v>
      </c>
      <c r="E15" s="606"/>
      <c r="F15" s="606"/>
      <c r="G15" s="606"/>
      <c r="H15" s="606"/>
      <c r="I15" s="606"/>
      <c r="J15" s="12"/>
      <c r="K15" s="314" t="str">
        <f>MID('1'!$U$19,1,1)</f>
        <v/>
      </c>
      <c r="L15" s="319" t="str">
        <f>MID('1'!$U$19,2,1)</f>
        <v/>
      </c>
      <c r="M15" s="319" t="str">
        <f>MID('1'!$U$19,3,1)</f>
        <v/>
      </c>
      <c r="N15" s="319" t="str">
        <f>MID('1'!$U$19,4,1)</f>
        <v/>
      </c>
      <c r="O15" s="319" t="str">
        <f>MID('1'!$U$19,5,1)</f>
        <v/>
      </c>
      <c r="P15" s="319" t="str">
        <f>MID('1'!$U$19,6,1)</f>
        <v/>
      </c>
      <c r="Q15" s="319" t="str">
        <f>MID('1'!$U$19,7,1)</f>
        <v/>
      </c>
      <c r="R15" s="319" t="str">
        <f>MID('1'!$U$19,8,1)</f>
        <v/>
      </c>
      <c r="S15" s="319" t="str">
        <f>MID('1'!$U$19,9,1)</f>
        <v/>
      </c>
      <c r="T15" s="319" t="str">
        <f>MID('1'!$U$19,10,1)</f>
        <v/>
      </c>
      <c r="U15" s="319" t="str">
        <f>MID('1'!$U$19,11,1)</f>
        <v/>
      </c>
      <c r="V15" s="319" t="str">
        <f>MID('1'!$U$19,12,1)</f>
        <v/>
      </c>
      <c r="W15" s="329" t="str">
        <f>MID('1'!$U$19,13,1)</f>
        <v/>
      </c>
      <c r="AE15" s="15" t="s">
        <v>20</v>
      </c>
      <c r="AF15" s="14"/>
      <c r="AI15" s="91"/>
      <c r="AJ15" s="90"/>
      <c r="AK15" s="90"/>
      <c r="AL15" s="90"/>
      <c r="AM15" s="90"/>
      <c r="AN15" s="91"/>
      <c r="AO15" s="91"/>
      <c r="AP15" s="91"/>
      <c r="AT15" s="4" t="s">
        <v>229</v>
      </c>
      <c r="AU15" s="4" t="s">
        <v>635</v>
      </c>
      <c r="AV15" s="4" t="s">
        <v>633</v>
      </c>
      <c r="AW15" s="4" t="s">
        <v>634</v>
      </c>
      <c r="AX15" s="4" t="s">
        <v>625</v>
      </c>
    </row>
    <row r="16" spans="1:60" s="4" customFormat="1" ht="17.100000000000001" customHeight="1" x14ac:dyDescent="0.15">
      <c r="C16" s="13"/>
      <c r="D16" s="606" t="s">
        <v>73</v>
      </c>
      <c r="E16" s="606"/>
      <c r="F16" s="606"/>
      <c r="G16" s="606"/>
      <c r="H16" s="606"/>
      <c r="I16" s="606"/>
      <c r="J16" s="12"/>
      <c r="K16" s="307"/>
      <c r="L16" s="332"/>
      <c r="M16" s="332"/>
      <c r="N16" s="311"/>
      <c r="AF16" s="26"/>
      <c r="AI16" s="91"/>
      <c r="AJ16" s="91"/>
      <c r="AK16" s="91"/>
      <c r="AL16" s="91"/>
      <c r="AM16" s="91"/>
      <c r="AN16" s="91"/>
      <c r="AO16" s="91"/>
      <c r="AP16" s="91"/>
      <c r="AT16" s="4" t="s">
        <v>230</v>
      </c>
      <c r="AU16" s="4" t="s">
        <v>636</v>
      </c>
      <c r="AV16" s="4" t="s">
        <v>633</v>
      </c>
      <c r="AW16" s="4" t="s">
        <v>634</v>
      </c>
      <c r="AX16" s="4" t="s">
        <v>625</v>
      </c>
    </row>
    <row r="17" spans="1:50" s="4" customFormat="1" ht="17.100000000000001" customHeight="1" x14ac:dyDescent="0.15">
      <c r="D17" s="41"/>
      <c r="E17" s="41"/>
      <c r="F17" s="41"/>
      <c r="G17" s="41"/>
      <c r="H17" s="41"/>
      <c r="I17" s="41"/>
      <c r="AI17" s="91"/>
      <c r="AJ17" s="91"/>
      <c r="AK17" s="91"/>
      <c r="AL17" s="91"/>
      <c r="AM17" s="91"/>
      <c r="AN17" s="91"/>
      <c r="AO17" s="91"/>
      <c r="AP17" s="91"/>
      <c r="AT17" s="4" t="s">
        <v>231</v>
      </c>
      <c r="AU17" s="4" t="s">
        <v>637</v>
      </c>
      <c r="AV17" s="4" t="s">
        <v>633</v>
      </c>
      <c r="AW17" s="4" t="s">
        <v>634</v>
      </c>
      <c r="AX17" s="4" t="s">
        <v>625</v>
      </c>
    </row>
    <row r="18" spans="1:50" s="4" customFormat="1" ht="17.100000000000001" customHeight="1" x14ac:dyDescent="0.15">
      <c r="D18" s="41"/>
      <c r="E18" s="41"/>
      <c r="F18" s="41"/>
      <c r="G18" s="41"/>
      <c r="H18" s="41"/>
      <c r="I18" s="41"/>
      <c r="AI18" s="91"/>
      <c r="AJ18" s="91"/>
      <c r="AK18" s="91"/>
      <c r="AL18" s="91"/>
      <c r="AM18" s="91"/>
      <c r="AN18" s="91"/>
      <c r="AO18" s="91"/>
      <c r="AP18" s="91"/>
      <c r="AT18" s="4" t="s">
        <v>232</v>
      </c>
      <c r="AU18" s="4" t="s">
        <v>638</v>
      </c>
      <c r="AV18" s="4" t="s">
        <v>633</v>
      </c>
      <c r="AW18" s="4" t="s">
        <v>634</v>
      </c>
      <c r="AX18" s="4" t="s">
        <v>625</v>
      </c>
    </row>
    <row r="19" spans="1:50" s="4" customFormat="1" ht="17.100000000000001" customHeight="1" x14ac:dyDescent="0.15">
      <c r="C19" s="32" t="s">
        <v>72</v>
      </c>
      <c r="AI19" s="91"/>
      <c r="AJ19" s="91"/>
      <c r="AK19" s="91"/>
      <c r="AL19" s="91"/>
      <c r="AM19" s="91"/>
      <c r="AN19" s="91"/>
      <c r="AO19" s="91"/>
      <c r="AP19" s="91"/>
      <c r="AT19" s="4" t="s">
        <v>233</v>
      </c>
      <c r="AU19" s="4" t="s">
        <v>639</v>
      </c>
      <c r="AV19" s="4" t="s">
        <v>633</v>
      </c>
      <c r="AW19" s="4" t="s">
        <v>634</v>
      </c>
      <c r="AX19" s="4" t="s">
        <v>625</v>
      </c>
    </row>
    <row r="20" spans="1:50" s="4" customFormat="1" ht="17.100000000000001" customHeight="1" x14ac:dyDescent="0.15">
      <c r="A20" s="290">
        <v>32</v>
      </c>
      <c r="C20" s="13"/>
      <c r="D20" s="606" t="s">
        <v>755</v>
      </c>
      <c r="E20" s="606"/>
      <c r="F20" s="606"/>
      <c r="G20" s="606"/>
      <c r="H20" s="606"/>
      <c r="I20" s="606"/>
      <c r="J20" s="12"/>
      <c r="K20" s="307"/>
      <c r="L20" s="311"/>
      <c r="M20" s="77" t="s">
        <v>306</v>
      </c>
      <c r="N20" s="307"/>
      <c r="O20" s="332"/>
      <c r="P20" s="332"/>
      <c r="Q20" s="332"/>
      <c r="R20" s="332"/>
      <c r="S20" s="311"/>
      <c r="T20" s="77" t="s">
        <v>306</v>
      </c>
      <c r="U20" s="93"/>
      <c r="AI20" s="91"/>
      <c r="AJ20" s="91"/>
      <c r="AK20" s="91"/>
      <c r="AL20" s="91"/>
      <c r="AM20" s="91"/>
      <c r="AN20" s="91"/>
      <c r="AO20" s="91"/>
      <c r="AP20" s="91"/>
      <c r="AT20" s="4" t="s">
        <v>234</v>
      </c>
      <c r="AU20" s="4" t="s">
        <v>640</v>
      </c>
      <c r="AV20" s="4" t="s">
        <v>633</v>
      </c>
      <c r="AW20" s="4" t="s">
        <v>634</v>
      </c>
      <c r="AX20" s="4" t="s">
        <v>625</v>
      </c>
    </row>
    <row r="21" spans="1:50" s="4" customFormat="1" ht="17.100000000000001" customHeight="1" x14ac:dyDescent="0.15">
      <c r="C21" s="13"/>
      <c r="D21" s="606" t="s">
        <v>49</v>
      </c>
      <c r="E21" s="606"/>
      <c r="F21" s="606"/>
      <c r="G21" s="606"/>
      <c r="H21" s="606"/>
      <c r="I21" s="606"/>
      <c r="J21" s="12"/>
      <c r="K21" s="607"/>
      <c r="L21" s="608"/>
      <c r="M21" s="608"/>
      <c r="N21" s="608"/>
      <c r="O21" s="608"/>
      <c r="P21" s="608"/>
      <c r="Q21" s="608"/>
      <c r="R21" s="608"/>
      <c r="S21" s="608"/>
      <c r="T21" s="608"/>
      <c r="U21" s="608"/>
      <c r="V21" s="608"/>
      <c r="W21" s="608"/>
      <c r="X21" s="608"/>
      <c r="Y21" s="608"/>
      <c r="Z21" s="608"/>
      <c r="AA21" s="608"/>
      <c r="AB21" s="608"/>
      <c r="AC21" s="608"/>
      <c r="AD21" s="609"/>
      <c r="AI21" s="91"/>
      <c r="AJ21" s="90"/>
      <c r="AK21" s="90"/>
      <c r="AL21" s="90"/>
      <c r="AM21" s="90"/>
      <c r="AN21" s="91"/>
      <c r="AO21" s="91"/>
      <c r="AP21" s="91"/>
      <c r="AT21" s="4" t="s">
        <v>235</v>
      </c>
      <c r="AU21" s="4" t="s">
        <v>641</v>
      </c>
      <c r="AV21" s="4" t="s">
        <v>633</v>
      </c>
      <c r="AW21" s="4" t="s">
        <v>634</v>
      </c>
      <c r="AX21" s="4" t="s">
        <v>625</v>
      </c>
    </row>
    <row r="22" spans="1:50" s="4" customFormat="1" ht="30" customHeight="1" x14ac:dyDescent="0.15">
      <c r="C22" s="13"/>
      <c r="D22" s="606" t="s">
        <v>44</v>
      </c>
      <c r="E22" s="606"/>
      <c r="F22" s="606"/>
      <c r="G22" s="606"/>
      <c r="H22" s="606"/>
      <c r="I22" s="606"/>
      <c r="J22" s="12"/>
      <c r="K22" s="607"/>
      <c r="L22" s="608"/>
      <c r="M22" s="608"/>
      <c r="N22" s="608"/>
      <c r="O22" s="608"/>
      <c r="P22" s="608"/>
      <c r="Q22" s="608"/>
      <c r="R22" s="608"/>
      <c r="S22" s="608"/>
      <c r="T22" s="608"/>
      <c r="U22" s="608"/>
      <c r="V22" s="608"/>
      <c r="W22" s="608"/>
      <c r="X22" s="608"/>
      <c r="Y22" s="608"/>
      <c r="Z22" s="608"/>
      <c r="AA22" s="608"/>
      <c r="AB22" s="608"/>
      <c r="AC22" s="608"/>
      <c r="AD22" s="609"/>
      <c r="AE22" s="15" t="s">
        <v>20</v>
      </c>
      <c r="AF22" s="14"/>
      <c r="AI22" s="91"/>
      <c r="AJ22" s="90"/>
      <c r="AK22" s="90"/>
      <c r="AL22" s="90"/>
      <c r="AM22" s="90"/>
      <c r="AN22" s="91"/>
      <c r="AO22" s="91"/>
      <c r="AP22" s="91"/>
      <c r="AT22" s="4" t="s">
        <v>236</v>
      </c>
      <c r="AU22" s="4" t="s">
        <v>642</v>
      </c>
      <c r="AV22" s="4" t="s">
        <v>633</v>
      </c>
      <c r="AW22" s="4" t="s">
        <v>634</v>
      </c>
      <c r="AX22" s="4" t="s">
        <v>625</v>
      </c>
    </row>
    <row r="23" spans="1:50" s="4" customFormat="1" ht="17.100000000000001" customHeight="1" x14ac:dyDescent="0.15">
      <c r="C23" s="13"/>
      <c r="D23" s="606" t="s">
        <v>24</v>
      </c>
      <c r="E23" s="606"/>
      <c r="F23" s="606"/>
      <c r="G23" s="606"/>
      <c r="H23" s="606"/>
      <c r="I23" s="606"/>
      <c r="J23" s="12"/>
      <c r="K23" s="310"/>
      <c r="L23" s="77" t="s">
        <v>306</v>
      </c>
      <c r="M23" s="307"/>
      <c r="N23" s="311"/>
      <c r="O23" s="77" t="s">
        <v>26</v>
      </c>
      <c r="P23" s="307"/>
      <c r="Q23" s="311"/>
      <c r="R23" s="77" t="s">
        <v>27</v>
      </c>
      <c r="S23" s="307"/>
      <c r="T23" s="311"/>
      <c r="U23" s="77" t="s">
        <v>67</v>
      </c>
      <c r="AF23" s="26"/>
      <c r="AI23" s="91"/>
      <c r="AJ23" s="254"/>
      <c r="AK23" s="91"/>
      <c r="AL23" s="91"/>
      <c r="AM23" s="91"/>
      <c r="AN23" s="91"/>
      <c r="AO23" s="91"/>
      <c r="AP23" s="91"/>
      <c r="AT23" s="4" t="s">
        <v>237</v>
      </c>
      <c r="AU23" s="4" t="s">
        <v>643</v>
      </c>
      <c r="AV23" s="4" t="s">
        <v>633</v>
      </c>
      <c r="AW23" s="4" t="s">
        <v>634</v>
      </c>
      <c r="AX23" s="4" t="s">
        <v>625</v>
      </c>
    </row>
    <row r="24" spans="1:50" s="4" customFormat="1" ht="17.100000000000001" customHeight="1" x14ac:dyDescent="0.15">
      <c r="D24" s="41"/>
      <c r="E24" s="41"/>
      <c r="F24" s="41"/>
      <c r="G24" s="41"/>
      <c r="H24" s="41"/>
      <c r="I24" s="41"/>
      <c r="AI24" s="91"/>
      <c r="AJ24" s="91"/>
      <c r="AK24" s="91"/>
      <c r="AL24" s="91"/>
      <c r="AM24" s="91"/>
      <c r="AN24" s="91"/>
      <c r="AO24" s="91"/>
      <c r="AP24" s="91"/>
      <c r="AT24" s="4" t="s">
        <v>238</v>
      </c>
      <c r="AU24" s="4" t="s">
        <v>644</v>
      </c>
      <c r="AV24" s="4" t="s">
        <v>633</v>
      </c>
      <c r="AW24" s="4" t="s">
        <v>634</v>
      </c>
      <c r="AX24" s="4" t="s">
        <v>625</v>
      </c>
    </row>
    <row r="25" spans="1:50" s="4" customFormat="1" ht="17.100000000000001" customHeight="1" x14ac:dyDescent="0.15">
      <c r="D25" s="41"/>
      <c r="E25" s="41"/>
      <c r="F25" s="41"/>
      <c r="G25" s="41"/>
      <c r="H25" s="41"/>
      <c r="I25" s="41"/>
      <c r="AI25" s="91"/>
      <c r="AJ25" s="91"/>
      <c r="AK25" s="91"/>
      <c r="AL25" s="91"/>
      <c r="AM25" s="91"/>
      <c r="AN25" s="91"/>
      <c r="AO25" s="91"/>
      <c r="AP25" s="91"/>
      <c r="AT25" s="4" t="s">
        <v>239</v>
      </c>
      <c r="AU25" s="4" t="s">
        <v>645</v>
      </c>
      <c r="AV25" s="4" t="s">
        <v>633</v>
      </c>
      <c r="AW25" s="4" t="s">
        <v>634</v>
      </c>
      <c r="AX25" s="4" t="s">
        <v>625</v>
      </c>
    </row>
    <row r="26" spans="1:50" s="4" customFormat="1" ht="17.100000000000001" customHeight="1" x14ac:dyDescent="0.15">
      <c r="C26" s="32" t="s">
        <v>172</v>
      </c>
      <c r="AI26" s="91"/>
      <c r="AJ26" s="91"/>
      <c r="AK26" s="91"/>
      <c r="AL26" s="91"/>
      <c r="AM26" s="91"/>
      <c r="AN26" s="91"/>
      <c r="AO26" s="91"/>
      <c r="AP26" s="91"/>
      <c r="AT26" s="4" t="s">
        <v>240</v>
      </c>
      <c r="AU26" s="4" t="s">
        <v>646</v>
      </c>
      <c r="AV26" s="4" t="s">
        <v>633</v>
      </c>
      <c r="AW26" s="4" t="s">
        <v>634</v>
      </c>
      <c r="AX26" s="4" t="s">
        <v>625</v>
      </c>
    </row>
    <row r="27" spans="1:50" s="4" customFormat="1" ht="17.100000000000001" customHeight="1" x14ac:dyDescent="0.15">
      <c r="A27" s="290">
        <v>41</v>
      </c>
      <c r="C27" s="13"/>
      <c r="D27" s="606" t="s">
        <v>755</v>
      </c>
      <c r="E27" s="606"/>
      <c r="F27" s="606"/>
      <c r="G27" s="606"/>
      <c r="H27" s="606"/>
      <c r="I27" s="606"/>
      <c r="J27" s="12"/>
      <c r="K27" s="307"/>
      <c r="L27" s="311"/>
      <c r="M27" s="77" t="s">
        <v>306</v>
      </c>
      <c r="N27" s="307"/>
      <c r="O27" s="332"/>
      <c r="P27" s="332"/>
      <c r="Q27" s="332"/>
      <c r="R27" s="332"/>
      <c r="S27" s="311"/>
      <c r="T27" s="77" t="s">
        <v>306</v>
      </c>
      <c r="U27" s="11"/>
      <c r="AI27" s="91"/>
      <c r="AJ27" s="91"/>
      <c r="AK27" s="91"/>
      <c r="AL27" s="91"/>
      <c r="AM27" s="91"/>
      <c r="AN27" s="91"/>
      <c r="AO27" s="91"/>
      <c r="AP27" s="91"/>
      <c r="AT27" s="4" t="s">
        <v>241</v>
      </c>
      <c r="AU27" s="4" t="s">
        <v>647</v>
      </c>
      <c r="AV27" s="4" t="s">
        <v>633</v>
      </c>
      <c r="AW27" s="4" t="s">
        <v>634</v>
      </c>
      <c r="AX27" s="4" t="s">
        <v>625</v>
      </c>
    </row>
    <row r="28" spans="1:50" s="4" customFormat="1" ht="17.100000000000001" customHeight="1" x14ac:dyDescent="0.15">
      <c r="C28" s="13"/>
      <c r="D28" s="606" t="s">
        <v>49</v>
      </c>
      <c r="E28" s="606"/>
      <c r="F28" s="606"/>
      <c r="G28" s="606"/>
      <c r="H28" s="606"/>
      <c r="I28" s="606"/>
      <c r="J28" s="12"/>
      <c r="K28" s="607"/>
      <c r="L28" s="608"/>
      <c r="M28" s="608"/>
      <c r="N28" s="608"/>
      <c r="O28" s="608"/>
      <c r="P28" s="608"/>
      <c r="Q28" s="608"/>
      <c r="R28" s="608"/>
      <c r="S28" s="608"/>
      <c r="T28" s="608"/>
      <c r="U28" s="608"/>
      <c r="V28" s="608"/>
      <c r="W28" s="608"/>
      <c r="X28" s="608"/>
      <c r="Y28" s="608"/>
      <c r="Z28" s="608"/>
      <c r="AA28" s="608"/>
      <c r="AB28" s="608"/>
      <c r="AC28" s="608"/>
      <c r="AD28" s="609"/>
      <c r="AI28" s="91"/>
      <c r="AJ28" s="90"/>
      <c r="AK28" s="90"/>
      <c r="AL28" s="90"/>
      <c r="AM28" s="90"/>
      <c r="AN28" s="91"/>
      <c r="AO28" s="91"/>
      <c r="AP28" s="91"/>
      <c r="AT28" s="4" t="s">
        <v>242</v>
      </c>
      <c r="AU28" s="4" t="s">
        <v>638</v>
      </c>
      <c r="AV28" s="4" t="s">
        <v>654</v>
      </c>
      <c r="AW28" s="4" t="s">
        <v>655</v>
      </c>
      <c r="AX28" s="4" t="s">
        <v>653</v>
      </c>
    </row>
    <row r="29" spans="1:50" s="4" customFormat="1" ht="30" customHeight="1" x14ac:dyDescent="0.15">
      <c r="C29" s="13"/>
      <c r="D29" s="606" t="s">
        <v>44</v>
      </c>
      <c r="E29" s="606"/>
      <c r="F29" s="606"/>
      <c r="G29" s="606"/>
      <c r="H29" s="606"/>
      <c r="I29" s="606"/>
      <c r="J29" s="12"/>
      <c r="K29" s="607"/>
      <c r="L29" s="608"/>
      <c r="M29" s="608"/>
      <c r="N29" s="608"/>
      <c r="O29" s="608"/>
      <c r="P29" s="608"/>
      <c r="Q29" s="608"/>
      <c r="R29" s="608"/>
      <c r="S29" s="608"/>
      <c r="T29" s="608"/>
      <c r="U29" s="608"/>
      <c r="V29" s="608"/>
      <c r="W29" s="608"/>
      <c r="X29" s="608"/>
      <c r="Y29" s="608"/>
      <c r="Z29" s="608"/>
      <c r="AA29" s="608"/>
      <c r="AB29" s="608"/>
      <c r="AC29" s="608"/>
      <c r="AD29" s="609"/>
      <c r="AE29" s="15" t="s">
        <v>20</v>
      </c>
      <c r="AF29" s="14"/>
      <c r="AI29" s="91"/>
      <c r="AJ29" s="90"/>
      <c r="AK29" s="90"/>
      <c r="AL29" s="90"/>
      <c r="AM29" s="90"/>
      <c r="AN29" s="91"/>
      <c r="AO29" s="91"/>
      <c r="AP29" s="91"/>
      <c r="AT29" s="4" t="s">
        <v>243</v>
      </c>
      <c r="AU29" s="4" t="s">
        <v>648</v>
      </c>
      <c r="AV29" s="4" t="s">
        <v>654</v>
      </c>
      <c r="AW29" s="4" t="s">
        <v>656</v>
      </c>
      <c r="AX29" s="4" t="s">
        <v>653</v>
      </c>
    </row>
    <row r="30" spans="1:50" s="4" customFormat="1" ht="17.100000000000001" customHeight="1" x14ac:dyDescent="0.15">
      <c r="C30" s="13"/>
      <c r="D30" s="606" t="s">
        <v>24</v>
      </c>
      <c r="E30" s="606"/>
      <c r="F30" s="606"/>
      <c r="G30" s="606"/>
      <c r="H30" s="606"/>
      <c r="I30" s="606"/>
      <c r="J30" s="12"/>
      <c r="K30" s="310"/>
      <c r="L30" s="77" t="s">
        <v>306</v>
      </c>
      <c r="M30" s="307"/>
      <c r="N30" s="311"/>
      <c r="O30" s="77" t="s">
        <v>296</v>
      </c>
      <c r="P30" s="307"/>
      <c r="Q30" s="311"/>
      <c r="R30" s="77" t="s">
        <v>297</v>
      </c>
      <c r="S30" s="307"/>
      <c r="T30" s="311"/>
      <c r="U30" s="77" t="s">
        <v>298</v>
      </c>
      <c r="AF30" s="26"/>
      <c r="AI30" s="91"/>
      <c r="AJ30" s="254"/>
      <c r="AK30" s="91"/>
      <c r="AL30" s="91"/>
      <c r="AM30" s="91"/>
      <c r="AN30" s="91"/>
      <c r="AO30" s="91"/>
      <c r="AP30" s="91"/>
      <c r="AT30" s="4" t="s">
        <v>244</v>
      </c>
      <c r="AU30" s="4" t="s">
        <v>340</v>
      </c>
      <c r="AV30" s="4" t="s">
        <v>654</v>
      </c>
      <c r="AW30" s="4" t="s">
        <v>657</v>
      </c>
      <c r="AX30" s="4" t="s">
        <v>653</v>
      </c>
    </row>
    <row r="31" spans="1:50" s="4" customFormat="1" ht="17.100000000000001" customHeight="1" x14ac:dyDescent="0.15">
      <c r="D31" s="42"/>
      <c r="E31" s="42"/>
      <c r="F31" s="42"/>
      <c r="G31" s="42"/>
      <c r="H31" s="42"/>
      <c r="I31" s="42"/>
      <c r="AI31" s="91"/>
      <c r="AJ31" s="91"/>
      <c r="AK31" s="91"/>
      <c r="AL31" s="91"/>
      <c r="AM31" s="91"/>
      <c r="AN31" s="91"/>
      <c r="AO31" s="91"/>
      <c r="AP31" s="91"/>
      <c r="AT31" s="4" t="s">
        <v>245</v>
      </c>
      <c r="AU31" s="4" t="s">
        <v>340</v>
      </c>
      <c r="AV31" s="4" t="s">
        <v>654</v>
      </c>
      <c r="AW31" s="4" t="s">
        <v>658</v>
      </c>
      <c r="AX31" s="4" t="s">
        <v>653</v>
      </c>
    </row>
    <row r="32" spans="1:50" s="4" customFormat="1" ht="17.100000000000001" customHeight="1" x14ac:dyDescent="0.15">
      <c r="D32" s="32"/>
      <c r="E32" s="32"/>
      <c r="F32" s="32"/>
      <c r="G32" s="32"/>
      <c r="H32" s="32"/>
      <c r="I32" s="32"/>
      <c r="AI32" s="91"/>
      <c r="AJ32" s="91"/>
      <c r="AK32" s="91"/>
      <c r="AL32" s="91"/>
      <c r="AM32" s="91"/>
      <c r="AN32" s="91"/>
      <c r="AO32" s="91"/>
      <c r="AP32" s="91"/>
      <c r="AT32" s="4" t="s">
        <v>246</v>
      </c>
      <c r="AU32" s="4" t="s">
        <v>340</v>
      </c>
      <c r="AV32" s="4" t="s">
        <v>654</v>
      </c>
      <c r="AW32" s="4" t="s">
        <v>659</v>
      </c>
      <c r="AX32" s="4" t="s">
        <v>653</v>
      </c>
    </row>
    <row r="33" spans="1:50" s="4" customFormat="1" ht="17.100000000000001" customHeight="1" x14ac:dyDescent="0.15">
      <c r="A33" s="290">
        <v>41</v>
      </c>
      <c r="C33" s="13"/>
      <c r="D33" s="606" t="s">
        <v>755</v>
      </c>
      <c r="E33" s="606"/>
      <c r="F33" s="606"/>
      <c r="G33" s="606"/>
      <c r="H33" s="606"/>
      <c r="I33" s="606"/>
      <c r="J33" s="12"/>
      <c r="K33" s="307"/>
      <c r="L33" s="311"/>
      <c r="M33" s="77" t="s">
        <v>306</v>
      </c>
      <c r="N33" s="307"/>
      <c r="O33" s="332"/>
      <c r="P33" s="332"/>
      <c r="Q33" s="332"/>
      <c r="R33" s="332"/>
      <c r="S33" s="311"/>
      <c r="T33" s="4" t="s">
        <v>306</v>
      </c>
      <c r="U33" s="11"/>
      <c r="AI33" s="91"/>
      <c r="AJ33" s="91"/>
      <c r="AK33" s="91"/>
      <c r="AL33" s="91"/>
      <c r="AM33" s="91"/>
      <c r="AN33" s="91"/>
      <c r="AO33" s="91"/>
      <c r="AP33" s="91"/>
      <c r="AT33" s="4" t="s">
        <v>247</v>
      </c>
      <c r="AU33" s="4" t="s">
        <v>649</v>
      </c>
      <c r="AV33" s="4" t="s">
        <v>654</v>
      </c>
      <c r="AW33" s="4" t="s">
        <v>649</v>
      </c>
      <c r="AX33" s="4" t="s">
        <v>653</v>
      </c>
    </row>
    <row r="34" spans="1:50" s="4" customFormat="1" ht="17.100000000000001" customHeight="1" x14ac:dyDescent="0.15">
      <c r="C34" s="13"/>
      <c r="D34" s="606" t="s">
        <v>49</v>
      </c>
      <c r="E34" s="606"/>
      <c r="F34" s="606"/>
      <c r="G34" s="606"/>
      <c r="H34" s="606"/>
      <c r="I34" s="606"/>
      <c r="J34" s="12"/>
      <c r="K34" s="607"/>
      <c r="L34" s="608"/>
      <c r="M34" s="608"/>
      <c r="N34" s="608"/>
      <c r="O34" s="608"/>
      <c r="P34" s="608"/>
      <c r="Q34" s="608"/>
      <c r="R34" s="608"/>
      <c r="S34" s="608"/>
      <c r="T34" s="608"/>
      <c r="U34" s="608"/>
      <c r="V34" s="608"/>
      <c r="W34" s="608"/>
      <c r="X34" s="608"/>
      <c r="Y34" s="608"/>
      <c r="Z34" s="608"/>
      <c r="AA34" s="608"/>
      <c r="AB34" s="608"/>
      <c r="AC34" s="608"/>
      <c r="AD34" s="609"/>
      <c r="AI34" s="91"/>
      <c r="AJ34" s="90"/>
      <c r="AK34" s="90"/>
      <c r="AL34" s="90"/>
      <c r="AM34" s="90"/>
      <c r="AN34" s="91"/>
      <c r="AO34" s="91"/>
      <c r="AP34" s="91"/>
      <c r="AT34" s="4" t="s">
        <v>248</v>
      </c>
      <c r="AU34" s="4" t="s">
        <v>649</v>
      </c>
      <c r="AV34" s="4" t="s">
        <v>654</v>
      </c>
      <c r="AW34" s="4" t="s">
        <v>660</v>
      </c>
      <c r="AX34" s="4" t="s">
        <v>653</v>
      </c>
    </row>
    <row r="35" spans="1:50" s="4" customFormat="1" ht="30" customHeight="1" x14ac:dyDescent="0.15">
      <c r="C35" s="13"/>
      <c r="D35" s="606" t="s">
        <v>44</v>
      </c>
      <c r="E35" s="606"/>
      <c r="F35" s="606"/>
      <c r="G35" s="606"/>
      <c r="H35" s="606"/>
      <c r="I35" s="606"/>
      <c r="J35" s="12"/>
      <c r="K35" s="607"/>
      <c r="L35" s="608"/>
      <c r="M35" s="608"/>
      <c r="N35" s="608"/>
      <c r="O35" s="608"/>
      <c r="P35" s="608"/>
      <c r="Q35" s="608"/>
      <c r="R35" s="608"/>
      <c r="S35" s="608"/>
      <c r="T35" s="608"/>
      <c r="U35" s="608"/>
      <c r="V35" s="608"/>
      <c r="W35" s="608"/>
      <c r="X35" s="608"/>
      <c r="Y35" s="608"/>
      <c r="Z35" s="608"/>
      <c r="AA35" s="608"/>
      <c r="AB35" s="608"/>
      <c r="AC35" s="608"/>
      <c r="AD35" s="609"/>
      <c r="AE35" s="15" t="s">
        <v>20</v>
      </c>
      <c r="AF35" s="14"/>
      <c r="AI35" s="91"/>
      <c r="AJ35" s="90"/>
      <c r="AK35" s="90"/>
      <c r="AL35" s="90"/>
      <c r="AM35" s="90"/>
      <c r="AN35" s="91"/>
      <c r="AO35" s="91"/>
      <c r="AP35" s="91"/>
      <c r="AT35" s="4" t="s">
        <v>249</v>
      </c>
      <c r="AU35" s="4" t="s">
        <v>649</v>
      </c>
      <c r="AV35" s="4" t="s">
        <v>654</v>
      </c>
      <c r="AW35" s="4" t="s">
        <v>661</v>
      </c>
      <c r="AX35" s="4" t="s">
        <v>653</v>
      </c>
    </row>
    <row r="36" spans="1:50" s="4" customFormat="1" ht="17.100000000000001" customHeight="1" x14ac:dyDescent="0.15">
      <c r="C36" s="13"/>
      <c r="D36" s="606" t="s">
        <v>24</v>
      </c>
      <c r="E36" s="606"/>
      <c r="F36" s="606"/>
      <c r="G36" s="606"/>
      <c r="H36" s="606"/>
      <c r="I36" s="606"/>
      <c r="J36" s="12"/>
      <c r="K36" s="310" t="s">
        <v>316</v>
      </c>
      <c r="L36" s="77" t="s">
        <v>306</v>
      </c>
      <c r="M36" s="307"/>
      <c r="N36" s="311"/>
      <c r="O36" s="77" t="s">
        <v>296</v>
      </c>
      <c r="P36" s="307"/>
      <c r="Q36" s="311"/>
      <c r="R36" s="77" t="s">
        <v>297</v>
      </c>
      <c r="S36" s="307"/>
      <c r="T36" s="311"/>
      <c r="U36" s="77" t="s">
        <v>298</v>
      </c>
      <c r="AF36" s="26"/>
      <c r="AI36" s="91"/>
      <c r="AJ36" s="254"/>
      <c r="AK36" s="91"/>
      <c r="AL36" s="91"/>
      <c r="AM36" s="91"/>
      <c r="AN36" s="91"/>
      <c r="AO36" s="91"/>
      <c r="AP36" s="91"/>
      <c r="AT36" s="4" t="s">
        <v>250</v>
      </c>
      <c r="AU36" s="4" t="s">
        <v>650</v>
      </c>
      <c r="AV36" s="4" t="s">
        <v>654</v>
      </c>
      <c r="AW36" s="4" t="s">
        <v>662</v>
      </c>
      <c r="AX36" s="4" t="s">
        <v>653</v>
      </c>
    </row>
    <row r="37" spans="1:50" s="4" customFormat="1" ht="17.100000000000001" customHeight="1" x14ac:dyDescent="0.15">
      <c r="D37" s="42"/>
      <c r="E37" s="42"/>
      <c r="F37" s="42"/>
      <c r="G37" s="42"/>
      <c r="H37" s="42"/>
      <c r="I37" s="42"/>
      <c r="AI37" s="91"/>
      <c r="AJ37" s="91"/>
      <c r="AK37" s="91"/>
      <c r="AL37" s="91"/>
      <c r="AM37" s="91"/>
      <c r="AN37" s="91"/>
      <c r="AO37" s="91"/>
      <c r="AP37" s="91"/>
      <c r="AT37" s="4" t="s">
        <v>251</v>
      </c>
      <c r="AU37" s="4" t="s">
        <v>650</v>
      </c>
      <c r="AV37" s="4" t="s">
        <v>654</v>
      </c>
      <c r="AW37" s="4" t="s">
        <v>650</v>
      </c>
      <c r="AX37" s="4" t="s">
        <v>653</v>
      </c>
    </row>
    <row r="38" spans="1:50" s="4" customFormat="1" ht="17.100000000000001" customHeight="1" x14ac:dyDescent="0.15">
      <c r="D38" s="32"/>
      <c r="E38" s="32"/>
      <c r="F38" s="32"/>
      <c r="G38" s="32"/>
      <c r="H38" s="32"/>
      <c r="I38" s="32"/>
      <c r="AI38" s="91"/>
      <c r="AJ38" s="91"/>
      <c r="AK38" s="91"/>
      <c r="AL38" s="91"/>
      <c r="AM38" s="91"/>
      <c r="AN38" s="91"/>
      <c r="AO38" s="91"/>
      <c r="AP38" s="91"/>
      <c r="AT38" s="4" t="s">
        <v>252</v>
      </c>
      <c r="AU38" s="4" t="s">
        <v>650</v>
      </c>
      <c r="AV38" s="4" t="s">
        <v>654</v>
      </c>
      <c r="AW38" s="4" t="s">
        <v>663</v>
      </c>
      <c r="AX38" s="4" t="s">
        <v>653</v>
      </c>
    </row>
    <row r="39" spans="1:50" s="4" customFormat="1" ht="17.100000000000001" customHeight="1" x14ac:dyDescent="0.15">
      <c r="A39" s="290">
        <v>41</v>
      </c>
      <c r="C39" s="13"/>
      <c r="D39" s="606" t="s">
        <v>755</v>
      </c>
      <c r="E39" s="606"/>
      <c r="F39" s="606"/>
      <c r="G39" s="606"/>
      <c r="H39" s="606"/>
      <c r="I39" s="606"/>
      <c r="J39" s="12"/>
      <c r="K39" s="307"/>
      <c r="L39" s="311"/>
      <c r="M39" s="94" t="s">
        <v>306</v>
      </c>
      <c r="N39" s="307"/>
      <c r="O39" s="332"/>
      <c r="P39" s="332"/>
      <c r="Q39" s="332"/>
      <c r="R39" s="332"/>
      <c r="S39" s="311"/>
      <c r="T39" s="4" t="s">
        <v>306</v>
      </c>
      <c r="U39" s="11"/>
      <c r="AI39" s="91"/>
      <c r="AJ39" s="91"/>
      <c r="AK39" s="91"/>
      <c r="AL39" s="91"/>
      <c r="AM39" s="91"/>
      <c r="AN39" s="91"/>
      <c r="AO39" s="91"/>
      <c r="AP39" s="91"/>
      <c r="AT39" s="4" t="s">
        <v>253</v>
      </c>
      <c r="AU39" s="4" t="s">
        <v>650</v>
      </c>
      <c r="AV39" s="4" t="s">
        <v>654</v>
      </c>
      <c r="AW39" s="4" t="s">
        <v>664</v>
      </c>
      <c r="AX39" s="4" t="s">
        <v>653</v>
      </c>
    </row>
    <row r="40" spans="1:50" s="4" customFormat="1" ht="17.100000000000001" customHeight="1" x14ac:dyDescent="0.15">
      <c r="C40" s="13"/>
      <c r="D40" s="606" t="s">
        <v>49</v>
      </c>
      <c r="E40" s="606"/>
      <c r="F40" s="606"/>
      <c r="G40" s="606"/>
      <c r="H40" s="606"/>
      <c r="I40" s="606"/>
      <c r="J40" s="12"/>
      <c r="K40" s="607"/>
      <c r="L40" s="608"/>
      <c r="M40" s="608"/>
      <c r="N40" s="608"/>
      <c r="O40" s="608"/>
      <c r="P40" s="608"/>
      <c r="Q40" s="608"/>
      <c r="R40" s="608"/>
      <c r="S40" s="608"/>
      <c r="T40" s="608"/>
      <c r="U40" s="608"/>
      <c r="V40" s="608"/>
      <c r="W40" s="608"/>
      <c r="X40" s="608"/>
      <c r="Y40" s="608"/>
      <c r="Z40" s="608"/>
      <c r="AA40" s="608"/>
      <c r="AB40" s="608"/>
      <c r="AC40" s="608"/>
      <c r="AD40" s="609"/>
      <c r="AI40" s="91"/>
      <c r="AJ40" s="90"/>
      <c r="AK40" s="90"/>
      <c r="AL40" s="90"/>
      <c r="AM40" s="90"/>
      <c r="AN40" s="91"/>
      <c r="AO40" s="91"/>
      <c r="AP40" s="91"/>
      <c r="AT40" s="4" t="s">
        <v>254</v>
      </c>
      <c r="AU40" s="4" t="s">
        <v>651</v>
      </c>
      <c r="AV40" s="4" t="s">
        <v>654</v>
      </c>
      <c r="AW40" s="4" t="s">
        <v>665</v>
      </c>
      <c r="AX40" s="4" t="s">
        <v>653</v>
      </c>
    </row>
    <row r="41" spans="1:50" s="4" customFormat="1" ht="30" customHeight="1" x14ac:dyDescent="0.15">
      <c r="C41" s="13"/>
      <c r="D41" s="606" t="s">
        <v>44</v>
      </c>
      <c r="E41" s="606"/>
      <c r="F41" s="606"/>
      <c r="G41" s="606"/>
      <c r="H41" s="606"/>
      <c r="I41" s="606"/>
      <c r="J41" s="12"/>
      <c r="K41" s="607"/>
      <c r="L41" s="608"/>
      <c r="M41" s="608"/>
      <c r="N41" s="608"/>
      <c r="O41" s="608"/>
      <c r="P41" s="608"/>
      <c r="Q41" s="608"/>
      <c r="R41" s="608"/>
      <c r="S41" s="608"/>
      <c r="T41" s="608"/>
      <c r="U41" s="608"/>
      <c r="V41" s="608"/>
      <c r="W41" s="608"/>
      <c r="X41" s="608"/>
      <c r="Y41" s="608"/>
      <c r="Z41" s="608"/>
      <c r="AA41" s="608"/>
      <c r="AB41" s="608"/>
      <c r="AC41" s="608"/>
      <c r="AD41" s="609"/>
      <c r="AE41" s="15" t="s">
        <v>20</v>
      </c>
      <c r="AF41" s="14"/>
      <c r="AI41" s="91"/>
      <c r="AJ41" s="90"/>
      <c r="AK41" s="90"/>
      <c r="AL41" s="90"/>
      <c r="AM41" s="90"/>
      <c r="AN41" s="91"/>
      <c r="AO41" s="91"/>
      <c r="AP41" s="91"/>
      <c r="AT41" s="4" t="s">
        <v>255</v>
      </c>
      <c r="AU41" s="4" t="s">
        <v>652</v>
      </c>
      <c r="AV41" s="4" t="s">
        <v>654</v>
      </c>
      <c r="AW41" s="4" t="s">
        <v>666</v>
      </c>
      <c r="AX41" s="4" t="s">
        <v>653</v>
      </c>
    </row>
    <row r="42" spans="1:50" s="4" customFormat="1" ht="17.100000000000001" customHeight="1" x14ac:dyDescent="0.15">
      <c r="C42" s="13"/>
      <c r="D42" s="606" t="s">
        <v>24</v>
      </c>
      <c r="E42" s="606"/>
      <c r="F42" s="606"/>
      <c r="G42" s="606"/>
      <c r="H42" s="606"/>
      <c r="I42" s="606"/>
      <c r="J42" s="12"/>
      <c r="K42" s="310" t="s">
        <v>316</v>
      </c>
      <c r="L42" s="77" t="s">
        <v>306</v>
      </c>
      <c r="M42" s="307"/>
      <c r="N42" s="311"/>
      <c r="O42" s="77" t="s">
        <v>296</v>
      </c>
      <c r="P42" s="307"/>
      <c r="Q42" s="311"/>
      <c r="R42" s="77" t="s">
        <v>297</v>
      </c>
      <c r="S42" s="307"/>
      <c r="T42" s="311"/>
      <c r="U42" s="77" t="s">
        <v>298</v>
      </c>
      <c r="AF42" s="26"/>
      <c r="AI42" s="91"/>
      <c r="AJ42" s="254"/>
      <c r="AK42" s="91"/>
      <c r="AL42" s="91"/>
      <c r="AM42" s="91"/>
      <c r="AN42" s="91"/>
      <c r="AO42" s="91"/>
      <c r="AP42" s="91"/>
      <c r="AT42" s="4" t="s">
        <v>256</v>
      </c>
      <c r="AU42" s="4" t="s">
        <v>652</v>
      </c>
      <c r="AV42" s="4" t="s">
        <v>654</v>
      </c>
      <c r="AW42" s="4" t="s">
        <v>667</v>
      </c>
      <c r="AX42" s="4" t="s">
        <v>653</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K34:AD34"/>
    <mergeCell ref="K35:AD35"/>
    <mergeCell ref="K40:AD40"/>
    <mergeCell ref="K41:AD41"/>
    <mergeCell ref="K28:AD28"/>
    <mergeCell ref="K29:AD29"/>
    <mergeCell ref="W6:AA6"/>
    <mergeCell ref="D23:I23"/>
    <mergeCell ref="L4:N4"/>
    <mergeCell ref="U12:W12"/>
    <mergeCell ref="X12:Y12"/>
    <mergeCell ref="Z12:AB12"/>
    <mergeCell ref="R12:S12"/>
    <mergeCell ref="K21:AD21"/>
    <mergeCell ref="K22:AD22"/>
    <mergeCell ref="K7:AD7"/>
    <mergeCell ref="K13:AD14"/>
    <mergeCell ref="AC12:AD12"/>
    <mergeCell ref="D15:I15"/>
    <mergeCell ref="D16:I16"/>
    <mergeCell ref="D20:I20"/>
    <mergeCell ref="D21:I21"/>
    <mergeCell ref="D22:I22"/>
    <mergeCell ref="D6:I6"/>
    <mergeCell ref="D7:I7"/>
    <mergeCell ref="D11:I11"/>
    <mergeCell ref="D12:I12"/>
    <mergeCell ref="D13:I14"/>
    <mergeCell ref="D42:I42"/>
    <mergeCell ref="D27:I27"/>
    <mergeCell ref="D28:I28"/>
    <mergeCell ref="D29:I29"/>
    <mergeCell ref="D30:I30"/>
    <mergeCell ref="D33:I33"/>
    <mergeCell ref="D34:I34"/>
    <mergeCell ref="D41:I41"/>
    <mergeCell ref="D40:I40"/>
    <mergeCell ref="D35:I35"/>
    <mergeCell ref="D36:I36"/>
    <mergeCell ref="D39:I39"/>
  </mergeCells>
  <phoneticPr fontId="2"/>
  <conditionalFormatting sqref="AJ11:AP15">
    <cfRule type="expression" dxfId="6" priority="2" stopIfTrue="1">
      <formula>$K$6="１"</formula>
    </cfRule>
  </conditionalFormatting>
  <conditionalFormatting sqref="AJ7:AP7">
    <cfRule type="expression" dxfId="5" priority="1" stopIfTrue="1">
      <formula>K6="１"</formula>
    </cfRule>
  </conditionalFormatting>
  <dataValidations count="4">
    <dataValidation type="list" allowBlank="1" showInputMessage="1" showErrorMessage="1" sqref="AJ6">
      <formula1>$AT$4:$AT$5</formula1>
    </dataValidation>
    <dataValidation type="list" allowBlank="1" showInputMessage="1" showErrorMessage="1" sqref="K6">
      <formula1>"　,１,２"</formula1>
    </dataValidation>
    <dataValidation type="list" allowBlank="1" showInputMessage="1" showErrorMessage="1" sqref="AI12">
      <formula1>$AT$13:$AT$42</formula1>
    </dataValidation>
    <dataValidation type="list" allowBlank="1" showInputMessage="1" showErrorMessage="1" sqref="K23 K30 K36 K42">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48"/>
  <sheetViews>
    <sheetView showGridLines="0" zoomScale="120" zoomScaleNormal="120" workbookViewId="0">
      <selection activeCell="K7" sqref="K7:AD7"/>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35" width="24.125" style="255" customWidth="1"/>
    <col min="36" max="36" width="11.875" style="255" customWidth="1"/>
    <col min="37" max="42" width="9" style="255"/>
    <col min="46" max="50" width="10" customWidth="1"/>
    <col min="51" max="54" width="3.25" customWidth="1"/>
    <col min="55" max="59" width="3.125" customWidth="1"/>
    <col min="60" max="60" width="3.25" customWidth="1"/>
    <col min="61" max="61" width="3.125" customWidth="1"/>
  </cols>
  <sheetData>
    <row r="1" spans="1:60" s="249" customFormat="1" ht="17.100000000000001" customHeight="1" x14ac:dyDescent="0.15">
      <c r="A1" s="249" t="s">
        <v>80</v>
      </c>
      <c r="B1"/>
      <c r="AJ1" s="252"/>
      <c r="AK1" s="252"/>
      <c r="AL1" s="252"/>
      <c r="AM1" s="252"/>
      <c r="AN1" s="252"/>
      <c r="AO1" s="252"/>
      <c r="AP1" s="252"/>
    </row>
    <row r="2" spans="1:60" s="32" customFormat="1" ht="17.100000000000001" customHeight="1" x14ac:dyDescent="0.15">
      <c r="B2" s="249"/>
      <c r="AI2" s="456" t="s">
        <v>669</v>
      </c>
      <c r="AJ2" s="250"/>
      <c r="AK2" s="250"/>
      <c r="AL2" s="250"/>
      <c r="AM2" s="250"/>
      <c r="AN2" s="250"/>
      <c r="AO2" s="250"/>
      <c r="AP2" s="250"/>
    </row>
    <row r="3" spans="1:60" s="4" customFormat="1" ht="17.100000000000001" customHeight="1" x14ac:dyDescent="0.15">
      <c r="B3" s="32"/>
      <c r="D3" s="291" t="s">
        <v>0</v>
      </c>
      <c r="K3" s="291" t="s">
        <v>70</v>
      </c>
      <c r="V3" s="31"/>
      <c r="AD3" s="241">
        <v>1</v>
      </c>
      <c r="AE3" s="24">
        <v>3</v>
      </c>
      <c r="AF3" s="242">
        <v>0</v>
      </c>
      <c r="AI3" s="457" t="s">
        <v>670</v>
      </c>
      <c r="AJ3" s="91"/>
      <c r="AK3" s="91"/>
      <c r="AL3" s="91"/>
      <c r="AM3" s="91"/>
      <c r="AN3" s="91"/>
      <c r="AO3" s="91"/>
      <c r="AP3" s="91"/>
    </row>
    <row r="4" spans="1:60" s="4" customFormat="1" ht="17.100000000000001" customHeight="1" x14ac:dyDescent="0.15">
      <c r="C4" s="10"/>
      <c r="D4" s="16"/>
      <c r="E4" s="16"/>
      <c r="F4" s="16"/>
      <c r="G4" s="16"/>
      <c r="H4" s="9"/>
      <c r="J4" s="314" t="str">
        <f>'1'!R22</f>
        <v/>
      </c>
      <c r="K4" s="329" t="str">
        <f>'1'!S22</f>
        <v/>
      </c>
      <c r="L4" s="595" t="str">
        <f>'1'!T22</f>
        <v>(  )</v>
      </c>
      <c r="M4" s="596"/>
      <c r="N4" s="597"/>
      <c r="O4" s="314" t="str">
        <f>'1'!W22</f>
        <v/>
      </c>
      <c r="P4" s="319" t="str">
        <f>'1'!X22</f>
        <v/>
      </c>
      <c r="Q4" s="330" t="str">
        <f>'1'!Y22</f>
        <v/>
      </c>
      <c r="R4" s="319" t="str">
        <f>'1'!Z22</f>
        <v/>
      </c>
      <c r="S4" s="319" t="str">
        <f>'1'!AA22</f>
        <v/>
      </c>
      <c r="T4" s="329" t="str">
        <f>'1'!AB22</f>
        <v/>
      </c>
      <c r="U4" s="43"/>
      <c r="V4" s="43"/>
      <c r="W4" s="43"/>
      <c r="X4" s="43"/>
      <c r="Y4" s="43"/>
      <c r="Z4" s="43"/>
      <c r="AA4" s="43"/>
      <c r="AB4" s="43"/>
      <c r="AC4" s="43"/>
      <c r="AD4" s="43"/>
      <c r="AE4" s="43"/>
      <c r="AF4" s="43"/>
      <c r="AI4" s="91"/>
      <c r="AJ4" s="91"/>
      <c r="AK4" s="91"/>
      <c r="AL4" s="91"/>
      <c r="AM4" s="91"/>
      <c r="AN4" s="91"/>
      <c r="AO4" s="91"/>
      <c r="AP4" s="91"/>
    </row>
    <row r="5" spans="1:60" s="4" customFormat="1" ht="17.100000000000001" customHeight="1" x14ac:dyDescent="0.15">
      <c r="A5" s="32" t="s">
        <v>14</v>
      </c>
      <c r="AI5" s="91"/>
      <c r="AJ5" s="91"/>
      <c r="AK5" s="91"/>
      <c r="AL5" s="91"/>
      <c r="AM5" s="91"/>
      <c r="AN5" s="91"/>
      <c r="AO5" s="91"/>
      <c r="AP5" s="91"/>
    </row>
    <row r="6" spans="1:60" s="4" customFormat="1" ht="17.100000000000001" customHeight="1" x14ac:dyDescent="0.15">
      <c r="A6" s="290">
        <v>30</v>
      </c>
      <c r="C6" s="13"/>
      <c r="D6" s="606" t="s">
        <v>79</v>
      </c>
      <c r="E6" s="606"/>
      <c r="F6" s="606"/>
      <c r="G6" s="606"/>
      <c r="H6" s="606"/>
      <c r="I6" s="606"/>
      <c r="J6" s="12"/>
      <c r="K6" s="310">
        <v>2</v>
      </c>
      <c r="L6" s="32" t="s">
        <v>78</v>
      </c>
      <c r="M6" s="32"/>
      <c r="N6" s="32"/>
      <c r="O6" s="32"/>
      <c r="P6" s="32"/>
      <c r="Q6" s="32"/>
      <c r="R6" s="32"/>
      <c r="S6" s="32"/>
      <c r="T6" s="32"/>
      <c r="U6" s="32"/>
      <c r="V6" s="32"/>
      <c r="W6" s="617" t="s">
        <v>77</v>
      </c>
      <c r="X6" s="606"/>
      <c r="Y6" s="606"/>
      <c r="Z6" s="606"/>
      <c r="AA6" s="618"/>
      <c r="AB6" s="22"/>
      <c r="AC6" s="21"/>
      <c r="AD6" s="20"/>
      <c r="AI6" s="91"/>
      <c r="AJ6" s="90"/>
      <c r="AK6" s="90"/>
      <c r="AL6" s="91"/>
      <c r="AM6" s="91"/>
      <c r="AN6" s="91"/>
      <c r="AO6" s="91"/>
      <c r="AP6" s="91"/>
    </row>
    <row r="7" spans="1:60" s="4" customFormat="1" ht="30" customHeight="1" x14ac:dyDescent="0.15">
      <c r="C7" s="13"/>
      <c r="D7" s="606" t="s">
        <v>76</v>
      </c>
      <c r="E7" s="606"/>
      <c r="F7" s="606"/>
      <c r="G7" s="606"/>
      <c r="H7" s="606"/>
      <c r="I7" s="606"/>
      <c r="J7" s="12"/>
      <c r="K7" s="607"/>
      <c r="L7" s="608"/>
      <c r="M7" s="608"/>
      <c r="N7" s="608"/>
      <c r="O7" s="608"/>
      <c r="P7" s="608"/>
      <c r="Q7" s="608"/>
      <c r="R7" s="608"/>
      <c r="S7" s="608"/>
      <c r="T7" s="608"/>
      <c r="U7" s="608"/>
      <c r="V7" s="608"/>
      <c r="W7" s="608"/>
      <c r="X7" s="608"/>
      <c r="Y7" s="608"/>
      <c r="Z7" s="608"/>
      <c r="AA7" s="608"/>
      <c r="AB7" s="608"/>
      <c r="AC7" s="608"/>
      <c r="AD7" s="609"/>
      <c r="AI7" s="91"/>
      <c r="AJ7" s="90"/>
      <c r="AK7" s="90"/>
      <c r="AL7" s="90"/>
      <c r="AM7" s="90"/>
      <c r="AN7" s="90"/>
      <c r="AO7" s="90"/>
      <c r="AP7" s="90"/>
    </row>
    <row r="8" spans="1:60" s="4" customFormat="1" ht="17.100000000000001"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I8" s="91"/>
      <c r="AJ8" s="91"/>
      <c r="AK8" s="91"/>
      <c r="AL8" s="91"/>
      <c r="AM8" s="91"/>
      <c r="AN8" s="91"/>
      <c r="AO8" s="91"/>
      <c r="AP8" s="91"/>
    </row>
    <row r="9" spans="1:60" s="4" customFormat="1" ht="17.100000000000001" customHeight="1" x14ac:dyDescent="0.1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I9" s="91"/>
      <c r="AJ9" s="91"/>
      <c r="AK9" s="91"/>
      <c r="AL9" s="91"/>
      <c r="AM9" s="91"/>
      <c r="AN9" s="91"/>
      <c r="AO9" s="91"/>
      <c r="AP9" s="91"/>
    </row>
    <row r="10" spans="1:60" s="4" customFormat="1" ht="17.100000000000001" customHeight="1" x14ac:dyDescent="0.15">
      <c r="C10" s="32" t="s">
        <v>75</v>
      </c>
      <c r="AI10" s="253"/>
      <c r="AJ10" s="91"/>
      <c r="AK10" s="91"/>
      <c r="AL10" s="91"/>
      <c r="AM10" s="91"/>
      <c r="AN10" s="91"/>
      <c r="AO10" s="91"/>
      <c r="AP10" s="91"/>
      <c r="AY10" s="4" t="str">
        <f>MID($AU$10,4,1)</f>
        <v/>
      </c>
      <c r="AZ10" s="4" t="str">
        <f>MID($AU$10,5,1)</f>
        <v/>
      </c>
      <c r="BA10" s="4" t="str">
        <f>MID($AU$10,6,1)</f>
        <v/>
      </c>
      <c r="BB10" s="4" t="str">
        <f>MID($AU$10,7,1)</f>
        <v/>
      </c>
      <c r="BC10" s="4" t="str">
        <f>MID($AU$10,8,1)</f>
        <v/>
      </c>
      <c r="BD10" s="4" t="str">
        <f>MID($AU$10,9,1)</f>
        <v/>
      </c>
      <c r="BE10" s="4" t="str">
        <f>MID($AU$10,10,1)</f>
        <v/>
      </c>
      <c r="BF10" s="4" t="str">
        <f>MID($AU$10,11,1)</f>
        <v/>
      </c>
      <c r="BG10" s="4" t="str">
        <f>MID($AU$10,12,1)</f>
        <v/>
      </c>
      <c r="BH10" s="4" t="str">
        <f>MID($AU$10,13,1)</f>
        <v/>
      </c>
    </row>
    <row r="11" spans="1:60" s="4" customFormat="1" ht="17.100000000000001" customHeight="1" thickBot="1" x14ac:dyDescent="0.3">
      <c r="A11" s="290">
        <v>31</v>
      </c>
      <c r="C11" s="13"/>
      <c r="D11" s="606" t="s">
        <v>41</v>
      </c>
      <c r="E11" s="606"/>
      <c r="F11" s="606"/>
      <c r="G11" s="606"/>
      <c r="H11" s="606"/>
      <c r="I11" s="606"/>
      <c r="J11" s="12"/>
      <c r="K11" s="307"/>
      <c r="L11" s="332"/>
      <c r="M11" s="311"/>
      <c r="N11" s="246" t="s">
        <v>306</v>
      </c>
      <c r="O11" s="307"/>
      <c r="P11" s="332"/>
      <c r="Q11" s="332"/>
      <c r="R11" s="311"/>
      <c r="AI11" s="459" t="s">
        <v>623</v>
      </c>
      <c r="AJ11" s="90"/>
      <c r="AK11" s="90"/>
      <c r="AL11" s="91"/>
      <c r="AM11" s="91"/>
      <c r="AN11" s="91"/>
      <c r="AO11" s="91"/>
      <c r="AP11" s="91"/>
      <c r="AY11" s="4" t="str">
        <f>MID(AU11,5,1)</f>
        <v/>
      </c>
      <c r="AZ11" s="4" t="str">
        <f>MID(AU11,6,1)</f>
        <v/>
      </c>
      <c r="BA11" s="4" t="str">
        <f>MID(AU11,7,1)</f>
        <v/>
      </c>
      <c r="BB11" s="4" t="str">
        <f>MID(AU11,8,1)</f>
        <v/>
      </c>
    </row>
    <row r="12" spans="1:60" s="4" customFormat="1" ht="17.100000000000001" customHeight="1" thickTop="1" thickBot="1" x14ac:dyDescent="0.3">
      <c r="C12" s="13"/>
      <c r="D12" s="614" t="s">
        <v>74</v>
      </c>
      <c r="E12" s="614"/>
      <c r="F12" s="614"/>
      <c r="G12" s="614"/>
      <c r="H12" s="614"/>
      <c r="I12" s="614"/>
      <c r="J12" s="12"/>
      <c r="K12" s="314" t="str">
        <f>MID($AI$12,1,1)</f>
        <v xml:space="preserve"> </v>
      </c>
      <c r="L12" s="363" t="str">
        <f>MID($AI$12,2,1)</f>
        <v/>
      </c>
      <c r="M12" s="319" t="str">
        <f>MID($AI$12,3,1)</f>
        <v/>
      </c>
      <c r="N12" s="319" t="str">
        <f>MID($AI$12,4,1)</f>
        <v/>
      </c>
      <c r="O12" s="319" t="str">
        <f>MID($AI$12,5,1)</f>
        <v/>
      </c>
      <c r="P12" s="329" t="str">
        <f>MID($AI$12,6,1)</f>
        <v/>
      </c>
      <c r="R12" s="621" t="s">
        <v>340</v>
      </c>
      <c r="S12" s="621"/>
      <c r="T12" s="305" t="s">
        <v>668</v>
      </c>
      <c r="U12" s="619" t="str">
        <f>_xlfn.IFNA(VLOOKUP($AI$12,$AT$13:$AX$42,2),"")</f>
        <v>　　　</v>
      </c>
      <c r="V12" s="619"/>
      <c r="W12" s="619"/>
      <c r="X12" s="620" t="str">
        <f>_xlfn.IFNA(VLOOKUP($AI$12,$AT$13:$AX$42,3),"市郡区")</f>
        <v>市郡区</v>
      </c>
      <c r="Y12" s="620"/>
      <c r="Z12" s="619" t="str">
        <f>_xlfn.IFNA(VLOOKUP($AI$12,$AT$13:$AX$42,4),"")</f>
        <v>　　　</v>
      </c>
      <c r="AA12" s="619"/>
      <c r="AB12" s="619"/>
      <c r="AC12" s="621" t="str">
        <f>_xlfn.IFNA(VLOOKUP($AI$12,$AT$13:$AX$42,5),"区町村")</f>
        <v>区町村</v>
      </c>
      <c r="AD12" s="621"/>
      <c r="AI12" s="365" t="s">
        <v>876</v>
      </c>
      <c r="AJ12" s="458" t="s">
        <v>875</v>
      </c>
      <c r="AK12" s="90"/>
      <c r="AL12" s="91"/>
      <c r="AM12" s="91"/>
      <c r="AN12" s="91"/>
      <c r="AO12" s="91"/>
      <c r="AP12" s="91"/>
      <c r="AT12" s="4" t="s">
        <v>627</v>
      </c>
      <c r="AU12" s="4" t="s">
        <v>629</v>
      </c>
      <c r="AV12" s="4" t="s">
        <v>628</v>
      </c>
      <c r="AW12" s="4" t="s">
        <v>630</v>
      </c>
      <c r="AX12" s="4" t="s">
        <v>631</v>
      </c>
      <c r="AY12" s="4" t="str">
        <f>MID(AU12,4,1)</f>
        <v/>
      </c>
      <c r="AZ12" s="4" t="str">
        <f>MID(AU12,5,1)</f>
        <v/>
      </c>
      <c r="BA12" s="4" t="str">
        <f>MID(AU12,6,1)</f>
        <v/>
      </c>
    </row>
    <row r="13" spans="1:60" s="4" customFormat="1" ht="17.100000000000001" customHeight="1" thickTop="1" x14ac:dyDescent="0.15">
      <c r="C13" s="28"/>
      <c r="D13" s="615" t="s">
        <v>43</v>
      </c>
      <c r="E13" s="615"/>
      <c r="F13" s="615"/>
      <c r="G13" s="615"/>
      <c r="H13" s="615"/>
      <c r="I13" s="615"/>
      <c r="J13" s="27"/>
      <c r="K13" s="628"/>
      <c r="L13" s="629"/>
      <c r="M13" s="629"/>
      <c r="N13" s="629"/>
      <c r="O13" s="629"/>
      <c r="P13" s="629"/>
      <c r="Q13" s="629"/>
      <c r="R13" s="629"/>
      <c r="S13" s="629"/>
      <c r="T13" s="629"/>
      <c r="U13" s="629"/>
      <c r="V13" s="629"/>
      <c r="W13" s="629"/>
      <c r="X13" s="629"/>
      <c r="Y13" s="629"/>
      <c r="Z13" s="629"/>
      <c r="AA13" s="629"/>
      <c r="AB13" s="629"/>
      <c r="AC13" s="629"/>
      <c r="AD13" s="630"/>
      <c r="AI13" s="91"/>
      <c r="AJ13" s="90"/>
      <c r="AK13" s="90"/>
      <c r="AL13" s="90"/>
      <c r="AM13" s="90"/>
      <c r="AN13" s="90"/>
      <c r="AO13" s="90"/>
      <c r="AP13" s="90"/>
      <c r="AT13" s="4" t="s">
        <v>626</v>
      </c>
      <c r="AU13" s="4" t="s">
        <v>634</v>
      </c>
      <c r="AV13" s="4" t="s">
        <v>624</v>
      </c>
      <c r="AW13" s="4" t="s">
        <v>634</v>
      </c>
      <c r="AX13" s="4" t="s">
        <v>625</v>
      </c>
    </row>
    <row r="14" spans="1:60" s="4" customFormat="1" ht="17.100000000000001" customHeight="1" x14ac:dyDescent="0.15">
      <c r="C14" s="18"/>
      <c r="D14" s="616"/>
      <c r="E14" s="616"/>
      <c r="F14" s="616"/>
      <c r="G14" s="616"/>
      <c r="H14" s="616"/>
      <c r="I14" s="616"/>
      <c r="J14" s="17"/>
      <c r="K14" s="631"/>
      <c r="L14" s="632"/>
      <c r="M14" s="632"/>
      <c r="N14" s="632"/>
      <c r="O14" s="632"/>
      <c r="P14" s="632"/>
      <c r="Q14" s="632"/>
      <c r="R14" s="632"/>
      <c r="S14" s="632"/>
      <c r="T14" s="632"/>
      <c r="U14" s="632"/>
      <c r="V14" s="632"/>
      <c r="W14" s="632"/>
      <c r="X14" s="632"/>
      <c r="Y14" s="632"/>
      <c r="Z14" s="632"/>
      <c r="AA14" s="632"/>
      <c r="AB14" s="632"/>
      <c r="AC14" s="632"/>
      <c r="AD14" s="633"/>
      <c r="AI14" s="91"/>
      <c r="AJ14" s="90"/>
      <c r="AK14" s="90"/>
      <c r="AL14" s="90"/>
      <c r="AM14" s="90"/>
      <c r="AN14" s="90"/>
      <c r="AO14" s="90"/>
      <c r="AP14" s="90"/>
      <c r="AT14" s="4" t="s">
        <v>228</v>
      </c>
      <c r="AU14" s="4" t="s">
        <v>632</v>
      </c>
      <c r="AV14" s="4" t="s">
        <v>633</v>
      </c>
      <c r="AW14" s="4" t="s">
        <v>634</v>
      </c>
      <c r="AX14" s="4" t="s">
        <v>625</v>
      </c>
    </row>
    <row r="15" spans="1:60" s="4" customFormat="1" ht="17.100000000000001" customHeight="1" x14ac:dyDescent="0.15">
      <c r="C15" s="13"/>
      <c r="D15" s="606" t="s">
        <v>45</v>
      </c>
      <c r="E15" s="606"/>
      <c r="F15" s="606"/>
      <c r="G15" s="606"/>
      <c r="H15" s="606"/>
      <c r="I15" s="606"/>
      <c r="J15" s="12"/>
      <c r="K15" s="307"/>
      <c r="L15" s="332"/>
      <c r="M15" s="332"/>
      <c r="N15" s="332"/>
      <c r="O15" s="332"/>
      <c r="P15" s="332"/>
      <c r="Q15" s="332"/>
      <c r="R15" s="332"/>
      <c r="S15" s="332"/>
      <c r="T15" s="332"/>
      <c r="U15" s="332"/>
      <c r="V15" s="332"/>
      <c r="W15" s="311" t="str">
        <f>MID('1'!$U$19,13,1)</f>
        <v/>
      </c>
      <c r="AE15" s="15" t="s">
        <v>20</v>
      </c>
      <c r="AF15" s="14"/>
      <c r="AI15" s="91"/>
      <c r="AJ15" s="90"/>
      <c r="AK15" s="90"/>
      <c r="AL15" s="90"/>
      <c r="AM15" s="90"/>
      <c r="AN15" s="91"/>
      <c r="AO15" s="91"/>
      <c r="AP15" s="91"/>
      <c r="AT15" s="4" t="s">
        <v>229</v>
      </c>
      <c r="AU15" s="4" t="s">
        <v>635</v>
      </c>
      <c r="AV15" s="4" t="s">
        <v>633</v>
      </c>
      <c r="AW15" s="4" t="s">
        <v>634</v>
      </c>
      <c r="AX15" s="4" t="s">
        <v>625</v>
      </c>
    </row>
    <row r="16" spans="1:60" s="4" customFormat="1" ht="17.100000000000001" customHeight="1" x14ac:dyDescent="0.15">
      <c r="C16" s="13"/>
      <c r="D16" s="606" t="s">
        <v>73</v>
      </c>
      <c r="E16" s="606"/>
      <c r="F16" s="606"/>
      <c r="G16" s="606"/>
      <c r="H16" s="606"/>
      <c r="I16" s="606"/>
      <c r="J16" s="12"/>
      <c r="K16" s="307"/>
      <c r="L16" s="332"/>
      <c r="M16" s="332"/>
      <c r="N16" s="311"/>
      <c r="AF16" s="26"/>
      <c r="AI16" s="91"/>
      <c r="AJ16" s="91"/>
      <c r="AK16" s="91"/>
      <c r="AL16" s="91"/>
      <c r="AM16" s="91"/>
      <c r="AN16" s="91"/>
      <c r="AO16" s="91"/>
      <c r="AP16" s="91"/>
      <c r="AT16" s="4" t="s">
        <v>230</v>
      </c>
      <c r="AU16" s="4" t="s">
        <v>636</v>
      </c>
      <c r="AV16" s="4" t="s">
        <v>633</v>
      </c>
      <c r="AW16" s="4" t="s">
        <v>634</v>
      </c>
      <c r="AX16" s="4" t="s">
        <v>625</v>
      </c>
    </row>
    <row r="17" spans="1:50" s="4" customFormat="1" ht="17.100000000000001" customHeight="1" x14ac:dyDescent="0.15">
      <c r="D17" s="41"/>
      <c r="E17" s="41"/>
      <c r="F17" s="41"/>
      <c r="G17" s="41"/>
      <c r="H17" s="41"/>
      <c r="I17" s="41"/>
      <c r="AI17" s="91"/>
      <c r="AJ17" s="91"/>
      <c r="AK17" s="91"/>
      <c r="AL17" s="91"/>
      <c r="AM17" s="91"/>
      <c r="AN17" s="91"/>
      <c r="AO17" s="91"/>
      <c r="AP17" s="91"/>
      <c r="AT17" s="4" t="s">
        <v>231</v>
      </c>
      <c r="AU17" s="4" t="s">
        <v>637</v>
      </c>
      <c r="AV17" s="4" t="s">
        <v>633</v>
      </c>
      <c r="AW17" s="4" t="s">
        <v>634</v>
      </c>
      <c r="AX17" s="4" t="s">
        <v>625</v>
      </c>
    </row>
    <row r="18" spans="1:50" s="4" customFormat="1" ht="17.100000000000001" customHeight="1" x14ac:dyDescent="0.15">
      <c r="D18" s="41"/>
      <c r="E18" s="41"/>
      <c r="F18" s="41"/>
      <c r="G18" s="41"/>
      <c r="H18" s="41"/>
      <c r="I18" s="41"/>
      <c r="AI18" s="91"/>
      <c r="AJ18" s="91"/>
      <c r="AK18" s="91"/>
      <c r="AL18" s="91"/>
      <c r="AM18" s="91"/>
      <c r="AN18" s="91"/>
      <c r="AO18" s="91"/>
      <c r="AP18" s="91"/>
      <c r="AT18" s="4" t="s">
        <v>232</v>
      </c>
      <c r="AU18" s="4" t="s">
        <v>638</v>
      </c>
      <c r="AV18" s="4" t="s">
        <v>633</v>
      </c>
      <c r="AW18" s="4" t="s">
        <v>634</v>
      </c>
      <c r="AX18" s="4" t="s">
        <v>625</v>
      </c>
    </row>
    <row r="19" spans="1:50" s="4" customFormat="1" ht="17.100000000000001" customHeight="1" x14ac:dyDescent="0.15">
      <c r="C19" s="32" t="s">
        <v>72</v>
      </c>
      <c r="AI19" s="91"/>
      <c r="AJ19" s="91"/>
      <c r="AK19" s="91"/>
      <c r="AL19" s="91"/>
      <c r="AM19" s="91"/>
      <c r="AN19" s="91"/>
      <c r="AO19" s="91"/>
      <c r="AP19" s="91"/>
      <c r="AT19" s="4" t="s">
        <v>233</v>
      </c>
      <c r="AU19" s="4" t="s">
        <v>639</v>
      </c>
      <c r="AV19" s="4" t="s">
        <v>633</v>
      </c>
      <c r="AW19" s="4" t="s">
        <v>634</v>
      </c>
      <c r="AX19" s="4" t="s">
        <v>625</v>
      </c>
    </row>
    <row r="20" spans="1:50" s="4" customFormat="1" ht="17.100000000000001" customHeight="1" x14ac:dyDescent="0.15">
      <c r="A20" s="290">
        <v>32</v>
      </c>
      <c r="C20" s="13"/>
      <c r="D20" s="606" t="s">
        <v>755</v>
      </c>
      <c r="E20" s="606"/>
      <c r="F20" s="606"/>
      <c r="G20" s="606"/>
      <c r="H20" s="606"/>
      <c r="I20" s="606"/>
      <c r="J20" s="12"/>
      <c r="K20" s="307"/>
      <c r="L20" s="311"/>
      <c r="M20" s="246" t="s">
        <v>306</v>
      </c>
      <c r="N20" s="307"/>
      <c r="O20" s="332"/>
      <c r="P20" s="332"/>
      <c r="Q20" s="332"/>
      <c r="R20" s="332"/>
      <c r="S20" s="311"/>
      <c r="T20" s="246" t="s">
        <v>306</v>
      </c>
      <c r="U20" s="240"/>
      <c r="AI20" s="91"/>
      <c r="AJ20" s="91"/>
      <c r="AK20" s="91"/>
      <c r="AL20" s="91"/>
      <c r="AM20" s="91"/>
      <c r="AN20" s="91"/>
      <c r="AO20" s="91"/>
      <c r="AP20" s="91"/>
      <c r="AT20" s="4" t="s">
        <v>234</v>
      </c>
      <c r="AU20" s="4" t="s">
        <v>640</v>
      </c>
      <c r="AV20" s="4" t="s">
        <v>633</v>
      </c>
      <c r="AW20" s="4" t="s">
        <v>634</v>
      </c>
      <c r="AX20" s="4" t="s">
        <v>625</v>
      </c>
    </row>
    <row r="21" spans="1:50" s="4" customFormat="1" ht="17.100000000000001" customHeight="1" x14ac:dyDescent="0.15">
      <c r="C21" s="13"/>
      <c r="D21" s="606" t="s">
        <v>49</v>
      </c>
      <c r="E21" s="606"/>
      <c r="F21" s="606"/>
      <c r="G21" s="606"/>
      <c r="H21" s="606"/>
      <c r="I21" s="606"/>
      <c r="J21" s="12"/>
      <c r="K21" s="607"/>
      <c r="L21" s="608"/>
      <c r="M21" s="608"/>
      <c r="N21" s="608"/>
      <c r="O21" s="608"/>
      <c r="P21" s="608"/>
      <c r="Q21" s="608"/>
      <c r="R21" s="608"/>
      <c r="S21" s="608"/>
      <c r="T21" s="608"/>
      <c r="U21" s="608"/>
      <c r="V21" s="608"/>
      <c r="W21" s="608"/>
      <c r="X21" s="608"/>
      <c r="Y21" s="608"/>
      <c r="Z21" s="608"/>
      <c r="AA21" s="608"/>
      <c r="AB21" s="608"/>
      <c r="AC21" s="608"/>
      <c r="AD21" s="609"/>
      <c r="AI21" s="91"/>
      <c r="AJ21" s="90"/>
      <c r="AK21" s="90"/>
      <c r="AL21" s="90"/>
      <c r="AM21" s="90"/>
      <c r="AN21" s="91"/>
      <c r="AO21" s="91"/>
      <c r="AP21" s="91"/>
      <c r="AT21" s="4" t="s">
        <v>235</v>
      </c>
      <c r="AU21" s="4" t="s">
        <v>641</v>
      </c>
      <c r="AV21" s="4" t="s">
        <v>633</v>
      </c>
      <c r="AW21" s="4" t="s">
        <v>634</v>
      </c>
      <c r="AX21" s="4" t="s">
        <v>625</v>
      </c>
    </row>
    <row r="22" spans="1:50" s="4" customFormat="1" ht="30" customHeight="1" x14ac:dyDescent="0.15">
      <c r="C22" s="13"/>
      <c r="D22" s="606" t="s">
        <v>44</v>
      </c>
      <c r="E22" s="606"/>
      <c r="F22" s="606"/>
      <c r="G22" s="606"/>
      <c r="H22" s="606"/>
      <c r="I22" s="606"/>
      <c r="J22" s="12"/>
      <c r="K22" s="607"/>
      <c r="L22" s="608"/>
      <c r="M22" s="608"/>
      <c r="N22" s="608"/>
      <c r="O22" s="608"/>
      <c r="P22" s="608"/>
      <c r="Q22" s="608"/>
      <c r="R22" s="608"/>
      <c r="S22" s="608"/>
      <c r="T22" s="608"/>
      <c r="U22" s="608"/>
      <c r="V22" s="608"/>
      <c r="W22" s="608"/>
      <c r="X22" s="608"/>
      <c r="Y22" s="608"/>
      <c r="Z22" s="608"/>
      <c r="AA22" s="608"/>
      <c r="AB22" s="608"/>
      <c r="AC22" s="608"/>
      <c r="AD22" s="609"/>
      <c r="AE22" s="15" t="s">
        <v>20</v>
      </c>
      <c r="AF22" s="14"/>
      <c r="AI22" s="91"/>
      <c r="AJ22" s="90"/>
      <c r="AK22" s="90"/>
      <c r="AL22" s="90"/>
      <c r="AM22" s="90"/>
      <c r="AN22" s="91"/>
      <c r="AO22" s="91"/>
      <c r="AP22" s="91"/>
      <c r="AT22" s="4" t="s">
        <v>236</v>
      </c>
      <c r="AU22" s="4" t="s">
        <v>642</v>
      </c>
      <c r="AV22" s="4" t="s">
        <v>633</v>
      </c>
      <c r="AW22" s="4" t="s">
        <v>634</v>
      </c>
      <c r="AX22" s="4" t="s">
        <v>625</v>
      </c>
    </row>
    <row r="23" spans="1:50" s="4" customFormat="1" ht="17.100000000000001" customHeight="1" x14ac:dyDescent="0.15">
      <c r="C23" s="13"/>
      <c r="D23" s="606" t="s">
        <v>24</v>
      </c>
      <c r="E23" s="606"/>
      <c r="F23" s="606"/>
      <c r="G23" s="606"/>
      <c r="H23" s="606"/>
      <c r="I23" s="606"/>
      <c r="J23" s="12"/>
      <c r="K23" s="310"/>
      <c r="L23" s="246" t="s">
        <v>306</v>
      </c>
      <c r="M23" s="307"/>
      <c r="N23" s="311"/>
      <c r="O23" s="246" t="s">
        <v>26</v>
      </c>
      <c r="P23" s="307"/>
      <c r="Q23" s="311"/>
      <c r="R23" s="246" t="s">
        <v>27</v>
      </c>
      <c r="S23" s="307"/>
      <c r="T23" s="311"/>
      <c r="U23" s="246" t="s">
        <v>67</v>
      </c>
      <c r="AF23" s="26"/>
      <c r="AI23" s="91"/>
      <c r="AJ23" s="254"/>
      <c r="AK23" s="91"/>
      <c r="AL23" s="91"/>
      <c r="AM23" s="91"/>
      <c r="AN23" s="91"/>
      <c r="AO23" s="91"/>
      <c r="AP23" s="91"/>
      <c r="AT23" s="4" t="s">
        <v>237</v>
      </c>
      <c r="AU23" s="4" t="s">
        <v>643</v>
      </c>
      <c r="AV23" s="4" t="s">
        <v>633</v>
      </c>
      <c r="AW23" s="4" t="s">
        <v>634</v>
      </c>
      <c r="AX23" s="4" t="s">
        <v>625</v>
      </c>
    </row>
    <row r="24" spans="1:50" s="4" customFormat="1" ht="17.100000000000001" customHeight="1" x14ac:dyDescent="0.15">
      <c r="D24" s="41"/>
      <c r="E24" s="41"/>
      <c r="F24" s="41"/>
      <c r="G24" s="41"/>
      <c r="H24" s="41"/>
      <c r="I24" s="41"/>
      <c r="AI24" s="91"/>
      <c r="AJ24" s="91"/>
      <c r="AK24" s="91"/>
      <c r="AL24" s="91"/>
      <c r="AM24" s="91"/>
      <c r="AN24" s="91"/>
      <c r="AO24" s="91"/>
      <c r="AP24" s="91"/>
      <c r="AT24" s="4" t="s">
        <v>238</v>
      </c>
      <c r="AU24" s="4" t="s">
        <v>644</v>
      </c>
      <c r="AV24" s="4" t="s">
        <v>633</v>
      </c>
      <c r="AW24" s="4" t="s">
        <v>634</v>
      </c>
      <c r="AX24" s="4" t="s">
        <v>625</v>
      </c>
    </row>
    <row r="25" spans="1:50" s="4" customFormat="1" ht="17.100000000000001" customHeight="1" x14ac:dyDescent="0.15">
      <c r="D25" s="41"/>
      <c r="E25" s="41"/>
      <c r="F25" s="41"/>
      <c r="G25" s="41"/>
      <c r="H25" s="41"/>
      <c r="I25" s="41"/>
      <c r="AI25" s="91"/>
      <c r="AJ25" s="91"/>
      <c r="AK25" s="91"/>
      <c r="AL25" s="91"/>
      <c r="AM25" s="91"/>
      <c r="AN25" s="91"/>
      <c r="AO25" s="91"/>
      <c r="AP25" s="91"/>
      <c r="AT25" s="4" t="s">
        <v>239</v>
      </c>
      <c r="AU25" s="4" t="s">
        <v>645</v>
      </c>
      <c r="AV25" s="4" t="s">
        <v>633</v>
      </c>
      <c r="AW25" s="4" t="s">
        <v>634</v>
      </c>
      <c r="AX25" s="4" t="s">
        <v>625</v>
      </c>
    </row>
    <row r="26" spans="1:50" s="4" customFormat="1" ht="17.100000000000001" customHeight="1" x14ac:dyDescent="0.15">
      <c r="C26" s="32" t="s">
        <v>172</v>
      </c>
      <c r="AI26" s="91"/>
      <c r="AJ26" s="91"/>
      <c r="AK26" s="91"/>
      <c r="AL26" s="91"/>
      <c r="AM26" s="91"/>
      <c r="AN26" s="91"/>
      <c r="AO26" s="91"/>
      <c r="AP26" s="91"/>
      <c r="AT26" s="4" t="s">
        <v>240</v>
      </c>
      <c r="AU26" s="4" t="s">
        <v>646</v>
      </c>
      <c r="AV26" s="4" t="s">
        <v>633</v>
      </c>
      <c r="AW26" s="4" t="s">
        <v>634</v>
      </c>
      <c r="AX26" s="4" t="s">
        <v>625</v>
      </c>
    </row>
    <row r="27" spans="1:50" s="4" customFormat="1" ht="17.100000000000001" customHeight="1" x14ac:dyDescent="0.15">
      <c r="A27" s="290">
        <v>41</v>
      </c>
      <c r="C27" s="13"/>
      <c r="D27" s="606" t="s">
        <v>755</v>
      </c>
      <c r="E27" s="606"/>
      <c r="F27" s="606"/>
      <c r="G27" s="606"/>
      <c r="H27" s="606"/>
      <c r="I27" s="606"/>
      <c r="J27" s="12"/>
      <c r="K27" s="307"/>
      <c r="L27" s="311"/>
      <c r="M27" s="246" t="s">
        <v>306</v>
      </c>
      <c r="N27" s="307"/>
      <c r="O27" s="332"/>
      <c r="P27" s="332"/>
      <c r="Q27" s="332"/>
      <c r="R27" s="332"/>
      <c r="S27" s="311"/>
      <c r="T27" s="246" t="s">
        <v>306</v>
      </c>
      <c r="U27" s="11"/>
      <c r="AI27" s="91"/>
      <c r="AJ27" s="91"/>
      <c r="AK27" s="91"/>
      <c r="AL27" s="91"/>
      <c r="AM27" s="91"/>
      <c r="AN27" s="91"/>
      <c r="AO27" s="91"/>
      <c r="AP27" s="91"/>
      <c r="AT27" s="4" t="s">
        <v>241</v>
      </c>
      <c r="AU27" s="4" t="s">
        <v>647</v>
      </c>
      <c r="AV27" s="4" t="s">
        <v>633</v>
      </c>
      <c r="AW27" s="4" t="s">
        <v>634</v>
      </c>
      <c r="AX27" s="4" t="s">
        <v>625</v>
      </c>
    </row>
    <row r="28" spans="1:50" s="4" customFormat="1" ht="17.100000000000001" customHeight="1" x14ac:dyDescent="0.15">
      <c r="C28" s="13"/>
      <c r="D28" s="606" t="s">
        <v>49</v>
      </c>
      <c r="E28" s="606"/>
      <c r="F28" s="606"/>
      <c r="G28" s="606"/>
      <c r="H28" s="606"/>
      <c r="I28" s="606"/>
      <c r="J28" s="12"/>
      <c r="K28" s="607"/>
      <c r="L28" s="608"/>
      <c r="M28" s="608"/>
      <c r="N28" s="608"/>
      <c r="O28" s="608"/>
      <c r="P28" s="608"/>
      <c r="Q28" s="608"/>
      <c r="R28" s="608"/>
      <c r="S28" s="608"/>
      <c r="T28" s="608"/>
      <c r="U28" s="608"/>
      <c r="V28" s="608"/>
      <c r="W28" s="608"/>
      <c r="X28" s="608"/>
      <c r="Y28" s="608"/>
      <c r="Z28" s="608"/>
      <c r="AA28" s="608"/>
      <c r="AB28" s="608"/>
      <c r="AC28" s="608"/>
      <c r="AD28" s="609"/>
      <c r="AI28" s="91"/>
      <c r="AJ28" s="90"/>
      <c r="AK28" s="90"/>
      <c r="AL28" s="90"/>
      <c r="AM28" s="90"/>
      <c r="AN28" s="91"/>
      <c r="AO28" s="91"/>
      <c r="AP28" s="91"/>
      <c r="AT28" s="4" t="s">
        <v>242</v>
      </c>
      <c r="AU28" s="4" t="s">
        <v>638</v>
      </c>
      <c r="AV28" s="4" t="s">
        <v>654</v>
      </c>
      <c r="AW28" s="4" t="s">
        <v>655</v>
      </c>
      <c r="AX28" s="4" t="s">
        <v>653</v>
      </c>
    </row>
    <row r="29" spans="1:50" s="4" customFormat="1" ht="30" customHeight="1" x14ac:dyDescent="0.15">
      <c r="C29" s="13"/>
      <c r="D29" s="606" t="s">
        <v>44</v>
      </c>
      <c r="E29" s="606"/>
      <c r="F29" s="606"/>
      <c r="G29" s="606"/>
      <c r="H29" s="606"/>
      <c r="I29" s="606"/>
      <c r="J29" s="12"/>
      <c r="K29" s="607"/>
      <c r="L29" s="608"/>
      <c r="M29" s="608"/>
      <c r="N29" s="608"/>
      <c r="O29" s="608"/>
      <c r="P29" s="608"/>
      <c r="Q29" s="608"/>
      <c r="R29" s="608"/>
      <c r="S29" s="608"/>
      <c r="T29" s="608"/>
      <c r="U29" s="608"/>
      <c r="V29" s="608"/>
      <c r="W29" s="608"/>
      <c r="X29" s="608"/>
      <c r="Y29" s="608"/>
      <c r="Z29" s="608"/>
      <c r="AA29" s="608"/>
      <c r="AB29" s="608"/>
      <c r="AC29" s="608"/>
      <c r="AD29" s="609"/>
      <c r="AE29" s="15" t="s">
        <v>20</v>
      </c>
      <c r="AF29" s="14"/>
      <c r="AI29" s="91"/>
      <c r="AJ29" s="90"/>
      <c r="AK29" s="90"/>
      <c r="AL29" s="90"/>
      <c r="AM29" s="90"/>
      <c r="AN29" s="91"/>
      <c r="AO29" s="91"/>
      <c r="AP29" s="91"/>
      <c r="AT29" s="4" t="s">
        <v>243</v>
      </c>
      <c r="AU29" s="4" t="s">
        <v>648</v>
      </c>
      <c r="AV29" s="4" t="s">
        <v>654</v>
      </c>
      <c r="AW29" s="4" t="s">
        <v>656</v>
      </c>
      <c r="AX29" s="4" t="s">
        <v>653</v>
      </c>
    </row>
    <row r="30" spans="1:50" s="4" customFormat="1" ht="17.100000000000001" customHeight="1" x14ac:dyDescent="0.15">
      <c r="C30" s="13"/>
      <c r="D30" s="606" t="s">
        <v>24</v>
      </c>
      <c r="E30" s="606"/>
      <c r="F30" s="606"/>
      <c r="G30" s="606"/>
      <c r="H30" s="606"/>
      <c r="I30" s="606"/>
      <c r="J30" s="12"/>
      <c r="K30" s="310"/>
      <c r="L30" s="246" t="s">
        <v>306</v>
      </c>
      <c r="M30" s="307"/>
      <c r="N30" s="311"/>
      <c r="O30" s="246" t="s">
        <v>296</v>
      </c>
      <c r="P30" s="307"/>
      <c r="Q30" s="311"/>
      <c r="R30" s="246" t="s">
        <v>297</v>
      </c>
      <c r="S30" s="307"/>
      <c r="T30" s="311"/>
      <c r="U30" s="246" t="s">
        <v>298</v>
      </c>
      <c r="AF30" s="26"/>
      <c r="AI30" s="91"/>
      <c r="AJ30" s="254"/>
      <c r="AK30" s="91"/>
      <c r="AL30" s="91"/>
      <c r="AM30" s="91"/>
      <c r="AN30" s="91"/>
      <c r="AO30" s="91"/>
      <c r="AP30" s="91"/>
      <c r="AT30" s="4" t="s">
        <v>244</v>
      </c>
      <c r="AU30" s="4" t="s">
        <v>340</v>
      </c>
      <c r="AV30" s="4" t="s">
        <v>654</v>
      </c>
      <c r="AW30" s="4" t="s">
        <v>657</v>
      </c>
      <c r="AX30" s="4" t="s">
        <v>653</v>
      </c>
    </row>
    <row r="31" spans="1:50" s="4" customFormat="1" ht="17.100000000000001" customHeight="1" x14ac:dyDescent="0.15">
      <c r="D31" s="248"/>
      <c r="E31" s="248"/>
      <c r="F31" s="248"/>
      <c r="G31" s="248"/>
      <c r="H31" s="248"/>
      <c r="I31" s="248"/>
      <c r="AI31" s="91"/>
      <c r="AJ31" s="91"/>
      <c r="AK31" s="91"/>
      <c r="AL31" s="91"/>
      <c r="AM31" s="91"/>
      <c r="AN31" s="91"/>
      <c r="AO31" s="91"/>
      <c r="AP31" s="91"/>
      <c r="AT31" s="4" t="s">
        <v>245</v>
      </c>
      <c r="AU31" s="4" t="s">
        <v>340</v>
      </c>
      <c r="AV31" s="4" t="s">
        <v>654</v>
      </c>
      <c r="AW31" s="4" t="s">
        <v>658</v>
      </c>
      <c r="AX31" s="4" t="s">
        <v>653</v>
      </c>
    </row>
    <row r="32" spans="1:50" s="4" customFormat="1" ht="17.100000000000001" customHeight="1" x14ac:dyDescent="0.15">
      <c r="D32" s="32"/>
      <c r="E32" s="32"/>
      <c r="F32" s="32"/>
      <c r="G32" s="32"/>
      <c r="H32" s="32"/>
      <c r="I32" s="32"/>
      <c r="AI32" s="91"/>
      <c r="AJ32" s="91"/>
      <c r="AK32" s="91"/>
      <c r="AL32" s="91"/>
      <c r="AM32" s="91"/>
      <c r="AN32" s="91"/>
      <c r="AO32" s="91"/>
      <c r="AP32" s="91"/>
      <c r="AT32" s="4" t="s">
        <v>246</v>
      </c>
      <c r="AU32" s="4" t="s">
        <v>340</v>
      </c>
      <c r="AV32" s="4" t="s">
        <v>654</v>
      </c>
      <c r="AW32" s="4" t="s">
        <v>659</v>
      </c>
      <c r="AX32" s="4" t="s">
        <v>653</v>
      </c>
    </row>
    <row r="33" spans="1:50" s="4" customFormat="1" ht="17.100000000000001" customHeight="1" x14ac:dyDescent="0.15">
      <c r="A33" s="290">
        <v>41</v>
      </c>
      <c r="C33" s="13"/>
      <c r="D33" s="606" t="s">
        <v>755</v>
      </c>
      <c r="E33" s="606"/>
      <c r="F33" s="606"/>
      <c r="G33" s="606"/>
      <c r="H33" s="606"/>
      <c r="I33" s="606"/>
      <c r="J33" s="12"/>
      <c r="K33" s="307"/>
      <c r="L33" s="311"/>
      <c r="M33" s="246" t="s">
        <v>306</v>
      </c>
      <c r="N33" s="307"/>
      <c r="O33" s="332"/>
      <c r="P33" s="332"/>
      <c r="Q33" s="332"/>
      <c r="R33" s="332"/>
      <c r="S33" s="311"/>
      <c r="T33" s="4" t="s">
        <v>306</v>
      </c>
      <c r="U33" s="11"/>
      <c r="AI33" s="91"/>
      <c r="AJ33" s="91"/>
      <c r="AK33" s="91"/>
      <c r="AL33" s="91"/>
      <c r="AM33" s="91"/>
      <c r="AN33" s="91"/>
      <c r="AO33" s="91"/>
      <c r="AP33" s="91"/>
      <c r="AT33" s="4" t="s">
        <v>247</v>
      </c>
      <c r="AU33" s="4" t="s">
        <v>649</v>
      </c>
      <c r="AV33" s="4" t="s">
        <v>654</v>
      </c>
      <c r="AW33" s="4" t="s">
        <v>649</v>
      </c>
      <c r="AX33" s="4" t="s">
        <v>653</v>
      </c>
    </row>
    <row r="34" spans="1:50" s="4" customFormat="1" ht="17.100000000000001" customHeight="1" x14ac:dyDescent="0.15">
      <c r="C34" s="13"/>
      <c r="D34" s="606" t="s">
        <v>49</v>
      </c>
      <c r="E34" s="606"/>
      <c r="F34" s="606"/>
      <c r="G34" s="606"/>
      <c r="H34" s="606"/>
      <c r="I34" s="606"/>
      <c r="J34" s="12"/>
      <c r="K34" s="607"/>
      <c r="L34" s="608"/>
      <c r="M34" s="608"/>
      <c r="N34" s="608"/>
      <c r="O34" s="608"/>
      <c r="P34" s="608"/>
      <c r="Q34" s="608"/>
      <c r="R34" s="608"/>
      <c r="S34" s="608"/>
      <c r="T34" s="608"/>
      <c r="U34" s="608"/>
      <c r="V34" s="608"/>
      <c r="W34" s="608"/>
      <c r="X34" s="608"/>
      <c r="Y34" s="608"/>
      <c r="Z34" s="608"/>
      <c r="AA34" s="608"/>
      <c r="AB34" s="608"/>
      <c r="AC34" s="608"/>
      <c r="AD34" s="609"/>
      <c r="AI34" s="91"/>
      <c r="AJ34" s="90"/>
      <c r="AK34" s="90"/>
      <c r="AL34" s="90"/>
      <c r="AM34" s="90"/>
      <c r="AN34" s="91"/>
      <c r="AO34" s="91"/>
      <c r="AP34" s="91"/>
      <c r="AT34" s="4" t="s">
        <v>248</v>
      </c>
      <c r="AU34" s="4" t="s">
        <v>649</v>
      </c>
      <c r="AV34" s="4" t="s">
        <v>654</v>
      </c>
      <c r="AW34" s="4" t="s">
        <v>660</v>
      </c>
      <c r="AX34" s="4" t="s">
        <v>653</v>
      </c>
    </row>
    <row r="35" spans="1:50" s="4" customFormat="1" ht="30" customHeight="1" x14ac:dyDescent="0.15">
      <c r="C35" s="13"/>
      <c r="D35" s="606" t="s">
        <v>44</v>
      </c>
      <c r="E35" s="606"/>
      <c r="F35" s="606"/>
      <c r="G35" s="606"/>
      <c r="H35" s="606"/>
      <c r="I35" s="606"/>
      <c r="J35" s="12"/>
      <c r="K35" s="607"/>
      <c r="L35" s="608"/>
      <c r="M35" s="608"/>
      <c r="N35" s="608"/>
      <c r="O35" s="608"/>
      <c r="P35" s="608"/>
      <c r="Q35" s="608"/>
      <c r="R35" s="608"/>
      <c r="S35" s="608"/>
      <c r="T35" s="608"/>
      <c r="U35" s="608"/>
      <c r="V35" s="608"/>
      <c r="W35" s="608"/>
      <c r="X35" s="608"/>
      <c r="Y35" s="608"/>
      <c r="Z35" s="608"/>
      <c r="AA35" s="608"/>
      <c r="AB35" s="608"/>
      <c r="AC35" s="608"/>
      <c r="AD35" s="609"/>
      <c r="AE35" s="15" t="s">
        <v>20</v>
      </c>
      <c r="AF35" s="14"/>
      <c r="AI35" s="91"/>
      <c r="AJ35" s="90"/>
      <c r="AK35" s="90"/>
      <c r="AL35" s="90"/>
      <c r="AM35" s="90"/>
      <c r="AN35" s="91"/>
      <c r="AO35" s="91"/>
      <c r="AP35" s="91"/>
      <c r="AT35" s="4" t="s">
        <v>249</v>
      </c>
      <c r="AU35" s="4" t="s">
        <v>649</v>
      </c>
      <c r="AV35" s="4" t="s">
        <v>654</v>
      </c>
      <c r="AW35" s="4" t="s">
        <v>661</v>
      </c>
      <c r="AX35" s="4" t="s">
        <v>653</v>
      </c>
    </row>
    <row r="36" spans="1:50" s="4" customFormat="1" ht="17.100000000000001" customHeight="1" x14ac:dyDescent="0.15">
      <c r="C36" s="13"/>
      <c r="D36" s="606" t="s">
        <v>24</v>
      </c>
      <c r="E36" s="606"/>
      <c r="F36" s="606"/>
      <c r="G36" s="606"/>
      <c r="H36" s="606"/>
      <c r="I36" s="606"/>
      <c r="J36" s="12"/>
      <c r="K36" s="310" t="s">
        <v>316</v>
      </c>
      <c r="L36" s="246" t="s">
        <v>306</v>
      </c>
      <c r="M36" s="307"/>
      <c r="N36" s="311"/>
      <c r="O36" s="246" t="s">
        <v>296</v>
      </c>
      <c r="P36" s="307"/>
      <c r="Q36" s="311"/>
      <c r="R36" s="246" t="s">
        <v>297</v>
      </c>
      <c r="S36" s="307"/>
      <c r="T36" s="311"/>
      <c r="U36" s="246" t="s">
        <v>298</v>
      </c>
      <c r="AF36" s="26"/>
      <c r="AI36" s="91"/>
      <c r="AJ36" s="254"/>
      <c r="AK36" s="91"/>
      <c r="AL36" s="91"/>
      <c r="AM36" s="91"/>
      <c r="AN36" s="91"/>
      <c r="AO36" s="91"/>
      <c r="AP36" s="91"/>
      <c r="AT36" s="4" t="s">
        <v>250</v>
      </c>
      <c r="AU36" s="4" t="s">
        <v>650</v>
      </c>
      <c r="AV36" s="4" t="s">
        <v>654</v>
      </c>
      <c r="AW36" s="4" t="s">
        <v>662</v>
      </c>
      <c r="AX36" s="4" t="s">
        <v>653</v>
      </c>
    </row>
    <row r="37" spans="1:50" s="4" customFormat="1" ht="17.100000000000001" customHeight="1" x14ac:dyDescent="0.15">
      <c r="D37" s="248"/>
      <c r="E37" s="248"/>
      <c r="F37" s="248"/>
      <c r="G37" s="248"/>
      <c r="H37" s="248"/>
      <c r="I37" s="248"/>
      <c r="AI37" s="91"/>
      <c r="AJ37" s="91"/>
      <c r="AK37" s="91"/>
      <c r="AL37" s="91"/>
      <c r="AM37" s="91"/>
      <c r="AN37" s="91"/>
      <c r="AO37" s="91"/>
      <c r="AP37" s="91"/>
      <c r="AT37" s="4" t="s">
        <v>251</v>
      </c>
      <c r="AU37" s="4" t="s">
        <v>650</v>
      </c>
      <c r="AV37" s="4" t="s">
        <v>654</v>
      </c>
      <c r="AW37" s="4" t="s">
        <v>650</v>
      </c>
      <c r="AX37" s="4" t="s">
        <v>653</v>
      </c>
    </row>
    <row r="38" spans="1:50" s="4" customFormat="1" ht="17.100000000000001" customHeight="1" x14ac:dyDescent="0.15">
      <c r="D38" s="32"/>
      <c r="E38" s="32"/>
      <c r="F38" s="32"/>
      <c r="G38" s="32"/>
      <c r="H38" s="32"/>
      <c r="I38" s="32"/>
      <c r="AI38" s="91"/>
      <c r="AJ38" s="91"/>
      <c r="AK38" s="91"/>
      <c r="AL38" s="91"/>
      <c r="AM38" s="91"/>
      <c r="AN38" s="91"/>
      <c r="AO38" s="91"/>
      <c r="AP38" s="91"/>
      <c r="AT38" s="4" t="s">
        <v>252</v>
      </c>
      <c r="AU38" s="4" t="s">
        <v>650</v>
      </c>
      <c r="AV38" s="4" t="s">
        <v>654</v>
      </c>
      <c r="AW38" s="4" t="s">
        <v>663</v>
      </c>
      <c r="AX38" s="4" t="s">
        <v>653</v>
      </c>
    </row>
    <row r="39" spans="1:50" s="4" customFormat="1" ht="17.100000000000001" customHeight="1" x14ac:dyDescent="0.15">
      <c r="A39" s="290">
        <v>41</v>
      </c>
      <c r="C39" s="13"/>
      <c r="D39" s="606" t="s">
        <v>755</v>
      </c>
      <c r="E39" s="606"/>
      <c r="F39" s="606"/>
      <c r="G39" s="606"/>
      <c r="H39" s="606"/>
      <c r="I39" s="606"/>
      <c r="J39" s="12"/>
      <c r="K39" s="307"/>
      <c r="L39" s="311"/>
      <c r="M39" s="94" t="s">
        <v>306</v>
      </c>
      <c r="N39" s="307"/>
      <c r="O39" s="332"/>
      <c r="P39" s="332"/>
      <c r="Q39" s="332"/>
      <c r="R39" s="332"/>
      <c r="S39" s="311"/>
      <c r="T39" s="4" t="s">
        <v>306</v>
      </c>
      <c r="U39" s="11"/>
      <c r="AI39" s="91"/>
      <c r="AJ39" s="91"/>
      <c r="AK39" s="91"/>
      <c r="AL39" s="91"/>
      <c r="AM39" s="91"/>
      <c r="AN39" s="91"/>
      <c r="AO39" s="91"/>
      <c r="AP39" s="91"/>
      <c r="AT39" s="4" t="s">
        <v>253</v>
      </c>
      <c r="AU39" s="4" t="s">
        <v>650</v>
      </c>
      <c r="AV39" s="4" t="s">
        <v>654</v>
      </c>
      <c r="AW39" s="4" t="s">
        <v>664</v>
      </c>
      <c r="AX39" s="4" t="s">
        <v>653</v>
      </c>
    </row>
    <row r="40" spans="1:50" s="4" customFormat="1" ht="17.100000000000001" customHeight="1" x14ac:dyDescent="0.15">
      <c r="C40" s="13"/>
      <c r="D40" s="606" t="s">
        <v>49</v>
      </c>
      <c r="E40" s="606"/>
      <c r="F40" s="606"/>
      <c r="G40" s="606"/>
      <c r="H40" s="606"/>
      <c r="I40" s="606"/>
      <c r="J40" s="12"/>
      <c r="K40" s="607"/>
      <c r="L40" s="608"/>
      <c r="M40" s="608"/>
      <c r="N40" s="608"/>
      <c r="O40" s="608"/>
      <c r="P40" s="608"/>
      <c r="Q40" s="608"/>
      <c r="R40" s="608"/>
      <c r="S40" s="608"/>
      <c r="T40" s="608"/>
      <c r="U40" s="608"/>
      <c r="V40" s="608"/>
      <c r="W40" s="608"/>
      <c r="X40" s="608"/>
      <c r="Y40" s="608"/>
      <c r="Z40" s="608"/>
      <c r="AA40" s="608"/>
      <c r="AB40" s="608"/>
      <c r="AC40" s="608"/>
      <c r="AD40" s="609"/>
      <c r="AI40" s="91"/>
      <c r="AJ40" s="90"/>
      <c r="AK40" s="90"/>
      <c r="AL40" s="90"/>
      <c r="AM40" s="90"/>
      <c r="AN40" s="91"/>
      <c r="AO40" s="91"/>
      <c r="AP40" s="91"/>
      <c r="AT40" s="4" t="s">
        <v>254</v>
      </c>
      <c r="AU40" s="4" t="s">
        <v>651</v>
      </c>
      <c r="AV40" s="4" t="s">
        <v>654</v>
      </c>
      <c r="AW40" s="4" t="s">
        <v>665</v>
      </c>
      <c r="AX40" s="4" t="s">
        <v>653</v>
      </c>
    </row>
    <row r="41" spans="1:50" s="4" customFormat="1" ht="30" customHeight="1" x14ac:dyDescent="0.15">
      <c r="C41" s="13"/>
      <c r="D41" s="606" t="s">
        <v>44</v>
      </c>
      <c r="E41" s="606"/>
      <c r="F41" s="606"/>
      <c r="G41" s="606"/>
      <c r="H41" s="606"/>
      <c r="I41" s="606"/>
      <c r="J41" s="12"/>
      <c r="K41" s="607"/>
      <c r="L41" s="608"/>
      <c r="M41" s="608"/>
      <c r="N41" s="608"/>
      <c r="O41" s="608"/>
      <c r="P41" s="608"/>
      <c r="Q41" s="608"/>
      <c r="R41" s="608"/>
      <c r="S41" s="608"/>
      <c r="T41" s="608"/>
      <c r="U41" s="608"/>
      <c r="V41" s="608"/>
      <c r="W41" s="608"/>
      <c r="X41" s="608"/>
      <c r="Y41" s="608"/>
      <c r="Z41" s="608"/>
      <c r="AA41" s="608"/>
      <c r="AB41" s="608"/>
      <c r="AC41" s="608"/>
      <c r="AD41" s="609"/>
      <c r="AE41" s="15" t="s">
        <v>20</v>
      </c>
      <c r="AF41" s="14"/>
      <c r="AI41" s="91"/>
      <c r="AJ41" s="90"/>
      <c r="AK41" s="90"/>
      <c r="AL41" s="90"/>
      <c r="AM41" s="90"/>
      <c r="AN41" s="91"/>
      <c r="AO41" s="91"/>
      <c r="AP41" s="91"/>
      <c r="AT41" s="4" t="s">
        <v>255</v>
      </c>
      <c r="AU41" s="4" t="s">
        <v>652</v>
      </c>
      <c r="AV41" s="4" t="s">
        <v>654</v>
      </c>
      <c r="AW41" s="4" t="s">
        <v>666</v>
      </c>
      <c r="AX41" s="4" t="s">
        <v>653</v>
      </c>
    </row>
    <row r="42" spans="1:50" s="4" customFormat="1" ht="17.100000000000001" customHeight="1" x14ac:dyDescent="0.15">
      <c r="C42" s="13"/>
      <c r="D42" s="606" t="s">
        <v>24</v>
      </c>
      <c r="E42" s="606"/>
      <c r="F42" s="606"/>
      <c r="G42" s="606"/>
      <c r="H42" s="606"/>
      <c r="I42" s="606"/>
      <c r="J42" s="12"/>
      <c r="K42" s="310" t="s">
        <v>316</v>
      </c>
      <c r="L42" s="246" t="s">
        <v>306</v>
      </c>
      <c r="M42" s="307"/>
      <c r="N42" s="311"/>
      <c r="O42" s="246" t="s">
        <v>296</v>
      </c>
      <c r="P42" s="307"/>
      <c r="Q42" s="311"/>
      <c r="R42" s="246" t="s">
        <v>297</v>
      </c>
      <c r="S42" s="307"/>
      <c r="T42" s="311"/>
      <c r="U42" s="246" t="s">
        <v>298</v>
      </c>
      <c r="AF42" s="26"/>
      <c r="AI42" s="91"/>
      <c r="AJ42" s="254"/>
      <c r="AK42" s="91"/>
      <c r="AL42" s="91"/>
      <c r="AM42" s="91"/>
      <c r="AN42" s="91"/>
      <c r="AO42" s="91"/>
      <c r="AP42" s="91"/>
      <c r="AT42" s="4" t="s">
        <v>256</v>
      </c>
      <c r="AU42" s="4" t="s">
        <v>652</v>
      </c>
      <c r="AV42" s="4" t="s">
        <v>654</v>
      </c>
      <c r="AW42" s="4" t="s">
        <v>667</v>
      </c>
      <c r="AX42" s="4" t="s">
        <v>653</v>
      </c>
    </row>
    <row r="43" spans="1:50" s="4" customFormat="1" ht="17.100000000000001" customHeight="1" x14ac:dyDescent="0.15">
      <c r="AI43" s="91"/>
      <c r="AJ43" s="91"/>
      <c r="AK43" s="91"/>
      <c r="AL43" s="91"/>
      <c r="AM43" s="91"/>
      <c r="AN43" s="91"/>
      <c r="AO43" s="91"/>
      <c r="AP43" s="91"/>
    </row>
    <row r="44" spans="1:50" s="4" customFormat="1" ht="17.100000000000001" customHeight="1" x14ac:dyDescent="0.15">
      <c r="AI44" s="91"/>
      <c r="AJ44" s="91"/>
      <c r="AK44" s="91"/>
      <c r="AL44" s="91"/>
      <c r="AM44" s="91"/>
      <c r="AN44" s="91"/>
      <c r="AO44" s="91"/>
      <c r="AP44" s="91"/>
    </row>
    <row r="45" spans="1:50" s="4" customFormat="1" ht="17.100000000000001" customHeight="1" x14ac:dyDescent="0.15">
      <c r="AI45" s="91"/>
      <c r="AJ45" s="91"/>
      <c r="AK45" s="91"/>
      <c r="AL45" s="91"/>
      <c r="AM45" s="91"/>
      <c r="AN45" s="91"/>
      <c r="AO45" s="91"/>
      <c r="AP45" s="91"/>
    </row>
    <row r="46" spans="1:50" s="4" customFormat="1" ht="17.100000000000001" customHeight="1" x14ac:dyDescent="0.15">
      <c r="AI46" s="91"/>
      <c r="AJ46" s="91"/>
      <c r="AK46" s="91"/>
      <c r="AL46" s="91"/>
      <c r="AM46" s="91"/>
      <c r="AN46" s="91"/>
      <c r="AO46" s="91"/>
      <c r="AP46" s="91"/>
    </row>
    <row r="47" spans="1:50" s="4" customFormat="1" ht="17.100000000000001" customHeight="1" x14ac:dyDescent="0.15">
      <c r="AI47" s="91"/>
      <c r="AJ47" s="91"/>
      <c r="AK47" s="91"/>
      <c r="AL47" s="91"/>
      <c r="AM47" s="91"/>
      <c r="AN47" s="91"/>
      <c r="AO47" s="91"/>
      <c r="AP47" s="91"/>
    </row>
    <row r="48" spans="1:50" s="4" customFormat="1" ht="17.100000000000001" customHeight="1" x14ac:dyDescent="0.15">
      <c r="AI48" s="91"/>
      <c r="AJ48" s="91"/>
      <c r="AK48" s="91"/>
      <c r="AL48" s="91"/>
      <c r="AM48" s="91"/>
      <c r="AN48" s="91"/>
      <c r="AO48" s="91"/>
      <c r="AP48" s="91"/>
    </row>
  </sheetData>
  <sheetProtection sheet="1" objects="1" scenarios="1"/>
  <mergeCells count="40">
    <mergeCell ref="D11:I11"/>
    <mergeCell ref="L4:N4"/>
    <mergeCell ref="D6:I6"/>
    <mergeCell ref="W6:AA6"/>
    <mergeCell ref="D7:I7"/>
    <mergeCell ref="K7:AD7"/>
    <mergeCell ref="D21:I21"/>
    <mergeCell ref="K21:AD21"/>
    <mergeCell ref="D12:I12"/>
    <mergeCell ref="R12:S12"/>
    <mergeCell ref="U12:W12"/>
    <mergeCell ref="X12:Y12"/>
    <mergeCell ref="Z12:AB12"/>
    <mergeCell ref="AC12:AD12"/>
    <mergeCell ref="D13:I14"/>
    <mergeCell ref="K13:AD14"/>
    <mergeCell ref="D15:I15"/>
    <mergeCell ref="D16:I16"/>
    <mergeCell ref="D20:I20"/>
    <mergeCell ref="D22:I22"/>
    <mergeCell ref="K22:AD22"/>
    <mergeCell ref="D23:I23"/>
    <mergeCell ref="D27:I27"/>
    <mergeCell ref="D28:I28"/>
    <mergeCell ref="K28:AD28"/>
    <mergeCell ref="D29:I29"/>
    <mergeCell ref="K29:AD29"/>
    <mergeCell ref="D30:I30"/>
    <mergeCell ref="D33:I33"/>
    <mergeCell ref="D34:I34"/>
    <mergeCell ref="K34:AD34"/>
    <mergeCell ref="D41:I41"/>
    <mergeCell ref="K41:AD41"/>
    <mergeCell ref="D42:I42"/>
    <mergeCell ref="D35:I35"/>
    <mergeCell ref="K35:AD35"/>
    <mergeCell ref="D36:I36"/>
    <mergeCell ref="D39:I39"/>
    <mergeCell ref="D40:I40"/>
    <mergeCell ref="K40:AD40"/>
  </mergeCells>
  <phoneticPr fontId="2"/>
  <conditionalFormatting sqref="AJ11:AP15">
    <cfRule type="expression" dxfId="4" priority="2" stopIfTrue="1">
      <formula>$K$6="１"</formula>
    </cfRule>
  </conditionalFormatting>
  <conditionalFormatting sqref="AJ7:AP7">
    <cfRule type="expression" dxfId="3" priority="1" stopIfTrue="1">
      <formula>K6="１"</formula>
    </cfRule>
  </conditionalFormatting>
  <dataValidations count="4">
    <dataValidation type="list" allowBlank="1" showInputMessage="1" showErrorMessage="1" sqref="K23 K30 K36 K42">
      <formula1>"　,S,H"</formula1>
    </dataValidation>
    <dataValidation type="list" allowBlank="1" showInputMessage="1" showErrorMessage="1" sqref="AI12">
      <formula1>$AT$13:$AT$42</formula1>
    </dataValidation>
    <dataValidation type="list" allowBlank="1" showInputMessage="1" showErrorMessage="1" sqref="K6">
      <formula1>"　,１,２"</formula1>
    </dataValidation>
    <dataValidation type="list" allowBlank="1" showInputMessage="1" showErrorMessage="1" sqref="AJ6">
      <formula1>$AT$4:$AT$5</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X47"/>
  <sheetViews>
    <sheetView showGridLines="0" zoomScale="120" zoomScaleNormal="120" workbookViewId="0">
      <selection activeCell="K10" sqref="K10"/>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33" customFormat="1" ht="18" customHeight="1" x14ac:dyDescent="0.15">
      <c r="A1" s="610" t="s">
        <v>753</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row>
    <row r="2" spans="1:128" s="32" customFormat="1" ht="18" customHeight="1" x14ac:dyDescent="0.15">
      <c r="B2" s="33"/>
      <c r="AI2" s="451" t="s">
        <v>616</v>
      </c>
    </row>
    <row r="3" spans="1:128" s="32" customFormat="1" ht="18" customHeight="1" x14ac:dyDescent="0.15">
      <c r="D3" s="64" t="s">
        <v>0</v>
      </c>
      <c r="K3" s="64" t="s">
        <v>70</v>
      </c>
      <c r="V3" s="96"/>
      <c r="AD3" s="25">
        <v>1</v>
      </c>
      <c r="AE3" s="24">
        <v>4</v>
      </c>
      <c r="AF3" s="23">
        <v>0</v>
      </c>
      <c r="AG3" s="77"/>
      <c r="AH3" s="77"/>
      <c r="AI3" s="442" t="s">
        <v>617</v>
      </c>
    </row>
    <row r="4" spans="1:128" s="32" customFormat="1" ht="18" customHeight="1" x14ac:dyDescent="0.15">
      <c r="C4" s="59"/>
      <c r="D4" s="97"/>
      <c r="E4" s="97"/>
      <c r="F4" s="97"/>
      <c r="G4" s="97"/>
      <c r="H4" s="36"/>
      <c r="J4" s="314" t="str">
        <f>'1'!R22</f>
        <v/>
      </c>
      <c r="K4" s="329" t="str">
        <f>'1'!S22</f>
        <v/>
      </c>
      <c r="L4" s="595" t="str">
        <f>'1'!T22</f>
        <v>(  )</v>
      </c>
      <c r="M4" s="596"/>
      <c r="N4" s="597"/>
      <c r="O4" s="314" t="str">
        <f>'1'!W22</f>
        <v/>
      </c>
      <c r="P4" s="319" t="str">
        <f>'1'!X22</f>
        <v/>
      </c>
      <c r="Q4" s="330" t="str">
        <f>'1'!Y22</f>
        <v/>
      </c>
      <c r="R4" s="319" t="str">
        <f>'1'!Z22</f>
        <v/>
      </c>
      <c r="S4" s="319" t="str">
        <f>'1'!AA22</f>
        <v/>
      </c>
      <c r="T4" s="329" t="str">
        <f>'1'!AB22</f>
        <v/>
      </c>
      <c r="U4" s="44"/>
      <c r="V4" s="44"/>
      <c r="W4" s="44"/>
      <c r="X4" s="44"/>
      <c r="Y4" s="44"/>
      <c r="Z4" s="44"/>
      <c r="AA4" s="44"/>
      <c r="AB4" s="44"/>
      <c r="AC4" s="44"/>
      <c r="AD4" s="44"/>
      <c r="AE4" s="44"/>
      <c r="AF4" s="44"/>
      <c r="AI4" s="442" t="s">
        <v>618</v>
      </c>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06" t="s">
        <v>76</v>
      </c>
      <c r="E6" s="606"/>
      <c r="F6" s="606"/>
      <c r="G6" s="606"/>
      <c r="H6" s="606"/>
      <c r="I6" s="606"/>
      <c r="J6" s="60"/>
      <c r="K6" s="611" t="str">
        <f>'3'!K7</f>
        <v/>
      </c>
      <c r="L6" s="612"/>
      <c r="M6" s="612"/>
      <c r="N6" s="612"/>
      <c r="O6" s="612"/>
      <c r="P6" s="612"/>
      <c r="Q6" s="612"/>
      <c r="R6" s="612"/>
      <c r="S6" s="612"/>
      <c r="T6" s="612"/>
      <c r="U6" s="612"/>
      <c r="V6" s="612"/>
      <c r="W6" s="612"/>
      <c r="X6" s="613"/>
      <c r="Y6" s="44"/>
      <c r="Z6" s="519" t="s">
        <v>77</v>
      </c>
      <c r="AA6" s="519"/>
      <c r="AB6" s="519"/>
      <c r="AC6" s="519"/>
      <c r="AD6" s="292"/>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173</v>
      </c>
      <c r="AI9" s="32"/>
      <c r="AJ9" s="32"/>
      <c r="AK9" s="32"/>
      <c r="AL9" s="32"/>
      <c r="AM9" s="32"/>
    </row>
    <row r="10" spans="1:128" s="51" customFormat="1" ht="18" customHeight="1" x14ac:dyDescent="0.15">
      <c r="A10" s="290">
        <v>41</v>
      </c>
      <c r="C10" s="98"/>
      <c r="D10" s="606" t="s">
        <v>755</v>
      </c>
      <c r="E10" s="606"/>
      <c r="F10" s="606"/>
      <c r="G10" s="606"/>
      <c r="H10" s="606"/>
      <c r="I10" s="606"/>
      <c r="J10" s="60"/>
      <c r="K10" s="307"/>
      <c r="L10" s="311"/>
      <c r="M10" s="77" t="s">
        <v>401</v>
      </c>
      <c r="N10" s="307"/>
      <c r="O10" s="332"/>
      <c r="P10" s="332"/>
      <c r="Q10" s="332"/>
      <c r="R10" s="332"/>
      <c r="S10" s="311"/>
      <c r="T10" s="77" t="s">
        <v>401</v>
      </c>
      <c r="U10" s="366"/>
      <c r="V10" s="32"/>
      <c r="W10" s="32"/>
      <c r="X10" s="32"/>
      <c r="Y10" s="32"/>
      <c r="Z10" s="32"/>
      <c r="AA10" s="32"/>
      <c r="AB10" s="32"/>
      <c r="AC10" s="32"/>
      <c r="AD10" s="32"/>
      <c r="AE10" s="32"/>
      <c r="AF10" s="32"/>
      <c r="AG10" s="32"/>
      <c r="AI10" s="32"/>
      <c r="AJ10" s="250"/>
      <c r="AK10" s="250"/>
      <c r="AL10" s="250"/>
      <c r="AM10" s="250"/>
      <c r="AO10" s="32"/>
      <c r="AP10" s="32"/>
      <c r="AQ10" s="32"/>
      <c r="AR10" s="32"/>
      <c r="AS10" s="32"/>
      <c r="AT10" s="32"/>
      <c r="AU10" s="32"/>
      <c r="AV10" s="32"/>
      <c r="AW10" s="32"/>
      <c r="AX10" s="32"/>
    </row>
    <row r="11" spans="1:128" s="51" customFormat="1" ht="18" customHeight="1" x14ac:dyDescent="0.15">
      <c r="A11" s="32"/>
      <c r="B11" s="32"/>
      <c r="C11" s="98"/>
      <c r="D11" s="606" t="s">
        <v>171</v>
      </c>
      <c r="E11" s="606"/>
      <c r="F11" s="606"/>
      <c r="G11" s="606"/>
      <c r="H11" s="606"/>
      <c r="I11" s="606"/>
      <c r="J11" s="60"/>
      <c r="K11" s="607"/>
      <c r="L11" s="608"/>
      <c r="M11" s="608"/>
      <c r="N11" s="608"/>
      <c r="O11" s="608"/>
      <c r="P11" s="608"/>
      <c r="Q11" s="608"/>
      <c r="R11" s="608"/>
      <c r="S11" s="608"/>
      <c r="T11" s="608"/>
      <c r="U11" s="608"/>
      <c r="V11" s="608"/>
      <c r="W11" s="608"/>
      <c r="X11" s="608"/>
      <c r="Y11" s="608"/>
      <c r="Z11" s="608"/>
      <c r="AA11" s="608"/>
      <c r="AB11" s="608"/>
      <c r="AC11" s="608"/>
      <c r="AD11" s="609"/>
      <c r="AE11" s="32"/>
      <c r="AF11" s="32"/>
      <c r="AG11" s="32"/>
      <c r="AI11" s="32"/>
      <c r="AJ11" s="250"/>
      <c r="AK11" s="250"/>
      <c r="AL11" s="250"/>
      <c r="AM11" s="250"/>
    </row>
    <row r="12" spans="1:128" s="51" customFormat="1" ht="30" customHeight="1" x14ac:dyDescent="0.15">
      <c r="A12" s="32"/>
      <c r="B12" s="32"/>
      <c r="C12" s="98"/>
      <c r="D12" s="606" t="s">
        <v>44</v>
      </c>
      <c r="E12" s="606"/>
      <c r="F12" s="606"/>
      <c r="G12" s="606"/>
      <c r="H12" s="606"/>
      <c r="I12" s="606"/>
      <c r="J12" s="60"/>
      <c r="K12" s="607"/>
      <c r="L12" s="608"/>
      <c r="M12" s="608"/>
      <c r="N12" s="608"/>
      <c r="O12" s="608"/>
      <c r="P12" s="608"/>
      <c r="Q12" s="608"/>
      <c r="R12" s="608"/>
      <c r="S12" s="608"/>
      <c r="T12" s="608"/>
      <c r="U12" s="608"/>
      <c r="V12" s="608"/>
      <c r="W12" s="608"/>
      <c r="X12" s="608"/>
      <c r="Y12" s="608"/>
      <c r="Z12" s="608"/>
      <c r="AA12" s="608"/>
      <c r="AB12" s="608"/>
      <c r="AC12" s="608"/>
      <c r="AD12" s="609"/>
      <c r="AE12" s="64" t="s">
        <v>20</v>
      </c>
      <c r="AF12" s="101"/>
      <c r="AG12" s="32"/>
      <c r="AI12" s="32"/>
      <c r="AJ12" s="250"/>
      <c r="AK12" s="250"/>
      <c r="AL12" s="250"/>
      <c r="AM12" s="250"/>
    </row>
    <row r="13" spans="1:128" s="51" customFormat="1" ht="18" customHeight="1" x14ac:dyDescent="0.15">
      <c r="A13" s="32"/>
      <c r="B13" s="32"/>
      <c r="C13" s="98"/>
      <c r="D13" s="606" t="s">
        <v>24</v>
      </c>
      <c r="E13" s="606"/>
      <c r="F13" s="606"/>
      <c r="G13" s="606"/>
      <c r="H13" s="606"/>
      <c r="I13" s="606"/>
      <c r="J13" s="60"/>
      <c r="K13" s="310"/>
      <c r="L13" s="77" t="s">
        <v>401</v>
      </c>
      <c r="M13" s="307"/>
      <c r="N13" s="311"/>
      <c r="O13" s="77" t="s">
        <v>26</v>
      </c>
      <c r="P13" s="307"/>
      <c r="Q13" s="311"/>
      <c r="R13" s="77" t="s">
        <v>27</v>
      </c>
      <c r="S13" s="307"/>
      <c r="T13" s="311"/>
      <c r="U13" s="77" t="s">
        <v>67</v>
      </c>
      <c r="V13" s="32"/>
      <c r="W13" s="32"/>
      <c r="X13" s="32"/>
      <c r="Y13" s="32"/>
      <c r="Z13" s="32"/>
      <c r="AA13" s="32"/>
      <c r="AB13" s="32"/>
      <c r="AC13" s="32"/>
      <c r="AD13" s="32"/>
      <c r="AE13" s="32"/>
      <c r="AF13" s="102"/>
      <c r="AG13" s="32"/>
      <c r="AI13" s="32"/>
      <c r="AJ13" s="251"/>
      <c r="AK13" s="250"/>
      <c r="AL13" s="250"/>
      <c r="AM13" s="250"/>
    </row>
    <row r="14" spans="1:128" s="51" customFormat="1" ht="18" customHeight="1" x14ac:dyDescent="0.15">
      <c r="A14" s="32"/>
      <c r="B14" s="32"/>
      <c r="D14" s="92"/>
      <c r="E14" s="92"/>
      <c r="F14" s="92"/>
      <c r="G14" s="92"/>
      <c r="H14" s="92"/>
      <c r="I14" s="92"/>
      <c r="L14" s="32"/>
      <c r="O14" s="32"/>
      <c r="R14" s="32"/>
      <c r="U14" s="32"/>
      <c r="V14" s="32"/>
      <c r="W14" s="32"/>
      <c r="X14" s="32"/>
      <c r="Y14" s="32"/>
      <c r="Z14" s="32"/>
      <c r="AA14" s="32"/>
      <c r="AB14" s="32"/>
      <c r="AC14" s="32"/>
      <c r="AD14" s="32"/>
      <c r="AE14" s="32"/>
      <c r="AG14" s="32"/>
    </row>
    <row r="15" spans="1:128" s="51" customFormat="1" ht="18" customHeight="1" x14ac:dyDescent="0.15">
      <c r="B15" s="32"/>
      <c r="D15" s="634"/>
      <c r="E15" s="634"/>
      <c r="F15" s="634"/>
      <c r="G15" s="634"/>
      <c r="H15" s="634"/>
      <c r="I15" s="634"/>
      <c r="AE15" s="8"/>
      <c r="AF15" s="103"/>
    </row>
    <row r="16" spans="1:128" s="51" customFormat="1" ht="18" customHeight="1" x14ac:dyDescent="0.15">
      <c r="A16" s="65">
        <v>41</v>
      </c>
      <c r="C16" s="98"/>
      <c r="D16" s="606" t="s">
        <v>755</v>
      </c>
      <c r="E16" s="606"/>
      <c r="F16" s="606"/>
      <c r="G16" s="606"/>
      <c r="H16" s="606"/>
      <c r="I16" s="606"/>
      <c r="J16" s="60"/>
      <c r="K16" s="307"/>
      <c r="L16" s="311"/>
      <c r="M16" s="77" t="s">
        <v>401</v>
      </c>
      <c r="N16" s="307"/>
      <c r="O16" s="332"/>
      <c r="P16" s="332"/>
      <c r="Q16" s="332"/>
      <c r="R16" s="332"/>
      <c r="S16" s="311"/>
      <c r="T16" s="77" t="s">
        <v>401</v>
      </c>
      <c r="U16" s="366"/>
      <c r="V16" s="32"/>
      <c r="W16" s="32"/>
      <c r="X16" s="32"/>
      <c r="Y16" s="32"/>
      <c r="Z16" s="32"/>
      <c r="AA16" s="32"/>
      <c r="AB16" s="32"/>
      <c r="AC16" s="32"/>
      <c r="AD16" s="32"/>
      <c r="AE16" s="32"/>
      <c r="AF16" s="32"/>
      <c r="AG16" s="32"/>
    </row>
    <row r="17" spans="1:120" s="51" customFormat="1" ht="18" customHeight="1" x14ac:dyDescent="0.15">
      <c r="A17" s="32"/>
      <c r="B17" s="32"/>
      <c r="C17" s="98"/>
      <c r="D17" s="606" t="s">
        <v>171</v>
      </c>
      <c r="E17" s="606"/>
      <c r="F17" s="606"/>
      <c r="G17" s="606"/>
      <c r="H17" s="606"/>
      <c r="I17" s="606"/>
      <c r="J17" s="60"/>
      <c r="K17" s="607"/>
      <c r="L17" s="608"/>
      <c r="M17" s="608"/>
      <c r="N17" s="608"/>
      <c r="O17" s="608"/>
      <c r="P17" s="608"/>
      <c r="Q17" s="608"/>
      <c r="R17" s="608"/>
      <c r="S17" s="608"/>
      <c r="T17" s="608"/>
      <c r="U17" s="608"/>
      <c r="V17" s="608"/>
      <c r="W17" s="608"/>
      <c r="X17" s="608"/>
      <c r="Y17" s="608"/>
      <c r="Z17" s="608"/>
      <c r="AA17" s="608"/>
      <c r="AB17" s="608"/>
      <c r="AC17" s="608"/>
      <c r="AD17" s="609"/>
      <c r="AE17" s="32"/>
      <c r="AF17" s="32"/>
      <c r="AG17" s="32"/>
    </row>
    <row r="18" spans="1:120" s="51" customFormat="1" ht="30" customHeight="1" x14ac:dyDescent="0.15">
      <c r="A18" s="32"/>
      <c r="B18" s="32"/>
      <c r="C18" s="98"/>
      <c r="D18" s="606" t="s">
        <v>44</v>
      </c>
      <c r="E18" s="606"/>
      <c r="F18" s="606"/>
      <c r="G18" s="606"/>
      <c r="H18" s="606"/>
      <c r="I18" s="606"/>
      <c r="J18" s="60"/>
      <c r="K18" s="607"/>
      <c r="L18" s="608"/>
      <c r="M18" s="608"/>
      <c r="N18" s="608"/>
      <c r="O18" s="608"/>
      <c r="P18" s="608"/>
      <c r="Q18" s="608"/>
      <c r="R18" s="608"/>
      <c r="S18" s="608"/>
      <c r="T18" s="608"/>
      <c r="U18" s="608"/>
      <c r="V18" s="608"/>
      <c r="W18" s="608"/>
      <c r="X18" s="608"/>
      <c r="Y18" s="608"/>
      <c r="Z18" s="608"/>
      <c r="AA18" s="608"/>
      <c r="AB18" s="608"/>
      <c r="AC18" s="608"/>
      <c r="AD18" s="609"/>
      <c r="AE18" s="64" t="s">
        <v>20</v>
      </c>
      <c r="AF18" s="101"/>
      <c r="AG18" s="32"/>
    </row>
    <row r="19" spans="1:120" s="51" customFormat="1" ht="18" customHeight="1" x14ac:dyDescent="0.15">
      <c r="A19" s="32"/>
      <c r="B19" s="32"/>
      <c r="C19" s="98"/>
      <c r="D19" s="606" t="s">
        <v>24</v>
      </c>
      <c r="E19" s="606"/>
      <c r="F19" s="606"/>
      <c r="G19" s="606"/>
      <c r="H19" s="606"/>
      <c r="I19" s="606"/>
      <c r="J19" s="60"/>
      <c r="K19" s="310"/>
      <c r="L19" s="77" t="s">
        <v>401</v>
      </c>
      <c r="M19" s="307"/>
      <c r="N19" s="311"/>
      <c r="O19" s="77" t="s">
        <v>26</v>
      </c>
      <c r="P19" s="307"/>
      <c r="Q19" s="311"/>
      <c r="R19" s="77" t="s">
        <v>27</v>
      </c>
      <c r="S19" s="307"/>
      <c r="T19" s="311"/>
      <c r="U19" s="77" t="s">
        <v>67</v>
      </c>
      <c r="V19" s="32"/>
      <c r="W19" s="32"/>
      <c r="X19" s="32"/>
      <c r="Y19" s="32"/>
      <c r="Z19" s="32"/>
      <c r="AA19" s="32"/>
      <c r="AB19" s="32"/>
      <c r="AC19" s="32"/>
      <c r="AD19" s="32"/>
      <c r="AE19" s="32"/>
      <c r="AF19" s="102"/>
      <c r="AG19" s="32"/>
    </row>
    <row r="20" spans="1:120" s="51" customFormat="1" ht="18" customHeight="1" x14ac:dyDescent="0.15">
      <c r="B20" s="32"/>
      <c r="D20" s="634"/>
      <c r="E20" s="634"/>
      <c r="F20" s="634"/>
      <c r="G20" s="634"/>
      <c r="H20" s="634"/>
      <c r="I20" s="634"/>
    </row>
    <row r="21" spans="1:120" s="51" customFormat="1" ht="18" customHeight="1" x14ac:dyDescent="0.15">
      <c r="D21" s="634"/>
      <c r="E21" s="634"/>
      <c r="F21" s="634"/>
      <c r="G21" s="634"/>
      <c r="H21" s="634"/>
      <c r="I21" s="634"/>
      <c r="P21" s="132"/>
      <c r="T21" s="133"/>
      <c r="U21" s="133"/>
      <c r="V21" s="133"/>
      <c r="W21" s="133"/>
      <c r="X21" s="133"/>
      <c r="Y21" s="133"/>
      <c r="Z21" s="133"/>
      <c r="AA21" s="133"/>
      <c r="AB21" s="133"/>
      <c r="AC21" s="133"/>
      <c r="AD21" s="133"/>
    </row>
    <row r="22" spans="1:120" s="51" customFormat="1" ht="18" customHeight="1" x14ac:dyDescent="0.15">
      <c r="A22" s="65">
        <v>41</v>
      </c>
      <c r="C22" s="98"/>
      <c r="D22" s="606" t="s">
        <v>755</v>
      </c>
      <c r="E22" s="606"/>
      <c r="F22" s="606"/>
      <c r="G22" s="606"/>
      <c r="H22" s="606"/>
      <c r="I22" s="606"/>
      <c r="J22" s="60"/>
      <c r="K22" s="307"/>
      <c r="L22" s="311"/>
      <c r="M22" s="77" t="s">
        <v>401</v>
      </c>
      <c r="N22" s="307"/>
      <c r="O22" s="332"/>
      <c r="P22" s="332"/>
      <c r="Q22" s="332"/>
      <c r="R22" s="332"/>
      <c r="S22" s="311"/>
      <c r="T22" s="77" t="s">
        <v>401</v>
      </c>
      <c r="U22" s="366"/>
      <c r="V22" s="32"/>
      <c r="W22" s="32"/>
      <c r="X22" s="32"/>
      <c r="Y22" s="32"/>
      <c r="Z22" s="32"/>
      <c r="AA22" s="32"/>
      <c r="AB22" s="32"/>
      <c r="AC22" s="32"/>
      <c r="AD22" s="32"/>
      <c r="AE22" s="32"/>
      <c r="AF22" s="32"/>
    </row>
    <row r="23" spans="1:120" s="51" customFormat="1" ht="18" customHeight="1" x14ac:dyDescent="0.15">
      <c r="A23" s="32"/>
      <c r="B23" s="32"/>
      <c r="C23" s="98"/>
      <c r="D23" s="606" t="s">
        <v>171</v>
      </c>
      <c r="E23" s="606"/>
      <c r="F23" s="606"/>
      <c r="G23" s="606"/>
      <c r="H23" s="606"/>
      <c r="I23" s="606"/>
      <c r="J23" s="60"/>
      <c r="K23" s="607"/>
      <c r="L23" s="608"/>
      <c r="M23" s="608"/>
      <c r="N23" s="608"/>
      <c r="O23" s="608"/>
      <c r="P23" s="608"/>
      <c r="Q23" s="608"/>
      <c r="R23" s="608"/>
      <c r="S23" s="608"/>
      <c r="T23" s="608"/>
      <c r="U23" s="608"/>
      <c r="V23" s="608"/>
      <c r="W23" s="608"/>
      <c r="X23" s="608"/>
      <c r="Y23" s="608"/>
      <c r="Z23" s="608"/>
      <c r="AA23" s="608"/>
      <c r="AB23" s="608"/>
      <c r="AC23" s="608"/>
      <c r="AD23" s="609"/>
      <c r="AE23" s="32"/>
      <c r="AF23" s="32"/>
    </row>
    <row r="24" spans="1:120" s="32" customFormat="1" ht="30" customHeight="1" x14ac:dyDescent="0.15">
      <c r="C24" s="98"/>
      <c r="D24" s="606" t="s">
        <v>44</v>
      </c>
      <c r="E24" s="606"/>
      <c r="F24" s="606"/>
      <c r="G24" s="606"/>
      <c r="H24" s="606"/>
      <c r="I24" s="606"/>
      <c r="J24" s="60"/>
      <c r="K24" s="607"/>
      <c r="L24" s="608"/>
      <c r="M24" s="608"/>
      <c r="N24" s="608"/>
      <c r="O24" s="608"/>
      <c r="P24" s="608"/>
      <c r="Q24" s="608"/>
      <c r="R24" s="608"/>
      <c r="S24" s="608"/>
      <c r="T24" s="608"/>
      <c r="U24" s="608"/>
      <c r="V24" s="608"/>
      <c r="W24" s="608"/>
      <c r="X24" s="608"/>
      <c r="Y24" s="608"/>
      <c r="Z24" s="608"/>
      <c r="AA24" s="608"/>
      <c r="AB24" s="608"/>
      <c r="AC24" s="608"/>
      <c r="AD24" s="609"/>
      <c r="AE24" s="64"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06" t="s">
        <v>24</v>
      </c>
      <c r="E25" s="606"/>
      <c r="F25" s="606"/>
      <c r="G25" s="606"/>
      <c r="H25" s="606"/>
      <c r="I25" s="606"/>
      <c r="J25" s="60"/>
      <c r="K25" s="310"/>
      <c r="L25" s="77" t="s">
        <v>401</v>
      </c>
      <c r="M25" s="307"/>
      <c r="N25" s="311"/>
      <c r="O25" s="77" t="s">
        <v>26</v>
      </c>
      <c r="P25" s="307"/>
      <c r="Q25" s="311"/>
      <c r="R25" s="77" t="s">
        <v>27</v>
      </c>
      <c r="S25" s="307"/>
      <c r="T25" s="311"/>
      <c r="U25" s="77"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92"/>
      <c r="E26" s="92"/>
      <c r="F26" s="92"/>
      <c r="G26" s="92"/>
      <c r="H26" s="92"/>
      <c r="I26" s="92"/>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34"/>
      <c r="E27" s="634"/>
      <c r="F27" s="634"/>
      <c r="G27" s="634"/>
      <c r="H27" s="634"/>
      <c r="I27" s="634"/>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65">
        <v>41</v>
      </c>
      <c r="B28" s="51"/>
      <c r="C28" s="98"/>
      <c r="D28" s="606" t="s">
        <v>755</v>
      </c>
      <c r="E28" s="606"/>
      <c r="F28" s="606"/>
      <c r="G28" s="606"/>
      <c r="H28" s="606"/>
      <c r="I28" s="606"/>
      <c r="J28" s="60"/>
      <c r="K28" s="307"/>
      <c r="L28" s="311"/>
      <c r="M28" s="77" t="s">
        <v>401</v>
      </c>
      <c r="N28" s="307"/>
      <c r="O28" s="332"/>
      <c r="P28" s="332"/>
      <c r="Q28" s="332"/>
      <c r="R28" s="332"/>
      <c r="S28" s="311"/>
      <c r="T28" s="77" t="s">
        <v>401</v>
      </c>
      <c r="U28" s="366"/>
      <c r="V28" s="77"/>
      <c r="W28" s="77"/>
      <c r="X28" s="77"/>
      <c r="Y28" s="77"/>
      <c r="Z28" s="77"/>
      <c r="AA28" s="77"/>
      <c r="AB28" s="77"/>
      <c r="AC28" s="77"/>
      <c r="AD28" s="77"/>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06" t="s">
        <v>171</v>
      </c>
      <c r="E29" s="606"/>
      <c r="F29" s="606"/>
      <c r="G29" s="606"/>
      <c r="H29" s="606"/>
      <c r="I29" s="606"/>
      <c r="J29" s="60"/>
      <c r="K29" s="607"/>
      <c r="L29" s="608"/>
      <c r="M29" s="608"/>
      <c r="N29" s="608"/>
      <c r="O29" s="608"/>
      <c r="P29" s="608"/>
      <c r="Q29" s="608"/>
      <c r="R29" s="608"/>
      <c r="S29" s="608"/>
      <c r="T29" s="608"/>
      <c r="U29" s="608"/>
      <c r="V29" s="608"/>
      <c r="W29" s="608"/>
      <c r="X29" s="608"/>
      <c r="Y29" s="608"/>
      <c r="Z29" s="608"/>
      <c r="AA29" s="608"/>
      <c r="AB29" s="608"/>
      <c r="AC29" s="608"/>
      <c r="AD29" s="609"/>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06" t="s">
        <v>44</v>
      </c>
      <c r="E30" s="606"/>
      <c r="F30" s="606"/>
      <c r="G30" s="606"/>
      <c r="H30" s="606"/>
      <c r="I30" s="606"/>
      <c r="J30" s="60"/>
      <c r="K30" s="607"/>
      <c r="L30" s="608"/>
      <c r="M30" s="608"/>
      <c r="N30" s="608"/>
      <c r="O30" s="608"/>
      <c r="P30" s="608"/>
      <c r="Q30" s="608"/>
      <c r="R30" s="608"/>
      <c r="S30" s="608"/>
      <c r="T30" s="608"/>
      <c r="U30" s="608"/>
      <c r="V30" s="608"/>
      <c r="W30" s="608"/>
      <c r="X30" s="608"/>
      <c r="Y30" s="608"/>
      <c r="Z30" s="608"/>
      <c r="AA30" s="608"/>
      <c r="AB30" s="608"/>
      <c r="AC30" s="608"/>
      <c r="AD30" s="609"/>
      <c r="AE30" s="64"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06" t="s">
        <v>24</v>
      </c>
      <c r="E31" s="606"/>
      <c r="F31" s="606"/>
      <c r="G31" s="606"/>
      <c r="H31" s="606"/>
      <c r="I31" s="606"/>
      <c r="J31" s="60"/>
      <c r="K31" s="310"/>
      <c r="L31" s="77" t="s">
        <v>401</v>
      </c>
      <c r="M31" s="307"/>
      <c r="N31" s="311"/>
      <c r="O31" s="77" t="s">
        <v>26</v>
      </c>
      <c r="P31" s="307"/>
      <c r="Q31" s="311"/>
      <c r="R31" s="77" t="s">
        <v>27</v>
      </c>
      <c r="S31" s="307"/>
      <c r="T31" s="311"/>
      <c r="U31" s="77" t="s">
        <v>67</v>
      </c>
      <c r="V31" s="77"/>
      <c r="W31" s="77"/>
      <c r="X31" s="77"/>
      <c r="Y31" s="77"/>
      <c r="Z31" s="77"/>
      <c r="AA31" s="77"/>
      <c r="AB31" s="77"/>
      <c r="AC31" s="77"/>
      <c r="AD31" s="77"/>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92"/>
      <c r="E32" s="92"/>
      <c r="F32" s="92"/>
      <c r="G32" s="92"/>
      <c r="H32" s="92"/>
      <c r="I32" s="92"/>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06" t="s">
        <v>755</v>
      </c>
      <c r="E34" s="606"/>
      <c r="F34" s="606"/>
      <c r="G34" s="606"/>
      <c r="H34" s="606"/>
      <c r="I34" s="606"/>
      <c r="J34" s="60"/>
      <c r="K34" s="307"/>
      <c r="L34" s="311"/>
      <c r="M34" s="77" t="s">
        <v>401</v>
      </c>
      <c r="N34" s="307"/>
      <c r="O34" s="332"/>
      <c r="P34" s="332"/>
      <c r="Q34" s="332"/>
      <c r="R34" s="332"/>
      <c r="S34" s="311"/>
      <c r="T34" s="77" t="s">
        <v>401</v>
      </c>
      <c r="U34" s="366"/>
      <c r="V34" s="77"/>
      <c r="W34" s="77"/>
      <c r="X34" s="77"/>
      <c r="Y34" s="77"/>
      <c r="Z34" s="77"/>
      <c r="AA34" s="77"/>
      <c r="AB34" s="77"/>
      <c r="AC34" s="77"/>
      <c r="AD34" s="77"/>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06" t="s">
        <v>171</v>
      </c>
      <c r="E35" s="606"/>
      <c r="F35" s="606"/>
      <c r="G35" s="606"/>
      <c r="H35" s="606"/>
      <c r="I35" s="606"/>
      <c r="J35" s="60"/>
      <c r="K35" s="607"/>
      <c r="L35" s="608"/>
      <c r="M35" s="608"/>
      <c r="N35" s="608"/>
      <c r="O35" s="608"/>
      <c r="P35" s="608"/>
      <c r="Q35" s="608"/>
      <c r="R35" s="608"/>
      <c r="S35" s="608"/>
      <c r="T35" s="608"/>
      <c r="U35" s="608"/>
      <c r="V35" s="608"/>
      <c r="W35" s="608"/>
      <c r="X35" s="608"/>
      <c r="Y35" s="608"/>
      <c r="Z35" s="608"/>
      <c r="AA35" s="608"/>
      <c r="AB35" s="608"/>
      <c r="AC35" s="608"/>
      <c r="AD35" s="609"/>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06" t="s">
        <v>44</v>
      </c>
      <c r="E36" s="606"/>
      <c r="F36" s="606"/>
      <c r="G36" s="606"/>
      <c r="H36" s="606"/>
      <c r="I36" s="606"/>
      <c r="J36" s="60"/>
      <c r="K36" s="607"/>
      <c r="L36" s="608"/>
      <c r="M36" s="608"/>
      <c r="N36" s="608"/>
      <c r="O36" s="608"/>
      <c r="P36" s="608"/>
      <c r="Q36" s="608"/>
      <c r="R36" s="608"/>
      <c r="S36" s="608"/>
      <c r="T36" s="608"/>
      <c r="U36" s="608"/>
      <c r="V36" s="608"/>
      <c r="W36" s="608"/>
      <c r="X36" s="608"/>
      <c r="Y36" s="608"/>
      <c r="Z36" s="608"/>
      <c r="AA36" s="608"/>
      <c r="AB36" s="608"/>
      <c r="AC36" s="608"/>
      <c r="AD36" s="609"/>
      <c r="AE36" s="64"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06" t="s">
        <v>24</v>
      </c>
      <c r="E37" s="606"/>
      <c r="F37" s="606"/>
      <c r="G37" s="606"/>
      <c r="H37" s="606"/>
      <c r="I37" s="606"/>
      <c r="J37" s="60"/>
      <c r="K37" s="310"/>
      <c r="L37" s="77" t="s">
        <v>401</v>
      </c>
      <c r="M37" s="307"/>
      <c r="N37" s="311"/>
      <c r="O37" s="77" t="s">
        <v>26</v>
      </c>
      <c r="P37" s="307"/>
      <c r="Q37" s="311"/>
      <c r="R37" s="77" t="s">
        <v>27</v>
      </c>
      <c r="S37" s="307"/>
      <c r="T37" s="311"/>
      <c r="U37" s="77" t="s">
        <v>67</v>
      </c>
      <c r="V37" s="77"/>
      <c r="W37" s="77"/>
      <c r="X37" s="77"/>
      <c r="Y37" s="77"/>
      <c r="Z37" s="77"/>
      <c r="AA37" s="77"/>
      <c r="AB37" s="77"/>
      <c r="AC37" s="77"/>
      <c r="AD37" s="77"/>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92"/>
      <c r="E38" s="92"/>
      <c r="F38" s="92"/>
      <c r="G38" s="92"/>
      <c r="H38" s="92"/>
      <c r="I38" s="92"/>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L4:N4"/>
    <mergeCell ref="K24:AD24"/>
    <mergeCell ref="K23:AD23"/>
    <mergeCell ref="K29:AD29"/>
    <mergeCell ref="K30:AD30"/>
    <mergeCell ref="K6:X6"/>
    <mergeCell ref="Z6:AC6"/>
    <mergeCell ref="K11:AD11"/>
    <mergeCell ref="K12:AD12"/>
    <mergeCell ref="K17:AD17"/>
    <mergeCell ref="K18:AD18"/>
    <mergeCell ref="D21:I21"/>
    <mergeCell ref="D19:I19"/>
    <mergeCell ref="K36:AD36"/>
    <mergeCell ref="D29:I29"/>
    <mergeCell ref="D24:I24"/>
    <mergeCell ref="D25:I25"/>
    <mergeCell ref="K35:AD35"/>
    <mergeCell ref="D16:I16"/>
    <mergeCell ref="D15:I15"/>
    <mergeCell ref="D12:I12"/>
    <mergeCell ref="D13:I13"/>
    <mergeCell ref="D20:I20"/>
    <mergeCell ref="A1:AF1"/>
    <mergeCell ref="D37:I37"/>
    <mergeCell ref="D30:I30"/>
    <mergeCell ref="D31:I31"/>
    <mergeCell ref="D34:I34"/>
    <mergeCell ref="D35:I35"/>
    <mergeCell ref="D36:I36"/>
    <mergeCell ref="D22:I22"/>
    <mergeCell ref="D27:I27"/>
    <mergeCell ref="D23:I23"/>
    <mergeCell ref="D28:I28"/>
    <mergeCell ref="D6:I6"/>
    <mergeCell ref="D10:I10"/>
    <mergeCell ref="D11:I11"/>
    <mergeCell ref="D17:I17"/>
    <mergeCell ref="D18:I18"/>
  </mergeCells>
  <phoneticPr fontId="2"/>
  <dataValidations count="1">
    <dataValidation type="list" allowBlank="1" showInputMessage="1" showErrorMessage="1" sqref="K13 K19 K25 K31 K37">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X47"/>
  <sheetViews>
    <sheetView showGridLines="0" zoomScale="120" zoomScaleNormal="120" workbookViewId="0">
      <selection activeCell="K10" sqref="K10"/>
    </sheetView>
  </sheetViews>
  <sheetFormatPr defaultRowHeight="13.5" x14ac:dyDescent="0.15"/>
  <cols>
    <col min="1" max="1" width="2.875" style="3" customWidth="1"/>
    <col min="2" max="2" width="1.75" style="3" customWidth="1"/>
    <col min="3" max="3" width="3" style="3" customWidth="1"/>
    <col min="4" max="4" width="3.125" style="3" customWidth="1"/>
    <col min="5" max="32" width="2.875" style="3" customWidth="1"/>
    <col min="33" max="33" width="1.5" style="3" customWidth="1"/>
    <col min="34" max="34" width="2.875" style="3" customWidth="1"/>
    <col min="35" max="35" width="15.875" style="95" customWidth="1"/>
    <col min="36" max="36" width="12.625" style="95" customWidth="1"/>
    <col min="37" max="120" width="9" style="95" customWidth="1"/>
    <col min="121" max="16384" width="9" style="3"/>
  </cols>
  <sheetData>
    <row r="1" spans="1:128" s="232" customFormat="1" ht="18" customHeight="1" x14ac:dyDescent="0.15">
      <c r="A1" s="610" t="s">
        <v>753</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row>
    <row r="2" spans="1:128" s="32" customFormat="1" ht="18" customHeight="1" x14ac:dyDescent="0.15">
      <c r="B2" s="232"/>
      <c r="AI2" s="451" t="s">
        <v>619</v>
      </c>
    </row>
    <row r="3" spans="1:128" s="32" customFormat="1" ht="18" customHeight="1" x14ac:dyDescent="0.15">
      <c r="D3" s="229" t="s">
        <v>0</v>
      </c>
      <c r="K3" s="229" t="s">
        <v>70</v>
      </c>
      <c r="V3" s="96"/>
      <c r="AD3" s="227">
        <v>1</v>
      </c>
      <c r="AE3" s="24">
        <v>4</v>
      </c>
      <c r="AF3" s="228">
        <v>0</v>
      </c>
      <c r="AG3" s="231"/>
      <c r="AH3" s="231"/>
      <c r="AI3" s="442" t="s">
        <v>620</v>
      </c>
    </row>
    <row r="4" spans="1:128" s="32" customFormat="1" ht="18" customHeight="1" x14ac:dyDescent="0.15">
      <c r="C4" s="59"/>
      <c r="D4" s="97"/>
      <c r="E4" s="97"/>
      <c r="F4" s="97"/>
      <c r="G4" s="97"/>
      <c r="H4" s="36"/>
      <c r="J4" s="314" t="str">
        <f>'1'!R22</f>
        <v/>
      </c>
      <c r="K4" s="329" t="str">
        <f>'1'!S22</f>
        <v/>
      </c>
      <c r="L4" s="595" t="str">
        <f>'1'!T22</f>
        <v>(  )</v>
      </c>
      <c r="M4" s="596"/>
      <c r="N4" s="597"/>
      <c r="O4" s="314" t="str">
        <f>'1'!W22</f>
        <v/>
      </c>
      <c r="P4" s="319" t="str">
        <f>'1'!X22</f>
        <v/>
      </c>
      <c r="Q4" s="330" t="str">
        <f>'1'!Y22</f>
        <v/>
      </c>
      <c r="R4" s="319" t="str">
        <f>'1'!Z22</f>
        <v/>
      </c>
      <c r="S4" s="319" t="str">
        <f>'1'!AA22</f>
        <v/>
      </c>
      <c r="T4" s="329" t="str">
        <f>'1'!AB22</f>
        <v/>
      </c>
      <c r="U4" s="44"/>
      <c r="V4" s="44"/>
      <c r="W4" s="44"/>
      <c r="X4" s="44"/>
      <c r="Y4" s="44"/>
      <c r="Z4" s="44"/>
      <c r="AA4" s="44"/>
      <c r="AB4" s="44"/>
      <c r="AC4" s="44"/>
      <c r="AD4" s="44"/>
      <c r="AE4" s="44"/>
      <c r="AF4" s="44"/>
    </row>
    <row r="5" spans="1:128" s="32" customFormat="1" ht="30" customHeight="1" x14ac:dyDescent="0.15">
      <c r="A5" s="35" t="s">
        <v>14</v>
      </c>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row>
    <row r="6" spans="1:128" s="32" customFormat="1" ht="30" customHeight="1" x14ac:dyDescent="0.15">
      <c r="A6" s="51"/>
      <c r="C6" s="98"/>
      <c r="D6" s="606" t="s">
        <v>76</v>
      </c>
      <c r="E6" s="606"/>
      <c r="F6" s="606"/>
      <c r="G6" s="606"/>
      <c r="H6" s="606"/>
      <c r="I6" s="606"/>
      <c r="J6" s="60"/>
      <c r="K6" s="611" t="str">
        <f>IF('3 (2)'!K7=0,"",'3 (2)'!K7)</f>
        <v/>
      </c>
      <c r="L6" s="612"/>
      <c r="M6" s="612"/>
      <c r="N6" s="612"/>
      <c r="O6" s="612"/>
      <c r="P6" s="612"/>
      <c r="Q6" s="612"/>
      <c r="R6" s="612"/>
      <c r="S6" s="612"/>
      <c r="T6" s="612"/>
      <c r="U6" s="612"/>
      <c r="V6" s="612"/>
      <c r="W6" s="612"/>
      <c r="X6" s="613"/>
      <c r="Y6" s="44"/>
      <c r="Z6" s="519" t="s">
        <v>77</v>
      </c>
      <c r="AA6" s="519"/>
      <c r="AB6" s="519"/>
      <c r="AC6" s="519"/>
      <c r="AD6" s="294"/>
      <c r="AE6" s="44"/>
      <c r="AF6" s="44"/>
      <c r="AG6" s="44"/>
      <c r="AH6" s="44"/>
      <c r="AI6" s="44"/>
      <c r="AJ6" s="44"/>
      <c r="AK6" s="44"/>
      <c r="AL6" s="44"/>
      <c r="AM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row>
    <row r="7" spans="1:128" s="32" customFormat="1" ht="18" customHeight="1" x14ac:dyDescent="0.15">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row>
    <row r="8" spans="1:128" s="32" customFormat="1" ht="18" customHeight="1" x14ac:dyDescent="0.15">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8" s="51" customFormat="1" ht="18" customHeight="1" x14ac:dyDescent="0.15">
      <c r="C9" s="51" t="s">
        <v>173</v>
      </c>
      <c r="AI9" s="32"/>
      <c r="AJ9" s="32"/>
      <c r="AK9" s="32"/>
      <c r="AL9" s="32"/>
      <c r="AM9" s="32"/>
    </row>
    <row r="10" spans="1:128" s="51" customFormat="1" ht="18" customHeight="1" x14ac:dyDescent="0.15">
      <c r="A10" s="293">
        <v>41</v>
      </c>
      <c r="C10" s="98"/>
      <c r="D10" s="606" t="s">
        <v>755</v>
      </c>
      <c r="E10" s="606"/>
      <c r="F10" s="606"/>
      <c r="G10" s="606"/>
      <c r="H10" s="606"/>
      <c r="I10" s="606"/>
      <c r="J10" s="60"/>
      <c r="K10" s="307"/>
      <c r="L10" s="311"/>
      <c r="M10" s="231" t="s">
        <v>306</v>
      </c>
      <c r="N10" s="307"/>
      <c r="O10" s="332"/>
      <c r="P10" s="332"/>
      <c r="Q10" s="332"/>
      <c r="R10" s="332"/>
      <c r="S10" s="311"/>
      <c r="T10" s="231" t="s">
        <v>306</v>
      </c>
      <c r="U10" s="366"/>
      <c r="V10" s="32"/>
      <c r="W10" s="32"/>
      <c r="X10" s="32"/>
      <c r="Y10" s="32"/>
      <c r="Z10" s="32"/>
      <c r="AA10" s="32"/>
      <c r="AB10" s="32"/>
      <c r="AC10" s="32"/>
      <c r="AD10" s="32"/>
      <c r="AE10" s="32"/>
      <c r="AF10" s="32"/>
      <c r="AG10" s="32"/>
      <c r="AI10" s="32"/>
      <c r="AJ10" s="250"/>
      <c r="AK10" s="250"/>
      <c r="AL10" s="250"/>
      <c r="AM10" s="250"/>
      <c r="AO10" s="32"/>
      <c r="AP10" s="32"/>
      <c r="AQ10" s="32"/>
      <c r="AR10" s="32"/>
      <c r="AS10" s="32"/>
      <c r="AT10" s="32"/>
      <c r="AU10" s="32"/>
      <c r="AV10" s="32"/>
      <c r="AW10" s="32"/>
      <c r="AX10" s="32"/>
    </row>
    <row r="11" spans="1:128" s="51" customFormat="1" ht="18" customHeight="1" x14ac:dyDescent="0.15">
      <c r="A11" s="32"/>
      <c r="B11" s="32"/>
      <c r="C11" s="98"/>
      <c r="D11" s="606" t="s">
        <v>49</v>
      </c>
      <c r="E11" s="606"/>
      <c r="F11" s="606"/>
      <c r="G11" s="606"/>
      <c r="H11" s="606"/>
      <c r="I11" s="606"/>
      <c r="J11" s="60"/>
      <c r="K11" s="607"/>
      <c r="L11" s="608"/>
      <c r="M11" s="608"/>
      <c r="N11" s="608"/>
      <c r="O11" s="608"/>
      <c r="P11" s="608"/>
      <c r="Q11" s="608"/>
      <c r="R11" s="608"/>
      <c r="S11" s="608"/>
      <c r="T11" s="608"/>
      <c r="U11" s="608"/>
      <c r="V11" s="608"/>
      <c r="W11" s="608"/>
      <c r="X11" s="608"/>
      <c r="Y11" s="608"/>
      <c r="Z11" s="608"/>
      <c r="AA11" s="608"/>
      <c r="AB11" s="608"/>
      <c r="AC11" s="608"/>
      <c r="AD11" s="609"/>
      <c r="AE11" s="32"/>
      <c r="AF11" s="32"/>
      <c r="AG11" s="32"/>
      <c r="AI11" s="32"/>
      <c r="AJ11" s="250"/>
      <c r="AK11" s="250"/>
      <c r="AL11" s="250"/>
      <c r="AM11" s="250"/>
    </row>
    <row r="12" spans="1:128" s="51" customFormat="1" ht="30" customHeight="1" x14ac:dyDescent="0.15">
      <c r="A12" s="32"/>
      <c r="B12" s="32"/>
      <c r="C12" s="98"/>
      <c r="D12" s="606" t="s">
        <v>44</v>
      </c>
      <c r="E12" s="606"/>
      <c r="F12" s="606"/>
      <c r="G12" s="606"/>
      <c r="H12" s="606"/>
      <c r="I12" s="606"/>
      <c r="J12" s="60"/>
      <c r="K12" s="607"/>
      <c r="L12" s="608"/>
      <c r="M12" s="608"/>
      <c r="N12" s="608"/>
      <c r="O12" s="608"/>
      <c r="P12" s="608"/>
      <c r="Q12" s="608"/>
      <c r="R12" s="608"/>
      <c r="S12" s="608"/>
      <c r="T12" s="608"/>
      <c r="U12" s="608"/>
      <c r="V12" s="608"/>
      <c r="W12" s="608"/>
      <c r="X12" s="608"/>
      <c r="Y12" s="608"/>
      <c r="Z12" s="608"/>
      <c r="AA12" s="608"/>
      <c r="AB12" s="608"/>
      <c r="AC12" s="608"/>
      <c r="AD12" s="609"/>
      <c r="AE12" s="229" t="s">
        <v>20</v>
      </c>
      <c r="AF12" s="101"/>
      <c r="AG12" s="32"/>
      <c r="AI12" s="32"/>
      <c r="AJ12" s="250"/>
      <c r="AK12" s="250"/>
      <c r="AL12" s="250"/>
      <c r="AM12" s="250"/>
    </row>
    <row r="13" spans="1:128" s="51" customFormat="1" ht="18" customHeight="1" x14ac:dyDescent="0.15">
      <c r="A13" s="32"/>
      <c r="B13" s="32"/>
      <c r="C13" s="98"/>
      <c r="D13" s="606" t="s">
        <v>24</v>
      </c>
      <c r="E13" s="606"/>
      <c r="F13" s="606"/>
      <c r="G13" s="606"/>
      <c r="H13" s="606"/>
      <c r="I13" s="606"/>
      <c r="J13" s="60"/>
      <c r="K13" s="310"/>
      <c r="L13" s="231" t="s">
        <v>306</v>
      </c>
      <c r="M13" s="307"/>
      <c r="N13" s="311"/>
      <c r="O13" s="231" t="s">
        <v>26</v>
      </c>
      <c r="P13" s="307"/>
      <c r="Q13" s="311"/>
      <c r="R13" s="231" t="s">
        <v>27</v>
      </c>
      <c r="S13" s="307"/>
      <c r="T13" s="311"/>
      <c r="U13" s="231" t="s">
        <v>67</v>
      </c>
      <c r="V13" s="32"/>
      <c r="W13" s="32"/>
      <c r="X13" s="32"/>
      <c r="Y13" s="32"/>
      <c r="Z13" s="32"/>
      <c r="AA13" s="32"/>
      <c r="AB13" s="32"/>
      <c r="AC13" s="32"/>
      <c r="AD13" s="32"/>
      <c r="AE13" s="32"/>
      <c r="AF13" s="102"/>
      <c r="AG13" s="32"/>
      <c r="AI13" s="32"/>
      <c r="AJ13" s="251"/>
      <c r="AK13" s="250"/>
      <c r="AL13" s="250"/>
      <c r="AM13" s="250"/>
    </row>
    <row r="14" spans="1:128" s="51" customFormat="1" ht="18" customHeight="1" x14ac:dyDescent="0.15">
      <c r="A14" s="32"/>
      <c r="B14" s="32"/>
      <c r="D14" s="230"/>
      <c r="E14" s="230"/>
      <c r="F14" s="230"/>
      <c r="G14" s="230"/>
      <c r="H14" s="230"/>
      <c r="I14" s="230"/>
      <c r="L14" s="32"/>
      <c r="O14" s="32"/>
      <c r="R14" s="32"/>
      <c r="U14" s="32"/>
      <c r="V14" s="32"/>
      <c r="W14" s="32"/>
      <c r="X14" s="32"/>
      <c r="Y14" s="32"/>
      <c r="Z14" s="32"/>
      <c r="AA14" s="32"/>
      <c r="AB14" s="32"/>
      <c r="AC14" s="32"/>
      <c r="AD14" s="32"/>
      <c r="AE14" s="32"/>
      <c r="AG14" s="32"/>
    </row>
    <row r="15" spans="1:128" s="51" customFormat="1" ht="18" customHeight="1" x14ac:dyDescent="0.15">
      <c r="B15" s="32"/>
      <c r="D15" s="634"/>
      <c r="E15" s="634"/>
      <c r="F15" s="634"/>
      <c r="G15" s="634"/>
      <c r="H15" s="634"/>
      <c r="I15" s="634"/>
      <c r="AE15" s="8"/>
      <c r="AF15" s="103"/>
    </row>
    <row r="16" spans="1:128" s="51" customFormat="1" ht="18" customHeight="1" x14ac:dyDescent="0.15">
      <c r="A16" s="293">
        <v>41</v>
      </c>
      <c r="C16" s="98"/>
      <c r="D16" s="606" t="s">
        <v>755</v>
      </c>
      <c r="E16" s="606"/>
      <c r="F16" s="606"/>
      <c r="G16" s="606"/>
      <c r="H16" s="606"/>
      <c r="I16" s="606"/>
      <c r="J16" s="60"/>
      <c r="K16" s="307"/>
      <c r="L16" s="311"/>
      <c r="M16" s="231" t="s">
        <v>306</v>
      </c>
      <c r="N16" s="307"/>
      <c r="O16" s="332"/>
      <c r="P16" s="332"/>
      <c r="Q16" s="332"/>
      <c r="R16" s="332"/>
      <c r="S16" s="311"/>
      <c r="T16" s="231" t="s">
        <v>306</v>
      </c>
      <c r="U16" s="366"/>
      <c r="V16" s="32"/>
      <c r="W16" s="32"/>
      <c r="X16" s="32"/>
      <c r="Y16" s="32"/>
      <c r="Z16" s="32"/>
      <c r="AA16" s="32"/>
      <c r="AB16" s="32"/>
      <c r="AC16" s="32"/>
      <c r="AD16" s="32"/>
      <c r="AE16" s="32"/>
      <c r="AF16" s="32"/>
      <c r="AG16" s="32"/>
    </row>
    <row r="17" spans="1:120" s="51" customFormat="1" ht="18" customHeight="1" x14ac:dyDescent="0.15">
      <c r="A17" s="32"/>
      <c r="B17" s="32"/>
      <c r="C17" s="98"/>
      <c r="D17" s="606" t="s">
        <v>49</v>
      </c>
      <c r="E17" s="606"/>
      <c r="F17" s="606"/>
      <c r="G17" s="606"/>
      <c r="H17" s="606"/>
      <c r="I17" s="606"/>
      <c r="J17" s="60"/>
      <c r="K17" s="607"/>
      <c r="L17" s="608"/>
      <c r="M17" s="608"/>
      <c r="N17" s="608"/>
      <c r="O17" s="608"/>
      <c r="P17" s="608"/>
      <c r="Q17" s="608"/>
      <c r="R17" s="608"/>
      <c r="S17" s="608"/>
      <c r="T17" s="608"/>
      <c r="U17" s="608"/>
      <c r="V17" s="608"/>
      <c r="W17" s="608"/>
      <c r="X17" s="608"/>
      <c r="Y17" s="608"/>
      <c r="Z17" s="608"/>
      <c r="AA17" s="608"/>
      <c r="AB17" s="608"/>
      <c r="AC17" s="608"/>
      <c r="AD17" s="609"/>
      <c r="AE17" s="32"/>
      <c r="AF17" s="32"/>
      <c r="AG17" s="32"/>
    </row>
    <row r="18" spans="1:120" s="51" customFormat="1" ht="30" customHeight="1" x14ac:dyDescent="0.15">
      <c r="A18" s="32"/>
      <c r="B18" s="32"/>
      <c r="C18" s="98"/>
      <c r="D18" s="606" t="s">
        <v>44</v>
      </c>
      <c r="E18" s="606"/>
      <c r="F18" s="606"/>
      <c r="G18" s="606"/>
      <c r="H18" s="606"/>
      <c r="I18" s="606"/>
      <c r="J18" s="60"/>
      <c r="K18" s="607"/>
      <c r="L18" s="608"/>
      <c r="M18" s="608"/>
      <c r="N18" s="608"/>
      <c r="O18" s="608"/>
      <c r="P18" s="608"/>
      <c r="Q18" s="608"/>
      <c r="R18" s="608"/>
      <c r="S18" s="608"/>
      <c r="T18" s="608"/>
      <c r="U18" s="608"/>
      <c r="V18" s="608"/>
      <c r="W18" s="608"/>
      <c r="X18" s="608"/>
      <c r="Y18" s="608"/>
      <c r="Z18" s="608"/>
      <c r="AA18" s="608"/>
      <c r="AB18" s="608"/>
      <c r="AC18" s="608"/>
      <c r="AD18" s="609"/>
      <c r="AE18" s="229" t="s">
        <v>20</v>
      </c>
      <c r="AF18" s="101"/>
      <c r="AG18" s="32"/>
    </row>
    <row r="19" spans="1:120" s="51" customFormat="1" ht="18" customHeight="1" x14ac:dyDescent="0.15">
      <c r="A19" s="32"/>
      <c r="B19" s="32"/>
      <c r="C19" s="98"/>
      <c r="D19" s="606" t="s">
        <v>24</v>
      </c>
      <c r="E19" s="606"/>
      <c r="F19" s="606"/>
      <c r="G19" s="606"/>
      <c r="H19" s="606"/>
      <c r="I19" s="606"/>
      <c r="J19" s="60"/>
      <c r="K19" s="310"/>
      <c r="L19" s="231" t="s">
        <v>306</v>
      </c>
      <c r="M19" s="307"/>
      <c r="N19" s="311"/>
      <c r="O19" s="231" t="s">
        <v>26</v>
      </c>
      <c r="P19" s="307"/>
      <c r="Q19" s="311"/>
      <c r="R19" s="231" t="s">
        <v>27</v>
      </c>
      <c r="S19" s="307"/>
      <c r="T19" s="311"/>
      <c r="U19" s="231" t="s">
        <v>67</v>
      </c>
      <c r="V19" s="32"/>
      <c r="W19" s="32"/>
      <c r="X19" s="32"/>
      <c r="Y19" s="32"/>
      <c r="Z19" s="32"/>
      <c r="AA19" s="32"/>
      <c r="AB19" s="32"/>
      <c r="AC19" s="32"/>
      <c r="AD19" s="32"/>
      <c r="AE19" s="32"/>
      <c r="AF19" s="102"/>
      <c r="AG19" s="32"/>
    </row>
    <row r="20" spans="1:120" s="51" customFormat="1" ht="18" customHeight="1" x14ac:dyDescent="0.15">
      <c r="B20" s="32"/>
      <c r="D20" s="634"/>
      <c r="E20" s="634"/>
      <c r="F20" s="634"/>
      <c r="G20" s="634"/>
      <c r="H20" s="634"/>
      <c r="I20" s="634"/>
    </row>
    <row r="21" spans="1:120" s="51" customFormat="1" ht="18" customHeight="1" x14ac:dyDescent="0.15">
      <c r="D21" s="634"/>
      <c r="E21" s="634"/>
      <c r="F21" s="634"/>
      <c r="G21" s="634"/>
      <c r="H21" s="634"/>
      <c r="I21" s="634"/>
      <c r="P21" s="233"/>
      <c r="T21" s="133"/>
      <c r="U21" s="133"/>
      <c r="V21" s="133"/>
      <c r="W21" s="133"/>
      <c r="X21" s="133"/>
      <c r="Y21" s="133"/>
      <c r="Z21" s="133"/>
      <c r="AA21" s="133"/>
      <c r="AB21" s="133"/>
      <c r="AC21" s="133"/>
      <c r="AD21" s="133"/>
    </row>
    <row r="22" spans="1:120" s="51" customFormat="1" ht="18" customHeight="1" x14ac:dyDescent="0.15">
      <c r="A22" s="293">
        <v>41</v>
      </c>
      <c r="C22" s="98"/>
      <c r="D22" s="606" t="s">
        <v>755</v>
      </c>
      <c r="E22" s="606"/>
      <c r="F22" s="606"/>
      <c r="G22" s="606"/>
      <c r="H22" s="606"/>
      <c r="I22" s="606"/>
      <c r="J22" s="60"/>
      <c r="K22" s="307"/>
      <c r="L22" s="311"/>
      <c r="M22" s="231" t="s">
        <v>306</v>
      </c>
      <c r="N22" s="307"/>
      <c r="O22" s="332"/>
      <c r="P22" s="332"/>
      <c r="Q22" s="332"/>
      <c r="R22" s="332"/>
      <c r="S22" s="311"/>
      <c r="T22" s="231" t="s">
        <v>306</v>
      </c>
      <c r="U22" s="366"/>
      <c r="V22" s="32"/>
      <c r="W22" s="32"/>
      <c r="X22" s="32"/>
      <c r="Y22" s="32"/>
      <c r="Z22" s="32"/>
      <c r="AA22" s="32"/>
      <c r="AB22" s="32"/>
      <c r="AC22" s="32"/>
      <c r="AD22" s="32"/>
      <c r="AE22" s="32"/>
      <c r="AF22" s="32"/>
    </row>
    <row r="23" spans="1:120" s="51" customFormat="1" ht="18" customHeight="1" x14ac:dyDescent="0.15">
      <c r="A23" s="32"/>
      <c r="B23" s="32"/>
      <c r="C23" s="98"/>
      <c r="D23" s="606" t="s">
        <v>49</v>
      </c>
      <c r="E23" s="606"/>
      <c r="F23" s="606"/>
      <c r="G23" s="606"/>
      <c r="H23" s="606"/>
      <c r="I23" s="606"/>
      <c r="J23" s="60"/>
      <c r="K23" s="607"/>
      <c r="L23" s="608"/>
      <c r="M23" s="608"/>
      <c r="N23" s="608"/>
      <c r="O23" s="608"/>
      <c r="P23" s="608"/>
      <c r="Q23" s="608"/>
      <c r="R23" s="608"/>
      <c r="S23" s="608"/>
      <c r="T23" s="608"/>
      <c r="U23" s="608"/>
      <c r="V23" s="608"/>
      <c r="W23" s="608"/>
      <c r="X23" s="608"/>
      <c r="Y23" s="608"/>
      <c r="Z23" s="608"/>
      <c r="AA23" s="608"/>
      <c r="AB23" s="608"/>
      <c r="AC23" s="608"/>
      <c r="AD23" s="609"/>
      <c r="AE23" s="32"/>
      <c r="AF23" s="32"/>
    </row>
    <row r="24" spans="1:120" s="32" customFormat="1" ht="30" customHeight="1" x14ac:dyDescent="0.15">
      <c r="C24" s="98"/>
      <c r="D24" s="606" t="s">
        <v>44</v>
      </c>
      <c r="E24" s="606"/>
      <c r="F24" s="606"/>
      <c r="G24" s="606"/>
      <c r="H24" s="606"/>
      <c r="I24" s="606"/>
      <c r="J24" s="60"/>
      <c r="K24" s="607"/>
      <c r="L24" s="608"/>
      <c r="M24" s="608"/>
      <c r="N24" s="608"/>
      <c r="O24" s="608"/>
      <c r="P24" s="608"/>
      <c r="Q24" s="608"/>
      <c r="R24" s="608"/>
      <c r="S24" s="608"/>
      <c r="T24" s="608"/>
      <c r="U24" s="608"/>
      <c r="V24" s="608"/>
      <c r="W24" s="608"/>
      <c r="X24" s="608"/>
      <c r="Y24" s="608"/>
      <c r="Z24" s="608"/>
      <c r="AA24" s="608"/>
      <c r="AB24" s="608"/>
      <c r="AC24" s="608"/>
      <c r="AD24" s="609"/>
      <c r="AE24" s="229" t="s">
        <v>20</v>
      </c>
      <c r="AF24" s="10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row>
    <row r="25" spans="1:120" s="32" customFormat="1" ht="18" customHeight="1" x14ac:dyDescent="0.15">
      <c r="C25" s="98"/>
      <c r="D25" s="606" t="s">
        <v>24</v>
      </c>
      <c r="E25" s="606"/>
      <c r="F25" s="606"/>
      <c r="G25" s="606"/>
      <c r="H25" s="606"/>
      <c r="I25" s="606"/>
      <c r="J25" s="60"/>
      <c r="K25" s="310"/>
      <c r="L25" s="231" t="s">
        <v>306</v>
      </c>
      <c r="M25" s="307"/>
      <c r="N25" s="311"/>
      <c r="O25" s="231" t="s">
        <v>26</v>
      </c>
      <c r="P25" s="307"/>
      <c r="Q25" s="311"/>
      <c r="R25" s="231" t="s">
        <v>27</v>
      </c>
      <c r="S25" s="307"/>
      <c r="T25" s="311"/>
      <c r="U25" s="231" t="s">
        <v>67</v>
      </c>
      <c r="AF25" s="102"/>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row>
    <row r="26" spans="1:120" s="32" customFormat="1" ht="18" customHeight="1" x14ac:dyDescent="0.15">
      <c r="C26" s="51"/>
      <c r="D26" s="230"/>
      <c r="E26" s="230"/>
      <c r="F26" s="230"/>
      <c r="G26" s="230"/>
      <c r="H26" s="230"/>
      <c r="I26" s="230"/>
      <c r="J26" s="51"/>
      <c r="K26" s="51"/>
      <c r="M26" s="51"/>
      <c r="N26" s="51"/>
      <c r="P26" s="51"/>
      <c r="Q26" s="51"/>
      <c r="S26" s="51"/>
      <c r="T26" s="51"/>
      <c r="AF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row>
    <row r="27" spans="1:120" s="32" customFormat="1" ht="18" customHeight="1" x14ac:dyDescent="0.15">
      <c r="A27" s="51"/>
      <c r="C27" s="51"/>
      <c r="D27" s="634"/>
      <c r="E27" s="634"/>
      <c r="F27" s="634"/>
      <c r="G27" s="634"/>
      <c r="H27" s="634"/>
      <c r="I27" s="634"/>
      <c r="J27" s="51"/>
      <c r="K27" s="51"/>
      <c r="L27" s="51"/>
      <c r="M27" s="51"/>
      <c r="N27" s="51"/>
      <c r="O27" s="51"/>
      <c r="P27" s="51"/>
      <c r="Q27" s="51"/>
      <c r="R27" s="51"/>
      <c r="S27" s="51"/>
      <c r="T27" s="51"/>
      <c r="U27" s="51"/>
      <c r="V27" s="51"/>
      <c r="W27" s="51"/>
      <c r="X27" s="51"/>
      <c r="Y27" s="51"/>
      <c r="Z27" s="51"/>
      <c r="AA27" s="51"/>
      <c r="AB27" s="51"/>
      <c r="AC27" s="51"/>
      <c r="AD27" s="51"/>
      <c r="AE27" s="51"/>
      <c r="AF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row>
    <row r="28" spans="1:120" s="32" customFormat="1" ht="18" customHeight="1" x14ac:dyDescent="0.15">
      <c r="A28" s="293">
        <v>41</v>
      </c>
      <c r="B28" s="51"/>
      <c r="C28" s="98"/>
      <c r="D28" s="606" t="s">
        <v>755</v>
      </c>
      <c r="E28" s="606"/>
      <c r="F28" s="606"/>
      <c r="G28" s="606"/>
      <c r="H28" s="606"/>
      <c r="I28" s="606"/>
      <c r="J28" s="60"/>
      <c r="K28" s="307"/>
      <c r="L28" s="311"/>
      <c r="M28" s="231" t="s">
        <v>306</v>
      </c>
      <c r="N28" s="307"/>
      <c r="O28" s="332"/>
      <c r="P28" s="332"/>
      <c r="Q28" s="332"/>
      <c r="R28" s="332"/>
      <c r="S28" s="311"/>
      <c r="T28" s="231" t="s">
        <v>306</v>
      </c>
      <c r="U28" s="366"/>
      <c r="V28" s="231"/>
      <c r="W28" s="231"/>
      <c r="X28" s="231"/>
      <c r="Y28" s="231"/>
      <c r="Z28" s="231"/>
      <c r="AA28" s="231"/>
      <c r="AB28" s="231"/>
      <c r="AC28" s="231"/>
      <c r="AD28" s="23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row>
    <row r="29" spans="1:120" s="32" customFormat="1" ht="18" customHeight="1" x14ac:dyDescent="0.15">
      <c r="C29" s="98"/>
      <c r="D29" s="606" t="s">
        <v>49</v>
      </c>
      <c r="E29" s="606"/>
      <c r="F29" s="606"/>
      <c r="G29" s="606"/>
      <c r="H29" s="606"/>
      <c r="I29" s="606"/>
      <c r="J29" s="60"/>
      <c r="K29" s="607"/>
      <c r="L29" s="608"/>
      <c r="M29" s="608"/>
      <c r="N29" s="608"/>
      <c r="O29" s="608"/>
      <c r="P29" s="608"/>
      <c r="Q29" s="608"/>
      <c r="R29" s="608"/>
      <c r="S29" s="608"/>
      <c r="T29" s="608"/>
      <c r="U29" s="608"/>
      <c r="V29" s="608"/>
      <c r="W29" s="608"/>
      <c r="X29" s="608"/>
      <c r="Y29" s="608"/>
      <c r="Z29" s="608"/>
      <c r="AA29" s="608"/>
      <c r="AB29" s="608"/>
      <c r="AC29" s="608"/>
      <c r="AD29" s="609"/>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row>
    <row r="30" spans="1:120" s="32" customFormat="1" ht="30" customHeight="1" x14ac:dyDescent="0.15">
      <c r="C30" s="98"/>
      <c r="D30" s="606" t="s">
        <v>44</v>
      </c>
      <c r="E30" s="606"/>
      <c r="F30" s="606"/>
      <c r="G30" s="606"/>
      <c r="H30" s="606"/>
      <c r="I30" s="606"/>
      <c r="J30" s="60"/>
      <c r="K30" s="607"/>
      <c r="L30" s="608"/>
      <c r="M30" s="608"/>
      <c r="N30" s="608"/>
      <c r="O30" s="608"/>
      <c r="P30" s="608"/>
      <c r="Q30" s="608"/>
      <c r="R30" s="608"/>
      <c r="S30" s="608"/>
      <c r="T30" s="608"/>
      <c r="U30" s="608"/>
      <c r="V30" s="608"/>
      <c r="W30" s="608"/>
      <c r="X30" s="608"/>
      <c r="Y30" s="608"/>
      <c r="Z30" s="608"/>
      <c r="AA30" s="608"/>
      <c r="AB30" s="608"/>
      <c r="AC30" s="608"/>
      <c r="AD30" s="609"/>
      <c r="AE30" s="229" t="s">
        <v>20</v>
      </c>
      <c r="AF30" s="10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row>
    <row r="31" spans="1:120" s="32" customFormat="1" ht="18" customHeight="1" x14ac:dyDescent="0.15">
      <c r="C31" s="98"/>
      <c r="D31" s="606" t="s">
        <v>24</v>
      </c>
      <c r="E31" s="606"/>
      <c r="F31" s="606"/>
      <c r="G31" s="606"/>
      <c r="H31" s="606"/>
      <c r="I31" s="606"/>
      <c r="J31" s="60"/>
      <c r="K31" s="310"/>
      <c r="L31" s="231" t="s">
        <v>306</v>
      </c>
      <c r="M31" s="307"/>
      <c r="N31" s="311"/>
      <c r="O31" s="231" t="s">
        <v>26</v>
      </c>
      <c r="P31" s="307"/>
      <c r="Q31" s="311"/>
      <c r="R31" s="231" t="s">
        <v>27</v>
      </c>
      <c r="S31" s="307"/>
      <c r="T31" s="311"/>
      <c r="U31" s="231" t="s">
        <v>67</v>
      </c>
      <c r="V31" s="231"/>
      <c r="W31" s="231"/>
      <c r="X31" s="231"/>
      <c r="Y31" s="231"/>
      <c r="Z31" s="231"/>
      <c r="AA31" s="231"/>
      <c r="AB31" s="231"/>
      <c r="AC31" s="231"/>
      <c r="AD31" s="231"/>
      <c r="AF31" s="102"/>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row>
    <row r="32" spans="1:120" s="32" customFormat="1" ht="18" customHeight="1" x14ac:dyDescent="0.15">
      <c r="C32" s="51"/>
      <c r="D32" s="230"/>
      <c r="E32" s="230"/>
      <c r="F32" s="230"/>
      <c r="G32" s="230"/>
      <c r="H32" s="230"/>
      <c r="I32" s="230"/>
      <c r="J32" s="51"/>
      <c r="K32" s="51"/>
      <c r="M32" s="51"/>
      <c r="N32" s="51"/>
      <c r="P32" s="51"/>
      <c r="Q32" s="51"/>
      <c r="S32" s="51"/>
      <c r="T32" s="51"/>
      <c r="AF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row>
    <row r="33" spans="1:120" s="32" customFormat="1" ht="18" customHeight="1" x14ac:dyDescent="0.15">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row>
    <row r="34" spans="1:120" s="32" customFormat="1" ht="18" customHeight="1" x14ac:dyDescent="0.15">
      <c r="A34" s="65">
        <v>41</v>
      </c>
      <c r="C34" s="98"/>
      <c r="D34" s="606" t="s">
        <v>755</v>
      </c>
      <c r="E34" s="606"/>
      <c r="F34" s="606"/>
      <c r="G34" s="606"/>
      <c r="H34" s="606"/>
      <c r="I34" s="606"/>
      <c r="J34" s="60"/>
      <c r="K34" s="307"/>
      <c r="L34" s="311"/>
      <c r="M34" s="231" t="s">
        <v>306</v>
      </c>
      <c r="N34" s="307"/>
      <c r="O34" s="332"/>
      <c r="P34" s="332"/>
      <c r="Q34" s="332"/>
      <c r="R34" s="332"/>
      <c r="S34" s="311"/>
      <c r="T34" s="231" t="s">
        <v>306</v>
      </c>
      <c r="U34" s="366"/>
      <c r="V34" s="231"/>
      <c r="W34" s="231"/>
      <c r="X34" s="231"/>
      <c r="Y34" s="231"/>
      <c r="Z34" s="231"/>
      <c r="AA34" s="231"/>
      <c r="AB34" s="231"/>
      <c r="AC34" s="231"/>
      <c r="AD34" s="23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row>
    <row r="35" spans="1:120" s="32" customFormat="1" ht="18" customHeight="1" x14ac:dyDescent="0.15">
      <c r="C35" s="98"/>
      <c r="D35" s="606" t="s">
        <v>49</v>
      </c>
      <c r="E35" s="606"/>
      <c r="F35" s="606"/>
      <c r="G35" s="606"/>
      <c r="H35" s="606"/>
      <c r="I35" s="606"/>
      <c r="J35" s="60"/>
      <c r="K35" s="607"/>
      <c r="L35" s="608"/>
      <c r="M35" s="608"/>
      <c r="N35" s="608"/>
      <c r="O35" s="608"/>
      <c r="P35" s="608"/>
      <c r="Q35" s="608"/>
      <c r="R35" s="608"/>
      <c r="S35" s="608"/>
      <c r="T35" s="608"/>
      <c r="U35" s="608"/>
      <c r="V35" s="608"/>
      <c r="W35" s="608"/>
      <c r="X35" s="608"/>
      <c r="Y35" s="608"/>
      <c r="Z35" s="608"/>
      <c r="AA35" s="608"/>
      <c r="AB35" s="608"/>
      <c r="AC35" s="608"/>
      <c r="AD35" s="609"/>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row>
    <row r="36" spans="1:120" s="32" customFormat="1" ht="30" customHeight="1" x14ac:dyDescent="0.15">
      <c r="C36" s="98"/>
      <c r="D36" s="606" t="s">
        <v>44</v>
      </c>
      <c r="E36" s="606"/>
      <c r="F36" s="606"/>
      <c r="G36" s="606"/>
      <c r="H36" s="606"/>
      <c r="I36" s="606"/>
      <c r="J36" s="60"/>
      <c r="K36" s="607"/>
      <c r="L36" s="608"/>
      <c r="M36" s="608"/>
      <c r="N36" s="608"/>
      <c r="O36" s="608"/>
      <c r="P36" s="608"/>
      <c r="Q36" s="608"/>
      <c r="R36" s="608"/>
      <c r="S36" s="608"/>
      <c r="T36" s="608"/>
      <c r="U36" s="608"/>
      <c r="V36" s="608"/>
      <c r="W36" s="608"/>
      <c r="X36" s="608"/>
      <c r="Y36" s="608"/>
      <c r="Z36" s="608"/>
      <c r="AA36" s="608"/>
      <c r="AB36" s="608"/>
      <c r="AC36" s="608"/>
      <c r="AD36" s="609"/>
      <c r="AE36" s="229" t="s">
        <v>20</v>
      </c>
      <c r="AF36" s="10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row>
    <row r="37" spans="1:120" s="32" customFormat="1" ht="18" customHeight="1" x14ac:dyDescent="0.15">
      <c r="C37" s="98"/>
      <c r="D37" s="606" t="s">
        <v>24</v>
      </c>
      <c r="E37" s="606"/>
      <c r="F37" s="606"/>
      <c r="G37" s="606"/>
      <c r="H37" s="606"/>
      <c r="I37" s="606"/>
      <c r="J37" s="60"/>
      <c r="K37" s="310"/>
      <c r="L37" s="231" t="s">
        <v>306</v>
      </c>
      <c r="M37" s="307"/>
      <c r="N37" s="311"/>
      <c r="O37" s="231" t="s">
        <v>26</v>
      </c>
      <c r="P37" s="307"/>
      <c r="Q37" s="311"/>
      <c r="R37" s="231" t="s">
        <v>27</v>
      </c>
      <c r="S37" s="307"/>
      <c r="T37" s="311"/>
      <c r="U37" s="231" t="s">
        <v>67</v>
      </c>
      <c r="V37" s="231"/>
      <c r="W37" s="231"/>
      <c r="X37" s="231"/>
      <c r="Y37" s="231"/>
      <c r="Z37" s="231"/>
      <c r="AA37" s="231"/>
      <c r="AB37" s="231"/>
      <c r="AC37" s="231"/>
      <c r="AD37" s="231"/>
      <c r="AF37" s="102"/>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row>
    <row r="38" spans="1:120" s="32" customFormat="1" ht="17.100000000000001" customHeight="1" x14ac:dyDescent="0.15">
      <c r="C38" s="51"/>
      <c r="D38" s="230"/>
      <c r="E38" s="230"/>
      <c r="F38" s="230"/>
      <c r="G38" s="230"/>
      <c r="H38" s="230"/>
      <c r="I38" s="230"/>
      <c r="J38" s="51"/>
      <c r="K38" s="51"/>
      <c r="M38" s="51"/>
      <c r="N38" s="51"/>
      <c r="P38" s="51"/>
      <c r="Q38" s="51"/>
      <c r="S38" s="51"/>
      <c r="T38" s="51"/>
      <c r="AF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row>
    <row r="39" spans="1:120" s="32" customFormat="1" ht="17.100000000000001" customHeight="1" x14ac:dyDescent="0.15">
      <c r="M39" s="51"/>
      <c r="T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row>
    <row r="40" spans="1:120" s="32" customFormat="1" ht="17.100000000000001" customHeight="1" x14ac:dyDescent="0.15">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row>
    <row r="41" spans="1:120" s="32" customFormat="1" ht="17.100000000000001" customHeight="1" x14ac:dyDescent="0.15">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row>
    <row r="42" spans="1:120" s="32" customFormat="1" ht="17.100000000000001" customHeight="1" x14ac:dyDescent="0.15">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row>
    <row r="43" spans="1:120" s="32" customFormat="1" x14ac:dyDescent="0.15">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row>
    <row r="44" spans="1:120" s="32" customFormat="1" x14ac:dyDescent="0.15">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row>
    <row r="45" spans="1:120" s="32" customFormat="1" x14ac:dyDescent="0.15">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row>
    <row r="46" spans="1:120" s="32" customFormat="1" x14ac:dyDescent="0.15">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row>
    <row r="47" spans="1:120" s="32" customFormat="1" x14ac:dyDescent="0.15">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row>
  </sheetData>
  <sheetProtection sheet="1" objects="1" scenarios="1"/>
  <mergeCells count="39">
    <mergeCell ref="D37:I37"/>
    <mergeCell ref="D28:I28"/>
    <mergeCell ref="D29:I29"/>
    <mergeCell ref="K29:AD29"/>
    <mergeCell ref="D30:I30"/>
    <mergeCell ref="K30:AD30"/>
    <mergeCell ref="D31:I31"/>
    <mergeCell ref="D34:I34"/>
    <mergeCell ref="D35:I35"/>
    <mergeCell ref="K35:AD35"/>
    <mergeCell ref="D36:I36"/>
    <mergeCell ref="K36:AD36"/>
    <mergeCell ref="D27:I27"/>
    <mergeCell ref="D18:I18"/>
    <mergeCell ref="K18:AD18"/>
    <mergeCell ref="D19:I19"/>
    <mergeCell ref="D20:I20"/>
    <mergeCell ref="D21:I21"/>
    <mergeCell ref="D22:I22"/>
    <mergeCell ref="D23:I23"/>
    <mergeCell ref="K23:AD23"/>
    <mergeCell ref="D24:I24"/>
    <mergeCell ref="K24:AD24"/>
    <mergeCell ref="D25:I25"/>
    <mergeCell ref="A1:AF1"/>
    <mergeCell ref="D17:I17"/>
    <mergeCell ref="K17:AD17"/>
    <mergeCell ref="L4:N4"/>
    <mergeCell ref="D6:I6"/>
    <mergeCell ref="K6:X6"/>
    <mergeCell ref="Z6:AC6"/>
    <mergeCell ref="D10:I10"/>
    <mergeCell ref="D11:I11"/>
    <mergeCell ref="K11:AD11"/>
    <mergeCell ref="D12:I12"/>
    <mergeCell ref="K12:AD12"/>
    <mergeCell ref="D13:I13"/>
    <mergeCell ref="D15:I15"/>
    <mergeCell ref="D16:I16"/>
  </mergeCells>
  <phoneticPr fontId="2"/>
  <dataValidations count="1">
    <dataValidation type="list" allowBlank="1" showInputMessage="1" showErrorMessage="1" sqref="K13 K19 K25 K31 K37">
      <formula1>"　,S,H"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P58"/>
  <sheetViews>
    <sheetView showGridLines="0" zoomScale="120" zoomScaleNormal="120" workbookViewId="0">
      <selection activeCell="F13" sqref="F13"/>
    </sheetView>
  </sheetViews>
  <sheetFormatPr defaultRowHeight="13.5" x14ac:dyDescent="0.15"/>
  <cols>
    <col min="1" max="1" width="2.875" customWidth="1"/>
    <col min="2" max="2" width="1.75" customWidth="1"/>
    <col min="3" max="3" width="3" customWidth="1"/>
    <col min="4" max="4" width="3.125" customWidth="1"/>
    <col min="5" max="32" width="2.875" customWidth="1"/>
    <col min="33" max="33" width="1.5" customWidth="1"/>
    <col min="34" max="34" width="2.875" customWidth="1"/>
    <col min="35" max="100" width="9" style="2" customWidth="1"/>
    <col min="101" max="120" width="9" style="1" customWidth="1"/>
  </cols>
  <sheetData>
    <row r="1" spans="1:120" s="33" customFormat="1" ht="18" customHeight="1" x14ac:dyDescent="0.15">
      <c r="A1" s="33" t="s">
        <v>82</v>
      </c>
      <c r="B1" s="4"/>
    </row>
    <row r="2" spans="1:120" s="4" customFormat="1" x14ac:dyDescent="0.15">
      <c r="B2" s="367"/>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9"/>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6"/>
      <c r="CX2" s="6"/>
      <c r="CY2" s="6"/>
      <c r="CZ2" s="6"/>
      <c r="DA2" s="6"/>
      <c r="DB2" s="6"/>
      <c r="DC2" s="6"/>
      <c r="DD2" s="6"/>
      <c r="DE2" s="6"/>
      <c r="DF2" s="6"/>
      <c r="DG2" s="6"/>
      <c r="DH2" s="6"/>
      <c r="DI2" s="6"/>
      <c r="DJ2" s="6"/>
      <c r="DK2" s="6"/>
      <c r="DL2" s="6"/>
      <c r="DM2" s="6"/>
      <c r="DN2" s="6"/>
      <c r="DO2" s="6"/>
      <c r="DP2" s="6"/>
    </row>
    <row r="3" spans="1:120" s="4" customFormat="1" x14ac:dyDescent="0.15">
      <c r="B3" s="370"/>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2"/>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6"/>
      <c r="CX3" s="6"/>
      <c r="CY3" s="6"/>
      <c r="CZ3" s="6"/>
      <c r="DA3" s="6"/>
      <c r="DB3" s="6"/>
      <c r="DC3" s="6"/>
      <c r="DD3" s="6"/>
      <c r="DE3" s="6"/>
      <c r="DF3" s="6"/>
      <c r="DG3" s="6"/>
      <c r="DH3" s="6"/>
      <c r="DI3" s="6"/>
      <c r="DJ3" s="6"/>
      <c r="DK3" s="6"/>
      <c r="DL3" s="6"/>
      <c r="DM3" s="6"/>
      <c r="DN3" s="6"/>
      <c r="DO3" s="6"/>
      <c r="DP3" s="6"/>
    </row>
    <row r="4" spans="1:120" s="4" customFormat="1" x14ac:dyDescent="0.15">
      <c r="B4" s="370"/>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2"/>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6"/>
      <c r="CX4" s="6"/>
      <c r="CY4" s="6"/>
      <c r="CZ4" s="6"/>
      <c r="DA4" s="6"/>
      <c r="DB4" s="6"/>
      <c r="DC4" s="6"/>
      <c r="DD4" s="6"/>
      <c r="DE4" s="6"/>
      <c r="DF4" s="6"/>
      <c r="DG4" s="6"/>
      <c r="DH4" s="6"/>
      <c r="DI4" s="6"/>
      <c r="DJ4" s="6"/>
      <c r="DK4" s="6"/>
      <c r="DL4" s="6"/>
      <c r="DM4" s="6"/>
      <c r="DN4" s="6"/>
      <c r="DO4" s="6"/>
      <c r="DP4" s="6"/>
    </row>
    <row r="5" spans="1:120" s="4" customFormat="1" x14ac:dyDescent="0.15">
      <c r="B5" s="370"/>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2"/>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6"/>
      <c r="CX5" s="6"/>
      <c r="CY5" s="6"/>
      <c r="CZ5" s="6"/>
      <c r="DA5" s="6"/>
      <c r="DB5" s="6"/>
      <c r="DC5" s="6"/>
      <c r="DD5" s="6"/>
      <c r="DE5" s="6"/>
      <c r="DF5" s="6"/>
      <c r="DG5" s="6"/>
      <c r="DH5" s="6"/>
      <c r="DI5" s="6"/>
      <c r="DJ5" s="6"/>
      <c r="DK5" s="6"/>
      <c r="DL5" s="6"/>
      <c r="DM5" s="6"/>
      <c r="DN5" s="6"/>
      <c r="DO5" s="6"/>
      <c r="DP5" s="6"/>
    </row>
    <row r="6" spans="1:120" s="4" customFormat="1" x14ac:dyDescent="0.15">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2"/>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6"/>
      <c r="CX6" s="6"/>
      <c r="CY6" s="6"/>
      <c r="CZ6" s="6"/>
      <c r="DA6" s="6"/>
      <c r="DB6" s="6"/>
      <c r="DC6" s="6"/>
      <c r="DD6" s="6"/>
      <c r="DE6" s="6"/>
      <c r="DF6" s="6"/>
      <c r="DG6" s="6"/>
      <c r="DH6" s="6"/>
      <c r="DI6" s="6"/>
      <c r="DJ6" s="6"/>
      <c r="DK6" s="6"/>
      <c r="DL6" s="6"/>
      <c r="DM6" s="6"/>
      <c r="DN6" s="6"/>
      <c r="DO6" s="6"/>
      <c r="DP6" s="6"/>
    </row>
    <row r="7" spans="1:120" s="4" customFormat="1" x14ac:dyDescent="0.15">
      <c r="B7" s="370"/>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2"/>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6"/>
      <c r="CX7" s="6"/>
      <c r="CY7" s="6"/>
      <c r="CZ7" s="6"/>
      <c r="DA7" s="6"/>
      <c r="DB7" s="6"/>
      <c r="DC7" s="6"/>
      <c r="DD7" s="6"/>
      <c r="DE7" s="6"/>
      <c r="DF7" s="6"/>
      <c r="DG7" s="6"/>
      <c r="DH7" s="6"/>
      <c r="DI7" s="6"/>
      <c r="DJ7" s="6"/>
      <c r="DK7" s="6"/>
      <c r="DL7" s="6"/>
      <c r="DM7" s="6"/>
      <c r="DN7" s="6"/>
      <c r="DO7" s="6"/>
      <c r="DP7" s="6"/>
    </row>
    <row r="8" spans="1:120" s="4" customFormat="1" x14ac:dyDescent="0.15">
      <c r="B8" s="370"/>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2"/>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6"/>
      <c r="CX8" s="6"/>
      <c r="CY8" s="6"/>
      <c r="CZ8" s="6"/>
      <c r="DA8" s="6"/>
      <c r="DB8" s="6"/>
      <c r="DC8" s="6"/>
      <c r="DD8" s="6"/>
      <c r="DE8" s="6"/>
      <c r="DF8" s="6"/>
      <c r="DG8" s="6"/>
      <c r="DH8" s="6"/>
      <c r="DI8" s="6"/>
      <c r="DJ8" s="6"/>
      <c r="DK8" s="6"/>
      <c r="DL8" s="6"/>
      <c r="DM8" s="6"/>
      <c r="DN8" s="6"/>
      <c r="DO8" s="6"/>
      <c r="DP8" s="6"/>
    </row>
    <row r="9" spans="1:120" s="4" customFormat="1" x14ac:dyDescent="0.15">
      <c r="B9" s="370"/>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2"/>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6"/>
      <c r="CX9" s="6"/>
      <c r="CY9" s="6"/>
      <c r="CZ9" s="6"/>
      <c r="DA9" s="6"/>
      <c r="DB9" s="6"/>
      <c r="DC9" s="6"/>
      <c r="DD9" s="6"/>
      <c r="DE9" s="6"/>
      <c r="DF9" s="6"/>
      <c r="DG9" s="6"/>
      <c r="DH9" s="6"/>
      <c r="DI9" s="6"/>
      <c r="DJ9" s="6"/>
      <c r="DK9" s="6"/>
      <c r="DL9" s="6"/>
      <c r="DM9" s="6"/>
      <c r="DN9" s="6"/>
      <c r="DO9" s="6"/>
      <c r="DP9" s="6"/>
    </row>
    <row r="10" spans="1:120" s="4" customFormat="1" x14ac:dyDescent="0.15">
      <c r="B10" s="370"/>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2"/>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6"/>
      <c r="CX10" s="6"/>
      <c r="CY10" s="6"/>
      <c r="CZ10" s="6"/>
      <c r="DA10" s="6"/>
      <c r="DB10" s="6"/>
      <c r="DC10" s="6"/>
      <c r="DD10" s="6"/>
      <c r="DE10" s="6"/>
      <c r="DF10" s="6"/>
      <c r="DG10" s="6"/>
      <c r="DH10" s="6"/>
      <c r="DI10" s="6"/>
      <c r="DJ10" s="6"/>
      <c r="DK10" s="6"/>
      <c r="DL10" s="6"/>
      <c r="DM10" s="6"/>
      <c r="DN10" s="6"/>
      <c r="DO10" s="6"/>
      <c r="DP10" s="6"/>
    </row>
    <row r="11" spans="1:120" s="4" customFormat="1" ht="14.25" x14ac:dyDescent="0.15">
      <c r="B11" s="370"/>
      <c r="C11" s="371"/>
      <c r="D11" s="371"/>
      <c r="E11" s="371"/>
      <c r="F11" s="371"/>
      <c r="G11" s="636" t="s">
        <v>299</v>
      </c>
      <c r="H11" s="636"/>
      <c r="I11" s="636"/>
      <c r="J11" s="636"/>
      <c r="K11" s="636"/>
      <c r="L11" s="636"/>
      <c r="M11" s="636"/>
      <c r="N11" s="636"/>
      <c r="O11" s="636"/>
      <c r="P11" s="636"/>
      <c r="Q11" s="636"/>
      <c r="R11" s="636"/>
      <c r="S11" s="636"/>
      <c r="T11" s="636"/>
      <c r="U11" s="636"/>
      <c r="V11" s="636"/>
      <c r="W11" s="636"/>
      <c r="X11" s="636"/>
      <c r="Y11" s="636"/>
      <c r="Z11" s="636"/>
      <c r="AA11" s="636"/>
      <c r="AB11" s="636"/>
      <c r="AC11" s="371"/>
      <c r="AD11" s="371"/>
      <c r="AE11" s="371"/>
      <c r="AF11" s="372"/>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6"/>
      <c r="CX11" s="6"/>
      <c r="CY11" s="6"/>
      <c r="CZ11" s="6"/>
      <c r="DA11" s="6"/>
      <c r="DB11" s="6"/>
      <c r="DC11" s="6"/>
      <c r="DD11" s="6"/>
      <c r="DE11" s="6"/>
      <c r="DF11" s="6"/>
      <c r="DG11" s="6"/>
      <c r="DH11" s="6"/>
      <c r="DI11" s="6"/>
      <c r="DJ11" s="6"/>
      <c r="DK11" s="6"/>
      <c r="DL11" s="6"/>
      <c r="DM11" s="6"/>
      <c r="DN11" s="6"/>
      <c r="DO11" s="6"/>
      <c r="DP11" s="6"/>
    </row>
    <row r="12" spans="1:120" s="4" customFormat="1" ht="14.25" x14ac:dyDescent="0.15">
      <c r="B12" s="370"/>
      <c r="C12" s="371"/>
      <c r="D12" s="371"/>
      <c r="E12" s="371"/>
      <c r="F12" s="371"/>
      <c r="G12" s="371"/>
      <c r="H12" s="373"/>
      <c r="I12" s="373"/>
      <c r="J12" s="373"/>
      <c r="K12" s="373"/>
      <c r="L12" s="373"/>
      <c r="M12" s="371"/>
      <c r="N12" s="635" t="s">
        <v>81</v>
      </c>
      <c r="O12" s="635"/>
      <c r="P12" s="635"/>
      <c r="Q12" s="635"/>
      <c r="R12" s="635"/>
      <c r="S12" s="635"/>
      <c r="T12" s="635"/>
      <c r="U12" s="635"/>
      <c r="V12" s="371"/>
      <c r="W12" s="371"/>
      <c r="X12" s="371"/>
      <c r="Y12" s="371"/>
      <c r="Z12" s="371"/>
      <c r="AA12" s="371"/>
      <c r="AB12" s="371"/>
      <c r="AC12" s="371"/>
      <c r="AD12" s="371"/>
      <c r="AE12" s="371"/>
      <c r="AF12" s="372"/>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6"/>
      <c r="CX12" s="6"/>
      <c r="CY12" s="6"/>
      <c r="CZ12" s="6"/>
      <c r="DA12" s="6"/>
      <c r="DB12" s="6"/>
      <c r="DC12" s="6"/>
      <c r="DD12" s="6"/>
      <c r="DE12" s="6"/>
      <c r="DF12" s="6"/>
      <c r="DG12" s="6"/>
      <c r="DH12" s="6"/>
      <c r="DI12" s="6"/>
      <c r="DJ12" s="6"/>
      <c r="DK12" s="6"/>
      <c r="DL12" s="6"/>
      <c r="DM12" s="6"/>
      <c r="DN12" s="6"/>
      <c r="DO12" s="6"/>
      <c r="DP12" s="6"/>
    </row>
    <row r="13" spans="1:120" s="4" customFormat="1" ht="14.25" x14ac:dyDescent="0.15">
      <c r="B13" s="370"/>
      <c r="C13" s="371"/>
      <c r="D13" s="371"/>
      <c r="E13" s="371"/>
      <c r="F13" s="374"/>
      <c r="G13" s="375"/>
      <c r="H13" s="376"/>
      <c r="I13" s="376"/>
      <c r="J13" s="376"/>
      <c r="K13" s="376"/>
      <c r="L13" s="376"/>
      <c r="M13" s="376"/>
      <c r="N13" s="376"/>
      <c r="O13" s="376"/>
      <c r="P13" s="376"/>
      <c r="Q13" s="376"/>
      <c r="R13" s="376"/>
      <c r="S13" s="376"/>
      <c r="T13" s="376"/>
      <c r="U13" s="376"/>
      <c r="V13" s="376"/>
      <c r="W13" s="376"/>
      <c r="X13" s="376"/>
      <c r="Y13" s="375"/>
      <c r="Z13" s="375"/>
      <c r="AA13" s="375"/>
      <c r="AB13" s="377"/>
      <c r="AC13" s="371"/>
      <c r="AD13" s="371"/>
      <c r="AE13" s="371"/>
      <c r="AF13" s="372"/>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6"/>
      <c r="CX13" s="6"/>
      <c r="CY13" s="6"/>
      <c r="CZ13" s="6"/>
      <c r="DA13" s="6"/>
      <c r="DB13" s="6"/>
      <c r="DC13" s="6"/>
      <c r="DD13" s="6"/>
      <c r="DE13" s="6"/>
      <c r="DF13" s="6"/>
      <c r="DG13" s="6"/>
      <c r="DH13" s="6"/>
      <c r="DI13" s="6"/>
      <c r="DJ13" s="6"/>
      <c r="DK13" s="6"/>
      <c r="DL13" s="6"/>
      <c r="DM13" s="6"/>
      <c r="DN13" s="6"/>
      <c r="DO13" s="6"/>
      <c r="DP13" s="6"/>
    </row>
    <row r="14" spans="1:120" s="4" customFormat="1" x14ac:dyDescent="0.15">
      <c r="B14" s="370"/>
      <c r="C14" s="371"/>
      <c r="D14" s="371"/>
      <c r="E14" s="371"/>
      <c r="F14" s="378"/>
      <c r="G14" s="371"/>
      <c r="H14" s="371"/>
      <c r="I14" s="371"/>
      <c r="J14" s="371"/>
      <c r="K14" s="371"/>
      <c r="L14" s="371"/>
      <c r="M14" s="371"/>
      <c r="N14" s="371"/>
      <c r="O14" s="371"/>
      <c r="P14" s="371"/>
      <c r="Q14" s="371"/>
      <c r="R14" s="371"/>
      <c r="S14" s="371"/>
      <c r="T14" s="371"/>
      <c r="U14" s="371"/>
      <c r="V14" s="371"/>
      <c r="W14" s="371"/>
      <c r="X14" s="371"/>
      <c r="Y14" s="371"/>
      <c r="Z14" s="371"/>
      <c r="AA14" s="371"/>
      <c r="AB14" s="379"/>
      <c r="AC14" s="371"/>
      <c r="AD14" s="371"/>
      <c r="AE14" s="371"/>
      <c r="AF14" s="372"/>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6"/>
      <c r="CX14" s="6"/>
      <c r="CY14" s="6"/>
      <c r="CZ14" s="6"/>
      <c r="DA14" s="6"/>
      <c r="DB14" s="6"/>
      <c r="DC14" s="6"/>
      <c r="DD14" s="6"/>
      <c r="DE14" s="6"/>
      <c r="DF14" s="6"/>
      <c r="DG14" s="6"/>
      <c r="DH14" s="6"/>
      <c r="DI14" s="6"/>
      <c r="DJ14" s="6"/>
      <c r="DK14" s="6"/>
      <c r="DL14" s="6"/>
      <c r="DM14" s="6"/>
      <c r="DN14" s="6"/>
      <c r="DO14" s="6"/>
      <c r="DP14" s="6"/>
    </row>
    <row r="15" spans="1:120" s="4" customFormat="1" x14ac:dyDescent="0.15">
      <c r="B15" s="370"/>
      <c r="C15" s="371"/>
      <c r="D15" s="371"/>
      <c r="E15" s="371"/>
      <c r="F15" s="378"/>
      <c r="G15" s="371"/>
      <c r="H15" s="371"/>
      <c r="I15" s="371"/>
      <c r="J15" s="371"/>
      <c r="K15" s="371"/>
      <c r="L15" s="371"/>
      <c r="M15" s="371"/>
      <c r="N15" s="371"/>
      <c r="O15" s="371"/>
      <c r="P15" s="371"/>
      <c r="Q15" s="371"/>
      <c r="R15" s="371"/>
      <c r="S15" s="371"/>
      <c r="T15" s="371"/>
      <c r="U15" s="371"/>
      <c r="V15" s="371"/>
      <c r="W15" s="371"/>
      <c r="X15" s="371"/>
      <c r="Y15" s="371"/>
      <c r="Z15" s="371"/>
      <c r="AA15" s="371"/>
      <c r="AB15" s="379"/>
      <c r="AC15" s="371"/>
      <c r="AD15" s="371"/>
      <c r="AE15" s="371"/>
      <c r="AF15" s="372"/>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6"/>
      <c r="CX15" s="6"/>
      <c r="CY15" s="6"/>
      <c r="CZ15" s="6"/>
      <c r="DA15" s="6"/>
      <c r="DB15" s="6"/>
      <c r="DC15" s="6"/>
      <c r="DD15" s="6"/>
      <c r="DE15" s="6"/>
      <c r="DF15" s="6"/>
      <c r="DG15" s="6"/>
      <c r="DH15" s="6"/>
      <c r="DI15" s="6"/>
      <c r="DJ15" s="6"/>
      <c r="DK15" s="6"/>
      <c r="DL15" s="6"/>
      <c r="DM15" s="6"/>
      <c r="DN15" s="6"/>
      <c r="DO15" s="6"/>
      <c r="DP15" s="6"/>
    </row>
    <row r="16" spans="1:120" s="4" customFormat="1" x14ac:dyDescent="0.15">
      <c r="B16" s="370"/>
      <c r="C16" s="371"/>
      <c r="D16" s="371"/>
      <c r="E16" s="371"/>
      <c r="F16" s="378"/>
      <c r="G16" s="637" t="s">
        <v>300</v>
      </c>
      <c r="H16" s="637"/>
      <c r="I16" s="637"/>
      <c r="J16" s="637"/>
      <c r="K16" s="637"/>
      <c r="L16" s="637"/>
      <c r="M16" s="637"/>
      <c r="N16" s="637"/>
      <c r="O16" s="637"/>
      <c r="P16" s="637"/>
      <c r="Q16" s="637"/>
      <c r="R16" s="637"/>
      <c r="S16" s="637"/>
      <c r="T16" s="637"/>
      <c r="U16" s="637"/>
      <c r="V16" s="637"/>
      <c r="W16" s="637"/>
      <c r="X16" s="637"/>
      <c r="Y16" s="637"/>
      <c r="Z16" s="637"/>
      <c r="AA16" s="637"/>
      <c r="AB16" s="379"/>
      <c r="AC16" s="371"/>
      <c r="AD16" s="371"/>
      <c r="AE16" s="371"/>
      <c r="AF16" s="372"/>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6"/>
      <c r="CX16" s="6"/>
      <c r="CY16" s="6"/>
      <c r="CZ16" s="6"/>
      <c r="DA16" s="6"/>
      <c r="DB16" s="6"/>
      <c r="DC16" s="6"/>
      <c r="DD16" s="6"/>
      <c r="DE16" s="6"/>
      <c r="DF16" s="6"/>
      <c r="DG16" s="6"/>
      <c r="DH16" s="6"/>
      <c r="DI16" s="6"/>
      <c r="DJ16" s="6"/>
      <c r="DK16" s="6"/>
      <c r="DL16" s="6"/>
      <c r="DM16" s="6"/>
      <c r="DN16" s="6"/>
      <c r="DO16" s="6"/>
      <c r="DP16" s="6"/>
    </row>
    <row r="17" spans="2:120" s="4" customFormat="1" x14ac:dyDescent="0.15">
      <c r="B17" s="370"/>
      <c r="C17" s="371"/>
      <c r="D17" s="371"/>
      <c r="E17" s="371"/>
      <c r="F17" s="378"/>
      <c r="G17" s="371"/>
      <c r="H17" s="371"/>
      <c r="I17" s="371"/>
      <c r="J17" s="371"/>
      <c r="K17" s="371"/>
      <c r="L17" s="371"/>
      <c r="M17" s="371"/>
      <c r="N17" s="371"/>
      <c r="O17" s="371"/>
      <c r="P17" s="371"/>
      <c r="Q17" s="371"/>
      <c r="R17" s="371"/>
      <c r="S17" s="371"/>
      <c r="T17" s="371"/>
      <c r="U17" s="371"/>
      <c r="V17" s="371"/>
      <c r="W17" s="371"/>
      <c r="X17" s="371"/>
      <c r="Y17" s="371"/>
      <c r="Z17" s="371"/>
      <c r="AA17" s="371"/>
      <c r="AB17" s="379"/>
      <c r="AC17" s="371"/>
      <c r="AD17" s="371"/>
      <c r="AE17" s="371"/>
      <c r="AF17" s="372"/>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6"/>
      <c r="CX17" s="6"/>
      <c r="CY17" s="6"/>
      <c r="CZ17" s="6"/>
      <c r="DA17" s="6"/>
      <c r="DB17" s="6"/>
      <c r="DC17" s="6"/>
      <c r="DD17" s="6"/>
      <c r="DE17" s="6"/>
      <c r="DF17" s="6"/>
      <c r="DG17" s="6"/>
      <c r="DH17" s="6"/>
      <c r="DI17" s="6"/>
      <c r="DJ17" s="6"/>
      <c r="DK17" s="6"/>
      <c r="DL17" s="6"/>
      <c r="DM17" s="6"/>
      <c r="DN17" s="6"/>
      <c r="DO17" s="6"/>
      <c r="DP17" s="6"/>
    </row>
    <row r="18" spans="2:120" s="4" customFormat="1" x14ac:dyDescent="0.15">
      <c r="B18" s="370"/>
      <c r="C18" s="371"/>
      <c r="D18" s="371"/>
      <c r="E18" s="371"/>
      <c r="F18" s="378"/>
      <c r="G18" s="371"/>
      <c r="H18" s="371"/>
      <c r="I18" s="371"/>
      <c r="J18" s="371"/>
      <c r="K18" s="371"/>
      <c r="L18" s="371"/>
      <c r="M18" s="371"/>
      <c r="N18" s="371"/>
      <c r="O18" s="371"/>
      <c r="P18" s="371"/>
      <c r="Q18" s="371"/>
      <c r="R18" s="371"/>
      <c r="S18" s="371"/>
      <c r="T18" s="371"/>
      <c r="U18" s="371"/>
      <c r="V18" s="371"/>
      <c r="W18" s="371"/>
      <c r="X18" s="371"/>
      <c r="Y18" s="371"/>
      <c r="Z18" s="371"/>
      <c r="AA18" s="371"/>
      <c r="AB18" s="379"/>
      <c r="AC18" s="371"/>
      <c r="AD18" s="371"/>
      <c r="AE18" s="371"/>
      <c r="AF18" s="372"/>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6"/>
      <c r="CX18" s="6"/>
      <c r="CY18" s="6"/>
      <c r="CZ18" s="6"/>
      <c r="DA18" s="6"/>
      <c r="DB18" s="6"/>
      <c r="DC18" s="6"/>
      <c r="DD18" s="6"/>
      <c r="DE18" s="6"/>
      <c r="DF18" s="6"/>
      <c r="DG18" s="6"/>
      <c r="DH18" s="6"/>
      <c r="DI18" s="6"/>
      <c r="DJ18" s="6"/>
      <c r="DK18" s="6"/>
      <c r="DL18" s="6"/>
      <c r="DM18" s="6"/>
      <c r="DN18" s="6"/>
      <c r="DO18" s="6"/>
      <c r="DP18" s="6"/>
    </row>
    <row r="19" spans="2:120" s="4" customFormat="1" x14ac:dyDescent="0.15">
      <c r="B19" s="370"/>
      <c r="C19" s="371"/>
      <c r="D19" s="371"/>
      <c r="E19" s="371"/>
      <c r="F19" s="378"/>
      <c r="G19" s="371"/>
      <c r="H19" s="371"/>
      <c r="I19" s="371"/>
      <c r="J19" s="371"/>
      <c r="K19" s="371"/>
      <c r="L19" s="371"/>
      <c r="M19" s="371"/>
      <c r="N19" s="371"/>
      <c r="O19" s="371"/>
      <c r="P19" s="371"/>
      <c r="Q19" s="371"/>
      <c r="R19" s="371"/>
      <c r="S19" s="371"/>
      <c r="T19" s="371"/>
      <c r="U19" s="371"/>
      <c r="V19" s="371"/>
      <c r="W19" s="371"/>
      <c r="X19" s="371"/>
      <c r="Y19" s="371"/>
      <c r="Z19" s="371"/>
      <c r="AA19" s="371"/>
      <c r="AB19" s="379"/>
      <c r="AC19" s="371"/>
      <c r="AD19" s="371"/>
      <c r="AE19" s="371"/>
      <c r="AF19" s="372"/>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6"/>
      <c r="CX19" s="6"/>
      <c r="CY19" s="6"/>
      <c r="CZ19" s="6"/>
      <c r="DA19" s="6"/>
      <c r="DB19" s="6"/>
      <c r="DC19" s="6"/>
      <c r="DD19" s="6"/>
      <c r="DE19" s="6"/>
      <c r="DF19" s="6"/>
      <c r="DG19" s="6"/>
      <c r="DH19" s="6"/>
      <c r="DI19" s="6"/>
      <c r="DJ19" s="6"/>
      <c r="DK19" s="6"/>
      <c r="DL19" s="6"/>
      <c r="DM19" s="6"/>
      <c r="DN19" s="6"/>
      <c r="DO19" s="6"/>
      <c r="DP19" s="6"/>
    </row>
    <row r="20" spans="2:120" s="4" customFormat="1" x14ac:dyDescent="0.15">
      <c r="B20" s="370"/>
      <c r="C20" s="371"/>
      <c r="D20" s="371"/>
      <c r="E20" s="371"/>
      <c r="F20" s="378"/>
      <c r="G20" s="371"/>
      <c r="H20" s="371"/>
      <c r="I20" s="371"/>
      <c r="J20" s="371"/>
      <c r="K20" s="371"/>
      <c r="L20" s="371"/>
      <c r="M20" s="371"/>
      <c r="N20" s="371"/>
      <c r="O20" s="371"/>
      <c r="P20" s="371"/>
      <c r="Q20" s="371"/>
      <c r="R20" s="371"/>
      <c r="S20" s="371"/>
      <c r="T20" s="371"/>
      <c r="U20" s="371"/>
      <c r="V20" s="371"/>
      <c r="W20" s="371"/>
      <c r="X20" s="371"/>
      <c r="Y20" s="371"/>
      <c r="Z20" s="371"/>
      <c r="AA20" s="371"/>
      <c r="AB20" s="379"/>
      <c r="AC20" s="371"/>
      <c r="AD20" s="371"/>
      <c r="AE20" s="371"/>
      <c r="AF20" s="372"/>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6"/>
      <c r="CX20" s="6"/>
      <c r="CY20" s="6"/>
      <c r="CZ20" s="6"/>
      <c r="DA20" s="6"/>
      <c r="DB20" s="6"/>
      <c r="DC20" s="6"/>
      <c r="DD20" s="6"/>
      <c r="DE20" s="6"/>
      <c r="DF20" s="6"/>
      <c r="DG20" s="6"/>
      <c r="DH20" s="6"/>
      <c r="DI20" s="6"/>
      <c r="DJ20" s="6"/>
      <c r="DK20" s="6"/>
      <c r="DL20" s="6"/>
      <c r="DM20" s="6"/>
      <c r="DN20" s="6"/>
      <c r="DO20" s="6"/>
      <c r="DP20" s="6"/>
    </row>
    <row r="21" spans="2:120" s="4" customFormat="1" x14ac:dyDescent="0.15">
      <c r="B21" s="370"/>
      <c r="C21" s="371"/>
      <c r="D21" s="371"/>
      <c r="E21" s="371"/>
      <c r="F21" s="378"/>
      <c r="G21" s="371"/>
      <c r="H21" s="371"/>
      <c r="I21" s="371"/>
      <c r="J21" s="371"/>
      <c r="K21" s="371"/>
      <c r="L21" s="371"/>
      <c r="M21" s="371"/>
      <c r="N21" s="371"/>
      <c r="O21" s="371"/>
      <c r="P21" s="371"/>
      <c r="Q21" s="371"/>
      <c r="R21" s="371"/>
      <c r="S21" s="371"/>
      <c r="T21" s="371"/>
      <c r="U21" s="371"/>
      <c r="V21" s="371"/>
      <c r="W21" s="371"/>
      <c r="X21" s="371"/>
      <c r="Y21" s="371"/>
      <c r="Z21" s="371"/>
      <c r="AA21" s="371"/>
      <c r="AB21" s="379"/>
      <c r="AC21" s="371"/>
      <c r="AD21" s="371"/>
      <c r="AE21" s="371"/>
      <c r="AF21" s="372"/>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6"/>
      <c r="CX21" s="6"/>
      <c r="CY21" s="6"/>
      <c r="CZ21" s="6"/>
      <c r="DA21" s="6"/>
      <c r="DB21" s="6"/>
      <c r="DC21" s="6"/>
      <c r="DD21" s="6"/>
      <c r="DE21" s="6"/>
      <c r="DF21" s="6"/>
      <c r="DG21" s="6"/>
      <c r="DH21" s="6"/>
      <c r="DI21" s="6"/>
      <c r="DJ21" s="6"/>
      <c r="DK21" s="6"/>
      <c r="DL21" s="6"/>
      <c r="DM21" s="6"/>
      <c r="DN21" s="6"/>
      <c r="DO21" s="6"/>
      <c r="DP21" s="6"/>
    </row>
    <row r="22" spans="2:120" s="4" customFormat="1" x14ac:dyDescent="0.15">
      <c r="B22" s="370"/>
      <c r="C22" s="371"/>
      <c r="D22" s="371"/>
      <c r="E22" s="371"/>
      <c r="F22" s="378"/>
      <c r="G22" s="371"/>
      <c r="H22" s="371"/>
      <c r="I22" s="371"/>
      <c r="J22" s="371"/>
      <c r="K22" s="371"/>
      <c r="L22" s="371"/>
      <c r="M22" s="371"/>
      <c r="N22" s="371"/>
      <c r="O22" s="371"/>
      <c r="P22" s="371"/>
      <c r="Q22" s="371"/>
      <c r="R22" s="371"/>
      <c r="S22" s="371"/>
      <c r="T22" s="371"/>
      <c r="U22" s="371"/>
      <c r="V22" s="371"/>
      <c r="W22" s="371"/>
      <c r="X22" s="371"/>
      <c r="Y22" s="371"/>
      <c r="Z22" s="371"/>
      <c r="AA22" s="371"/>
      <c r="AB22" s="379"/>
      <c r="AC22" s="371"/>
      <c r="AD22" s="371"/>
      <c r="AE22" s="371"/>
      <c r="AF22" s="372"/>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6"/>
      <c r="CX22" s="6"/>
      <c r="CY22" s="6"/>
      <c r="CZ22" s="6"/>
      <c r="DA22" s="6"/>
      <c r="DB22" s="6"/>
      <c r="DC22" s="6"/>
      <c r="DD22" s="6"/>
      <c r="DE22" s="6"/>
      <c r="DF22" s="6"/>
      <c r="DG22" s="6"/>
      <c r="DH22" s="6"/>
      <c r="DI22" s="6"/>
      <c r="DJ22" s="6"/>
      <c r="DK22" s="6"/>
      <c r="DL22" s="6"/>
      <c r="DM22" s="6"/>
      <c r="DN22" s="6"/>
      <c r="DO22" s="6"/>
      <c r="DP22" s="6"/>
    </row>
    <row r="23" spans="2:120" s="4" customFormat="1" x14ac:dyDescent="0.15">
      <c r="B23" s="370"/>
      <c r="C23" s="371"/>
      <c r="D23" s="371"/>
      <c r="E23" s="371"/>
      <c r="F23" s="378"/>
      <c r="G23" s="371"/>
      <c r="H23" s="371"/>
      <c r="I23" s="371"/>
      <c r="J23" s="371"/>
      <c r="K23" s="371"/>
      <c r="L23" s="371"/>
      <c r="M23" s="371"/>
      <c r="N23" s="371"/>
      <c r="O23" s="371"/>
      <c r="P23" s="371"/>
      <c r="Q23" s="371"/>
      <c r="R23" s="371"/>
      <c r="S23" s="371"/>
      <c r="T23" s="371"/>
      <c r="U23" s="371"/>
      <c r="V23" s="371"/>
      <c r="W23" s="371"/>
      <c r="X23" s="371"/>
      <c r="Y23" s="371"/>
      <c r="Z23" s="371"/>
      <c r="AA23" s="371"/>
      <c r="AB23" s="379"/>
      <c r="AC23" s="371"/>
      <c r="AD23" s="371"/>
      <c r="AE23" s="371"/>
      <c r="AF23" s="372"/>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6"/>
      <c r="CX23" s="6"/>
      <c r="CY23" s="6"/>
      <c r="CZ23" s="6"/>
      <c r="DA23" s="6"/>
      <c r="DB23" s="6"/>
      <c r="DC23" s="6"/>
      <c r="DD23" s="6"/>
      <c r="DE23" s="6"/>
      <c r="DF23" s="6"/>
      <c r="DG23" s="6"/>
      <c r="DH23" s="6"/>
      <c r="DI23" s="6"/>
      <c r="DJ23" s="6"/>
      <c r="DK23" s="6"/>
      <c r="DL23" s="6"/>
      <c r="DM23" s="6"/>
      <c r="DN23" s="6"/>
      <c r="DO23" s="6"/>
      <c r="DP23" s="6"/>
    </row>
    <row r="24" spans="2:120" s="4" customFormat="1" x14ac:dyDescent="0.15">
      <c r="B24" s="370"/>
      <c r="C24" s="371"/>
      <c r="D24" s="371"/>
      <c r="E24" s="371"/>
      <c r="F24" s="378"/>
      <c r="G24" s="371"/>
      <c r="H24" s="371"/>
      <c r="I24" s="371"/>
      <c r="J24" s="371"/>
      <c r="K24" s="371"/>
      <c r="L24" s="371"/>
      <c r="M24" s="371"/>
      <c r="N24" s="371"/>
      <c r="O24" s="371"/>
      <c r="P24" s="371"/>
      <c r="Q24" s="371"/>
      <c r="R24" s="371"/>
      <c r="S24" s="371"/>
      <c r="T24" s="371"/>
      <c r="U24" s="371"/>
      <c r="V24" s="371"/>
      <c r="W24" s="371"/>
      <c r="X24" s="371"/>
      <c r="Y24" s="371"/>
      <c r="Z24" s="371"/>
      <c r="AA24" s="371"/>
      <c r="AB24" s="379"/>
      <c r="AC24" s="371"/>
      <c r="AD24" s="371"/>
      <c r="AE24" s="371"/>
      <c r="AF24" s="372"/>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6"/>
      <c r="CX24" s="6"/>
      <c r="CY24" s="6"/>
      <c r="CZ24" s="6"/>
      <c r="DA24" s="6"/>
      <c r="DB24" s="6"/>
      <c r="DC24" s="6"/>
      <c r="DD24" s="6"/>
      <c r="DE24" s="6"/>
      <c r="DF24" s="6"/>
      <c r="DG24" s="6"/>
      <c r="DH24" s="6"/>
      <c r="DI24" s="6"/>
      <c r="DJ24" s="6"/>
      <c r="DK24" s="6"/>
      <c r="DL24" s="6"/>
      <c r="DM24" s="6"/>
      <c r="DN24" s="6"/>
      <c r="DO24" s="6"/>
      <c r="DP24" s="6"/>
    </row>
    <row r="25" spans="2:120" s="4" customFormat="1" x14ac:dyDescent="0.15">
      <c r="B25" s="370"/>
      <c r="C25" s="371"/>
      <c r="D25" s="371"/>
      <c r="E25" s="371"/>
      <c r="F25" s="378"/>
      <c r="G25" s="371"/>
      <c r="H25" s="371"/>
      <c r="I25" s="371"/>
      <c r="J25" s="371"/>
      <c r="K25" s="371"/>
      <c r="L25" s="371"/>
      <c r="M25" s="371"/>
      <c r="N25" s="371"/>
      <c r="O25" s="371"/>
      <c r="P25" s="371"/>
      <c r="Q25" s="371"/>
      <c r="R25" s="371"/>
      <c r="S25" s="371"/>
      <c r="T25" s="371"/>
      <c r="U25" s="371"/>
      <c r="V25" s="371"/>
      <c r="W25" s="371"/>
      <c r="X25" s="371"/>
      <c r="Y25" s="371"/>
      <c r="Z25" s="371"/>
      <c r="AA25" s="371"/>
      <c r="AB25" s="379"/>
      <c r="AC25" s="371"/>
      <c r="AD25" s="371"/>
      <c r="AE25" s="371"/>
      <c r="AF25" s="372"/>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6"/>
      <c r="CX25" s="6"/>
      <c r="CY25" s="6"/>
      <c r="CZ25" s="6"/>
      <c r="DA25" s="6"/>
      <c r="DB25" s="6"/>
      <c r="DC25" s="6"/>
      <c r="DD25" s="6"/>
      <c r="DE25" s="6"/>
      <c r="DF25" s="6"/>
      <c r="DG25" s="6"/>
      <c r="DH25" s="6"/>
      <c r="DI25" s="6"/>
      <c r="DJ25" s="6"/>
      <c r="DK25" s="6"/>
      <c r="DL25" s="6"/>
      <c r="DM25" s="6"/>
      <c r="DN25" s="6"/>
      <c r="DO25" s="6"/>
      <c r="DP25" s="6"/>
    </row>
    <row r="26" spans="2:120" x14ac:dyDescent="0.15">
      <c r="B26" s="370"/>
      <c r="C26" s="380"/>
      <c r="D26" s="380"/>
      <c r="E26" s="380"/>
      <c r="F26" s="381"/>
      <c r="G26" s="380"/>
      <c r="H26" s="380"/>
      <c r="I26" s="380"/>
      <c r="J26" s="380"/>
      <c r="K26" s="380"/>
      <c r="L26" s="380"/>
      <c r="M26" s="380"/>
      <c r="N26" s="380"/>
      <c r="O26" s="380"/>
      <c r="P26" s="380"/>
      <c r="Q26" s="380"/>
      <c r="R26" s="380"/>
      <c r="S26" s="380"/>
      <c r="T26" s="380"/>
      <c r="U26" s="380"/>
      <c r="V26" s="380"/>
      <c r="W26" s="380"/>
      <c r="X26" s="380"/>
      <c r="Y26" s="380"/>
      <c r="Z26" s="380"/>
      <c r="AA26" s="380"/>
      <c r="AB26" s="382"/>
      <c r="AC26" s="380"/>
      <c r="AD26" s="380"/>
      <c r="AE26" s="380"/>
      <c r="AF26" s="383"/>
    </row>
    <row r="27" spans="2:120" x14ac:dyDescent="0.15">
      <c r="B27" s="384"/>
      <c r="C27" s="380"/>
      <c r="D27" s="380"/>
      <c r="E27" s="380"/>
      <c r="F27" s="381"/>
      <c r="G27" s="380"/>
      <c r="H27" s="380"/>
      <c r="I27" s="380"/>
      <c r="J27" s="380"/>
      <c r="K27" s="380"/>
      <c r="L27" s="380"/>
      <c r="M27" s="380"/>
      <c r="N27" s="380"/>
      <c r="O27" s="380"/>
      <c r="P27" s="380"/>
      <c r="Q27" s="380"/>
      <c r="R27" s="380"/>
      <c r="S27" s="380"/>
      <c r="T27" s="380"/>
      <c r="U27" s="380"/>
      <c r="V27" s="380"/>
      <c r="W27" s="380"/>
      <c r="X27" s="380"/>
      <c r="Y27" s="380"/>
      <c r="Z27" s="380"/>
      <c r="AA27" s="380"/>
      <c r="AB27" s="382"/>
      <c r="AC27" s="380"/>
      <c r="AD27" s="380"/>
      <c r="AE27" s="380"/>
      <c r="AF27" s="383"/>
    </row>
    <row r="28" spans="2:120" x14ac:dyDescent="0.15">
      <c r="B28" s="384"/>
      <c r="C28" s="380"/>
      <c r="D28" s="380"/>
      <c r="E28" s="380"/>
      <c r="F28" s="381"/>
      <c r="G28" s="380"/>
      <c r="H28" s="380"/>
      <c r="I28" s="380"/>
      <c r="J28" s="380"/>
      <c r="K28" s="380"/>
      <c r="L28" s="380"/>
      <c r="M28" s="380"/>
      <c r="N28" s="380"/>
      <c r="O28" s="380"/>
      <c r="P28" s="380"/>
      <c r="Q28" s="380"/>
      <c r="R28" s="380"/>
      <c r="S28" s="380"/>
      <c r="T28" s="380"/>
      <c r="U28" s="380"/>
      <c r="V28" s="380"/>
      <c r="W28" s="380"/>
      <c r="X28" s="380"/>
      <c r="Y28" s="380"/>
      <c r="Z28" s="380"/>
      <c r="AA28" s="380"/>
      <c r="AB28" s="382"/>
      <c r="AC28" s="380"/>
      <c r="AD28" s="380"/>
      <c r="AE28" s="380"/>
      <c r="AF28" s="383"/>
    </row>
    <row r="29" spans="2:120" x14ac:dyDescent="0.15">
      <c r="B29" s="384"/>
      <c r="C29" s="380"/>
      <c r="D29" s="380"/>
      <c r="E29" s="380"/>
      <c r="F29" s="385"/>
      <c r="G29" s="386"/>
      <c r="H29" s="386"/>
      <c r="I29" s="386"/>
      <c r="J29" s="386"/>
      <c r="K29" s="386"/>
      <c r="L29" s="386"/>
      <c r="M29" s="386"/>
      <c r="N29" s="386"/>
      <c r="O29" s="386"/>
      <c r="P29" s="386"/>
      <c r="Q29" s="386"/>
      <c r="R29" s="386"/>
      <c r="S29" s="386"/>
      <c r="T29" s="386"/>
      <c r="U29" s="386"/>
      <c r="V29" s="386"/>
      <c r="W29" s="386"/>
      <c r="X29" s="386"/>
      <c r="Y29" s="386"/>
      <c r="Z29" s="386"/>
      <c r="AA29" s="386"/>
      <c r="AB29" s="387"/>
      <c r="AC29" s="380"/>
      <c r="AD29" s="380"/>
      <c r="AE29" s="380"/>
      <c r="AF29" s="383"/>
    </row>
    <row r="30" spans="2:120" x14ac:dyDescent="0.15">
      <c r="B30" s="384"/>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3"/>
    </row>
    <row r="31" spans="2:120" x14ac:dyDescent="0.15">
      <c r="B31" s="384"/>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3"/>
    </row>
    <row r="32" spans="2:120" x14ac:dyDescent="0.15">
      <c r="B32" s="384"/>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3"/>
    </row>
    <row r="33" spans="2:120" x14ac:dyDescent="0.15">
      <c r="B33" s="384"/>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row>
    <row r="34" spans="2:120" x14ac:dyDescent="0.15">
      <c r="B34" s="384"/>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3"/>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row>
    <row r="35" spans="2:120" x14ac:dyDescent="0.15">
      <c r="B35" s="384"/>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3"/>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row>
    <row r="36" spans="2:120" x14ac:dyDescent="0.15">
      <c r="B36" s="384"/>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3"/>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row>
    <row r="37" spans="2:120" x14ac:dyDescent="0.15">
      <c r="B37" s="384"/>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3"/>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row>
    <row r="38" spans="2:120" x14ac:dyDescent="0.15">
      <c r="B38" s="384"/>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3"/>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row>
    <row r="39" spans="2:120" x14ac:dyDescent="0.15">
      <c r="B39" s="384"/>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3"/>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row>
    <row r="40" spans="2:120" x14ac:dyDescent="0.15">
      <c r="B40" s="384"/>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3"/>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row>
    <row r="41" spans="2:120" x14ac:dyDescent="0.15">
      <c r="B41" s="384"/>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3"/>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row>
    <row r="42" spans="2:120" x14ac:dyDescent="0.15">
      <c r="B42" s="384"/>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3"/>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row>
    <row r="43" spans="2:120" x14ac:dyDescent="0.15">
      <c r="B43" s="384"/>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row>
    <row r="44" spans="2:120" x14ac:dyDescent="0.15">
      <c r="B44" s="384"/>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3"/>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row>
    <row r="45" spans="2:120" x14ac:dyDescent="0.15">
      <c r="B45" s="384"/>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3"/>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row>
    <row r="46" spans="2:120" x14ac:dyDescent="0.15">
      <c r="B46" s="384"/>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3"/>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row>
    <row r="47" spans="2:120" x14ac:dyDescent="0.15">
      <c r="B47" s="384"/>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3"/>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row>
    <row r="48" spans="2:120" x14ac:dyDescent="0.15">
      <c r="B48" s="384"/>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3"/>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row>
    <row r="49" spans="2:120" x14ac:dyDescent="0.15">
      <c r="B49" s="384"/>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3"/>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row>
    <row r="50" spans="2:120" x14ac:dyDescent="0.15">
      <c r="B50" s="384"/>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3"/>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row>
    <row r="51" spans="2:120" x14ac:dyDescent="0.15">
      <c r="B51" s="384"/>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3"/>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row>
    <row r="52" spans="2:120" x14ac:dyDescent="0.15">
      <c r="B52" s="384"/>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3"/>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row>
    <row r="53" spans="2:120" x14ac:dyDescent="0.15">
      <c r="B53" s="384"/>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row>
    <row r="54" spans="2:120" x14ac:dyDescent="0.15">
      <c r="B54" s="384"/>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3"/>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row>
    <row r="55" spans="2:120" x14ac:dyDescent="0.15">
      <c r="B55" s="384"/>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3"/>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row>
    <row r="56" spans="2:120" x14ac:dyDescent="0.15">
      <c r="B56" s="384"/>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3"/>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row>
    <row r="57" spans="2:120" x14ac:dyDescent="0.15">
      <c r="B57" s="384"/>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3"/>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row>
    <row r="58" spans="2:120" x14ac:dyDescent="0.15">
      <c r="B58" s="388"/>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90"/>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row>
  </sheetData>
  <sheetProtection sheet="1" objects="1" scenarios="1"/>
  <mergeCells count="3">
    <mergeCell ref="N12:U12"/>
    <mergeCell ref="G11:AB11"/>
    <mergeCell ref="G16:AA16"/>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49"/>
  <sheetViews>
    <sheetView showGridLines="0" zoomScale="120" zoomScaleNormal="120" workbookViewId="0">
      <selection activeCell="F13" sqref="F13:G13"/>
    </sheetView>
  </sheetViews>
  <sheetFormatPr defaultRowHeight="13.5" x14ac:dyDescent="0.15"/>
  <cols>
    <col min="1" max="29" width="3" style="32" customWidth="1"/>
    <col min="30" max="30" width="3.125" style="32" customWidth="1"/>
    <col min="31" max="31" width="3.625" style="32" customWidth="1"/>
    <col min="32" max="16384" width="9" style="32"/>
  </cols>
  <sheetData>
    <row r="1" spans="1:30" ht="16.5" customHeight="1" x14ac:dyDescent="0.15">
      <c r="Z1" s="558" t="s">
        <v>732</v>
      </c>
      <c r="AA1" s="558"/>
      <c r="AB1" s="558"/>
    </row>
    <row r="2" spans="1:30" s="38" customFormat="1" ht="23.25" customHeight="1" x14ac:dyDescent="0.15">
      <c r="B2" s="610" t="s">
        <v>737</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D2" s="104"/>
    </row>
    <row r="3" spans="1:30" ht="21" customHeight="1" x14ac:dyDescent="0.15">
      <c r="B3" s="645" t="s">
        <v>110</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D3" s="51"/>
    </row>
    <row r="4" spans="1:30" ht="15" customHeight="1" x14ac:dyDescent="0.15">
      <c r="AD4" s="51"/>
    </row>
    <row r="5" spans="1:30" ht="15" customHeight="1" x14ac:dyDescent="0.15">
      <c r="B5" s="108"/>
      <c r="C5" s="82"/>
      <c r="D5" s="82"/>
      <c r="E5" s="82"/>
      <c r="F5" s="82"/>
      <c r="G5" s="82"/>
      <c r="H5" s="82"/>
      <c r="I5" s="82"/>
      <c r="J5" s="82"/>
      <c r="K5" s="82"/>
      <c r="L5" s="82"/>
      <c r="M5" s="82"/>
      <c r="N5" s="82"/>
      <c r="O5" s="82"/>
      <c r="P5" s="82"/>
      <c r="Q5" s="82"/>
      <c r="R5" s="82"/>
      <c r="S5" s="82"/>
      <c r="T5" s="82"/>
      <c r="U5" s="82"/>
      <c r="V5" s="82"/>
      <c r="W5" s="82"/>
      <c r="X5" s="82"/>
      <c r="Y5" s="82"/>
      <c r="Z5" s="82"/>
      <c r="AA5" s="82"/>
      <c r="AB5" s="80"/>
      <c r="AC5" s="51"/>
      <c r="AD5" s="51"/>
    </row>
    <row r="6" spans="1:30" ht="15" customHeight="1" x14ac:dyDescent="0.15">
      <c r="B6" s="109"/>
      <c r="C6" s="84"/>
      <c r="D6" s="84"/>
      <c r="E6" s="84"/>
      <c r="F6" s="84"/>
      <c r="G6" s="84"/>
      <c r="H6" s="84"/>
      <c r="I6" s="84"/>
      <c r="J6" s="84"/>
      <c r="K6" s="84"/>
      <c r="L6" s="84"/>
      <c r="M6" s="84"/>
      <c r="N6" s="84"/>
      <c r="O6" s="84"/>
      <c r="P6" s="84"/>
      <c r="Q6" s="84"/>
      <c r="R6" s="51"/>
      <c r="S6" s="51"/>
      <c r="T6" s="51"/>
      <c r="U6" s="51"/>
      <c r="V6" s="51"/>
      <c r="W6" s="51"/>
      <c r="X6" s="51"/>
      <c r="Y6" s="51"/>
      <c r="Z6" s="51"/>
      <c r="AA6" s="51"/>
      <c r="AB6" s="110"/>
      <c r="AC6" s="51"/>
      <c r="AD6" s="51"/>
    </row>
    <row r="7" spans="1:30" ht="20.25" customHeight="1" x14ac:dyDescent="0.15">
      <c r="B7" s="109"/>
      <c r="C7" s="642" t="s">
        <v>301</v>
      </c>
      <c r="D7" s="642"/>
      <c r="E7" s="642"/>
      <c r="F7" s="642"/>
      <c r="G7" s="642"/>
      <c r="H7" s="642"/>
      <c r="I7" s="642"/>
      <c r="J7" s="642"/>
      <c r="K7" s="642"/>
      <c r="L7" s="642"/>
      <c r="M7" s="642"/>
      <c r="N7" s="642"/>
      <c r="O7" s="642"/>
      <c r="P7" s="642"/>
      <c r="Q7" s="642"/>
      <c r="R7" s="642"/>
      <c r="S7" s="642"/>
      <c r="T7" s="642"/>
      <c r="U7" s="642"/>
      <c r="V7" s="642"/>
      <c r="W7" s="642"/>
      <c r="X7" s="642"/>
      <c r="Y7" s="642"/>
      <c r="Z7" s="642"/>
      <c r="AA7" s="642"/>
      <c r="AB7" s="110"/>
      <c r="AC7" s="51"/>
      <c r="AD7" s="51"/>
    </row>
    <row r="8" spans="1:30" ht="18.75" customHeight="1" x14ac:dyDescent="0.15">
      <c r="B8" s="109"/>
      <c r="C8" s="642"/>
      <c r="D8" s="642"/>
      <c r="E8" s="642"/>
      <c r="F8" s="642"/>
      <c r="G8" s="642"/>
      <c r="H8" s="642"/>
      <c r="I8" s="642"/>
      <c r="J8" s="642"/>
      <c r="K8" s="642"/>
      <c r="L8" s="642"/>
      <c r="M8" s="642"/>
      <c r="N8" s="642"/>
      <c r="O8" s="642"/>
      <c r="P8" s="642"/>
      <c r="Q8" s="642"/>
      <c r="R8" s="642"/>
      <c r="S8" s="642"/>
      <c r="T8" s="642"/>
      <c r="U8" s="642"/>
      <c r="V8" s="642"/>
      <c r="W8" s="642"/>
      <c r="X8" s="642"/>
      <c r="Y8" s="642"/>
      <c r="Z8" s="642"/>
      <c r="AA8" s="642"/>
      <c r="AB8" s="110"/>
      <c r="AC8" s="51"/>
      <c r="AD8" s="51"/>
    </row>
    <row r="9" spans="1:30" s="38" customFormat="1" ht="21" customHeight="1" x14ac:dyDescent="0.15">
      <c r="A9" s="111"/>
      <c r="B9" s="112"/>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110"/>
      <c r="AC9" s="104"/>
      <c r="AD9" s="104"/>
    </row>
    <row r="10" spans="1:30" s="38" customFormat="1" ht="15" customHeight="1" x14ac:dyDescent="0.15">
      <c r="B10" s="113"/>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14"/>
      <c r="AC10" s="104"/>
      <c r="AD10" s="104"/>
    </row>
    <row r="11" spans="1:30" ht="15" customHeight="1" x14ac:dyDescent="0.15">
      <c r="B11" s="115"/>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110"/>
      <c r="AC11" s="51"/>
      <c r="AD11" s="51"/>
    </row>
    <row r="12" spans="1:30" ht="15" customHeight="1" x14ac:dyDescent="0.15">
      <c r="B12" s="115"/>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51"/>
      <c r="AA12" s="51"/>
      <c r="AB12" s="110"/>
      <c r="AC12" s="51"/>
      <c r="AD12" s="51"/>
    </row>
    <row r="13" spans="1:30" ht="15" customHeight="1" x14ac:dyDescent="0.15">
      <c r="B13" s="115"/>
      <c r="C13" s="116"/>
      <c r="D13" s="644" t="s">
        <v>615</v>
      </c>
      <c r="E13" s="644"/>
      <c r="F13" s="643" t="str">
        <f>IF('1'!Z9=0,"",'1'!Z9)</f>
        <v/>
      </c>
      <c r="G13" s="643"/>
      <c r="H13" s="51" t="s">
        <v>26</v>
      </c>
      <c r="I13" s="643" t="str">
        <f>IF('1'!AB9=0,"",'1'!AB9)</f>
        <v/>
      </c>
      <c r="J13" s="643"/>
      <c r="K13" s="51" t="s">
        <v>179</v>
      </c>
      <c r="L13" s="643" t="str">
        <f>IF('1'!AD9=0,"",'1'!AD9)</f>
        <v/>
      </c>
      <c r="M13" s="643"/>
      <c r="N13" s="51" t="s">
        <v>67</v>
      </c>
      <c r="O13" s="116"/>
      <c r="P13" s="116"/>
      <c r="Q13" s="116"/>
      <c r="R13" s="116"/>
      <c r="S13" s="116"/>
      <c r="T13" s="116"/>
      <c r="U13" s="116"/>
      <c r="V13" s="116"/>
      <c r="W13" s="116"/>
      <c r="X13" s="116"/>
      <c r="Y13" s="116"/>
      <c r="Z13" s="51"/>
      <c r="AA13" s="51"/>
      <c r="AB13" s="110"/>
      <c r="AC13" s="51"/>
      <c r="AD13" s="51"/>
    </row>
    <row r="14" spans="1:30" ht="15" customHeight="1" x14ac:dyDescent="0.15">
      <c r="B14" s="115"/>
      <c r="C14" s="116"/>
      <c r="D14" s="104"/>
      <c r="E14" s="84"/>
      <c r="F14" s="104"/>
      <c r="G14" s="104"/>
      <c r="H14" s="104"/>
      <c r="I14" s="104"/>
      <c r="J14" s="104"/>
      <c r="K14" s="104"/>
      <c r="L14" s="104"/>
      <c r="M14" s="51"/>
      <c r="N14" s="51"/>
      <c r="O14" s="116"/>
      <c r="P14" s="116"/>
      <c r="Q14" s="116"/>
      <c r="R14" s="116"/>
      <c r="S14" s="116"/>
      <c r="T14" s="116"/>
      <c r="U14" s="116"/>
      <c r="V14" s="116"/>
      <c r="W14" s="116"/>
      <c r="X14" s="116"/>
      <c r="Y14" s="116"/>
      <c r="Z14" s="51"/>
      <c r="AA14" s="51"/>
      <c r="AB14" s="110"/>
      <c r="AC14" s="51"/>
      <c r="AD14" s="51"/>
    </row>
    <row r="15" spans="1:30" ht="15" customHeight="1" x14ac:dyDescent="0.15">
      <c r="B15" s="115"/>
      <c r="C15" s="116"/>
      <c r="D15" s="104"/>
      <c r="E15" s="84"/>
      <c r="F15" s="104"/>
      <c r="G15" s="104"/>
      <c r="H15" s="104"/>
      <c r="I15" s="104"/>
      <c r="J15" s="104"/>
      <c r="K15" s="104"/>
      <c r="L15" s="104"/>
      <c r="M15" s="51"/>
      <c r="N15" s="51"/>
      <c r="O15" s="116"/>
      <c r="P15" s="116"/>
      <c r="Q15" s="116"/>
      <c r="R15" s="116"/>
      <c r="S15" s="116"/>
      <c r="T15" s="116"/>
      <c r="U15" s="116"/>
      <c r="V15" s="116"/>
      <c r="W15" s="116"/>
      <c r="X15" s="116"/>
      <c r="Y15" s="116"/>
      <c r="Z15" s="51"/>
      <c r="AA15" s="51"/>
      <c r="AB15" s="110"/>
      <c r="AC15" s="51"/>
      <c r="AD15" s="51"/>
    </row>
    <row r="16" spans="1:30" ht="15" customHeight="1" x14ac:dyDescent="0.15">
      <c r="B16" s="117"/>
      <c r="C16" s="116"/>
      <c r="D16" s="116"/>
      <c r="E16" s="116"/>
      <c r="F16" s="116"/>
      <c r="G16" s="116"/>
      <c r="H16" s="116"/>
      <c r="I16" s="116"/>
      <c r="J16" s="116"/>
      <c r="K16" s="51"/>
      <c r="L16" s="51"/>
      <c r="M16" s="51"/>
      <c r="N16" s="116"/>
      <c r="O16" s="116"/>
      <c r="P16" s="116"/>
      <c r="Q16" s="51"/>
      <c r="R16" s="51"/>
      <c r="S16" s="51"/>
      <c r="T16" s="51"/>
      <c r="U16" s="51"/>
      <c r="V16" s="51"/>
      <c r="W16" s="51"/>
      <c r="X16" s="51"/>
      <c r="Y16" s="51"/>
      <c r="Z16" s="51"/>
      <c r="AA16" s="51"/>
      <c r="AB16" s="110"/>
      <c r="AD16" s="51"/>
    </row>
    <row r="17" spans="2:30" ht="15" customHeight="1" x14ac:dyDescent="0.15">
      <c r="B17" s="115"/>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51"/>
      <c r="AA17" s="51"/>
      <c r="AB17" s="110"/>
      <c r="AC17" s="51"/>
      <c r="AD17" s="51"/>
    </row>
    <row r="18" spans="2:30" ht="15" customHeight="1" x14ac:dyDescent="0.15">
      <c r="B18" s="115"/>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51"/>
      <c r="AA18" s="51"/>
      <c r="AB18" s="110"/>
      <c r="AC18" s="51"/>
      <c r="AD18" s="51"/>
    </row>
    <row r="19" spans="2:30" ht="15" customHeight="1" x14ac:dyDescent="0.15">
      <c r="B19" s="115"/>
      <c r="C19" s="51"/>
      <c r="D19" s="51"/>
      <c r="E19" s="51"/>
      <c r="F19" s="51"/>
      <c r="G19" s="51"/>
      <c r="H19" s="51"/>
      <c r="I19" s="51"/>
      <c r="J19" s="51"/>
      <c r="K19" s="51"/>
      <c r="L19" s="51"/>
      <c r="M19" s="118"/>
      <c r="N19" s="118"/>
      <c r="O19" s="116"/>
      <c r="P19" s="116"/>
      <c r="Q19" s="116"/>
      <c r="R19" s="116"/>
      <c r="S19" s="116"/>
      <c r="T19" s="116"/>
      <c r="U19" s="116"/>
      <c r="V19" s="116"/>
      <c r="W19" s="116"/>
      <c r="X19" s="116"/>
      <c r="Y19" s="116"/>
      <c r="Z19" s="51"/>
      <c r="AA19" s="51"/>
      <c r="AB19" s="110"/>
      <c r="AC19" s="51"/>
      <c r="AD19" s="51"/>
    </row>
    <row r="20" spans="2:30" ht="15" customHeight="1" x14ac:dyDescent="0.15">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51"/>
      <c r="AA20" s="51"/>
      <c r="AB20" s="110"/>
      <c r="AC20" s="51"/>
      <c r="AD20" s="51"/>
    </row>
    <row r="21" spans="2:30" ht="15" customHeight="1" x14ac:dyDescent="0.15">
      <c r="B21" s="115"/>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51"/>
      <c r="AA21" s="51"/>
      <c r="AB21" s="110"/>
      <c r="AC21" s="51"/>
      <c r="AD21" s="51"/>
    </row>
    <row r="22" spans="2:30" ht="15" customHeight="1" x14ac:dyDescent="0.15">
      <c r="B22" s="115"/>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51"/>
      <c r="AA22" s="51"/>
      <c r="AB22" s="110"/>
      <c r="AC22" s="51"/>
      <c r="AD22" s="51"/>
    </row>
    <row r="23" spans="2:30" ht="15" customHeight="1" x14ac:dyDescent="0.15">
      <c r="B23" s="115"/>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51"/>
      <c r="AA23" s="51"/>
      <c r="AB23" s="110"/>
      <c r="AC23" s="51"/>
      <c r="AD23" s="51"/>
    </row>
    <row r="24" spans="2:30" ht="15" customHeight="1" x14ac:dyDescent="0.15">
      <c r="B24" s="11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51"/>
      <c r="AA24" s="51"/>
      <c r="AB24" s="110"/>
      <c r="AC24" s="51"/>
      <c r="AD24" s="51"/>
    </row>
    <row r="25" spans="2:30" ht="15" customHeight="1" x14ac:dyDescent="0.15">
      <c r="B25" s="115"/>
      <c r="C25" s="116"/>
      <c r="D25" s="116"/>
      <c r="E25" s="116"/>
      <c r="F25" s="116"/>
      <c r="G25" s="116"/>
      <c r="H25" s="116"/>
      <c r="I25" s="116"/>
      <c r="J25" s="116"/>
      <c r="K25" s="116"/>
      <c r="L25" s="116"/>
      <c r="M25" s="51"/>
      <c r="N25" s="116"/>
      <c r="O25" s="116"/>
      <c r="P25" s="116"/>
      <c r="Q25" s="116"/>
      <c r="R25" s="116"/>
      <c r="S25" s="116"/>
      <c r="T25" s="116"/>
      <c r="U25" s="116"/>
      <c r="V25" s="116"/>
      <c r="W25" s="116"/>
      <c r="X25" s="116"/>
      <c r="Y25" s="116"/>
      <c r="Z25" s="51"/>
      <c r="AA25" s="51"/>
      <c r="AB25" s="110"/>
      <c r="AC25" s="51"/>
      <c r="AD25" s="51"/>
    </row>
    <row r="26" spans="2:30" ht="15" customHeight="1" x14ac:dyDescent="0.15">
      <c r="B26" s="115"/>
      <c r="C26" s="116"/>
      <c r="D26" s="116"/>
      <c r="E26" s="116"/>
      <c r="F26" s="116"/>
      <c r="G26" s="116"/>
      <c r="H26" s="116"/>
      <c r="I26" s="116"/>
      <c r="J26" s="116"/>
      <c r="K26" s="638" t="s">
        <v>40</v>
      </c>
      <c r="L26" s="638"/>
      <c r="M26" s="638"/>
      <c r="N26" s="638"/>
      <c r="O26" s="638"/>
      <c r="P26" s="104"/>
      <c r="Q26" s="641" t="str">
        <f>IF('1'!F33=0,"",'1'!F33)</f>
        <v/>
      </c>
      <c r="R26" s="641"/>
      <c r="S26" s="641"/>
      <c r="T26" s="641"/>
      <c r="U26" s="641"/>
      <c r="V26" s="641"/>
      <c r="W26" s="641"/>
      <c r="X26" s="641"/>
      <c r="Y26" s="641"/>
      <c r="Z26" s="641"/>
      <c r="AA26" s="641"/>
      <c r="AB26" s="110"/>
      <c r="AC26" s="51"/>
      <c r="AD26" s="51"/>
    </row>
    <row r="27" spans="2:30" ht="1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51"/>
      <c r="AA27" s="51"/>
      <c r="AB27" s="110"/>
      <c r="AC27" s="51"/>
      <c r="AD27" s="51"/>
    </row>
    <row r="28" spans="2:30" ht="15" customHeight="1" x14ac:dyDescent="0.15">
      <c r="B28" s="115"/>
      <c r="C28" s="51"/>
      <c r="D28" s="51"/>
      <c r="E28" s="51"/>
      <c r="F28" s="51"/>
      <c r="G28" s="51"/>
      <c r="H28" s="51"/>
      <c r="I28" s="51"/>
      <c r="J28" s="51"/>
      <c r="K28" s="638" t="s">
        <v>769</v>
      </c>
      <c r="L28" s="638"/>
      <c r="M28" s="638"/>
      <c r="N28" s="638"/>
      <c r="O28" s="638"/>
      <c r="P28" s="119"/>
      <c r="Q28" s="640" t="str">
        <f>'1'!U17</f>
        <v/>
      </c>
      <c r="R28" s="640"/>
      <c r="S28" s="640"/>
      <c r="T28" s="640"/>
      <c r="U28" s="640"/>
      <c r="V28" s="640"/>
      <c r="W28" s="640"/>
      <c r="X28" s="640"/>
      <c r="Y28" s="640"/>
      <c r="Z28" s="640"/>
      <c r="AA28" s="640"/>
      <c r="AB28" s="110"/>
      <c r="AC28" s="51"/>
      <c r="AD28" s="51"/>
    </row>
    <row r="29" spans="2:30" ht="15" customHeight="1" x14ac:dyDescent="0.15">
      <c r="B29" s="115"/>
      <c r="C29" s="51"/>
      <c r="D29" s="51"/>
      <c r="E29" s="51"/>
      <c r="F29" s="51"/>
      <c r="G29" s="51"/>
      <c r="H29" s="51"/>
      <c r="I29" s="51"/>
      <c r="J29" s="51"/>
      <c r="K29" s="51"/>
      <c r="L29" s="51"/>
      <c r="M29" s="51"/>
      <c r="N29" s="119"/>
      <c r="O29" s="119"/>
      <c r="P29" s="119"/>
      <c r="Q29" s="119"/>
      <c r="R29" s="119"/>
      <c r="S29" s="51"/>
      <c r="T29" s="51"/>
      <c r="U29" s="51"/>
      <c r="V29" s="51"/>
      <c r="W29" s="116"/>
      <c r="X29" s="116"/>
      <c r="Y29" s="51"/>
      <c r="Z29" s="51"/>
      <c r="AA29" s="51"/>
      <c r="AB29" s="110"/>
      <c r="AC29" s="51"/>
      <c r="AD29" s="51"/>
    </row>
    <row r="30" spans="2:30" ht="15" customHeight="1" x14ac:dyDescent="0.15">
      <c r="B30" s="115"/>
      <c r="C30" s="51"/>
      <c r="D30" s="51"/>
      <c r="E30" s="51"/>
      <c r="F30" s="51"/>
      <c r="G30" s="51"/>
      <c r="H30" s="51"/>
      <c r="I30" s="51"/>
      <c r="J30" s="51"/>
      <c r="K30" s="51"/>
      <c r="L30" s="51"/>
      <c r="M30" s="51"/>
      <c r="N30" s="119"/>
      <c r="O30" s="119"/>
      <c r="P30" s="119"/>
      <c r="Q30" s="119"/>
      <c r="R30" s="119"/>
      <c r="S30" s="51"/>
      <c r="T30" s="51"/>
      <c r="U30" s="51"/>
      <c r="V30" s="51"/>
      <c r="W30" s="116"/>
      <c r="X30" s="116"/>
      <c r="Y30" s="51"/>
      <c r="Z30" s="51"/>
      <c r="AA30" s="51"/>
      <c r="AB30" s="110"/>
      <c r="AC30" s="51"/>
      <c r="AD30" s="51"/>
    </row>
    <row r="31" spans="2:30" ht="15" customHeight="1" x14ac:dyDescent="0.15">
      <c r="B31" s="115"/>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110"/>
      <c r="AC31" s="51"/>
      <c r="AD31" s="51"/>
    </row>
    <row r="32" spans="2:30" ht="12.75" customHeight="1" x14ac:dyDescent="0.15">
      <c r="B32" s="115"/>
      <c r="C32" s="51"/>
      <c r="D32" s="51"/>
      <c r="E32" s="51"/>
      <c r="F32" s="51"/>
      <c r="G32" s="51"/>
      <c r="H32" s="51"/>
      <c r="I32" s="51"/>
      <c r="J32" s="51"/>
      <c r="K32" s="51"/>
      <c r="L32" s="51"/>
      <c r="M32" s="51" t="s">
        <v>168</v>
      </c>
      <c r="AB32" s="110"/>
      <c r="AC32" s="51"/>
      <c r="AD32" s="51"/>
    </row>
    <row r="33" spans="2:30" ht="15" customHeight="1" x14ac:dyDescent="0.15">
      <c r="B33" s="115"/>
      <c r="C33" s="116"/>
      <c r="D33" s="116"/>
      <c r="E33" s="116"/>
      <c r="F33" s="116"/>
      <c r="G33" s="116"/>
      <c r="H33" s="116"/>
      <c r="I33" s="116"/>
      <c r="J33" s="116"/>
      <c r="K33" s="116"/>
      <c r="L33" s="116"/>
      <c r="M33" s="51"/>
      <c r="AB33" s="110"/>
      <c r="AC33" s="51"/>
      <c r="AD33" s="51"/>
    </row>
    <row r="34" spans="2:30" ht="15" customHeight="1" x14ac:dyDescent="0.15">
      <c r="B34" s="115"/>
      <c r="C34" s="51"/>
      <c r="D34" s="51"/>
      <c r="E34" s="51"/>
      <c r="F34" s="51"/>
      <c r="G34" s="51"/>
      <c r="H34" s="51"/>
      <c r="I34" s="51"/>
      <c r="J34" s="51"/>
      <c r="K34" s="51"/>
      <c r="L34" s="51"/>
      <c r="M34" s="51" t="s">
        <v>169</v>
      </c>
      <c r="R34" s="639"/>
      <c r="S34" s="639"/>
      <c r="T34" s="639"/>
      <c r="U34" s="639"/>
      <c r="V34" s="639"/>
      <c r="W34" s="639"/>
      <c r="X34" s="639"/>
      <c r="Y34" s="639"/>
      <c r="Z34" s="639"/>
      <c r="AA34" s="639"/>
      <c r="AB34" s="110"/>
      <c r="AC34" s="51"/>
      <c r="AD34" s="51"/>
    </row>
    <row r="35" spans="2:30" ht="15" customHeight="1" x14ac:dyDescent="0.15">
      <c r="B35" s="115"/>
      <c r="C35" s="51"/>
      <c r="D35" s="51"/>
      <c r="E35" s="51"/>
      <c r="F35" s="51"/>
      <c r="G35" s="51"/>
      <c r="H35" s="51"/>
      <c r="I35" s="51"/>
      <c r="J35" s="51"/>
      <c r="K35" s="51"/>
      <c r="L35" s="51"/>
      <c r="M35" s="51"/>
      <c r="AB35" s="110"/>
      <c r="AC35" s="51"/>
      <c r="AD35" s="51"/>
    </row>
    <row r="36" spans="2:30" ht="15" customHeight="1" x14ac:dyDescent="0.15">
      <c r="B36" s="115"/>
      <c r="C36" s="51"/>
      <c r="D36" s="51"/>
      <c r="E36" s="51"/>
      <c r="F36" s="51"/>
      <c r="G36" s="51"/>
      <c r="H36" s="51"/>
      <c r="I36" s="51"/>
      <c r="J36" s="51"/>
      <c r="K36" s="51"/>
      <c r="L36" s="51"/>
      <c r="M36" s="51" t="s">
        <v>170</v>
      </c>
      <c r="R36" s="639"/>
      <c r="S36" s="639"/>
      <c r="T36" s="639"/>
      <c r="U36" s="639"/>
      <c r="V36" s="639"/>
      <c r="W36" s="639"/>
      <c r="X36" s="639"/>
      <c r="Y36" s="639"/>
      <c r="Z36" s="639"/>
      <c r="AA36" s="639"/>
      <c r="AB36" s="110"/>
      <c r="AC36" s="51"/>
      <c r="AD36" s="51"/>
    </row>
    <row r="37" spans="2:30" ht="15" customHeight="1" x14ac:dyDescent="0.15">
      <c r="B37" s="115"/>
      <c r="C37" s="116"/>
      <c r="D37" s="51"/>
      <c r="E37" s="51"/>
      <c r="F37" s="51"/>
      <c r="G37" s="51"/>
      <c r="H37" s="51"/>
      <c r="I37" s="51"/>
      <c r="J37" s="51"/>
      <c r="K37" s="51"/>
      <c r="L37" s="51"/>
      <c r="M37" s="51"/>
      <c r="N37" s="51"/>
      <c r="O37" s="51"/>
      <c r="P37" s="51"/>
      <c r="Q37" s="51"/>
      <c r="R37" s="51"/>
      <c r="S37" s="51"/>
      <c r="T37" s="51"/>
      <c r="U37" s="51"/>
      <c r="V37" s="51"/>
      <c r="W37" s="51"/>
      <c r="X37" s="51"/>
      <c r="Y37" s="51"/>
      <c r="Z37" s="51"/>
      <c r="AA37" s="51"/>
      <c r="AB37" s="110"/>
      <c r="AC37" s="51"/>
      <c r="AD37" s="51"/>
    </row>
    <row r="38" spans="2:30" ht="15" customHeight="1" x14ac:dyDescent="0.15">
      <c r="B38" s="115"/>
      <c r="C38" s="118"/>
      <c r="D38" s="225"/>
      <c r="E38" s="225"/>
      <c r="F38" s="225"/>
      <c r="G38" s="225"/>
      <c r="H38" s="225"/>
      <c r="I38" s="51"/>
      <c r="J38" s="51"/>
      <c r="K38" s="51"/>
      <c r="L38" s="51"/>
      <c r="M38" s="51"/>
      <c r="N38" s="51"/>
      <c r="O38" s="51"/>
      <c r="P38" s="51"/>
      <c r="Q38" s="51"/>
      <c r="R38" s="51"/>
      <c r="S38" s="51"/>
      <c r="T38" s="51"/>
      <c r="U38" s="51"/>
      <c r="V38" s="51"/>
      <c r="W38" s="51"/>
      <c r="X38" s="51"/>
      <c r="Y38" s="51"/>
      <c r="Z38" s="51"/>
      <c r="AA38" s="51"/>
      <c r="AB38" s="110"/>
      <c r="AC38" s="51"/>
      <c r="AD38" s="51"/>
    </row>
    <row r="39" spans="2:30" ht="15" customHeight="1" x14ac:dyDescent="0.15">
      <c r="B39" s="115"/>
      <c r="C39" s="118"/>
      <c r="D39" s="225"/>
      <c r="E39" s="225"/>
      <c r="F39" s="225"/>
      <c r="G39" s="225"/>
      <c r="H39" s="225"/>
      <c r="I39" s="51"/>
      <c r="J39" s="51"/>
      <c r="K39" s="51"/>
      <c r="L39" s="51"/>
      <c r="M39" s="51"/>
      <c r="N39" s="51"/>
      <c r="O39" s="51"/>
      <c r="P39" s="51"/>
      <c r="Q39" s="51"/>
      <c r="R39" s="51"/>
      <c r="S39" s="51"/>
      <c r="T39" s="51"/>
      <c r="U39" s="51"/>
      <c r="V39" s="51"/>
      <c r="W39" s="51"/>
      <c r="X39" s="51"/>
      <c r="Y39" s="51"/>
      <c r="Z39" s="51"/>
      <c r="AA39" s="51"/>
      <c r="AB39" s="110"/>
      <c r="AC39" s="51"/>
      <c r="AD39" s="51"/>
    </row>
    <row r="40" spans="2:30" ht="15" customHeight="1" x14ac:dyDescent="0.15">
      <c r="B40" s="115"/>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51"/>
      <c r="AA40" s="51"/>
      <c r="AB40" s="110"/>
      <c r="AC40" s="51"/>
      <c r="AD40" s="51"/>
    </row>
    <row r="41" spans="2:30" ht="15" customHeight="1" x14ac:dyDescent="0.15">
      <c r="B41" s="238"/>
      <c r="C41" s="239"/>
      <c r="D41" s="239"/>
      <c r="E41" s="239"/>
      <c r="F41" s="239"/>
      <c r="G41" s="239"/>
      <c r="H41" s="239"/>
      <c r="I41" s="239"/>
      <c r="J41" s="239"/>
      <c r="M41" s="51"/>
      <c r="N41" s="51"/>
      <c r="Q41" s="51"/>
      <c r="R41" s="51"/>
      <c r="S41" s="51"/>
      <c r="T41" s="51"/>
      <c r="U41" s="51"/>
      <c r="V41" s="51"/>
      <c r="W41" s="51"/>
      <c r="X41" s="51"/>
      <c r="Y41" s="51"/>
      <c r="Z41" s="51"/>
      <c r="AA41" s="51"/>
      <c r="AB41" s="110"/>
      <c r="AC41" s="51"/>
      <c r="AD41" s="51"/>
    </row>
    <row r="42" spans="2:30" ht="15" customHeight="1" x14ac:dyDescent="0.15">
      <c r="B42" s="238"/>
      <c r="C42" s="638" t="s">
        <v>303</v>
      </c>
      <c r="D42" s="638"/>
      <c r="E42" s="638"/>
      <c r="F42" s="638"/>
      <c r="G42" s="638"/>
      <c r="H42" s="638"/>
      <c r="I42" s="104"/>
      <c r="J42" s="256" t="s">
        <v>302</v>
      </c>
      <c r="K42" s="38"/>
      <c r="M42" s="51"/>
      <c r="N42" s="51"/>
      <c r="Q42" s="51"/>
      <c r="R42" s="51"/>
      <c r="S42" s="51"/>
      <c r="T42" s="51"/>
      <c r="U42" s="51"/>
      <c r="V42" s="51"/>
      <c r="W42" s="51"/>
      <c r="X42" s="51"/>
      <c r="Y42" s="51"/>
      <c r="Z42" s="51"/>
      <c r="AA42" s="51"/>
      <c r="AB42" s="110"/>
      <c r="AC42" s="51"/>
      <c r="AD42" s="51"/>
    </row>
    <row r="43" spans="2:30" ht="15" customHeight="1" x14ac:dyDescent="0.15">
      <c r="B43" s="115"/>
      <c r="C43" s="239"/>
      <c r="D43" s="239"/>
      <c r="E43" s="239"/>
      <c r="F43" s="239"/>
      <c r="G43" s="239"/>
      <c r="H43" s="239"/>
      <c r="I43" s="116"/>
      <c r="J43" s="38"/>
      <c r="K43" s="38"/>
      <c r="L43" s="51"/>
      <c r="M43" s="51"/>
      <c r="N43" s="51"/>
      <c r="O43" s="51"/>
      <c r="P43" s="51"/>
      <c r="Q43" s="51"/>
      <c r="R43" s="51"/>
      <c r="S43" s="51"/>
      <c r="T43" s="51"/>
      <c r="U43" s="51"/>
      <c r="V43" s="51"/>
      <c r="W43" s="51"/>
      <c r="X43" s="51"/>
      <c r="Y43" s="51"/>
      <c r="Z43" s="51"/>
      <c r="AA43" s="51"/>
      <c r="AB43" s="110"/>
      <c r="AC43" s="51"/>
      <c r="AD43" s="51"/>
    </row>
    <row r="44" spans="2:30" ht="15" customHeight="1" x14ac:dyDescent="0.15">
      <c r="B44" s="11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110"/>
      <c r="AC44" s="51"/>
      <c r="AD44" s="51"/>
    </row>
    <row r="45" spans="2:30" ht="15" customHeight="1" x14ac:dyDescent="0.15">
      <c r="B45" s="115"/>
      <c r="C45" s="116"/>
      <c r="D45" s="116"/>
      <c r="E45" s="116"/>
      <c r="F45" s="116"/>
      <c r="G45" s="116"/>
      <c r="H45" s="116"/>
      <c r="I45" s="51"/>
      <c r="J45" s="51"/>
      <c r="K45" s="51"/>
      <c r="L45" s="51"/>
      <c r="M45" s="51"/>
      <c r="N45" s="51"/>
      <c r="O45" s="51"/>
      <c r="P45" s="51"/>
      <c r="Q45" s="51"/>
      <c r="R45" s="51"/>
      <c r="S45" s="51"/>
      <c r="T45" s="51"/>
      <c r="U45" s="51"/>
      <c r="V45" s="51"/>
      <c r="W45" s="51"/>
      <c r="X45" s="51"/>
      <c r="Y45" s="51"/>
      <c r="Z45" s="51"/>
      <c r="AA45" s="51"/>
      <c r="AB45" s="110"/>
      <c r="AC45" s="51"/>
      <c r="AD45" s="51"/>
    </row>
    <row r="46" spans="2:30" ht="15" customHeight="1" x14ac:dyDescent="0.15">
      <c r="B46" s="115"/>
      <c r="C46" s="116"/>
      <c r="D46" s="51"/>
      <c r="E46" s="51"/>
      <c r="F46" s="51"/>
      <c r="G46" s="51"/>
      <c r="H46" s="51"/>
      <c r="I46" s="51"/>
      <c r="J46" s="51"/>
      <c r="K46" s="51"/>
      <c r="L46" s="51"/>
      <c r="M46" s="51"/>
      <c r="N46" s="51"/>
      <c r="O46" s="116"/>
      <c r="P46" s="116"/>
      <c r="Q46" s="116"/>
      <c r="R46" s="116"/>
      <c r="S46" s="116"/>
      <c r="T46" s="116"/>
      <c r="U46" s="116"/>
      <c r="V46" s="116"/>
      <c r="W46" s="116"/>
      <c r="X46" s="116"/>
      <c r="Y46" s="51"/>
      <c r="Z46" s="51"/>
      <c r="AA46" s="51"/>
      <c r="AB46" s="110"/>
      <c r="AC46" s="51"/>
      <c r="AD46" s="51"/>
    </row>
    <row r="47" spans="2:30" ht="15" customHeight="1" x14ac:dyDescent="0.15">
      <c r="B47" s="120"/>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88"/>
      <c r="AC47" s="51"/>
      <c r="AD47" s="51"/>
    </row>
    <row r="48" spans="2:30" ht="15"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row>
    <row r="49" spans="29:30" ht="15" customHeight="1" x14ac:dyDescent="0.15">
      <c r="AC49" s="51"/>
      <c r="AD49" s="51"/>
    </row>
  </sheetData>
  <sheetProtection sheet="1" objects="1" scenarios="1"/>
  <mergeCells count="15">
    <mergeCell ref="Z1:AB1"/>
    <mergeCell ref="C7:AA9"/>
    <mergeCell ref="I13:J13"/>
    <mergeCell ref="L13:M13"/>
    <mergeCell ref="F13:G13"/>
    <mergeCell ref="D13:E13"/>
    <mergeCell ref="B3:AB3"/>
    <mergeCell ref="B2:AB2"/>
    <mergeCell ref="C42:H42"/>
    <mergeCell ref="R36:AA36"/>
    <mergeCell ref="R34:AA34"/>
    <mergeCell ref="Q28:AA28"/>
    <mergeCell ref="Q26:AA26"/>
    <mergeCell ref="K26:O26"/>
    <mergeCell ref="K28:O28"/>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47"/>
  <sheetViews>
    <sheetView showGridLines="0" zoomScale="120" zoomScaleNormal="120" workbookViewId="0">
      <selection activeCell="S12" sqref="S12:T12"/>
    </sheetView>
  </sheetViews>
  <sheetFormatPr defaultRowHeight="13.5" x14ac:dyDescent="0.15"/>
  <cols>
    <col min="1" max="29" width="3" style="3" customWidth="1"/>
    <col min="30" max="30" width="3.125" style="3" customWidth="1"/>
    <col min="31" max="31" width="3.625" style="3" customWidth="1"/>
    <col min="32" max="16384" width="9" style="3"/>
  </cols>
  <sheetData>
    <row r="1" spans="1:31"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58" t="s">
        <v>732</v>
      </c>
      <c r="AA1" s="558"/>
      <c r="AB1" s="558"/>
      <c r="AC1" s="51"/>
      <c r="AD1" s="51"/>
      <c r="AE1" s="32"/>
    </row>
    <row r="2" spans="1:31" ht="17.100000000000001" customHeight="1" x14ac:dyDescent="0.15">
      <c r="A2" s="32"/>
      <c r="B2" s="610" t="s">
        <v>736</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51"/>
      <c r="AD2" s="51"/>
      <c r="AE2" s="32"/>
    </row>
    <row r="3" spans="1:31" ht="17.100000000000001" customHeight="1" x14ac:dyDescent="0.15">
      <c r="A3" s="38"/>
      <c r="B3" s="664" t="s">
        <v>175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51"/>
      <c r="AD3" s="51"/>
      <c r="AE3" s="32"/>
    </row>
    <row r="4" spans="1:31" ht="17.100000000000001" customHeight="1" x14ac:dyDescent="0.15">
      <c r="A4" s="32"/>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51"/>
      <c r="AD4" s="51"/>
      <c r="AE4" s="32"/>
    </row>
    <row r="5" spans="1:31"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1"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1"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1" ht="17.100000000000001" customHeight="1" x14ac:dyDescent="0.15">
      <c r="A8" s="32"/>
      <c r="B8" s="84"/>
      <c r="C8" s="84"/>
      <c r="D8" s="683" t="s">
        <v>304</v>
      </c>
      <c r="E8" s="683"/>
      <c r="F8" s="683"/>
      <c r="G8" s="683"/>
      <c r="H8" s="683"/>
      <c r="I8" s="683"/>
      <c r="J8" s="683"/>
      <c r="K8" s="683"/>
      <c r="L8" s="683"/>
      <c r="M8" s="683"/>
      <c r="N8" s="683"/>
      <c r="O8" s="683"/>
      <c r="P8" s="683"/>
      <c r="Q8" s="683"/>
      <c r="R8" s="683"/>
      <c r="S8" s="683"/>
      <c r="T8" s="683"/>
      <c r="U8" s="683"/>
      <c r="V8" s="683"/>
      <c r="W8" s="683"/>
      <c r="X8" s="683"/>
      <c r="Y8" s="683"/>
      <c r="Z8" s="683"/>
      <c r="AA8" s="683"/>
      <c r="AB8" s="51"/>
      <c r="AC8" s="51"/>
      <c r="AD8" s="51"/>
      <c r="AE8" s="32"/>
    </row>
    <row r="9" spans="1:31" ht="17.100000000000001" customHeight="1" x14ac:dyDescent="0.15">
      <c r="A9" s="32"/>
      <c r="B9" s="84"/>
      <c r="C9" s="104"/>
      <c r="D9" s="683"/>
      <c r="E9" s="683"/>
      <c r="F9" s="683"/>
      <c r="G9" s="683"/>
      <c r="H9" s="683"/>
      <c r="I9" s="683"/>
      <c r="J9" s="683"/>
      <c r="K9" s="683"/>
      <c r="L9" s="683"/>
      <c r="M9" s="683"/>
      <c r="N9" s="683"/>
      <c r="O9" s="683"/>
      <c r="P9" s="683"/>
      <c r="Q9" s="683"/>
      <c r="R9" s="683"/>
      <c r="S9" s="683"/>
      <c r="T9" s="683"/>
      <c r="U9" s="683"/>
      <c r="V9" s="683"/>
      <c r="W9" s="683"/>
      <c r="X9" s="683"/>
      <c r="Y9" s="683"/>
      <c r="Z9" s="683"/>
      <c r="AA9" s="683"/>
      <c r="AB9" s="51"/>
      <c r="AC9" s="32"/>
      <c r="AD9" s="32"/>
      <c r="AE9" s="32"/>
    </row>
    <row r="10" spans="1:31"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1"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1" ht="17.100000000000001" customHeight="1" x14ac:dyDescent="0.15">
      <c r="A12" s="32"/>
      <c r="B12" s="51"/>
      <c r="C12" s="51"/>
      <c r="D12" s="234"/>
      <c r="E12" s="234"/>
      <c r="F12" s="234"/>
      <c r="G12" s="234"/>
      <c r="H12" s="234"/>
      <c r="I12" s="234"/>
      <c r="J12" s="234"/>
      <c r="K12" s="234"/>
      <c r="L12" s="234"/>
      <c r="M12" s="234"/>
      <c r="N12" s="234"/>
      <c r="O12" s="51"/>
      <c r="P12" s="51"/>
      <c r="Q12" s="644" t="s">
        <v>611</v>
      </c>
      <c r="R12" s="644"/>
      <c r="S12" s="643" t="str">
        <f>IF('1'!Z9=0,"",'1'!Z9)</f>
        <v/>
      </c>
      <c r="T12" s="643"/>
      <c r="U12" s="51" t="s">
        <v>26</v>
      </c>
      <c r="V12" s="643" t="str">
        <f>IF('1'!AB9=0,"",'1'!AB9)</f>
        <v/>
      </c>
      <c r="W12" s="643"/>
      <c r="X12" s="51" t="s">
        <v>179</v>
      </c>
      <c r="Y12" s="643" t="str">
        <f>IF('1'!AD9=0,"",'1'!AD9)</f>
        <v/>
      </c>
      <c r="Z12" s="643"/>
      <c r="AA12" s="51" t="s">
        <v>67</v>
      </c>
      <c r="AB12" s="234"/>
      <c r="AD12" s="32"/>
      <c r="AE12" s="32"/>
    </row>
    <row r="13" spans="1:31" ht="17.100000000000001" customHeight="1" x14ac:dyDescent="0.15">
      <c r="A13" s="32"/>
      <c r="B13" s="235"/>
      <c r="C13" s="235"/>
      <c r="D13" s="235"/>
      <c r="E13" s="235"/>
      <c r="F13" s="235"/>
      <c r="G13" s="235"/>
      <c r="H13" s="235"/>
      <c r="I13" s="235"/>
      <c r="J13" s="236"/>
      <c r="K13" s="51"/>
      <c r="L13" s="236"/>
      <c r="M13" s="51"/>
      <c r="N13" s="51"/>
      <c r="O13" s="51"/>
      <c r="P13" s="51"/>
      <c r="Q13" s="51"/>
      <c r="R13" s="51"/>
      <c r="S13" s="51"/>
      <c r="T13" s="51"/>
      <c r="U13" s="51"/>
      <c r="V13" s="51"/>
      <c r="W13" s="51"/>
      <c r="X13" s="51"/>
      <c r="Y13" s="51"/>
      <c r="Z13" s="51"/>
      <c r="AA13" s="51"/>
      <c r="AB13" s="51"/>
      <c r="AC13" s="32"/>
      <c r="AD13" s="32"/>
      <c r="AE13" s="32"/>
    </row>
    <row r="14" spans="1:31" ht="17.100000000000001" customHeight="1" x14ac:dyDescent="0.15">
      <c r="A14" s="32"/>
      <c r="B14" s="235"/>
      <c r="C14" s="51" t="s">
        <v>305</v>
      </c>
      <c r="D14" s="235"/>
      <c r="E14" s="235"/>
      <c r="F14" s="235"/>
      <c r="G14" s="235"/>
      <c r="H14" s="235"/>
      <c r="I14" s="235"/>
      <c r="J14" s="236"/>
      <c r="K14" s="51"/>
      <c r="L14" s="236"/>
      <c r="M14" s="51"/>
      <c r="N14" s="51"/>
      <c r="O14" s="51"/>
      <c r="P14" s="51"/>
      <c r="Q14" s="51"/>
      <c r="R14" s="51"/>
      <c r="S14" s="51"/>
      <c r="T14" s="51"/>
      <c r="U14" s="51"/>
      <c r="V14" s="51"/>
      <c r="W14" s="51"/>
      <c r="X14" s="51"/>
      <c r="Y14" s="51"/>
      <c r="Z14" s="51"/>
      <c r="AA14" s="51"/>
      <c r="AB14" s="51"/>
      <c r="AC14" s="32"/>
      <c r="AD14" s="32"/>
      <c r="AE14" s="32"/>
    </row>
    <row r="15" spans="1:31" ht="17.100000000000001" customHeight="1" x14ac:dyDescent="0.15">
      <c r="A15" s="32"/>
      <c r="B15" s="235"/>
      <c r="C15" s="237"/>
      <c r="D15" s="237"/>
      <c r="E15" s="237"/>
      <c r="F15" s="237"/>
      <c r="G15" s="235"/>
      <c r="H15" s="51"/>
      <c r="I15" s="236"/>
      <c r="J15" s="236"/>
      <c r="K15" s="236"/>
      <c r="L15" s="51"/>
      <c r="M15" s="51"/>
      <c r="N15" s="51"/>
      <c r="O15" s="51"/>
      <c r="P15" s="51"/>
      <c r="Q15" s="51"/>
      <c r="R15" s="51"/>
      <c r="S15" s="51"/>
      <c r="T15" s="51"/>
      <c r="U15" s="51"/>
      <c r="V15" s="51"/>
      <c r="W15" s="51"/>
      <c r="X15" s="51"/>
      <c r="Y15" s="51"/>
      <c r="Z15" s="51"/>
      <c r="AA15" s="51"/>
      <c r="AB15" s="51"/>
      <c r="AC15" s="32"/>
      <c r="AD15" s="32"/>
      <c r="AE15" s="32"/>
    </row>
    <row r="16" spans="1:31"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36"/>
      <c r="O17" s="236"/>
      <c r="P17" s="51"/>
      <c r="Q17" s="51"/>
      <c r="R17" s="641" t="str">
        <f>IF('1'!F33=0,"",'1'!F33)</f>
        <v/>
      </c>
      <c r="S17" s="641"/>
      <c r="T17" s="641"/>
      <c r="U17" s="641"/>
      <c r="V17" s="641"/>
      <c r="W17" s="641"/>
      <c r="X17" s="641"/>
      <c r="Y17" s="641"/>
      <c r="Z17" s="641"/>
      <c r="AA17" s="641"/>
      <c r="AB17" s="641"/>
      <c r="AC17" s="51"/>
      <c r="AD17" s="32"/>
      <c r="AE17" s="32"/>
    </row>
    <row r="18" spans="1:31" ht="17.100000000000001" customHeight="1" x14ac:dyDescent="0.15">
      <c r="A18" s="32"/>
      <c r="B18" s="51"/>
      <c r="C18" s="51"/>
      <c r="D18" s="51"/>
      <c r="E18" s="51"/>
      <c r="F18" s="51"/>
      <c r="G18" s="51"/>
      <c r="H18" s="51"/>
      <c r="I18" s="51"/>
      <c r="J18" s="51"/>
      <c r="K18" s="51"/>
      <c r="L18" s="51"/>
      <c r="M18" s="236"/>
      <c r="N18" s="236"/>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34"/>
      <c r="L19" s="234"/>
      <c r="M19" s="225" t="s">
        <v>132</v>
      </c>
      <c r="N19" s="236"/>
      <c r="O19" s="236"/>
      <c r="P19" s="225" t="s">
        <v>109</v>
      </c>
      <c r="Q19" s="225"/>
      <c r="R19" s="640" t="str">
        <f>'1'!U17</f>
        <v/>
      </c>
      <c r="S19" s="640"/>
      <c r="T19" s="640"/>
      <c r="U19" s="640"/>
      <c r="V19" s="640"/>
      <c r="W19" s="640"/>
      <c r="X19" s="640"/>
      <c r="Y19" s="640"/>
      <c r="Z19" s="640"/>
      <c r="AA19" s="640"/>
      <c r="AB19" s="640"/>
      <c r="AD19" s="32"/>
      <c r="AE19" s="32"/>
    </row>
    <row r="20" spans="1:31" ht="17.100000000000001" customHeight="1" x14ac:dyDescent="0.15">
      <c r="A20" s="32"/>
      <c r="B20" s="51"/>
      <c r="C20" s="51"/>
      <c r="D20" s="51"/>
      <c r="E20" s="51"/>
      <c r="F20" s="51"/>
      <c r="G20" s="51"/>
      <c r="H20" s="51"/>
      <c r="I20" s="51"/>
      <c r="J20" s="51"/>
      <c r="K20" s="51"/>
      <c r="L20" s="51"/>
      <c r="M20" s="51" t="s">
        <v>131</v>
      </c>
      <c r="N20" s="236"/>
      <c r="O20" s="236"/>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36"/>
      <c r="N21" s="236"/>
      <c r="O21" s="51"/>
      <c r="P21" s="51"/>
      <c r="Q21" s="51"/>
      <c r="R21" s="51"/>
      <c r="S21" s="51"/>
      <c r="T21" s="51"/>
      <c r="U21" s="234"/>
      <c r="V21" s="234"/>
      <c r="W21" s="51"/>
      <c r="X21" s="51"/>
      <c r="Y21" s="51"/>
      <c r="Z21" s="51"/>
      <c r="AA21" s="236"/>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38" t="s">
        <v>130</v>
      </c>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70" t="s">
        <v>754</v>
      </c>
      <c r="V28" s="671"/>
      <c r="W28" s="671"/>
      <c r="X28" s="672"/>
      <c r="Y28" s="670" t="s">
        <v>129</v>
      </c>
      <c r="Z28" s="671"/>
      <c r="AA28" s="671"/>
      <c r="AB28" s="672"/>
      <c r="AC28" s="32"/>
      <c r="AD28" s="32"/>
      <c r="AE28" s="32"/>
    </row>
    <row r="29" spans="1:31" ht="17.100000000000001" customHeight="1" x14ac:dyDescent="0.15">
      <c r="A29" s="32"/>
      <c r="B29" s="679" t="s">
        <v>76</v>
      </c>
      <c r="C29" s="680"/>
      <c r="D29" s="680"/>
      <c r="E29" s="680"/>
      <c r="F29" s="681"/>
      <c r="G29" s="116"/>
      <c r="H29" s="116"/>
      <c r="I29" s="116"/>
      <c r="J29" s="634" t="s">
        <v>43</v>
      </c>
      <c r="K29" s="682"/>
      <c r="L29" s="682"/>
      <c r="M29" s="682"/>
      <c r="N29" s="682"/>
      <c r="O29" s="682"/>
      <c r="P29" s="682"/>
      <c r="Q29" s="682"/>
      <c r="R29" s="116"/>
      <c r="S29" s="116"/>
      <c r="T29" s="116"/>
      <c r="U29" s="673"/>
      <c r="V29" s="674"/>
      <c r="W29" s="674"/>
      <c r="X29" s="675"/>
      <c r="Y29" s="673"/>
      <c r="Z29" s="674"/>
      <c r="AA29" s="674"/>
      <c r="AB29" s="675"/>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76"/>
      <c r="V30" s="677"/>
      <c r="W30" s="677"/>
      <c r="X30" s="678"/>
      <c r="Y30" s="676"/>
      <c r="Z30" s="677"/>
      <c r="AA30" s="677"/>
      <c r="AB30" s="678"/>
      <c r="AC30" s="32"/>
      <c r="AD30" s="32"/>
      <c r="AE30" s="32"/>
    </row>
    <row r="31" spans="1:31" ht="17.100000000000001" customHeight="1" x14ac:dyDescent="0.15">
      <c r="A31" s="32"/>
      <c r="B31" s="569" t="str">
        <f>IF('1'!F33=0,"",'1'!F33)</f>
        <v/>
      </c>
      <c r="C31" s="570"/>
      <c r="D31" s="570"/>
      <c r="E31" s="570"/>
      <c r="F31" s="571"/>
      <c r="G31" s="569" t="str">
        <f>'1'!U14</f>
        <v/>
      </c>
      <c r="H31" s="570"/>
      <c r="I31" s="570"/>
      <c r="J31" s="570"/>
      <c r="K31" s="570"/>
      <c r="L31" s="570"/>
      <c r="M31" s="570"/>
      <c r="N31" s="570"/>
      <c r="O31" s="570"/>
      <c r="P31" s="570"/>
      <c r="Q31" s="570"/>
      <c r="R31" s="570"/>
      <c r="S31" s="570"/>
      <c r="T31" s="571"/>
      <c r="U31" s="646"/>
      <c r="V31" s="647"/>
      <c r="W31" s="647"/>
      <c r="X31" s="123"/>
      <c r="Y31" s="665" t="str">
        <f>IFERROR(VALUE(ASC('3'!K16&amp;'3'!L16&amp;'3'!M16&amp;'3'!N16)),"")</f>
        <v/>
      </c>
      <c r="Z31" s="666"/>
      <c r="AA31" s="666"/>
      <c r="AB31" s="110"/>
      <c r="AC31" s="32"/>
      <c r="AD31" s="32"/>
      <c r="AE31" s="32"/>
    </row>
    <row r="32" spans="1:31" ht="17.100000000000001" customHeight="1" x14ac:dyDescent="0.15">
      <c r="A32" s="32"/>
      <c r="B32" s="652"/>
      <c r="C32" s="653"/>
      <c r="D32" s="653"/>
      <c r="E32" s="653"/>
      <c r="F32" s="654"/>
      <c r="G32" s="652"/>
      <c r="H32" s="653"/>
      <c r="I32" s="653"/>
      <c r="J32" s="653"/>
      <c r="K32" s="653"/>
      <c r="L32" s="653"/>
      <c r="M32" s="653"/>
      <c r="N32" s="653"/>
      <c r="O32" s="653"/>
      <c r="P32" s="653"/>
      <c r="Q32" s="653"/>
      <c r="R32" s="653"/>
      <c r="S32" s="653"/>
      <c r="T32" s="654"/>
      <c r="U32" s="648"/>
      <c r="V32" s="649"/>
      <c r="W32" s="649"/>
      <c r="X32" s="110" t="s">
        <v>109</v>
      </c>
      <c r="Y32" s="667"/>
      <c r="Z32" s="643"/>
      <c r="AA32" s="643"/>
      <c r="AB32" s="110" t="s">
        <v>109</v>
      </c>
      <c r="AC32" s="32"/>
      <c r="AD32" s="32"/>
      <c r="AE32" s="32"/>
    </row>
    <row r="33" spans="1:33" ht="17.100000000000001" customHeight="1" x14ac:dyDescent="0.15">
      <c r="A33" s="32"/>
      <c r="B33" s="572"/>
      <c r="C33" s="573"/>
      <c r="D33" s="573"/>
      <c r="E33" s="573"/>
      <c r="F33" s="574"/>
      <c r="G33" s="572"/>
      <c r="H33" s="573"/>
      <c r="I33" s="573"/>
      <c r="J33" s="573"/>
      <c r="K33" s="573"/>
      <c r="L33" s="573"/>
      <c r="M33" s="573"/>
      <c r="N33" s="573"/>
      <c r="O33" s="573"/>
      <c r="P33" s="573"/>
      <c r="Q33" s="573"/>
      <c r="R33" s="573"/>
      <c r="S33" s="573"/>
      <c r="T33" s="574"/>
      <c r="U33" s="650"/>
      <c r="V33" s="651"/>
      <c r="W33" s="651"/>
      <c r="X33" s="125"/>
      <c r="Y33" s="668"/>
      <c r="Z33" s="669"/>
      <c r="AA33" s="669"/>
      <c r="AB33" s="88"/>
      <c r="AC33" s="32"/>
      <c r="AD33" s="32"/>
      <c r="AE33" s="32"/>
    </row>
    <row r="34" spans="1:33" ht="17.100000000000001" customHeight="1" x14ac:dyDescent="0.15">
      <c r="A34" s="32"/>
      <c r="B34" s="655"/>
      <c r="C34" s="656"/>
      <c r="D34" s="656"/>
      <c r="E34" s="656"/>
      <c r="F34" s="657"/>
      <c r="G34" s="655"/>
      <c r="H34" s="656"/>
      <c r="I34" s="656"/>
      <c r="J34" s="656"/>
      <c r="K34" s="656"/>
      <c r="L34" s="656"/>
      <c r="M34" s="656"/>
      <c r="N34" s="656"/>
      <c r="O34" s="656"/>
      <c r="P34" s="656"/>
      <c r="Q34" s="656"/>
      <c r="R34" s="656"/>
      <c r="S34" s="656"/>
      <c r="T34" s="657"/>
      <c r="U34" s="646"/>
      <c r="V34" s="647"/>
      <c r="W34" s="647"/>
      <c r="X34" s="123"/>
      <c r="Y34" s="646"/>
      <c r="Z34" s="647"/>
      <c r="AA34" s="647"/>
      <c r="AB34" s="80"/>
      <c r="AC34" s="32"/>
      <c r="AD34" s="32"/>
      <c r="AE34" s="32"/>
      <c r="AG34" s="442" t="s">
        <v>613</v>
      </c>
    </row>
    <row r="35" spans="1:33" ht="17.100000000000001" customHeight="1" x14ac:dyDescent="0.15">
      <c r="A35" s="32"/>
      <c r="B35" s="658"/>
      <c r="C35" s="659"/>
      <c r="D35" s="659"/>
      <c r="E35" s="659"/>
      <c r="F35" s="660"/>
      <c r="G35" s="658"/>
      <c r="H35" s="659"/>
      <c r="I35" s="659"/>
      <c r="J35" s="659"/>
      <c r="K35" s="659"/>
      <c r="L35" s="659"/>
      <c r="M35" s="659"/>
      <c r="N35" s="659"/>
      <c r="O35" s="659"/>
      <c r="P35" s="659"/>
      <c r="Q35" s="659"/>
      <c r="R35" s="659"/>
      <c r="S35" s="659"/>
      <c r="T35" s="660"/>
      <c r="U35" s="648"/>
      <c r="V35" s="649"/>
      <c r="W35" s="649"/>
      <c r="X35" s="110" t="s">
        <v>109</v>
      </c>
      <c r="Y35" s="648"/>
      <c r="Z35" s="649"/>
      <c r="AA35" s="649"/>
      <c r="AB35" s="110" t="s">
        <v>109</v>
      </c>
      <c r="AC35" s="32"/>
      <c r="AD35" s="32"/>
      <c r="AE35" s="32"/>
      <c r="AG35" s="442" t="s">
        <v>836</v>
      </c>
    </row>
    <row r="36" spans="1:33" ht="17.100000000000001" customHeight="1" x14ac:dyDescent="0.15">
      <c r="A36" s="32"/>
      <c r="B36" s="661"/>
      <c r="C36" s="662"/>
      <c r="D36" s="662"/>
      <c r="E36" s="662"/>
      <c r="F36" s="663"/>
      <c r="G36" s="661"/>
      <c r="H36" s="662"/>
      <c r="I36" s="662"/>
      <c r="J36" s="662"/>
      <c r="K36" s="662"/>
      <c r="L36" s="662"/>
      <c r="M36" s="662"/>
      <c r="N36" s="662"/>
      <c r="O36" s="662"/>
      <c r="P36" s="662"/>
      <c r="Q36" s="662"/>
      <c r="R36" s="662"/>
      <c r="S36" s="662"/>
      <c r="T36" s="663"/>
      <c r="U36" s="650"/>
      <c r="V36" s="651"/>
      <c r="W36" s="651"/>
      <c r="X36" s="88"/>
      <c r="Y36" s="650"/>
      <c r="Z36" s="651"/>
      <c r="AA36" s="651"/>
      <c r="AB36" s="88"/>
      <c r="AC36" s="32"/>
      <c r="AD36" s="32"/>
      <c r="AE36" s="32"/>
    </row>
    <row r="37" spans="1:33" ht="17.100000000000001" customHeight="1" x14ac:dyDescent="0.15">
      <c r="A37" s="32"/>
      <c r="B37" s="655"/>
      <c r="C37" s="656"/>
      <c r="D37" s="656"/>
      <c r="E37" s="656"/>
      <c r="F37" s="657"/>
      <c r="G37" s="655"/>
      <c r="H37" s="656"/>
      <c r="I37" s="656"/>
      <c r="J37" s="656"/>
      <c r="K37" s="656"/>
      <c r="L37" s="656"/>
      <c r="M37" s="656"/>
      <c r="N37" s="656"/>
      <c r="O37" s="656"/>
      <c r="P37" s="656"/>
      <c r="Q37" s="656"/>
      <c r="R37" s="656"/>
      <c r="S37" s="656"/>
      <c r="T37" s="657"/>
      <c r="U37" s="646"/>
      <c r="V37" s="647"/>
      <c r="W37" s="647"/>
      <c r="X37" s="80"/>
      <c r="Y37" s="646"/>
      <c r="Z37" s="647"/>
      <c r="AA37" s="647"/>
      <c r="AB37" s="80"/>
      <c r="AC37" s="32"/>
      <c r="AD37" s="32"/>
      <c r="AE37" s="32"/>
    </row>
    <row r="38" spans="1:33" ht="17.100000000000001" customHeight="1" x14ac:dyDescent="0.15">
      <c r="A38" s="32"/>
      <c r="B38" s="658"/>
      <c r="C38" s="659"/>
      <c r="D38" s="659"/>
      <c r="E38" s="659"/>
      <c r="F38" s="660"/>
      <c r="G38" s="658"/>
      <c r="H38" s="659"/>
      <c r="I38" s="659"/>
      <c r="J38" s="659"/>
      <c r="K38" s="659"/>
      <c r="L38" s="659"/>
      <c r="M38" s="659"/>
      <c r="N38" s="659"/>
      <c r="O38" s="659"/>
      <c r="P38" s="659"/>
      <c r="Q38" s="659"/>
      <c r="R38" s="659"/>
      <c r="S38" s="659"/>
      <c r="T38" s="660"/>
      <c r="U38" s="648"/>
      <c r="V38" s="649"/>
      <c r="W38" s="649"/>
      <c r="X38" s="110" t="s">
        <v>109</v>
      </c>
      <c r="Y38" s="648"/>
      <c r="Z38" s="649"/>
      <c r="AA38" s="649"/>
      <c r="AB38" s="110" t="s">
        <v>109</v>
      </c>
      <c r="AC38" s="32"/>
      <c r="AD38" s="32"/>
      <c r="AE38" s="32"/>
    </row>
    <row r="39" spans="1:33" ht="17.100000000000001" customHeight="1" x14ac:dyDescent="0.15">
      <c r="A39" s="32"/>
      <c r="B39" s="661"/>
      <c r="C39" s="662"/>
      <c r="D39" s="662"/>
      <c r="E39" s="662"/>
      <c r="F39" s="663"/>
      <c r="G39" s="661"/>
      <c r="H39" s="662"/>
      <c r="I39" s="662"/>
      <c r="J39" s="662"/>
      <c r="K39" s="662"/>
      <c r="L39" s="662"/>
      <c r="M39" s="662"/>
      <c r="N39" s="662"/>
      <c r="O39" s="662"/>
      <c r="P39" s="662"/>
      <c r="Q39" s="662"/>
      <c r="R39" s="662"/>
      <c r="S39" s="662"/>
      <c r="T39" s="663"/>
      <c r="U39" s="650"/>
      <c r="V39" s="651"/>
      <c r="W39" s="651"/>
      <c r="X39" s="88"/>
      <c r="Y39" s="650"/>
      <c r="Z39" s="651"/>
      <c r="AA39" s="651"/>
      <c r="AB39" s="88"/>
      <c r="AC39" s="32"/>
      <c r="AD39" s="32"/>
      <c r="AE39" s="32"/>
    </row>
    <row r="40" spans="1:33" ht="17.100000000000001" customHeight="1" x14ac:dyDescent="0.15">
      <c r="A40" s="32"/>
      <c r="B40" s="655"/>
      <c r="C40" s="656"/>
      <c r="D40" s="656"/>
      <c r="E40" s="656"/>
      <c r="F40" s="657"/>
      <c r="G40" s="655"/>
      <c r="H40" s="656"/>
      <c r="I40" s="656"/>
      <c r="J40" s="656"/>
      <c r="K40" s="656"/>
      <c r="L40" s="656"/>
      <c r="M40" s="656"/>
      <c r="N40" s="656"/>
      <c r="O40" s="656"/>
      <c r="P40" s="656"/>
      <c r="Q40" s="656"/>
      <c r="R40" s="656"/>
      <c r="S40" s="656"/>
      <c r="T40" s="657"/>
      <c r="U40" s="646"/>
      <c r="V40" s="647"/>
      <c r="W40" s="647"/>
      <c r="X40" s="80"/>
      <c r="Y40" s="646"/>
      <c r="Z40" s="647"/>
      <c r="AA40" s="647"/>
      <c r="AB40" s="80"/>
      <c r="AC40" s="32"/>
      <c r="AD40" s="32"/>
      <c r="AE40" s="32"/>
    </row>
    <row r="41" spans="1:33" ht="17.100000000000001" customHeight="1" x14ac:dyDescent="0.15">
      <c r="A41" s="32"/>
      <c r="B41" s="658"/>
      <c r="C41" s="659"/>
      <c r="D41" s="659"/>
      <c r="E41" s="659"/>
      <c r="F41" s="660"/>
      <c r="G41" s="658"/>
      <c r="H41" s="659"/>
      <c r="I41" s="659"/>
      <c r="J41" s="659"/>
      <c r="K41" s="659"/>
      <c r="L41" s="659"/>
      <c r="M41" s="659"/>
      <c r="N41" s="659"/>
      <c r="O41" s="659"/>
      <c r="P41" s="659"/>
      <c r="Q41" s="659"/>
      <c r="R41" s="659"/>
      <c r="S41" s="659"/>
      <c r="T41" s="660"/>
      <c r="U41" s="648"/>
      <c r="V41" s="649"/>
      <c r="W41" s="649"/>
      <c r="X41" s="110" t="s">
        <v>109</v>
      </c>
      <c r="Y41" s="648"/>
      <c r="Z41" s="649"/>
      <c r="AA41" s="649"/>
      <c r="AB41" s="110" t="s">
        <v>109</v>
      </c>
      <c r="AC41" s="32"/>
      <c r="AD41" s="32"/>
      <c r="AE41" s="32"/>
    </row>
    <row r="42" spans="1:33" ht="17.100000000000001" customHeight="1" x14ac:dyDescent="0.15">
      <c r="A42" s="32"/>
      <c r="B42" s="661"/>
      <c r="C42" s="662"/>
      <c r="D42" s="662"/>
      <c r="E42" s="662"/>
      <c r="F42" s="663"/>
      <c r="G42" s="661"/>
      <c r="H42" s="662"/>
      <c r="I42" s="662"/>
      <c r="J42" s="662"/>
      <c r="K42" s="662"/>
      <c r="L42" s="662"/>
      <c r="M42" s="662"/>
      <c r="N42" s="662"/>
      <c r="O42" s="662"/>
      <c r="P42" s="662"/>
      <c r="Q42" s="662"/>
      <c r="R42" s="662"/>
      <c r="S42" s="662"/>
      <c r="T42" s="663"/>
      <c r="U42" s="650"/>
      <c r="V42" s="651"/>
      <c r="W42" s="651"/>
      <c r="X42" s="88"/>
      <c r="Y42" s="650"/>
      <c r="Z42" s="651"/>
      <c r="AA42" s="651"/>
      <c r="AB42" s="88"/>
      <c r="AC42" s="32"/>
      <c r="AD42" s="32"/>
      <c r="AE42" s="32"/>
    </row>
    <row r="43" spans="1:33" ht="17.100000000000001" customHeight="1" x14ac:dyDescent="0.15">
      <c r="A43" s="32"/>
      <c r="B43" s="51" t="s">
        <v>612</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3"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3"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3" ht="31.5" customHeight="1" x14ac:dyDescent="0.15">
      <c r="L46" s="95"/>
      <c r="M46" s="95"/>
      <c r="N46" s="95"/>
      <c r="O46" s="95"/>
      <c r="P46" s="95"/>
      <c r="Q46" s="95"/>
      <c r="R46" s="95"/>
      <c r="S46" s="95"/>
      <c r="T46" s="95"/>
      <c r="U46" s="95"/>
      <c r="V46" s="95"/>
      <c r="X46" s="95"/>
      <c r="Y46" s="95"/>
      <c r="Z46" s="95"/>
      <c r="AA46" s="95"/>
      <c r="AB46" s="95"/>
    </row>
    <row r="47" spans="1:33" ht="31.5" customHeight="1" x14ac:dyDescent="0.15">
      <c r="L47" s="95"/>
      <c r="M47" s="95"/>
      <c r="N47" s="95"/>
      <c r="O47" s="95"/>
      <c r="P47" s="95"/>
      <c r="Q47" s="95"/>
      <c r="R47" s="95"/>
      <c r="S47" s="95"/>
      <c r="T47" s="95"/>
      <c r="U47" s="95"/>
      <c r="V47" s="95"/>
      <c r="W47" s="95"/>
      <c r="X47" s="95"/>
      <c r="Y47" s="95"/>
      <c r="Z47" s="95"/>
      <c r="AA47" s="95"/>
    </row>
  </sheetData>
  <sheetProtection sheet="1" objects="1" scenarios="1"/>
  <mergeCells count="31">
    <mergeCell ref="B2:AB2"/>
    <mergeCell ref="B3:AB4"/>
    <mergeCell ref="Z1:AB1"/>
    <mergeCell ref="Y31:AA33"/>
    <mergeCell ref="Y34:AA36"/>
    <mergeCell ref="U28:X30"/>
    <mergeCell ref="R19:AB19"/>
    <mergeCell ref="B24:AB24"/>
    <mergeCell ref="Y28:AB30"/>
    <mergeCell ref="B29:F29"/>
    <mergeCell ref="J29:Q29"/>
    <mergeCell ref="D8:AA9"/>
    <mergeCell ref="V12:W12"/>
    <mergeCell ref="Y12:Z12"/>
    <mergeCell ref="R17:AB17"/>
    <mergeCell ref="S12:T12"/>
    <mergeCell ref="Q12:R12"/>
    <mergeCell ref="Y37:AA39"/>
    <mergeCell ref="Y40:AA42"/>
    <mergeCell ref="U34:W36"/>
    <mergeCell ref="B31:F33"/>
    <mergeCell ref="U31:W33"/>
    <mergeCell ref="B37:F39"/>
    <mergeCell ref="B40:F42"/>
    <mergeCell ref="G31:T33"/>
    <mergeCell ref="G34:T36"/>
    <mergeCell ref="G37:T39"/>
    <mergeCell ref="G40:T42"/>
    <mergeCell ref="B34:F36"/>
    <mergeCell ref="U37:W39"/>
    <mergeCell ref="U40:W4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47"/>
  <sheetViews>
    <sheetView showGridLines="0" zoomScale="120" zoomScaleNormal="120" workbookViewId="0">
      <selection activeCell="AF2" sqref="AF2"/>
    </sheetView>
  </sheetViews>
  <sheetFormatPr defaultRowHeight="13.5" x14ac:dyDescent="0.15"/>
  <cols>
    <col min="1" max="29" width="3" style="3" customWidth="1"/>
    <col min="30" max="30" width="3.125" style="3" customWidth="1"/>
    <col min="31" max="31" width="3.625" style="3" customWidth="1"/>
    <col min="32" max="16384" width="9" style="3"/>
  </cols>
  <sheetData>
    <row r="1" spans="1:32" ht="17.100000000000001" customHeight="1" x14ac:dyDescent="0.15">
      <c r="A1" s="32"/>
      <c r="B1" s="32"/>
      <c r="C1" s="32"/>
      <c r="D1" s="32"/>
      <c r="E1" s="32"/>
      <c r="F1" s="32"/>
      <c r="G1" s="32"/>
      <c r="H1" s="32"/>
      <c r="I1" s="32"/>
      <c r="J1" s="32"/>
      <c r="K1" s="32"/>
      <c r="L1" s="32"/>
      <c r="M1" s="32"/>
      <c r="N1" s="32"/>
      <c r="O1" s="32"/>
      <c r="P1" s="32"/>
      <c r="Q1" s="32"/>
      <c r="R1" s="32"/>
      <c r="S1" s="32"/>
      <c r="T1" s="32"/>
      <c r="U1" s="32"/>
      <c r="V1" s="32"/>
      <c r="W1" s="32"/>
      <c r="X1" s="32"/>
      <c r="Y1" s="32"/>
      <c r="Z1" s="558" t="s">
        <v>732</v>
      </c>
      <c r="AA1" s="558"/>
      <c r="AB1" s="558"/>
      <c r="AC1" s="51"/>
      <c r="AD1" s="51"/>
      <c r="AE1" s="32"/>
    </row>
    <row r="2" spans="1:32" ht="17.100000000000001" customHeight="1" x14ac:dyDescent="0.15">
      <c r="A2" s="32"/>
      <c r="B2" s="610" t="s">
        <v>736</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51"/>
      <c r="AD2" s="51"/>
      <c r="AE2" s="32"/>
      <c r="AF2" s="442" t="s">
        <v>614</v>
      </c>
    </row>
    <row r="3" spans="1:32" ht="17.100000000000001" customHeight="1" x14ac:dyDescent="0.15">
      <c r="A3" s="38"/>
      <c r="B3" s="664" t="s">
        <v>175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51"/>
      <c r="AD3" s="51"/>
      <c r="AE3" s="32"/>
      <c r="AF3" s="442" t="s">
        <v>724</v>
      </c>
    </row>
    <row r="4" spans="1:32" ht="17.100000000000001" customHeight="1" x14ac:dyDescent="0.15">
      <c r="A4" s="32"/>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51"/>
      <c r="AD4" s="51"/>
      <c r="AE4" s="32"/>
    </row>
    <row r="5" spans="1:32" ht="17.100000000000001"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51"/>
      <c r="AD5" s="51"/>
      <c r="AE5" s="32"/>
    </row>
    <row r="6" spans="1:32" ht="17.100000000000001" customHeight="1" x14ac:dyDescent="0.15">
      <c r="A6" s="3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32"/>
    </row>
    <row r="7" spans="1:32" ht="17.100000000000001" customHeight="1" x14ac:dyDescent="0.15">
      <c r="A7" s="32"/>
      <c r="B7" s="84"/>
      <c r="C7" s="84"/>
      <c r="D7" s="84"/>
      <c r="E7" s="84"/>
      <c r="F7" s="84"/>
      <c r="G7" s="84"/>
      <c r="H7" s="84"/>
      <c r="I7" s="84"/>
      <c r="J7" s="84"/>
      <c r="K7" s="84"/>
      <c r="L7" s="84"/>
      <c r="M7" s="84"/>
      <c r="N7" s="84"/>
      <c r="O7" s="84"/>
      <c r="P7" s="84"/>
      <c r="Q7" s="84"/>
      <c r="R7" s="51"/>
      <c r="S7" s="51"/>
      <c r="T7" s="51"/>
      <c r="U7" s="51"/>
      <c r="V7" s="51"/>
      <c r="W7" s="51"/>
      <c r="X7" s="51"/>
      <c r="Y7" s="51"/>
      <c r="Z7" s="51"/>
      <c r="AA7" s="51"/>
      <c r="AB7" s="51"/>
      <c r="AC7" s="51"/>
      <c r="AD7" s="51"/>
      <c r="AE7" s="32"/>
    </row>
    <row r="8" spans="1:32" ht="17.100000000000001" customHeight="1" x14ac:dyDescent="0.15">
      <c r="A8" s="32"/>
      <c r="B8" s="84"/>
      <c r="C8" s="84"/>
      <c r="D8" s="683" t="s">
        <v>304</v>
      </c>
      <c r="E8" s="683"/>
      <c r="F8" s="683"/>
      <c r="G8" s="683"/>
      <c r="H8" s="683"/>
      <c r="I8" s="683"/>
      <c r="J8" s="683"/>
      <c r="K8" s="683"/>
      <c r="L8" s="683"/>
      <c r="M8" s="683"/>
      <c r="N8" s="683"/>
      <c r="O8" s="683"/>
      <c r="P8" s="683"/>
      <c r="Q8" s="683"/>
      <c r="R8" s="683"/>
      <c r="S8" s="683"/>
      <c r="T8" s="683"/>
      <c r="U8" s="683"/>
      <c r="V8" s="683"/>
      <c r="W8" s="683"/>
      <c r="X8" s="683"/>
      <c r="Y8" s="683"/>
      <c r="Z8" s="683"/>
      <c r="AA8" s="683"/>
      <c r="AB8" s="51"/>
      <c r="AC8" s="51"/>
      <c r="AD8" s="51"/>
      <c r="AE8" s="32"/>
    </row>
    <row r="9" spans="1:32" ht="17.100000000000001" customHeight="1" x14ac:dyDescent="0.15">
      <c r="A9" s="32"/>
      <c r="B9" s="84"/>
      <c r="C9" s="104"/>
      <c r="D9" s="683"/>
      <c r="E9" s="683"/>
      <c r="F9" s="683"/>
      <c r="G9" s="683"/>
      <c r="H9" s="683"/>
      <c r="I9" s="683"/>
      <c r="J9" s="683"/>
      <c r="K9" s="683"/>
      <c r="L9" s="683"/>
      <c r="M9" s="683"/>
      <c r="N9" s="683"/>
      <c r="O9" s="683"/>
      <c r="P9" s="683"/>
      <c r="Q9" s="683"/>
      <c r="R9" s="683"/>
      <c r="S9" s="683"/>
      <c r="T9" s="683"/>
      <c r="U9" s="683"/>
      <c r="V9" s="683"/>
      <c r="W9" s="683"/>
      <c r="X9" s="683"/>
      <c r="Y9" s="683"/>
      <c r="Z9" s="683"/>
      <c r="AA9" s="683"/>
      <c r="AB9" s="51"/>
      <c r="AC9" s="32"/>
      <c r="AD9" s="32"/>
      <c r="AE9" s="32"/>
    </row>
    <row r="10" spans="1:32" ht="17.100000000000001" customHeight="1" x14ac:dyDescent="0.15">
      <c r="A10" s="32"/>
      <c r="B10" s="51"/>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51"/>
      <c r="AA10" s="51"/>
      <c r="AB10" s="51"/>
      <c r="AC10" s="32"/>
      <c r="AD10" s="32"/>
      <c r="AE10" s="32"/>
    </row>
    <row r="11" spans="1:32" ht="17.100000000000001" customHeight="1" x14ac:dyDescent="0.15">
      <c r="A11" s="32"/>
      <c r="B11" s="51"/>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51"/>
      <c r="AA11" s="51"/>
      <c r="AB11" s="51"/>
      <c r="AC11" s="32"/>
      <c r="AD11" s="32"/>
      <c r="AE11" s="32"/>
    </row>
    <row r="12" spans="1:32" ht="17.100000000000001" customHeight="1" x14ac:dyDescent="0.15">
      <c r="A12" s="32"/>
      <c r="B12" s="51"/>
      <c r="C12" s="51"/>
      <c r="D12" s="234"/>
      <c r="E12" s="234"/>
      <c r="F12" s="234"/>
      <c r="G12" s="234"/>
      <c r="H12" s="234"/>
      <c r="I12" s="234"/>
      <c r="J12" s="234"/>
      <c r="K12" s="234"/>
      <c r="L12" s="234"/>
      <c r="M12" s="234"/>
      <c r="N12" s="234"/>
      <c r="O12" s="51"/>
      <c r="P12" s="51"/>
      <c r="Q12" s="644" t="s">
        <v>611</v>
      </c>
      <c r="R12" s="644"/>
      <c r="S12" s="643" t="str">
        <f>IF('1'!Z9=0,"",'1'!Z9)</f>
        <v/>
      </c>
      <c r="T12" s="643"/>
      <c r="U12" s="51" t="s">
        <v>26</v>
      </c>
      <c r="V12" s="643" t="str">
        <f>IF('1'!AB9=0,"",'1'!AB9)</f>
        <v/>
      </c>
      <c r="W12" s="643"/>
      <c r="X12" s="51" t="s">
        <v>179</v>
      </c>
      <c r="Y12" s="643" t="str">
        <f>IF('1'!AD9=0,"",'1'!AD9)</f>
        <v/>
      </c>
      <c r="Z12" s="643"/>
      <c r="AA12" s="51" t="s">
        <v>67</v>
      </c>
      <c r="AB12" s="234"/>
      <c r="AD12" s="32"/>
      <c r="AE12" s="32"/>
    </row>
    <row r="13" spans="1:32" ht="17.100000000000001" customHeight="1" x14ac:dyDescent="0.15">
      <c r="A13" s="32"/>
      <c r="B13" s="235"/>
      <c r="C13" s="235"/>
      <c r="D13" s="235"/>
      <c r="E13" s="235"/>
      <c r="F13" s="235"/>
      <c r="G13" s="235"/>
      <c r="H13" s="235"/>
      <c r="I13" s="235"/>
      <c r="J13" s="236"/>
      <c r="K13" s="51"/>
      <c r="L13" s="236"/>
      <c r="M13" s="51"/>
      <c r="N13" s="51"/>
      <c r="O13" s="51"/>
      <c r="P13" s="51"/>
      <c r="Q13" s="51"/>
      <c r="R13" s="51"/>
      <c r="S13" s="51"/>
      <c r="T13" s="51"/>
      <c r="U13" s="51"/>
      <c r="V13" s="51"/>
      <c r="W13" s="51"/>
      <c r="X13" s="51"/>
      <c r="Y13" s="51"/>
      <c r="Z13" s="51"/>
      <c r="AA13" s="51"/>
      <c r="AB13" s="51"/>
      <c r="AC13" s="32"/>
      <c r="AD13" s="32"/>
      <c r="AE13" s="32"/>
    </row>
    <row r="14" spans="1:32" ht="17.100000000000001" customHeight="1" x14ac:dyDescent="0.15">
      <c r="A14" s="32"/>
      <c r="B14" s="235"/>
      <c r="C14" s="51" t="s">
        <v>305</v>
      </c>
      <c r="D14" s="235"/>
      <c r="E14" s="235"/>
      <c r="F14" s="235"/>
      <c r="G14" s="235"/>
      <c r="H14" s="235"/>
      <c r="I14" s="235"/>
      <c r="J14" s="236"/>
      <c r="K14" s="51"/>
      <c r="L14" s="236"/>
      <c r="M14" s="51"/>
      <c r="N14" s="51"/>
      <c r="O14" s="51"/>
      <c r="P14" s="51"/>
      <c r="Q14" s="51"/>
      <c r="R14" s="51"/>
      <c r="S14" s="51"/>
      <c r="T14" s="51"/>
      <c r="U14" s="51"/>
      <c r="V14" s="51"/>
      <c r="W14" s="51"/>
      <c r="X14" s="51"/>
      <c r="Y14" s="51"/>
      <c r="Z14" s="51"/>
      <c r="AA14" s="51"/>
      <c r="AB14" s="51"/>
      <c r="AC14" s="32"/>
      <c r="AD14" s="32"/>
      <c r="AE14" s="32"/>
    </row>
    <row r="15" spans="1:32" ht="17.100000000000001" customHeight="1" x14ac:dyDescent="0.15">
      <c r="A15" s="32"/>
      <c r="B15" s="235"/>
      <c r="C15" s="237"/>
      <c r="D15" s="237"/>
      <c r="E15" s="237"/>
      <c r="F15" s="237"/>
      <c r="G15" s="235"/>
      <c r="H15" s="51"/>
      <c r="I15" s="236"/>
      <c r="J15" s="236"/>
      <c r="K15" s="236"/>
      <c r="L15" s="51"/>
      <c r="M15" s="51"/>
      <c r="N15" s="51"/>
      <c r="O15" s="51"/>
      <c r="P15" s="51"/>
      <c r="Q15" s="51"/>
      <c r="R15" s="51"/>
      <c r="S15" s="51"/>
      <c r="T15" s="51"/>
      <c r="U15" s="51"/>
      <c r="V15" s="51"/>
      <c r="W15" s="51"/>
      <c r="X15" s="51"/>
      <c r="Y15" s="51"/>
      <c r="Z15" s="51"/>
      <c r="AA15" s="51"/>
      <c r="AB15" s="51"/>
      <c r="AC15" s="32"/>
      <c r="AD15" s="32"/>
      <c r="AE15" s="32"/>
    </row>
    <row r="16" spans="1:32" ht="17.100000000000001" customHeight="1" x14ac:dyDescent="0.15">
      <c r="A16" s="32"/>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32"/>
      <c r="AD16" s="32"/>
      <c r="AE16" s="32"/>
    </row>
    <row r="17" spans="1:31" ht="17.100000000000001" customHeight="1" x14ac:dyDescent="0.15">
      <c r="A17" s="32"/>
      <c r="B17" s="51"/>
      <c r="C17" s="51"/>
      <c r="D17" s="51"/>
      <c r="E17" s="51"/>
      <c r="F17" s="51"/>
      <c r="G17" s="51"/>
      <c r="H17" s="51"/>
      <c r="I17" s="51"/>
      <c r="J17" s="51"/>
      <c r="K17" s="51"/>
      <c r="L17" s="51"/>
      <c r="M17" s="51" t="s">
        <v>40</v>
      </c>
      <c r="N17" s="236"/>
      <c r="O17" s="236"/>
      <c r="P17" s="51"/>
      <c r="Q17" s="51"/>
      <c r="R17" s="641" t="str">
        <f>IF('1'!F33=0,"",'1'!F33)</f>
        <v/>
      </c>
      <c r="S17" s="641"/>
      <c r="T17" s="641"/>
      <c r="U17" s="641"/>
      <c r="V17" s="641"/>
      <c r="W17" s="641"/>
      <c r="X17" s="641"/>
      <c r="Y17" s="641"/>
      <c r="Z17" s="641"/>
      <c r="AA17" s="641"/>
      <c r="AB17" s="641"/>
      <c r="AC17" s="51"/>
      <c r="AD17" s="32"/>
      <c r="AE17" s="32"/>
    </row>
    <row r="18" spans="1:31" ht="17.100000000000001" customHeight="1" x14ac:dyDescent="0.15">
      <c r="A18" s="32"/>
      <c r="B18" s="51"/>
      <c r="C18" s="51"/>
      <c r="D18" s="51"/>
      <c r="E18" s="51"/>
      <c r="F18" s="51"/>
      <c r="G18" s="51"/>
      <c r="H18" s="51"/>
      <c r="I18" s="51"/>
      <c r="J18" s="51"/>
      <c r="K18" s="51"/>
      <c r="L18" s="51"/>
      <c r="M18" s="236"/>
      <c r="N18" s="236"/>
      <c r="O18" s="51"/>
      <c r="P18" s="51"/>
      <c r="Q18" s="51"/>
      <c r="R18" s="51"/>
      <c r="S18" s="51"/>
      <c r="T18" s="51"/>
      <c r="U18" s="51"/>
      <c r="V18" s="51"/>
      <c r="W18" s="51"/>
      <c r="X18" s="51"/>
      <c r="Y18" s="51"/>
      <c r="Z18" s="51"/>
      <c r="AA18" s="51"/>
      <c r="AB18" s="51"/>
      <c r="AC18" s="51"/>
      <c r="AD18" s="32"/>
      <c r="AE18" s="32"/>
    </row>
    <row r="19" spans="1:31" ht="17.100000000000001" customHeight="1" x14ac:dyDescent="0.15">
      <c r="A19" s="32"/>
      <c r="B19" s="51"/>
      <c r="C19" s="51"/>
      <c r="D19" s="51"/>
      <c r="E19" s="51"/>
      <c r="F19" s="51"/>
      <c r="G19" s="51"/>
      <c r="H19" s="51"/>
      <c r="I19" s="51"/>
      <c r="J19" s="51"/>
      <c r="K19" s="234"/>
      <c r="L19" s="234"/>
      <c r="M19" s="225" t="s">
        <v>132</v>
      </c>
      <c r="N19" s="236"/>
      <c r="O19" s="236"/>
      <c r="P19" s="225" t="s">
        <v>109</v>
      </c>
      <c r="Q19" s="225"/>
      <c r="R19" s="640" t="str">
        <f>'1'!U17</f>
        <v/>
      </c>
      <c r="S19" s="640"/>
      <c r="T19" s="640"/>
      <c r="U19" s="640"/>
      <c r="V19" s="640"/>
      <c r="W19" s="640"/>
      <c r="X19" s="640"/>
      <c r="Y19" s="640"/>
      <c r="Z19" s="640"/>
      <c r="AA19" s="640"/>
      <c r="AB19" s="640"/>
      <c r="AD19" s="32"/>
      <c r="AE19" s="32"/>
    </row>
    <row r="20" spans="1:31" ht="17.100000000000001" customHeight="1" x14ac:dyDescent="0.15">
      <c r="A20" s="32"/>
      <c r="B20" s="51"/>
      <c r="C20" s="51"/>
      <c r="D20" s="51"/>
      <c r="E20" s="51"/>
      <c r="F20" s="51"/>
      <c r="G20" s="51"/>
      <c r="H20" s="51"/>
      <c r="I20" s="51"/>
      <c r="J20" s="51"/>
      <c r="K20" s="51"/>
      <c r="L20" s="51"/>
      <c r="M20" s="51" t="s">
        <v>131</v>
      </c>
      <c r="N20" s="236"/>
      <c r="O20" s="236"/>
      <c r="P20" s="51"/>
      <c r="Q20" s="51"/>
      <c r="R20" s="51"/>
      <c r="S20" s="51"/>
      <c r="T20" s="51"/>
      <c r="U20" s="51"/>
      <c r="V20" s="51"/>
      <c r="W20" s="51"/>
      <c r="X20" s="51"/>
      <c r="Y20" s="51"/>
      <c r="Z20" s="51"/>
      <c r="AA20" s="51"/>
      <c r="AB20" s="51"/>
      <c r="AC20" s="51"/>
      <c r="AD20" s="32"/>
      <c r="AE20" s="32"/>
    </row>
    <row r="21" spans="1:31" ht="17.100000000000001" customHeight="1" x14ac:dyDescent="0.15">
      <c r="A21" s="32"/>
      <c r="B21" s="51"/>
      <c r="C21" s="51"/>
      <c r="D21" s="51"/>
      <c r="E21" s="51"/>
      <c r="F21" s="51"/>
      <c r="G21" s="51"/>
      <c r="H21" s="51"/>
      <c r="I21" s="51"/>
      <c r="J21" s="51"/>
      <c r="K21" s="51"/>
      <c r="L21" s="51"/>
      <c r="M21" s="236"/>
      <c r="N21" s="236"/>
      <c r="O21" s="51"/>
      <c r="P21" s="51"/>
      <c r="Q21" s="51"/>
      <c r="R21" s="51"/>
      <c r="S21" s="51"/>
      <c r="T21" s="51"/>
      <c r="U21" s="234"/>
      <c r="V21" s="234"/>
      <c r="W21" s="51"/>
      <c r="X21" s="51"/>
      <c r="Y21" s="51"/>
      <c r="Z21" s="51"/>
      <c r="AA21" s="236"/>
      <c r="AB21" s="51"/>
      <c r="AC21" s="51"/>
      <c r="AE21" s="32"/>
    </row>
    <row r="22" spans="1:31" ht="17.100000000000001" customHeight="1" x14ac:dyDescent="0.15">
      <c r="A22" s="32"/>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32"/>
      <c r="AD22" s="32"/>
      <c r="AE22" s="32"/>
    </row>
    <row r="23" spans="1:31" ht="17.100000000000001" customHeight="1" x14ac:dyDescent="0.1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32"/>
      <c r="AD23" s="32"/>
      <c r="AE23" s="32"/>
    </row>
    <row r="24" spans="1:31" ht="17.100000000000001" customHeight="1" x14ac:dyDescent="0.15">
      <c r="A24" s="32"/>
      <c r="B24" s="638" t="s">
        <v>130</v>
      </c>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32"/>
      <c r="AD24" s="32"/>
      <c r="AE24" s="32"/>
    </row>
    <row r="25" spans="1:31" ht="17.100000000000001" customHeight="1" x14ac:dyDescent="0.15">
      <c r="A25" s="32"/>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32"/>
      <c r="AD25" s="32"/>
      <c r="AE25" s="32"/>
    </row>
    <row r="26" spans="1:31" ht="17.100000000000001" customHeight="1" x14ac:dyDescent="0.15">
      <c r="A26" s="3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32"/>
      <c r="AD26" s="32"/>
      <c r="AE26" s="32"/>
    </row>
    <row r="27" spans="1:31" ht="17.100000000000001" customHeight="1" x14ac:dyDescent="0.15">
      <c r="A27" s="32"/>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32"/>
      <c r="AD27" s="32"/>
      <c r="AE27" s="32"/>
    </row>
    <row r="28" spans="1:31" ht="17.100000000000001" customHeight="1" x14ac:dyDescent="0.15">
      <c r="A28" s="32"/>
      <c r="B28" s="108"/>
      <c r="C28" s="122"/>
      <c r="D28" s="122"/>
      <c r="E28" s="122"/>
      <c r="F28" s="123"/>
      <c r="G28" s="122"/>
      <c r="H28" s="122"/>
      <c r="I28" s="122"/>
      <c r="J28" s="122"/>
      <c r="K28" s="122"/>
      <c r="L28" s="122"/>
      <c r="M28" s="82"/>
      <c r="N28" s="82"/>
      <c r="O28" s="82"/>
      <c r="P28" s="82"/>
      <c r="Q28" s="82"/>
      <c r="R28" s="122"/>
      <c r="S28" s="122"/>
      <c r="T28" s="122"/>
      <c r="U28" s="670" t="s">
        <v>754</v>
      </c>
      <c r="V28" s="671"/>
      <c r="W28" s="671"/>
      <c r="X28" s="672"/>
      <c r="Y28" s="670" t="s">
        <v>129</v>
      </c>
      <c r="Z28" s="671"/>
      <c r="AA28" s="671"/>
      <c r="AB28" s="672"/>
      <c r="AC28" s="32"/>
      <c r="AD28" s="32"/>
      <c r="AE28" s="32"/>
    </row>
    <row r="29" spans="1:31" ht="17.100000000000001" customHeight="1" x14ac:dyDescent="0.15">
      <c r="A29" s="32"/>
      <c r="B29" s="679" t="s">
        <v>76</v>
      </c>
      <c r="C29" s="680"/>
      <c r="D29" s="680"/>
      <c r="E29" s="680"/>
      <c r="F29" s="681"/>
      <c r="G29" s="116"/>
      <c r="H29" s="116"/>
      <c r="I29" s="116"/>
      <c r="J29" s="634" t="s">
        <v>43</v>
      </c>
      <c r="K29" s="682"/>
      <c r="L29" s="682"/>
      <c r="M29" s="682"/>
      <c r="N29" s="682"/>
      <c r="O29" s="682"/>
      <c r="P29" s="682"/>
      <c r="Q29" s="682"/>
      <c r="R29" s="116"/>
      <c r="S29" s="116"/>
      <c r="T29" s="116"/>
      <c r="U29" s="673"/>
      <c r="V29" s="674"/>
      <c r="W29" s="674"/>
      <c r="X29" s="675"/>
      <c r="Y29" s="673"/>
      <c r="Z29" s="674"/>
      <c r="AA29" s="674"/>
      <c r="AB29" s="675"/>
      <c r="AC29" s="32"/>
      <c r="AD29" s="32"/>
      <c r="AE29" s="32"/>
    </row>
    <row r="30" spans="1:31" ht="17.100000000000001" customHeight="1" x14ac:dyDescent="0.15">
      <c r="A30" s="32"/>
      <c r="B30" s="120"/>
      <c r="C30" s="124"/>
      <c r="D30" s="124"/>
      <c r="E30" s="124"/>
      <c r="F30" s="125"/>
      <c r="G30" s="124"/>
      <c r="H30" s="124"/>
      <c r="I30" s="124"/>
      <c r="J30" s="124"/>
      <c r="K30" s="124"/>
      <c r="L30" s="124"/>
      <c r="M30" s="124"/>
      <c r="N30" s="124"/>
      <c r="O30" s="124"/>
      <c r="P30" s="124"/>
      <c r="Q30" s="124"/>
      <c r="R30" s="124"/>
      <c r="S30" s="124"/>
      <c r="T30" s="124"/>
      <c r="U30" s="676"/>
      <c r="V30" s="677"/>
      <c r="W30" s="677"/>
      <c r="X30" s="678"/>
      <c r="Y30" s="676"/>
      <c r="Z30" s="677"/>
      <c r="AA30" s="677"/>
      <c r="AB30" s="678"/>
      <c r="AC30" s="32"/>
      <c r="AD30" s="32"/>
      <c r="AE30" s="32"/>
    </row>
    <row r="31" spans="1:31" ht="17.100000000000001" customHeight="1" x14ac:dyDescent="0.15">
      <c r="A31" s="32"/>
      <c r="B31" s="655"/>
      <c r="C31" s="656"/>
      <c r="D31" s="656"/>
      <c r="E31" s="656"/>
      <c r="F31" s="657"/>
      <c r="G31" s="655"/>
      <c r="H31" s="656"/>
      <c r="I31" s="656"/>
      <c r="J31" s="656"/>
      <c r="K31" s="656"/>
      <c r="L31" s="656"/>
      <c r="M31" s="656"/>
      <c r="N31" s="656"/>
      <c r="O31" s="656"/>
      <c r="P31" s="656"/>
      <c r="Q31" s="656"/>
      <c r="R31" s="656"/>
      <c r="S31" s="656"/>
      <c r="T31" s="657"/>
      <c r="U31" s="646"/>
      <c r="V31" s="647"/>
      <c r="W31" s="647"/>
      <c r="X31" s="123"/>
      <c r="Y31" s="646"/>
      <c r="Z31" s="647"/>
      <c r="AA31" s="647"/>
      <c r="AB31" s="110"/>
      <c r="AC31" s="32"/>
      <c r="AD31" s="32"/>
      <c r="AE31" s="32"/>
    </row>
    <row r="32" spans="1:31" ht="17.100000000000001" customHeight="1" x14ac:dyDescent="0.15">
      <c r="A32" s="32"/>
      <c r="B32" s="658"/>
      <c r="C32" s="659"/>
      <c r="D32" s="659"/>
      <c r="E32" s="659"/>
      <c r="F32" s="660"/>
      <c r="G32" s="658"/>
      <c r="H32" s="659"/>
      <c r="I32" s="659"/>
      <c r="J32" s="659"/>
      <c r="K32" s="659"/>
      <c r="L32" s="659"/>
      <c r="M32" s="659"/>
      <c r="N32" s="659"/>
      <c r="O32" s="659"/>
      <c r="P32" s="659"/>
      <c r="Q32" s="659"/>
      <c r="R32" s="659"/>
      <c r="S32" s="659"/>
      <c r="T32" s="660"/>
      <c r="U32" s="648"/>
      <c r="V32" s="649"/>
      <c r="W32" s="649"/>
      <c r="X32" s="110" t="s">
        <v>109</v>
      </c>
      <c r="Y32" s="648"/>
      <c r="Z32" s="649"/>
      <c r="AA32" s="649"/>
      <c r="AB32" s="110" t="s">
        <v>109</v>
      </c>
      <c r="AC32" s="32"/>
      <c r="AD32" s="32"/>
      <c r="AE32" s="32"/>
    </row>
    <row r="33" spans="1:31" ht="17.100000000000001" customHeight="1" x14ac:dyDescent="0.15">
      <c r="A33" s="32"/>
      <c r="B33" s="661"/>
      <c r="C33" s="662"/>
      <c r="D33" s="662"/>
      <c r="E33" s="662"/>
      <c r="F33" s="663"/>
      <c r="G33" s="661"/>
      <c r="H33" s="662"/>
      <c r="I33" s="662"/>
      <c r="J33" s="662"/>
      <c r="K33" s="662"/>
      <c r="L33" s="662"/>
      <c r="M33" s="662"/>
      <c r="N33" s="662"/>
      <c r="O33" s="662"/>
      <c r="P33" s="662"/>
      <c r="Q33" s="662"/>
      <c r="R33" s="662"/>
      <c r="S33" s="662"/>
      <c r="T33" s="663"/>
      <c r="U33" s="650"/>
      <c r="V33" s="651"/>
      <c r="W33" s="651"/>
      <c r="X33" s="125"/>
      <c r="Y33" s="650"/>
      <c r="Z33" s="651"/>
      <c r="AA33" s="651"/>
      <c r="AB33" s="88"/>
      <c r="AC33" s="32"/>
      <c r="AD33" s="32"/>
      <c r="AE33" s="32"/>
    </row>
    <row r="34" spans="1:31" ht="17.100000000000001" customHeight="1" x14ac:dyDescent="0.15">
      <c r="A34" s="32"/>
      <c r="B34" s="655"/>
      <c r="C34" s="656"/>
      <c r="D34" s="656"/>
      <c r="E34" s="656"/>
      <c r="F34" s="657"/>
      <c r="G34" s="655"/>
      <c r="H34" s="656"/>
      <c r="I34" s="656"/>
      <c r="J34" s="656"/>
      <c r="K34" s="656"/>
      <c r="L34" s="656"/>
      <c r="M34" s="656"/>
      <c r="N34" s="656"/>
      <c r="O34" s="656"/>
      <c r="P34" s="656"/>
      <c r="Q34" s="656"/>
      <c r="R34" s="656"/>
      <c r="S34" s="656"/>
      <c r="T34" s="657"/>
      <c r="U34" s="646"/>
      <c r="V34" s="647"/>
      <c r="W34" s="647"/>
      <c r="X34" s="123"/>
      <c r="Y34" s="646"/>
      <c r="Z34" s="647"/>
      <c r="AA34" s="647"/>
      <c r="AB34" s="80"/>
      <c r="AC34" s="32"/>
      <c r="AD34" s="32"/>
      <c r="AE34" s="32"/>
    </row>
    <row r="35" spans="1:31" ht="17.100000000000001" customHeight="1" x14ac:dyDescent="0.15">
      <c r="A35" s="32"/>
      <c r="B35" s="658"/>
      <c r="C35" s="659"/>
      <c r="D35" s="659"/>
      <c r="E35" s="659"/>
      <c r="F35" s="660"/>
      <c r="G35" s="658"/>
      <c r="H35" s="659"/>
      <c r="I35" s="659"/>
      <c r="J35" s="659"/>
      <c r="K35" s="659"/>
      <c r="L35" s="659"/>
      <c r="M35" s="659"/>
      <c r="N35" s="659"/>
      <c r="O35" s="659"/>
      <c r="P35" s="659"/>
      <c r="Q35" s="659"/>
      <c r="R35" s="659"/>
      <c r="S35" s="659"/>
      <c r="T35" s="660"/>
      <c r="U35" s="648"/>
      <c r="V35" s="649"/>
      <c r="W35" s="649"/>
      <c r="X35" s="110" t="s">
        <v>109</v>
      </c>
      <c r="Y35" s="648"/>
      <c r="Z35" s="649"/>
      <c r="AA35" s="649"/>
      <c r="AB35" s="110" t="s">
        <v>109</v>
      </c>
      <c r="AC35" s="32"/>
      <c r="AD35" s="32"/>
      <c r="AE35" s="32"/>
    </row>
    <row r="36" spans="1:31" ht="17.100000000000001" customHeight="1" x14ac:dyDescent="0.15">
      <c r="A36" s="32"/>
      <c r="B36" s="661"/>
      <c r="C36" s="662"/>
      <c r="D36" s="662"/>
      <c r="E36" s="662"/>
      <c r="F36" s="663"/>
      <c r="G36" s="661"/>
      <c r="H36" s="662"/>
      <c r="I36" s="662"/>
      <c r="J36" s="662"/>
      <c r="K36" s="662"/>
      <c r="L36" s="662"/>
      <c r="M36" s="662"/>
      <c r="N36" s="662"/>
      <c r="O36" s="662"/>
      <c r="P36" s="662"/>
      <c r="Q36" s="662"/>
      <c r="R36" s="662"/>
      <c r="S36" s="662"/>
      <c r="T36" s="663"/>
      <c r="U36" s="650"/>
      <c r="V36" s="651"/>
      <c r="W36" s="651"/>
      <c r="X36" s="88"/>
      <c r="Y36" s="650"/>
      <c r="Z36" s="651"/>
      <c r="AA36" s="651"/>
      <c r="AB36" s="88"/>
      <c r="AC36" s="32"/>
      <c r="AD36" s="32"/>
      <c r="AE36" s="32"/>
    </row>
    <row r="37" spans="1:31" ht="17.100000000000001" customHeight="1" x14ac:dyDescent="0.15">
      <c r="A37" s="32"/>
      <c r="B37" s="655"/>
      <c r="C37" s="656"/>
      <c r="D37" s="656"/>
      <c r="E37" s="656"/>
      <c r="F37" s="657"/>
      <c r="G37" s="655"/>
      <c r="H37" s="656"/>
      <c r="I37" s="656"/>
      <c r="J37" s="656"/>
      <c r="K37" s="656"/>
      <c r="L37" s="656"/>
      <c r="M37" s="656"/>
      <c r="N37" s="656"/>
      <c r="O37" s="656"/>
      <c r="P37" s="656"/>
      <c r="Q37" s="656"/>
      <c r="R37" s="656"/>
      <c r="S37" s="656"/>
      <c r="T37" s="657"/>
      <c r="U37" s="646"/>
      <c r="V37" s="647"/>
      <c r="W37" s="647"/>
      <c r="X37" s="80"/>
      <c r="Y37" s="646"/>
      <c r="Z37" s="647"/>
      <c r="AA37" s="647"/>
      <c r="AB37" s="80"/>
      <c r="AC37" s="32"/>
      <c r="AD37" s="32"/>
      <c r="AE37" s="32"/>
    </row>
    <row r="38" spans="1:31" ht="17.100000000000001" customHeight="1" x14ac:dyDescent="0.15">
      <c r="A38" s="32"/>
      <c r="B38" s="658"/>
      <c r="C38" s="659"/>
      <c r="D38" s="659"/>
      <c r="E38" s="659"/>
      <c r="F38" s="660"/>
      <c r="G38" s="658"/>
      <c r="H38" s="659"/>
      <c r="I38" s="659"/>
      <c r="J38" s="659"/>
      <c r="K38" s="659"/>
      <c r="L38" s="659"/>
      <c r="M38" s="659"/>
      <c r="N38" s="659"/>
      <c r="O38" s="659"/>
      <c r="P38" s="659"/>
      <c r="Q38" s="659"/>
      <c r="R38" s="659"/>
      <c r="S38" s="659"/>
      <c r="T38" s="660"/>
      <c r="U38" s="648"/>
      <c r="V38" s="649"/>
      <c r="W38" s="649"/>
      <c r="X38" s="110" t="s">
        <v>109</v>
      </c>
      <c r="Y38" s="648"/>
      <c r="Z38" s="649"/>
      <c r="AA38" s="649"/>
      <c r="AB38" s="110" t="s">
        <v>109</v>
      </c>
      <c r="AC38" s="32"/>
      <c r="AD38" s="32"/>
      <c r="AE38" s="32"/>
    </row>
    <row r="39" spans="1:31" ht="17.100000000000001" customHeight="1" x14ac:dyDescent="0.15">
      <c r="A39" s="32"/>
      <c r="B39" s="661"/>
      <c r="C39" s="662"/>
      <c r="D39" s="662"/>
      <c r="E39" s="662"/>
      <c r="F39" s="663"/>
      <c r="G39" s="661"/>
      <c r="H39" s="662"/>
      <c r="I39" s="662"/>
      <c r="J39" s="662"/>
      <c r="K39" s="662"/>
      <c r="L39" s="662"/>
      <c r="M39" s="662"/>
      <c r="N39" s="662"/>
      <c r="O39" s="662"/>
      <c r="P39" s="662"/>
      <c r="Q39" s="662"/>
      <c r="R39" s="662"/>
      <c r="S39" s="662"/>
      <c r="T39" s="663"/>
      <c r="U39" s="650"/>
      <c r="V39" s="651"/>
      <c r="W39" s="651"/>
      <c r="X39" s="88"/>
      <c r="Y39" s="650"/>
      <c r="Z39" s="651"/>
      <c r="AA39" s="651"/>
      <c r="AB39" s="88"/>
      <c r="AC39" s="32"/>
      <c r="AD39" s="32"/>
      <c r="AE39" s="32"/>
    </row>
    <row r="40" spans="1:31" ht="17.100000000000001" customHeight="1" x14ac:dyDescent="0.15">
      <c r="A40" s="32"/>
      <c r="B40" s="655"/>
      <c r="C40" s="656"/>
      <c r="D40" s="656"/>
      <c r="E40" s="656"/>
      <c r="F40" s="657"/>
      <c r="G40" s="655"/>
      <c r="H40" s="656"/>
      <c r="I40" s="656"/>
      <c r="J40" s="656"/>
      <c r="K40" s="656"/>
      <c r="L40" s="656"/>
      <c r="M40" s="656"/>
      <c r="N40" s="656"/>
      <c r="O40" s="656"/>
      <c r="P40" s="656"/>
      <c r="Q40" s="656"/>
      <c r="R40" s="656"/>
      <c r="S40" s="656"/>
      <c r="T40" s="657"/>
      <c r="U40" s="646"/>
      <c r="V40" s="647"/>
      <c r="W40" s="647"/>
      <c r="X40" s="80"/>
      <c r="Y40" s="646"/>
      <c r="Z40" s="647"/>
      <c r="AA40" s="647"/>
      <c r="AB40" s="80"/>
      <c r="AC40" s="32"/>
      <c r="AD40" s="32"/>
      <c r="AE40" s="32"/>
    </row>
    <row r="41" spans="1:31" ht="17.100000000000001" customHeight="1" x14ac:dyDescent="0.15">
      <c r="A41" s="32"/>
      <c r="B41" s="658"/>
      <c r="C41" s="659"/>
      <c r="D41" s="659"/>
      <c r="E41" s="659"/>
      <c r="F41" s="660"/>
      <c r="G41" s="658"/>
      <c r="H41" s="659"/>
      <c r="I41" s="659"/>
      <c r="J41" s="659"/>
      <c r="K41" s="659"/>
      <c r="L41" s="659"/>
      <c r="M41" s="659"/>
      <c r="N41" s="659"/>
      <c r="O41" s="659"/>
      <c r="P41" s="659"/>
      <c r="Q41" s="659"/>
      <c r="R41" s="659"/>
      <c r="S41" s="659"/>
      <c r="T41" s="660"/>
      <c r="U41" s="648"/>
      <c r="V41" s="649"/>
      <c r="W41" s="649"/>
      <c r="X41" s="110" t="s">
        <v>109</v>
      </c>
      <c r="Y41" s="648"/>
      <c r="Z41" s="649"/>
      <c r="AA41" s="649"/>
      <c r="AB41" s="110" t="s">
        <v>109</v>
      </c>
      <c r="AC41" s="32"/>
      <c r="AD41" s="32"/>
      <c r="AE41" s="32"/>
    </row>
    <row r="42" spans="1:31" ht="17.100000000000001" customHeight="1" x14ac:dyDescent="0.15">
      <c r="A42" s="32"/>
      <c r="B42" s="661"/>
      <c r="C42" s="662"/>
      <c r="D42" s="662"/>
      <c r="E42" s="662"/>
      <c r="F42" s="663"/>
      <c r="G42" s="661"/>
      <c r="H42" s="662"/>
      <c r="I42" s="662"/>
      <c r="J42" s="662"/>
      <c r="K42" s="662"/>
      <c r="L42" s="662"/>
      <c r="M42" s="662"/>
      <c r="N42" s="662"/>
      <c r="O42" s="662"/>
      <c r="P42" s="662"/>
      <c r="Q42" s="662"/>
      <c r="R42" s="662"/>
      <c r="S42" s="662"/>
      <c r="T42" s="663"/>
      <c r="U42" s="650"/>
      <c r="V42" s="651"/>
      <c r="W42" s="651"/>
      <c r="X42" s="88"/>
      <c r="Y42" s="650"/>
      <c r="Z42" s="651"/>
      <c r="AA42" s="651"/>
      <c r="AB42" s="88"/>
      <c r="AC42" s="32"/>
      <c r="AD42" s="32"/>
      <c r="AE42" s="32"/>
    </row>
    <row r="43" spans="1:31" ht="17.100000000000001" customHeight="1" x14ac:dyDescent="0.15">
      <c r="A43" s="32"/>
      <c r="B43" s="51" t="s">
        <v>612</v>
      </c>
      <c r="C43" s="51"/>
      <c r="D43" s="126"/>
      <c r="E43" s="126"/>
      <c r="F43" s="126"/>
      <c r="G43" s="126"/>
      <c r="H43" s="126"/>
      <c r="I43" s="116"/>
      <c r="J43" s="116"/>
      <c r="K43" s="51"/>
      <c r="L43" s="51"/>
      <c r="M43" s="51"/>
      <c r="N43" s="51"/>
      <c r="O43" s="51"/>
      <c r="P43" s="51"/>
      <c r="Q43" s="51"/>
      <c r="R43" s="51"/>
      <c r="S43" s="51"/>
      <c r="T43" s="51"/>
      <c r="U43" s="51"/>
      <c r="V43" s="51"/>
      <c r="W43" s="51"/>
      <c r="X43" s="51"/>
      <c r="Y43" s="51"/>
      <c r="Z43" s="51"/>
      <c r="AA43" s="51"/>
      <c r="AB43" s="51"/>
      <c r="AC43" s="32"/>
      <c r="AD43" s="32"/>
      <c r="AE43" s="32"/>
    </row>
    <row r="44" spans="1:31" ht="17.100000000000001" customHeight="1" x14ac:dyDescent="0.15">
      <c r="A44" s="32"/>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32"/>
      <c r="AD44" s="32"/>
      <c r="AE44" s="32"/>
    </row>
    <row r="45" spans="1:31" ht="31.5" customHeight="1" x14ac:dyDescent="0.15">
      <c r="A45" s="32"/>
      <c r="B45" s="51"/>
      <c r="C45" s="51"/>
      <c r="D45" s="51"/>
      <c r="E45" s="51"/>
      <c r="F45" s="51"/>
      <c r="G45" s="51"/>
      <c r="H45" s="51"/>
      <c r="I45" s="51"/>
      <c r="J45" s="51"/>
      <c r="K45" s="51"/>
      <c r="L45" s="51"/>
      <c r="M45" s="51"/>
      <c r="N45" s="51"/>
      <c r="O45" s="51"/>
      <c r="P45" s="51"/>
      <c r="Q45" s="51"/>
      <c r="R45" s="51"/>
      <c r="S45" s="51"/>
      <c r="T45" s="51"/>
      <c r="U45" s="51"/>
      <c r="V45" s="51"/>
      <c r="W45" s="95"/>
      <c r="X45" s="51"/>
      <c r="Y45" s="51"/>
      <c r="Z45" s="51"/>
      <c r="AA45" s="51"/>
      <c r="AB45" s="51"/>
      <c r="AC45" s="32"/>
      <c r="AD45" s="32"/>
      <c r="AE45" s="32"/>
    </row>
    <row r="46" spans="1:31" ht="31.5" customHeight="1" x14ac:dyDescent="0.15">
      <c r="L46" s="95"/>
      <c r="M46" s="95"/>
      <c r="N46" s="95"/>
      <c r="O46" s="95"/>
      <c r="P46" s="95"/>
      <c r="Q46" s="95"/>
      <c r="R46" s="95"/>
      <c r="S46" s="95"/>
      <c r="T46" s="95"/>
      <c r="U46" s="95"/>
      <c r="V46" s="95"/>
      <c r="X46" s="95"/>
      <c r="Y46" s="95"/>
      <c r="Z46" s="95"/>
      <c r="AA46" s="95"/>
      <c r="AB46" s="95"/>
    </row>
    <row r="47" spans="1:31" ht="31.5" customHeight="1" x14ac:dyDescent="0.15">
      <c r="L47" s="95"/>
      <c r="M47" s="95"/>
      <c r="N47" s="95"/>
      <c r="O47" s="95"/>
      <c r="P47" s="95"/>
      <c r="Q47" s="95"/>
      <c r="R47" s="95"/>
      <c r="S47" s="95"/>
      <c r="T47" s="95"/>
      <c r="U47" s="95"/>
      <c r="V47" s="95"/>
      <c r="W47" s="95"/>
      <c r="X47" s="95"/>
      <c r="Y47" s="95"/>
      <c r="Z47" s="95"/>
      <c r="AA47" s="95"/>
    </row>
  </sheetData>
  <sheetProtection sheet="1" objects="1" scenarios="1"/>
  <mergeCells count="31">
    <mergeCell ref="Z1:AB1"/>
    <mergeCell ref="B2:AB2"/>
    <mergeCell ref="B3:AB4"/>
    <mergeCell ref="D8:AA9"/>
    <mergeCell ref="Q12:R12"/>
    <mergeCell ref="S12:T12"/>
    <mergeCell ref="V12:W12"/>
    <mergeCell ref="Y12:Z12"/>
    <mergeCell ref="R17:AB17"/>
    <mergeCell ref="R19:AB19"/>
    <mergeCell ref="B24:AB24"/>
    <mergeCell ref="U28:X30"/>
    <mergeCell ref="Y28:AB30"/>
    <mergeCell ref="B29:F29"/>
    <mergeCell ref="J29:Q29"/>
    <mergeCell ref="B31:F33"/>
    <mergeCell ref="G31:T33"/>
    <mergeCell ref="U31:W33"/>
    <mergeCell ref="Y31:AA33"/>
    <mergeCell ref="B34:F36"/>
    <mergeCell ref="G34:T36"/>
    <mergeCell ref="U34:W36"/>
    <mergeCell ref="Y34:AA36"/>
    <mergeCell ref="B37:F39"/>
    <mergeCell ref="G37:T39"/>
    <mergeCell ref="U37:W39"/>
    <mergeCell ref="Y37:AA39"/>
    <mergeCell ref="B40:F42"/>
    <mergeCell ref="G40:T42"/>
    <mergeCell ref="U40:W42"/>
    <mergeCell ref="Y40:AA42"/>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244"/>
  <sheetViews>
    <sheetView showGridLines="0" zoomScale="120" zoomScaleNormal="120" workbookViewId="0">
      <selection activeCell="S16" sqref="S16:U16"/>
    </sheetView>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20" t="s">
        <v>731</v>
      </c>
      <c r="AE1" s="720"/>
      <c r="AF1" s="720"/>
    </row>
    <row r="2" spans="1:58" ht="16.5" customHeight="1" x14ac:dyDescent="0.15">
      <c r="A2" s="32"/>
      <c r="B2" s="32"/>
      <c r="C2" s="32"/>
      <c r="D2" s="32"/>
      <c r="E2" s="32"/>
      <c r="F2" s="32"/>
      <c r="G2" s="32"/>
      <c r="H2" s="32"/>
      <c r="I2" s="32"/>
      <c r="J2" s="32"/>
      <c r="K2" s="32"/>
      <c r="L2" s="32"/>
      <c r="M2" s="32"/>
      <c r="R2" s="32"/>
      <c r="S2" s="32"/>
      <c r="T2" s="32"/>
      <c r="U2" s="32"/>
      <c r="V2" s="32"/>
      <c r="W2" s="32"/>
      <c r="X2" s="51"/>
      <c r="Y2" s="34"/>
      <c r="Z2" s="34"/>
      <c r="AD2" s="37">
        <v>1</v>
      </c>
      <c r="AE2" s="24">
        <v>7</v>
      </c>
      <c r="AF2" s="40">
        <v>0</v>
      </c>
      <c r="AH2" s="442" t="s">
        <v>725</v>
      </c>
    </row>
    <row r="3" spans="1:58" ht="15" customHeight="1" x14ac:dyDescent="0.15">
      <c r="A3" s="610" t="s">
        <v>735</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H3" s="455" t="s">
        <v>777</v>
      </c>
    </row>
    <row r="4" spans="1:58" ht="14.25" customHeight="1" x14ac:dyDescent="0.15">
      <c r="A4" s="664" t="s">
        <v>128</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row>
    <row r="5" spans="1:58" ht="9" customHeight="1" thickBot="1" x14ac:dyDescent="0.2">
      <c r="A5" s="664"/>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row>
    <row r="6" spans="1:58" ht="12" customHeight="1" x14ac:dyDescent="0.15">
      <c r="A6" s="32"/>
      <c r="D6" s="32"/>
      <c r="E6" s="64" t="s">
        <v>0</v>
      </c>
      <c r="F6" s="32"/>
      <c r="G6" s="32"/>
      <c r="H6" s="32"/>
      <c r="I6" s="32"/>
      <c r="J6" s="32"/>
      <c r="K6" s="32"/>
      <c r="L6" s="64" t="s">
        <v>70</v>
      </c>
      <c r="M6" s="32"/>
      <c r="N6" s="32"/>
      <c r="O6" s="32"/>
      <c r="P6" s="32"/>
      <c r="Q6" s="32"/>
      <c r="V6" s="32"/>
      <c r="W6" s="32"/>
      <c r="X6" s="32"/>
      <c r="Y6" s="32"/>
      <c r="Z6" s="32"/>
      <c r="AA6" s="32"/>
      <c r="AB6" s="32"/>
      <c r="AC6" s="51"/>
      <c r="AD6" s="32"/>
      <c r="AE6" s="32"/>
      <c r="AH6" s="684" t="s">
        <v>879</v>
      </c>
      <c r="AI6" s="685"/>
      <c r="AJ6" s="685"/>
      <c r="AK6" s="685"/>
      <c r="AL6" s="685"/>
      <c r="AM6" s="685"/>
      <c r="AN6" s="685"/>
      <c r="AO6" s="685"/>
      <c r="AP6" s="685"/>
      <c r="AQ6" s="685"/>
      <c r="AR6" s="685"/>
      <c r="AS6" s="685"/>
      <c r="AT6" s="685"/>
      <c r="AU6" s="686"/>
    </row>
    <row r="7" spans="1:58" ht="15.75" customHeight="1" x14ac:dyDescent="0.15">
      <c r="A7" s="32"/>
      <c r="D7" s="145"/>
      <c r="E7" s="146"/>
      <c r="F7" s="146"/>
      <c r="G7" s="146"/>
      <c r="H7" s="146"/>
      <c r="I7" s="147"/>
      <c r="K7" s="314" t="str">
        <f>'1'!R22</f>
        <v/>
      </c>
      <c r="L7" s="329" t="str">
        <f>'1'!S22</f>
        <v/>
      </c>
      <c r="M7" s="721" t="str">
        <f>'1'!T22</f>
        <v>(  )</v>
      </c>
      <c r="N7" s="722"/>
      <c r="O7" s="723"/>
      <c r="P7" s="314" t="str">
        <f>'1'!W22</f>
        <v/>
      </c>
      <c r="Q7" s="319" t="str">
        <f>'1'!X22</f>
        <v/>
      </c>
      <c r="R7" s="330" t="str">
        <f>'1'!Y22</f>
        <v/>
      </c>
      <c r="S7" s="319" t="str">
        <f>'1'!Z22</f>
        <v/>
      </c>
      <c r="T7" s="319" t="str">
        <f>'1'!AA22</f>
        <v/>
      </c>
      <c r="U7" s="329" t="str">
        <f>'1'!AB22</f>
        <v/>
      </c>
      <c r="V7" s="51"/>
      <c r="W7" s="51"/>
      <c r="X7" s="51"/>
      <c r="Y7" s="51"/>
      <c r="Z7" s="51"/>
      <c r="AA7" s="51"/>
      <c r="AB7" s="51"/>
      <c r="AC7" s="32"/>
      <c r="AD7" s="32"/>
      <c r="AE7" s="32"/>
      <c r="AH7" s="687"/>
      <c r="AI7" s="688"/>
      <c r="AJ7" s="688"/>
      <c r="AK7" s="688"/>
      <c r="AL7" s="688"/>
      <c r="AM7" s="688"/>
      <c r="AN7" s="688"/>
      <c r="AO7" s="688"/>
      <c r="AP7" s="688"/>
      <c r="AQ7" s="688"/>
      <c r="AR7" s="688"/>
      <c r="AS7" s="688"/>
      <c r="AT7" s="688"/>
      <c r="AU7" s="689"/>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690"/>
      <c r="AI8" s="691"/>
      <c r="AJ8" s="691"/>
      <c r="AK8" s="691"/>
      <c r="AL8" s="691"/>
      <c r="AM8" s="691"/>
      <c r="AN8" s="691"/>
      <c r="AO8" s="691"/>
      <c r="AP8" s="691"/>
      <c r="AQ8" s="691"/>
      <c r="AR8" s="691"/>
      <c r="AS8" s="691"/>
      <c r="AT8" s="691"/>
      <c r="AU8" s="692"/>
      <c r="BA8" s="226" t="s">
        <v>866</v>
      </c>
    </row>
    <row r="9" spans="1:58" ht="16.5" customHeight="1" x14ac:dyDescent="0.15">
      <c r="F9" s="51" t="s">
        <v>126</v>
      </c>
      <c r="G9" s="51"/>
      <c r="H9" s="51"/>
      <c r="I9" s="51"/>
      <c r="J9" s="121"/>
      <c r="K9" s="626" t="str">
        <f>IF('1'!F33=0,"",'1'!F33)</f>
        <v/>
      </c>
      <c r="L9" s="626"/>
      <c r="M9" s="626"/>
      <c r="N9" s="626"/>
      <c r="O9" s="626"/>
      <c r="P9" s="626"/>
      <c r="Q9" s="626"/>
      <c r="R9" s="626"/>
      <c r="S9" s="626"/>
      <c r="T9" s="626"/>
      <c r="U9" s="626"/>
      <c r="V9" s="626"/>
      <c r="W9" s="626"/>
      <c r="X9" s="626"/>
      <c r="Y9" s="626"/>
      <c r="Z9" s="32"/>
      <c r="AA9" s="32"/>
      <c r="AB9" s="32"/>
      <c r="AC9" s="32"/>
      <c r="AD9" s="37"/>
      <c r="AE9" s="24"/>
      <c r="AF9" s="36"/>
      <c r="AG9" s="32"/>
      <c r="AZ9" s="302">
        <v>1</v>
      </c>
      <c r="BA9" s="226" t="s">
        <v>778</v>
      </c>
      <c r="BD9" s="303">
        <f>IFERROR(VALUE(ASC('1'!R37&amp;'1'!S37)),0)</f>
        <v>0</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AZ10" s="302">
        <v>2</v>
      </c>
      <c r="BA10" s="226" t="s">
        <v>779</v>
      </c>
      <c r="BF10" s="302" t="s">
        <v>831</v>
      </c>
    </row>
    <row r="11" spans="1:58" x14ac:dyDescent="0.15">
      <c r="F11" s="51" t="s">
        <v>174</v>
      </c>
      <c r="G11" s="51"/>
      <c r="H11" s="51"/>
      <c r="I11" s="51"/>
      <c r="J11" s="121"/>
      <c r="K11" s="669" t="str">
        <f>IF('7'!Y31=0,"",'7'!Y31)</f>
        <v/>
      </c>
      <c r="L11" s="669"/>
      <c r="M11" s="121" t="s">
        <v>109</v>
      </c>
      <c r="O11" s="51" t="s">
        <v>307</v>
      </c>
      <c r="P11" s="51"/>
      <c r="Q11" s="51"/>
      <c r="R11" s="51"/>
      <c r="S11" s="51"/>
      <c r="T11" s="51"/>
      <c r="U11" s="51"/>
      <c r="V11" s="51"/>
      <c r="W11" s="121"/>
      <c r="X11" s="669" t="str">
        <f>IF('7'!U31=0,"",'7'!U31)</f>
        <v/>
      </c>
      <c r="Y11" s="669"/>
      <c r="Z11" s="121" t="s">
        <v>308</v>
      </c>
      <c r="AA11" s="32"/>
      <c r="AB11" s="32"/>
      <c r="AC11" s="32"/>
      <c r="AD11" s="32"/>
      <c r="AE11" s="32"/>
      <c r="AF11" s="32"/>
      <c r="AG11" s="32"/>
      <c r="AZ11" s="302">
        <v>3</v>
      </c>
      <c r="BA11" s="226" t="s">
        <v>780</v>
      </c>
      <c r="BF11" s="302" t="s">
        <v>832</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AZ12" s="302">
        <v>4</v>
      </c>
      <c r="BA12" s="226" t="s">
        <v>781</v>
      </c>
      <c r="BF12" s="302" t="s">
        <v>833</v>
      </c>
    </row>
    <row r="13" spans="1:58" ht="20.25" customHeight="1" x14ac:dyDescent="0.15">
      <c r="A13" s="93">
        <v>61</v>
      </c>
      <c r="B13" s="32"/>
      <c r="C13" s="151"/>
      <c r="D13" s="152"/>
      <c r="E13" s="152"/>
      <c r="F13" s="153"/>
      <c r="G13" s="153"/>
      <c r="H13" s="153"/>
      <c r="I13" s="606" t="s">
        <v>125</v>
      </c>
      <c r="J13" s="606"/>
      <c r="K13" s="606"/>
      <c r="L13" s="606"/>
      <c r="M13" s="606"/>
      <c r="N13" s="606"/>
      <c r="O13" s="606"/>
      <c r="P13" s="606"/>
      <c r="Q13" s="606"/>
      <c r="R13" s="606"/>
      <c r="S13" s="606"/>
      <c r="T13" s="606"/>
      <c r="U13" s="606"/>
      <c r="V13" s="606"/>
      <c r="W13" s="606"/>
      <c r="X13" s="606"/>
      <c r="Y13" s="153"/>
      <c r="Z13" s="153"/>
      <c r="AA13" s="153"/>
      <c r="AB13" s="153"/>
      <c r="AC13" s="153"/>
      <c r="AD13" s="153"/>
      <c r="AE13" s="60"/>
      <c r="AF13" s="32"/>
      <c r="AG13" s="32"/>
      <c r="AZ13" s="302">
        <v>5</v>
      </c>
      <c r="BA13" s="226" t="s">
        <v>782</v>
      </c>
      <c r="BF13" s="302" t="s">
        <v>834</v>
      </c>
    </row>
    <row r="14" spans="1:58" ht="13.5" customHeight="1" x14ac:dyDescent="0.15">
      <c r="C14" s="726" t="s">
        <v>309</v>
      </c>
      <c r="D14" s="706"/>
      <c r="E14" s="706"/>
      <c r="F14" s="706"/>
      <c r="G14" s="706"/>
      <c r="H14" s="706"/>
      <c r="I14" s="726" t="s">
        <v>310</v>
      </c>
      <c r="J14" s="706"/>
      <c r="K14" s="706"/>
      <c r="L14" s="706"/>
      <c r="M14" s="706"/>
      <c r="N14" s="706"/>
      <c r="O14" s="707"/>
      <c r="P14" s="726" t="s">
        <v>124</v>
      </c>
      <c r="Q14" s="706"/>
      <c r="R14" s="707"/>
      <c r="S14" s="711" t="s">
        <v>312</v>
      </c>
      <c r="T14" s="718"/>
      <c r="U14" s="719"/>
      <c r="V14" s="711" t="s">
        <v>313</v>
      </c>
      <c r="W14" s="712"/>
      <c r="X14" s="713"/>
      <c r="Y14" s="670" t="s">
        <v>314</v>
      </c>
      <c r="Z14" s="706"/>
      <c r="AA14" s="706"/>
      <c r="AB14" s="706"/>
      <c r="AC14" s="706"/>
      <c r="AD14" s="706"/>
      <c r="AE14" s="707"/>
      <c r="AZ14" s="302">
        <v>6</v>
      </c>
      <c r="BA14" s="226" t="s">
        <v>783</v>
      </c>
      <c r="BF14" s="302" t="s">
        <v>835</v>
      </c>
    </row>
    <row r="15" spans="1:58" ht="18" customHeight="1" x14ac:dyDescent="0.15">
      <c r="C15" s="727"/>
      <c r="D15" s="728"/>
      <c r="E15" s="728"/>
      <c r="F15" s="728"/>
      <c r="G15" s="728"/>
      <c r="H15" s="728"/>
      <c r="I15" s="727"/>
      <c r="J15" s="728"/>
      <c r="K15" s="728"/>
      <c r="L15" s="728"/>
      <c r="M15" s="728"/>
      <c r="N15" s="728"/>
      <c r="O15" s="729"/>
      <c r="P15" s="727"/>
      <c r="Q15" s="728"/>
      <c r="R15" s="729"/>
      <c r="S15" s="711"/>
      <c r="T15" s="718"/>
      <c r="U15" s="719"/>
      <c r="V15" s="714"/>
      <c r="W15" s="712"/>
      <c r="X15" s="713"/>
      <c r="Y15" s="708"/>
      <c r="Z15" s="638"/>
      <c r="AA15" s="638"/>
      <c r="AB15" s="638"/>
      <c r="AC15" s="638"/>
      <c r="AD15" s="638"/>
      <c r="AE15" s="709"/>
      <c r="AZ15" s="302">
        <v>7</v>
      </c>
      <c r="BA15" s="226" t="s">
        <v>784</v>
      </c>
    </row>
    <row r="16" spans="1:58" ht="23.1" customHeight="1" x14ac:dyDescent="0.15">
      <c r="A16" s="95"/>
      <c r="C16" s="724">
        <f>'1'!I39</f>
        <v>0</v>
      </c>
      <c r="D16" s="725"/>
      <c r="E16" s="725"/>
      <c r="F16" s="725"/>
      <c r="G16" s="725"/>
      <c r="H16" s="725"/>
      <c r="I16" s="391" t="str">
        <f>IF('1'!I40=0,"　",'1'!I40)</f>
        <v>　</v>
      </c>
      <c r="J16" s="392" t="str">
        <f>IF('1'!I40=0,"",'1'!K40)</f>
        <v/>
      </c>
      <c r="K16" s="393" t="str">
        <f>IF('1'!I40=0,"",'1'!L40)</f>
        <v/>
      </c>
      <c r="L16" s="392" t="str">
        <f>IF('1'!I40=0,"",'1'!N40)</f>
        <v/>
      </c>
      <c r="M16" s="393" t="str">
        <f>IF('1'!I40=0,"",'1'!O40)</f>
        <v/>
      </c>
      <c r="N16" s="392" t="str">
        <f>IF('1'!I40=0,"",'1'!Q40)</f>
        <v/>
      </c>
      <c r="O16" s="393" t="str">
        <f>IF('1'!I40=0,"",'1'!R40)</f>
        <v/>
      </c>
      <c r="P16" s="700" t="s">
        <v>311</v>
      </c>
      <c r="Q16" s="701"/>
      <c r="R16" s="702"/>
      <c r="S16" s="703"/>
      <c r="T16" s="696"/>
      <c r="U16" s="704"/>
      <c r="V16" s="715" t="s">
        <v>726</v>
      </c>
      <c r="W16" s="716"/>
      <c r="X16" s="717"/>
      <c r="Y16" s="394"/>
      <c r="Z16" s="156" t="s">
        <v>315</v>
      </c>
      <c r="AA16" s="398" t="str">
        <f>IF(BD9=0,"(　　)",VLOOKUP(BD9,AZ9:BA69,2))</f>
        <v>(　　)</v>
      </c>
      <c r="AB16" s="710" t="str">
        <f>IFERROR(VALUE(ASC('1'!U37&amp;'1'!V37&amp;'1'!W37&amp;'1'!X37&amp;'1'!Y37&amp;'1'!Z37)),"")</f>
        <v/>
      </c>
      <c r="AC16" s="710"/>
      <c r="AD16" s="710"/>
      <c r="AE16" s="304" t="s">
        <v>828</v>
      </c>
      <c r="AZ16" s="302">
        <v>8</v>
      </c>
      <c r="BA16" s="226" t="s">
        <v>785</v>
      </c>
    </row>
    <row r="17" spans="1:53" ht="23.1" customHeight="1" x14ac:dyDescent="0.15">
      <c r="C17" s="694"/>
      <c r="D17" s="695"/>
      <c r="E17" s="695"/>
      <c r="F17" s="695"/>
      <c r="G17" s="695"/>
      <c r="H17" s="695"/>
      <c r="I17" s="395"/>
      <c r="J17" s="396"/>
      <c r="K17" s="397"/>
      <c r="L17" s="396"/>
      <c r="M17" s="397"/>
      <c r="N17" s="396"/>
      <c r="O17" s="397"/>
      <c r="P17" s="700" t="s">
        <v>311</v>
      </c>
      <c r="Q17" s="701"/>
      <c r="R17" s="702"/>
      <c r="S17" s="703"/>
      <c r="T17" s="696"/>
      <c r="U17" s="704"/>
      <c r="V17" s="697"/>
      <c r="W17" s="698"/>
      <c r="X17" s="699"/>
      <c r="Y17" s="394"/>
      <c r="Z17" s="156" t="s">
        <v>315</v>
      </c>
      <c r="AA17" s="441" t="s">
        <v>865</v>
      </c>
      <c r="AB17" s="696"/>
      <c r="AC17" s="696"/>
      <c r="AD17" s="696"/>
      <c r="AE17" s="304" t="s">
        <v>828</v>
      </c>
      <c r="AZ17" s="302">
        <v>9</v>
      </c>
      <c r="BA17" s="226" t="s">
        <v>786</v>
      </c>
    </row>
    <row r="18" spans="1:53" ht="23.1" customHeight="1" x14ac:dyDescent="0.15">
      <c r="C18" s="694"/>
      <c r="D18" s="695"/>
      <c r="E18" s="695"/>
      <c r="F18" s="695"/>
      <c r="G18" s="695"/>
      <c r="H18" s="695"/>
      <c r="I18" s="395"/>
      <c r="J18" s="396"/>
      <c r="K18" s="397"/>
      <c r="L18" s="396"/>
      <c r="M18" s="397"/>
      <c r="N18" s="396"/>
      <c r="O18" s="397"/>
      <c r="P18" s="700" t="s">
        <v>311</v>
      </c>
      <c r="Q18" s="701"/>
      <c r="R18" s="702"/>
      <c r="S18" s="703"/>
      <c r="T18" s="696"/>
      <c r="U18" s="704"/>
      <c r="V18" s="697"/>
      <c r="W18" s="698"/>
      <c r="X18" s="699"/>
      <c r="Y18" s="394"/>
      <c r="Z18" s="156" t="s">
        <v>315</v>
      </c>
      <c r="AA18" s="441" t="s">
        <v>865</v>
      </c>
      <c r="AB18" s="696"/>
      <c r="AC18" s="696"/>
      <c r="AD18" s="696"/>
      <c r="AE18" s="304" t="s">
        <v>828</v>
      </c>
      <c r="AZ18" s="302">
        <v>10</v>
      </c>
      <c r="BA18" s="226" t="s">
        <v>787</v>
      </c>
    </row>
    <row r="19" spans="1:53" ht="23.1" customHeight="1" x14ac:dyDescent="0.15">
      <c r="C19" s="694"/>
      <c r="D19" s="695"/>
      <c r="E19" s="695"/>
      <c r="F19" s="695"/>
      <c r="G19" s="695"/>
      <c r="H19" s="695"/>
      <c r="I19" s="395"/>
      <c r="J19" s="396"/>
      <c r="K19" s="397"/>
      <c r="L19" s="396"/>
      <c r="M19" s="397"/>
      <c r="N19" s="396"/>
      <c r="O19" s="397"/>
      <c r="P19" s="700" t="s">
        <v>311</v>
      </c>
      <c r="Q19" s="701"/>
      <c r="R19" s="702"/>
      <c r="S19" s="703"/>
      <c r="T19" s="696"/>
      <c r="U19" s="704"/>
      <c r="V19" s="697"/>
      <c r="W19" s="698"/>
      <c r="X19" s="699"/>
      <c r="Y19" s="394"/>
      <c r="Z19" s="156" t="s">
        <v>315</v>
      </c>
      <c r="AA19" s="441" t="s">
        <v>865</v>
      </c>
      <c r="AB19" s="696"/>
      <c r="AC19" s="696"/>
      <c r="AD19" s="696"/>
      <c r="AE19" s="304" t="s">
        <v>828</v>
      </c>
      <c r="AZ19" s="302">
        <v>11</v>
      </c>
      <c r="BA19" s="226" t="s">
        <v>788</v>
      </c>
    </row>
    <row r="20" spans="1:53" ht="23.1" customHeight="1" x14ac:dyDescent="0.15">
      <c r="C20" s="694"/>
      <c r="D20" s="695"/>
      <c r="E20" s="695"/>
      <c r="F20" s="695"/>
      <c r="G20" s="695"/>
      <c r="H20" s="695"/>
      <c r="I20" s="395"/>
      <c r="J20" s="396"/>
      <c r="K20" s="397"/>
      <c r="L20" s="396"/>
      <c r="M20" s="397"/>
      <c r="N20" s="396"/>
      <c r="O20" s="397"/>
      <c r="P20" s="700" t="s">
        <v>311</v>
      </c>
      <c r="Q20" s="701"/>
      <c r="R20" s="702"/>
      <c r="S20" s="703"/>
      <c r="T20" s="696"/>
      <c r="U20" s="704"/>
      <c r="V20" s="697"/>
      <c r="W20" s="698"/>
      <c r="X20" s="699"/>
      <c r="Y20" s="394"/>
      <c r="Z20" s="156" t="s">
        <v>315</v>
      </c>
      <c r="AA20" s="441" t="s">
        <v>865</v>
      </c>
      <c r="AB20" s="696"/>
      <c r="AC20" s="696"/>
      <c r="AD20" s="696"/>
      <c r="AE20" s="304" t="s">
        <v>828</v>
      </c>
      <c r="AZ20" s="302">
        <v>12</v>
      </c>
      <c r="BA20" s="226" t="s">
        <v>789</v>
      </c>
    </row>
    <row r="21" spans="1:53" ht="23.1" customHeight="1" x14ac:dyDescent="0.15">
      <c r="C21" s="694"/>
      <c r="D21" s="695"/>
      <c r="E21" s="695"/>
      <c r="F21" s="695"/>
      <c r="G21" s="695"/>
      <c r="H21" s="695"/>
      <c r="I21" s="395"/>
      <c r="J21" s="396"/>
      <c r="K21" s="397"/>
      <c r="L21" s="396"/>
      <c r="M21" s="397"/>
      <c r="N21" s="396"/>
      <c r="O21" s="397"/>
      <c r="P21" s="700" t="s">
        <v>311</v>
      </c>
      <c r="Q21" s="701"/>
      <c r="R21" s="702"/>
      <c r="S21" s="703"/>
      <c r="T21" s="696"/>
      <c r="U21" s="704"/>
      <c r="V21" s="697"/>
      <c r="W21" s="698"/>
      <c r="X21" s="699"/>
      <c r="Y21" s="394"/>
      <c r="Z21" s="156" t="s">
        <v>315</v>
      </c>
      <c r="AA21" s="441" t="s">
        <v>865</v>
      </c>
      <c r="AB21" s="696"/>
      <c r="AC21" s="696"/>
      <c r="AD21" s="696"/>
      <c r="AE21" s="304" t="s">
        <v>828</v>
      </c>
      <c r="AZ21" s="302">
        <v>13</v>
      </c>
      <c r="BA21" s="226" t="s">
        <v>790</v>
      </c>
    </row>
    <row r="22" spans="1:53" ht="23.1" customHeight="1" x14ac:dyDescent="0.15">
      <c r="C22" s="694"/>
      <c r="D22" s="695"/>
      <c r="E22" s="695"/>
      <c r="F22" s="695"/>
      <c r="G22" s="695"/>
      <c r="H22" s="695"/>
      <c r="I22" s="395"/>
      <c r="J22" s="396"/>
      <c r="K22" s="397"/>
      <c r="L22" s="396"/>
      <c r="M22" s="397"/>
      <c r="N22" s="396"/>
      <c r="O22" s="397"/>
      <c r="P22" s="700" t="s">
        <v>311</v>
      </c>
      <c r="Q22" s="701"/>
      <c r="R22" s="702"/>
      <c r="S22" s="703"/>
      <c r="T22" s="696"/>
      <c r="U22" s="704"/>
      <c r="V22" s="697"/>
      <c r="W22" s="698"/>
      <c r="X22" s="699"/>
      <c r="Y22" s="394"/>
      <c r="Z22" s="156" t="s">
        <v>315</v>
      </c>
      <c r="AA22" s="441" t="s">
        <v>865</v>
      </c>
      <c r="AB22" s="696"/>
      <c r="AC22" s="696"/>
      <c r="AD22" s="696"/>
      <c r="AE22" s="304" t="s">
        <v>828</v>
      </c>
      <c r="AZ22" s="302">
        <v>14</v>
      </c>
      <c r="BA22" s="226" t="s">
        <v>791</v>
      </c>
    </row>
    <row r="23" spans="1:53" ht="23.1" customHeight="1" x14ac:dyDescent="0.15">
      <c r="C23" s="694"/>
      <c r="D23" s="695"/>
      <c r="E23" s="695"/>
      <c r="F23" s="695"/>
      <c r="G23" s="695"/>
      <c r="H23" s="695"/>
      <c r="I23" s="395"/>
      <c r="J23" s="396"/>
      <c r="K23" s="397"/>
      <c r="L23" s="396"/>
      <c r="M23" s="397"/>
      <c r="N23" s="396"/>
      <c r="O23" s="397"/>
      <c r="P23" s="700" t="s">
        <v>311</v>
      </c>
      <c r="Q23" s="701"/>
      <c r="R23" s="702"/>
      <c r="S23" s="703"/>
      <c r="T23" s="696"/>
      <c r="U23" s="704"/>
      <c r="V23" s="697"/>
      <c r="W23" s="698"/>
      <c r="X23" s="699"/>
      <c r="Y23" s="394"/>
      <c r="Z23" s="156" t="s">
        <v>315</v>
      </c>
      <c r="AA23" s="441" t="s">
        <v>865</v>
      </c>
      <c r="AB23" s="696"/>
      <c r="AC23" s="696"/>
      <c r="AD23" s="696"/>
      <c r="AE23" s="304" t="s">
        <v>828</v>
      </c>
      <c r="AZ23" s="302">
        <v>15</v>
      </c>
      <c r="BA23" s="226" t="s">
        <v>792</v>
      </c>
    </row>
    <row r="24" spans="1:53" ht="23.1" customHeight="1" x14ac:dyDescent="0.15">
      <c r="C24" s="694"/>
      <c r="D24" s="695"/>
      <c r="E24" s="695"/>
      <c r="F24" s="695"/>
      <c r="G24" s="695"/>
      <c r="H24" s="695"/>
      <c r="I24" s="395"/>
      <c r="J24" s="396"/>
      <c r="K24" s="397"/>
      <c r="L24" s="396"/>
      <c r="M24" s="397"/>
      <c r="N24" s="396"/>
      <c r="O24" s="397"/>
      <c r="P24" s="700" t="s">
        <v>311</v>
      </c>
      <c r="Q24" s="701"/>
      <c r="R24" s="702"/>
      <c r="S24" s="703"/>
      <c r="T24" s="696"/>
      <c r="U24" s="704"/>
      <c r="V24" s="697"/>
      <c r="W24" s="698"/>
      <c r="X24" s="699"/>
      <c r="Y24" s="394"/>
      <c r="Z24" s="156" t="s">
        <v>315</v>
      </c>
      <c r="AA24" s="441" t="s">
        <v>865</v>
      </c>
      <c r="AB24" s="696"/>
      <c r="AC24" s="696"/>
      <c r="AD24" s="696"/>
      <c r="AE24" s="304" t="s">
        <v>828</v>
      </c>
      <c r="AZ24" s="302">
        <v>16</v>
      </c>
      <c r="BA24" s="226" t="s">
        <v>793</v>
      </c>
    </row>
    <row r="25" spans="1:53" ht="23.1" customHeight="1" x14ac:dyDescent="0.15">
      <c r="C25" s="694"/>
      <c r="D25" s="695"/>
      <c r="E25" s="695"/>
      <c r="F25" s="695"/>
      <c r="G25" s="695"/>
      <c r="H25" s="695"/>
      <c r="I25" s="395"/>
      <c r="J25" s="396"/>
      <c r="K25" s="397"/>
      <c r="L25" s="396"/>
      <c r="M25" s="397"/>
      <c r="N25" s="396"/>
      <c r="O25" s="397"/>
      <c r="P25" s="700" t="s">
        <v>311</v>
      </c>
      <c r="Q25" s="701"/>
      <c r="R25" s="702"/>
      <c r="S25" s="703"/>
      <c r="T25" s="696"/>
      <c r="U25" s="704"/>
      <c r="V25" s="697"/>
      <c r="W25" s="698"/>
      <c r="X25" s="699"/>
      <c r="Y25" s="394"/>
      <c r="Z25" s="156" t="s">
        <v>315</v>
      </c>
      <c r="AA25" s="441" t="s">
        <v>865</v>
      </c>
      <c r="AB25" s="696"/>
      <c r="AC25" s="696"/>
      <c r="AD25" s="696"/>
      <c r="AE25" s="304" t="s">
        <v>828</v>
      </c>
      <c r="AZ25" s="302">
        <v>17</v>
      </c>
      <c r="BA25" s="226" t="s">
        <v>794</v>
      </c>
    </row>
    <row r="26" spans="1:53" ht="23.1" customHeight="1" x14ac:dyDescent="0.15">
      <c r="C26" s="694"/>
      <c r="D26" s="695"/>
      <c r="E26" s="695"/>
      <c r="F26" s="695"/>
      <c r="G26" s="695"/>
      <c r="H26" s="695"/>
      <c r="I26" s="395"/>
      <c r="J26" s="396"/>
      <c r="K26" s="397"/>
      <c r="L26" s="396"/>
      <c r="M26" s="397"/>
      <c r="N26" s="396"/>
      <c r="O26" s="397"/>
      <c r="P26" s="700" t="s">
        <v>311</v>
      </c>
      <c r="Q26" s="701"/>
      <c r="R26" s="702"/>
      <c r="S26" s="703"/>
      <c r="T26" s="696"/>
      <c r="U26" s="704"/>
      <c r="V26" s="697"/>
      <c r="W26" s="698"/>
      <c r="X26" s="699"/>
      <c r="Y26" s="394"/>
      <c r="Z26" s="156" t="s">
        <v>315</v>
      </c>
      <c r="AA26" s="441" t="s">
        <v>865</v>
      </c>
      <c r="AB26" s="696"/>
      <c r="AC26" s="696"/>
      <c r="AD26" s="696"/>
      <c r="AE26" s="304" t="s">
        <v>828</v>
      </c>
      <c r="AZ26" s="302">
        <v>18</v>
      </c>
      <c r="BA26" s="226" t="s">
        <v>795</v>
      </c>
    </row>
    <row r="27" spans="1:53" ht="23.1" customHeight="1" x14ac:dyDescent="0.15">
      <c r="C27" s="694"/>
      <c r="D27" s="695"/>
      <c r="E27" s="695"/>
      <c r="F27" s="695"/>
      <c r="G27" s="695"/>
      <c r="H27" s="695"/>
      <c r="I27" s="395"/>
      <c r="J27" s="396"/>
      <c r="K27" s="397"/>
      <c r="L27" s="396"/>
      <c r="M27" s="397"/>
      <c r="N27" s="396"/>
      <c r="O27" s="397"/>
      <c r="P27" s="700" t="s">
        <v>311</v>
      </c>
      <c r="Q27" s="701"/>
      <c r="R27" s="702"/>
      <c r="S27" s="703"/>
      <c r="T27" s="696"/>
      <c r="U27" s="704"/>
      <c r="V27" s="697"/>
      <c r="W27" s="698"/>
      <c r="X27" s="699"/>
      <c r="Y27" s="394"/>
      <c r="Z27" s="156" t="s">
        <v>315</v>
      </c>
      <c r="AA27" s="441" t="s">
        <v>865</v>
      </c>
      <c r="AB27" s="696"/>
      <c r="AC27" s="696"/>
      <c r="AD27" s="696"/>
      <c r="AE27" s="304" t="s">
        <v>828</v>
      </c>
      <c r="AZ27" s="302">
        <v>19</v>
      </c>
      <c r="BA27" s="226" t="s">
        <v>796</v>
      </c>
    </row>
    <row r="28" spans="1:53" ht="23.1" customHeight="1" x14ac:dyDescent="0.15">
      <c r="C28" s="694"/>
      <c r="D28" s="695"/>
      <c r="E28" s="695"/>
      <c r="F28" s="695"/>
      <c r="G28" s="695"/>
      <c r="H28" s="695"/>
      <c r="I28" s="395"/>
      <c r="J28" s="396"/>
      <c r="K28" s="397"/>
      <c r="L28" s="396"/>
      <c r="M28" s="397"/>
      <c r="N28" s="396"/>
      <c r="O28" s="397"/>
      <c r="P28" s="700" t="s">
        <v>311</v>
      </c>
      <c r="Q28" s="701"/>
      <c r="R28" s="702"/>
      <c r="S28" s="703"/>
      <c r="T28" s="696"/>
      <c r="U28" s="704"/>
      <c r="V28" s="697"/>
      <c r="W28" s="698"/>
      <c r="X28" s="699"/>
      <c r="Y28" s="394"/>
      <c r="Z28" s="156" t="s">
        <v>315</v>
      </c>
      <c r="AA28" s="441" t="s">
        <v>865</v>
      </c>
      <c r="AB28" s="696"/>
      <c r="AC28" s="696"/>
      <c r="AD28" s="696"/>
      <c r="AE28" s="304" t="s">
        <v>828</v>
      </c>
      <c r="AZ28" s="302">
        <v>20</v>
      </c>
      <c r="BA28" s="226" t="s">
        <v>797</v>
      </c>
    </row>
    <row r="29" spans="1:53" ht="23.1" customHeight="1" x14ac:dyDescent="0.15">
      <c r="C29" s="694"/>
      <c r="D29" s="695"/>
      <c r="E29" s="695"/>
      <c r="F29" s="695"/>
      <c r="G29" s="695"/>
      <c r="H29" s="695"/>
      <c r="I29" s="395"/>
      <c r="J29" s="396"/>
      <c r="K29" s="397"/>
      <c r="L29" s="396"/>
      <c r="M29" s="397"/>
      <c r="N29" s="396"/>
      <c r="O29" s="397"/>
      <c r="P29" s="700" t="s">
        <v>311</v>
      </c>
      <c r="Q29" s="701"/>
      <c r="R29" s="702"/>
      <c r="S29" s="703"/>
      <c r="T29" s="696"/>
      <c r="U29" s="704"/>
      <c r="V29" s="697"/>
      <c r="W29" s="698"/>
      <c r="X29" s="699"/>
      <c r="Y29" s="394"/>
      <c r="Z29" s="156" t="s">
        <v>315</v>
      </c>
      <c r="AA29" s="441" t="s">
        <v>865</v>
      </c>
      <c r="AB29" s="696"/>
      <c r="AC29" s="696"/>
      <c r="AD29" s="696"/>
      <c r="AE29" s="304" t="s">
        <v>828</v>
      </c>
      <c r="AF29" s="150" t="s">
        <v>20</v>
      </c>
      <c r="AG29" s="150"/>
      <c r="AZ29" s="302">
        <v>21</v>
      </c>
      <c r="BA29" s="226" t="s">
        <v>798</v>
      </c>
    </row>
    <row r="30" spans="1:53" ht="23.1" customHeight="1" x14ac:dyDescent="0.15">
      <c r="C30" s="694"/>
      <c r="D30" s="695"/>
      <c r="E30" s="695"/>
      <c r="F30" s="695"/>
      <c r="G30" s="695"/>
      <c r="H30" s="695"/>
      <c r="I30" s="395"/>
      <c r="J30" s="396"/>
      <c r="K30" s="397"/>
      <c r="L30" s="396"/>
      <c r="M30" s="397"/>
      <c r="N30" s="396"/>
      <c r="O30" s="397"/>
      <c r="P30" s="700" t="s">
        <v>311</v>
      </c>
      <c r="Q30" s="701"/>
      <c r="R30" s="702"/>
      <c r="S30" s="703"/>
      <c r="T30" s="696"/>
      <c r="U30" s="704"/>
      <c r="V30" s="697"/>
      <c r="W30" s="698"/>
      <c r="X30" s="699"/>
      <c r="Y30" s="394"/>
      <c r="Z30" s="156" t="s">
        <v>315</v>
      </c>
      <c r="AA30" s="441" t="s">
        <v>865</v>
      </c>
      <c r="AB30" s="696"/>
      <c r="AC30" s="696"/>
      <c r="AD30" s="696"/>
      <c r="AE30" s="304" t="s">
        <v>828</v>
      </c>
      <c r="AG30" s="154"/>
      <c r="AZ30" s="302">
        <v>22</v>
      </c>
      <c r="BA30" s="226" t="s">
        <v>799</v>
      </c>
    </row>
    <row r="31" spans="1:53"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Z31" s="302">
        <v>23</v>
      </c>
      <c r="BA31" s="226" t="s">
        <v>800</v>
      </c>
    </row>
    <row r="32" spans="1:53" x14ac:dyDescent="0.15">
      <c r="A32" s="32"/>
      <c r="B32" s="266" t="s">
        <v>756</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Z32" s="302">
        <v>24</v>
      </c>
      <c r="BA32" s="226" t="s">
        <v>801</v>
      </c>
    </row>
    <row r="33" spans="1:53" x14ac:dyDescent="0.15">
      <c r="A33" s="32"/>
      <c r="B33" s="32"/>
      <c r="C33" s="285">
        <v>1</v>
      </c>
      <c r="D33" s="693" t="s">
        <v>759</v>
      </c>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32"/>
      <c r="AZ33" s="302">
        <v>25</v>
      </c>
      <c r="BA33" s="226" t="s">
        <v>802</v>
      </c>
    </row>
    <row r="34" spans="1:53" x14ac:dyDescent="0.15">
      <c r="A34" s="32"/>
      <c r="B34" s="32"/>
      <c r="C34" s="285">
        <v>2</v>
      </c>
      <c r="D34" s="693" t="s">
        <v>760</v>
      </c>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32"/>
      <c r="AZ34" s="302">
        <v>26</v>
      </c>
      <c r="BA34" s="226" t="s">
        <v>803</v>
      </c>
    </row>
    <row r="35" spans="1:53" x14ac:dyDescent="0.15">
      <c r="A35" s="32"/>
      <c r="B35" s="32"/>
      <c r="C35" s="286">
        <v>3</v>
      </c>
      <c r="D35" s="705" t="s">
        <v>829</v>
      </c>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32"/>
      <c r="AZ35" s="302">
        <v>27</v>
      </c>
      <c r="BA35" s="226" t="s">
        <v>804</v>
      </c>
    </row>
    <row r="36" spans="1:53" x14ac:dyDescent="0.15">
      <c r="A36" s="32"/>
      <c r="B36" s="32"/>
      <c r="C36" s="286"/>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32"/>
      <c r="AZ36" s="302">
        <v>28</v>
      </c>
      <c r="BA36" s="226" t="s">
        <v>805</v>
      </c>
    </row>
    <row r="37" spans="1:53" x14ac:dyDescent="0.15">
      <c r="A37" s="32"/>
      <c r="B37" s="32"/>
      <c r="C37" s="693" t="s">
        <v>830</v>
      </c>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32"/>
      <c r="AZ37" s="302">
        <v>29</v>
      </c>
      <c r="BA37" s="226" t="s">
        <v>806</v>
      </c>
    </row>
    <row r="38" spans="1:53" x14ac:dyDescent="0.15">
      <c r="A38" s="32"/>
      <c r="B38" s="32"/>
      <c r="C38" s="286">
        <v>4</v>
      </c>
      <c r="D38" s="705" t="s">
        <v>757</v>
      </c>
      <c r="E38" s="705"/>
      <c r="F38" s="705"/>
      <c r="G38" s="705"/>
      <c r="H38" s="705"/>
      <c r="I38" s="705"/>
      <c r="J38" s="705"/>
      <c r="K38" s="705"/>
      <c r="L38" s="705"/>
      <c r="M38" s="705"/>
      <c r="N38" s="705"/>
      <c r="O38" s="705"/>
      <c r="P38" s="705"/>
      <c r="Q38" s="705"/>
      <c r="R38" s="705"/>
      <c r="S38" s="705"/>
      <c r="T38" s="705"/>
      <c r="U38" s="705"/>
      <c r="V38" s="705"/>
      <c r="W38" s="705"/>
      <c r="X38" s="705"/>
      <c r="Y38" s="705"/>
      <c r="Z38" s="705"/>
      <c r="AA38" s="705"/>
      <c r="AB38" s="705"/>
      <c r="AC38" s="705"/>
      <c r="AD38" s="705"/>
      <c r="AE38" s="705"/>
      <c r="AF38" s="32"/>
      <c r="AZ38" s="302">
        <v>30</v>
      </c>
      <c r="BA38" s="226" t="s">
        <v>807</v>
      </c>
    </row>
    <row r="39" spans="1:53" x14ac:dyDescent="0.15">
      <c r="A39" s="32"/>
      <c r="B39" s="32"/>
      <c r="C39" s="286"/>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32"/>
      <c r="AZ39" s="302">
        <v>31</v>
      </c>
      <c r="BA39" s="226" t="s">
        <v>808</v>
      </c>
    </row>
    <row r="40" spans="1:53" x14ac:dyDescent="0.15">
      <c r="A40" s="32"/>
      <c r="B40" s="32"/>
      <c r="C40" s="286"/>
      <c r="D40" s="705"/>
      <c r="E40" s="705"/>
      <c r="F40" s="705"/>
      <c r="G40" s="705"/>
      <c r="H40" s="705"/>
      <c r="I40" s="705"/>
      <c r="J40" s="705"/>
      <c r="K40" s="705"/>
      <c r="L40" s="705"/>
      <c r="M40" s="705"/>
      <c r="N40" s="705"/>
      <c r="O40" s="705"/>
      <c r="P40" s="705"/>
      <c r="Q40" s="705"/>
      <c r="R40" s="705"/>
      <c r="S40" s="705"/>
      <c r="T40" s="705"/>
      <c r="U40" s="705"/>
      <c r="V40" s="705"/>
      <c r="W40" s="705"/>
      <c r="X40" s="705"/>
      <c r="Y40" s="705"/>
      <c r="Z40" s="705"/>
      <c r="AA40" s="705"/>
      <c r="AB40" s="705"/>
      <c r="AC40" s="705"/>
      <c r="AD40" s="705"/>
      <c r="AE40" s="705"/>
      <c r="AF40" s="32"/>
      <c r="AZ40" s="302">
        <v>32</v>
      </c>
      <c r="BA40" s="226" t="s">
        <v>809</v>
      </c>
    </row>
    <row r="41" spans="1:53" x14ac:dyDescent="0.15">
      <c r="A41" s="32"/>
      <c r="B41" s="32"/>
      <c r="C41" s="285">
        <v>5</v>
      </c>
      <c r="D41" s="693" t="s">
        <v>758</v>
      </c>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32"/>
      <c r="AZ41" s="302">
        <v>33</v>
      </c>
      <c r="BA41" s="226" t="s">
        <v>810</v>
      </c>
    </row>
    <row r="42" spans="1:53" x14ac:dyDescent="0.15">
      <c r="A42" s="32"/>
      <c r="B42" s="32"/>
      <c r="C42" s="285">
        <v>6</v>
      </c>
      <c r="D42" s="693" t="s">
        <v>761</v>
      </c>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32"/>
      <c r="AZ42" s="302">
        <v>34</v>
      </c>
      <c r="BA42" s="226" t="s">
        <v>811</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Z43" s="302">
        <v>35</v>
      </c>
      <c r="BA43" s="226" t="s">
        <v>812</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Z44" s="302">
        <v>36</v>
      </c>
      <c r="BA44" s="226" t="s">
        <v>813</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Z45" s="302">
        <v>37</v>
      </c>
      <c r="BA45" s="226" t="s">
        <v>814</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Z46" s="302">
        <v>38</v>
      </c>
      <c r="BA46" s="226" t="s">
        <v>815</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Z47" s="302">
        <v>39</v>
      </c>
      <c r="BA47" s="226" t="s">
        <v>816</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Z48" s="302">
        <v>40</v>
      </c>
      <c r="BA48" s="226" t="s">
        <v>817</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Z49" s="302">
        <v>41</v>
      </c>
      <c r="BA49" s="226" t="s">
        <v>818</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Z50" s="302">
        <v>42</v>
      </c>
      <c r="BA50" s="226" t="s">
        <v>819</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Z51" s="302">
        <v>43</v>
      </c>
      <c r="BA51" s="226" t="s">
        <v>820</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Z52" s="302">
        <v>44</v>
      </c>
      <c r="BA52" s="226" t="s">
        <v>821</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Z53" s="302">
        <v>45</v>
      </c>
      <c r="BA53" s="226" t="s">
        <v>822</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Z54" s="302">
        <v>46</v>
      </c>
      <c r="BA54" s="226" t="s">
        <v>823</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Z55" s="302">
        <v>47</v>
      </c>
      <c r="BA55" s="226" t="s">
        <v>824</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Z56" s="302">
        <v>51</v>
      </c>
      <c r="BA56" s="226" t="s">
        <v>778</v>
      </c>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Z57" s="302">
        <v>52</v>
      </c>
      <c r="BA57" s="226" t="s">
        <v>778</v>
      </c>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Z58" s="302">
        <v>53</v>
      </c>
      <c r="BA58" s="226" t="s">
        <v>778</v>
      </c>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Z59" s="302">
        <v>54</v>
      </c>
      <c r="BA59" s="226" t="s">
        <v>778</v>
      </c>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Z60" s="302">
        <v>55</v>
      </c>
      <c r="BA60" s="226" t="s">
        <v>778</v>
      </c>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Z61" s="302">
        <v>56</v>
      </c>
      <c r="BA61" s="226" t="s">
        <v>778</v>
      </c>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Z62" s="302">
        <v>57</v>
      </c>
      <c r="BA62" s="226" t="s">
        <v>778</v>
      </c>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Z63" s="302">
        <v>58</v>
      </c>
      <c r="BA63" s="226" t="s">
        <v>778</v>
      </c>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Z64" s="302">
        <v>59</v>
      </c>
      <c r="BA64" s="226" t="s">
        <v>778</v>
      </c>
    </row>
    <row r="65" spans="1:53"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Z65" s="302">
        <v>60</v>
      </c>
      <c r="BA65" s="226" t="s">
        <v>778</v>
      </c>
    </row>
    <row r="66" spans="1:53"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Z66" s="302">
        <v>61</v>
      </c>
      <c r="BA66" s="226" t="s">
        <v>778</v>
      </c>
    </row>
    <row r="67" spans="1:53"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Z67" s="302">
        <v>62</v>
      </c>
      <c r="BA67" s="226" t="s">
        <v>778</v>
      </c>
    </row>
    <row r="68" spans="1:53"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Z68" s="302">
        <v>63</v>
      </c>
      <c r="BA68" s="226" t="s">
        <v>778</v>
      </c>
    </row>
    <row r="69" spans="1:53"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Z69" s="302">
        <v>64</v>
      </c>
      <c r="BA69" s="226" t="s">
        <v>778</v>
      </c>
    </row>
    <row r="70" spans="1:53"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Z70" s="302"/>
      <c r="BA70" s="226"/>
    </row>
    <row r="71" spans="1:53"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53"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53"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53"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53"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53"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53"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53"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53"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53"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sheetData>
  <sheetProtection sheet="1" objects="1" scenarios="1"/>
  <mergeCells count="97">
    <mergeCell ref="C16:H16"/>
    <mergeCell ref="C14:H15"/>
    <mergeCell ref="I14:O15"/>
    <mergeCell ref="P14:R15"/>
    <mergeCell ref="P16:R16"/>
    <mergeCell ref="P17:R17"/>
    <mergeCell ref="P18:R18"/>
    <mergeCell ref="C17:H17"/>
    <mergeCell ref="AB17:AD17"/>
    <mergeCell ref="C18:H18"/>
    <mergeCell ref="AB18:AD18"/>
    <mergeCell ref="V17:X17"/>
    <mergeCell ref="V18:X18"/>
    <mergeCell ref="S17:U17"/>
    <mergeCell ref="S18:U18"/>
    <mergeCell ref="A3:AF3"/>
    <mergeCell ref="A4:AF5"/>
    <mergeCell ref="AD1:AF1"/>
    <mergeCell ref="I13:X13"/>
    <mergeCell ref="M7:O7"/>
    <mergeCell ref="K9:Y9"/>
    <mergeCell ref="K11:L11"/>
    <mergeCell ref="X11:Y11"/>
    <mergeCell ref="C20:H20"/>
    <mergeCell ref="AB20:AD20"/>
    <mergeCell ref="C21:H21"/>
    <mergeCell ref="AB21:AD21"/>
    <mergeCell ref="P19:R19"/>
    <mergeCell ref="P20:R20"/>
    <mergeCell ref="P21:R21"/>
    <mergeCell ref="S20:U20"/>
    <mergeCell ref="S21:U21"/>
    <mergeCell ref="C19:H19"/>
    <mergeCell ref="AB19:AD19"/>
    <mergeCell ref="V19:X19"/>
    <mergeCell ref="S19:U19"/>
    <mergeCell ref="V20:X20"/>
    <mergeCell ref="V21:X21"/>
    <mergeCell ref="Y14:AE15"/>
    <mergeCell ref="AB16:AD16"/>
    <mergeCell ref="V14:X15"/>
    <mergeCell ref="V16:X16"/>
    <mergeCell ref="S14:U15"/>
    <mergeCell ref="S16:U16"/>
    <mergeCell ref="P23:R23"/>
    <mergeCell ref="P24:R24"/>
    <mergeCell ref="S24:U24"/>
    <mergeCell ref="S25:U25"/>
    <mergeCell ref="S23:U23"/>
    <mergeCell ref="S28:U28"/>
    <mergeCell ref="V22:X22"/>
    <mergeCell ref="C23:H23"/>
    <mergeCell ref="AB23:AD23"/>
    <mergeCell ref="C24:H24"/>
    <mergeCell ref="AB24:AD24"/>
    <mergeCell ref="C22:H22"/>
    <mergeCell ref="AB22:AD22"/>
    <mergeCell ref="P22:R22"/>
    <mergeCell ref="S22:U22"/>
    <mergeCell ref="C25:H25"/>
    <mergeCell ref="AB25:AD25"/>
    <mergeCell ref="V23:X23"/>
    <mergeCell ref="V24:X24"/>
    <mergeCell ref="V25:X25"/>
    <mergeCell ref="P25:R25"/>
    <mergeCell ref="D35:AE36"/>
    <mergeCell ref="D38:AE40"/>
    <mergeCell ref="C26:H26"/>
    <mergeCell ref="AB26:AD26"/>
    <mergeCell ref="C27:H27"/>
    <mergeCell ref="AB27:AD27"/>
    <mergeCell ref="C28:H28"/>
    <mergeCell ref="AB28:AD28"/>
    <mergeCell ref="V28:X28"/>
    <mergeCell ref="V26:X26"/>
    <mergeCell ref="V27:X27"/>
    <mergeCell ref="P26:R26"/>
    <mergeCell ref="P28:R28"/>
    <mergeCell ref="P27:R27"/>
    <mergeCell ref="S26:U26"/>
    <mergeCell ref="S27:U27"/>
    <mergeCell ref="AH6:AU8"/>
    <mergeCell ref="D41:AE41"/>
    <mergeCell ref="D42:AE42"/>
    <mergeCell ref="C37:AE37"/>
    <mergeCell ref="C29:H29"/>
    <mergeCell ref="AB29:AD29"/>
    <mergeCell ref="C30:H30"/>
    <mergeCell ref="AB30:AD30"/>
    <mergeCell ref="V29:X29"/>
    <mergeCell ref="V30:X30"/>
    <mergeCell ref="P29:R29"/>
    <mergeCell ref="P30:R30"/>
    <mergeCell ref="S29:U29"/>
    <mergeCell ref="S30:U30"/>
    <mergeCell ref="D33:AE33"/>
    <mergeCell ref="D34:AE34"/>
  </mergeCells>
  <phoneticPr fontId="2"/>
  <dataValidations count="6">
    <dataValidation type="list" allowBlank="1" showInputMessage="1" showErrorMessage="1" sqref="Y16:Y30">
      <formula1>"　,〇"</formula1>
    </dataValidation>
    <dataValidation type="list" allowBlank="1" showInputMessage="1" showErrorMessage="1" sqref="P16:R30">
      <formula1>"1.男 2.女,1.男,2.女"</formula1>
    </dataValidation>
    <dataValidation type="list" allowBlank="1" showInputMessage="1" showErrorMessage="1" sqref="I16:I30">
      <formula1>"　,S,H"</formula1>
    </dataValidation>
    <dataValidation type="list" allowBlank="1" showInputMessage="1" showErrorMessage="1" sqref="AA17:AA30">
      <formula1>$BA$8:$BA$55</formula1>
    </dataValidation>
    <dataValidation type="list" allowBlank="1" showInputMessage="1" sqref="AA16">
      <formula1>$BA$8:$BA$55</formula1>
    </dataValidation>
    <dataValidation type="list" allowBlank="1" showInputMessage="1" sqref="V16:X3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F254"/>
  <sheetViews>
    <sheetView showGridLines="0" zoomScale="120" zoomScaleNormal="120" workbookViewId="0">
      <selection activeCell="K9" sqref="K9:Y9"/>
    </sheetView>
  </sheetViews>
  <sheetFormatPr defaultRowHeight="13.5" x14ac:dyDescent="0.15"/>
  <cols>
    <col min="1" max="25" width="2.875" style="3" customWidth="1"/>
    <col min="26" max="26" width="1.625" style="3" customWidth="1"/>
    <col min="27" max="27" width="5.375" style="3" customWidth="1"/>
    <col min="28" max="28" width="1.625" style="3" customWidth="1"/>
    <col min="29" max="52" width="2.875" style="3" customWidth="1"/>
    <col min="53" max="53" width="2.875" style="157" customWidth="1"/>
    <col min="54" max="79" width="2.875" style="3" customWidth="1"/>
    <col min="80" max="16384" width="9" style="3"/>
  </cols>
  <sheetData>
    <row r="1" spans="1:58" x14ac:dyDescent="0.15">
      <c r="A1" s="32"/>
      <c r="B1" s="32"/>
      <c r="C1" s="32"/>
      <c r="D1" s="32"/>
      <c r="E1" s="32"/>
      <c r="F1" s="32"/>
      <c r="G1" s="32"/>
      <c r="H1" s="32"/>
      <c r="I1" s="32"/>
      <c r="J1" s="32"/>
      <c r="K1" s="32"/>
      <c r="L1" s="32"/>
      <c r="M1" s="32"/>
      <c r="N1" s="32"/>
      <c r="O1" s="32"/>
      <c r="P1" s="32"/>
      <c r="Q1" s="32"/>
      <c r="R1" s="32"/>
      <c r="S1" s="32"/>
      <c r="T1" s="32"/>
      <c r="U1" s="32"/>
      <c r="V1" s="32"/>
      <c r="W1" s="32"/>
      <c r="X1" s="32"/>
      <c r="Y1" s="32"/>
      <c r="Z1" s="32"/>
      <c r="AD1" s="720" t="s">
        <v>731</v>
      </c>
      <c r="AE1" s="720"/>
      <c r="AF1" s="720"/>
    </row>
    <row r="2" spans="1:58" ht="16.5" customHeight="1" x14ac:dyDescent="0.15">
      <c r="A2" s="32"/>
      <c r="B2" s="32"/>
      <c r="C2" s="32"/>
      <c r="D2" s="32"/>
      <c r="E2" s="32"/>
      <c r="F2" s="32"/>
      <c r="G2" s="32"/>
      <c r="H2" s="32"/>
      <c r="I2" s="32"/>
      <c r="J2" s="32"/>
      <c r="K2" s="32"/>
      <c r="L2" s="32"/>
      <c r="M2" s="32"/>
      <c r="R2" s="32"/>
      <c r="S2" s="32"/>
      <c r="T2" s="32"/>
      <c r="U2" s="32"/>
      <c r="V2" s="32"/>
      <c r="W2" s="32"/>
      <c r="X2" s="51"/>
      <c r="Y2" s="256"/>
      <c r="Z2" s="256"/>
      <c r="AD2" s="37">
        <v>1</v>
      </c>
      <c r="AE2" s="24">
        <v>7</v>
      </c>
      <c r="AF2" s="40">
        <v>0</v>
      </c>
      <c r="AH2" s="442" t="s">
        <v>727</v>
      </c>
    </row>
    <row r="3" spans="1:58" ht="15" customHeight="1" x14ac:dyDescent="0.15">
      <c r="A3" s="610" t="s">
        <v>735</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H3" s="442" t="s">
        <v>728</v>
      </c>
    </row>
    <row r="4" spans="1:58" ht="14.25" customHeight="1" x14ac:dyDescent="0.15">
      <c r="A4" s="664" t="s">
        <v>128</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row>
    <row r="5" spans="1:58" ht="9" customHeight="1" thickBot="1" x14ac:dyDescent="0.2">
      <c r="A5" s="664"/>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row>
    <row r="6" spans="1:58" ht="12" customHeight="1" x14ac:dyDescent="0.15">
      <c r="A6" s="32"/>
      <c r="D6" s="32"/>
      <c r="E6" s="243" t="s">
        <v>0</v>
      </c>
      <c r="F6" s="32"/>
      <c r="G6" s="32"/>
      <c r="H6" s="32"/>
      <c r="I6" s="32"/>
      <c r="J6" s="32"/>
      <c r="K6" s="32"/>
      <c r="L6" s="243" t="s">
        <v>70</v>
      </c>
      <c r="M6" s="32"/>
      <c r="N6" s="32"/>
      <c r="O6" s="32"/>
      <c r="P6" s="32"/>
      <c r="Q6" s="32"/>
      <c r="V6" s="32"/>
      <c r="W6" s="32"/>
      <c r="X6" s="32"/>
      <c r="Y6" s="32"/>
      <c r="Z6" s="32"/>
      <c r="AA6" s="32"/>
      <c r="AB6" s="32"/>
      <c r="AC6" s="51"/>
      <c r="AD6" s="32"/>
      <c r="AE6" s="32"/>
      <c r="AH6" s="684" t="s">
        <v>879</v>
      </c>
      <c r="AI6" s="685"/>
      <c r="AJ6" s="685"/>
      <c r="AK6" s="685"/>
      <c r="AL6" s="685"/>
      <c r="AM6" s="685"/>
      <c r="AN6" s="685"/>
      <c r="AO6" s="685"/>
      <c r="AP6" s="685"/>
      <c r="AQ6" s="685"/>
      <c r="AR6" s="685"/>
      <c r="AS6" s="685"/>
      <c r="AT6" s="685"/>
      <c r="AU6" s="686"/>
    </row>
    <row r="7" spans="1:58" ht="15.75" customHeight="1" x14ac:dyDescent="0.15">
      <c r="A7" s="32"/>
      <c r="D7" s="145"/>
      <c r="E7" s="146"/>
      <c r="F7" s="146"/>
      <c r="G7" s="146"/>
      <c r="H7" s="146"/>
      <c r="I7" s="147"/>
      <c r="K7" s="314" t="str">
        <f>'1'!R22</f>
        <v/>
      </c>
      <c r="L7" s="329" t="str">
        <f>'1'!S22</f>
        <v/>
      </c>
      <c r="M7" s="721" t="str">
        <f>'1'!T22</f>
        <v>(  )</v>
      </c>
      <c r="N7" s="722"/>
      <c r="O7" s="723"/>
      <c r="P7" s="314" t="str">
        <f>'1'!W22</f>
        <v/>
      </c>
      <c r="Q7" s="319" t="str">
        <f>'1'!X22</f>
        <v/>
      </c>
      <c r="R7" s="330" t="str">
        <f>'1'!Y22</f>
        <v/>
      </c>
      <c r="S7" s="319" t="str">
        <f>'1'!Z22</f>
        <v/>
      </c>
      <c r="T7" s="319" t="str">
        <f>'1'!AA22</f>
        <v/>
      </c>
      <c r="U7" s="329" t="str">
        <f>'1'!AB22</f>
        <v/>
      </c>
      <c r="V7" s="51"/>
      <c r="W7" s="51"/>
      <c r="X7" s="51"/>
      <c r="Y7" s="51"/>
      <c r="Z7" s="51"/>
      <c r="AA7" s="51"/>
      <c r="AB7" s="51"/>
      <c r="AC7" s="32"/>
      <c r="AD7" s="32"/>
      <c r="AE7" s="32"/>
      <c r="AH7" s="687"/>
      <c r="AI7" s="688"/>
      <c r="AJ7" s="688"/>
      <c r="AK7" s="688"/>
      <c r="AL7" s="688"/>
      <c r="AM7" s="688"/>
      <c r="AN7" s="688"/>
      <c r="AO7" s="688"/>
      <c r="AP7" s="688"/>
      <c r="AQ7" s="688"/>
      <c r="AR7" s="688"/>
      <c r="AS7" s="688"/>
      <c r="AT7" s="688"/>
      <c r="AU7" s="689"/>
    </row>
    <row r="8" spans="1:58" ht="14.25" customHeight="1" thickBot="1" x14ac:dyDescent="0.2">
      <c r="A8" s="32"/>
      <c r="D8" s="95"/>
      <c r="E8" s="95"/>
      <c r="F8" s="95"/>
      <c r="G8" s="95"/>
      <c r="H8" s="95"/>
      <c r="I8" s="95"/>
      <c r="K8" s="95"/>
      <c r="L8" s="95"/>
      <c r="O8" s="95"/>
      <c r="P8" s="95"/>
      <c r="Q8" s="148"/>
      <c r="R8" s="95"/>
      <c r="S8" s="95"/>
      <c r="T8" s="95"/>
      <c r="U8" s="149"/>
      <c r="V8" s="51"/>
      <c r="W8" s="51"/>
      <c r="X8" s="51"/>
      <c r="Y8" s="51"/>
      <c r="Z8" s="51"/>
      <c r="AA8" s="51"/>
      <c r="AB8" s="51"/>
      <c r="AC8" s="150" t="s">
        <v>127</v>
      </c>
      <c r="AD8" s="32"/>
      <c r="AE8" s="32"/>
      <c r="AH8" s="690"/>
      <c r="AI8" s="691"/>
      <c r="AJ8" s="691"/>
      <c r="AK8" s="691"/>
      <c r="AL8" s="691"/>
      <c r="AM8" s="691"/>
      <c r="AN8" s="691"/>
      <c r="AO8" s="691"/>
      <c r="AP8" s="691"/>
      <c r="AQ8" s="691"/>
      <c r="AR8" s="691"/>
      <c r="AS8" s="691"/>
      <c r="AT8" s="691"/>
      <c r="AU8" s="692"/>
      <c r="BA8" s="157" t="s">
        <v>867</v>
      </c>
    </row>
    <row r="9" spans="1:58" ht="16.5" customHeight="1" x14ac:dyDescent="0.15">
      <c r="F9" s="51" t="s">
        <v>126</v>
      </c>
      <c r="G9" s="51"/>
      <c r="H9" s="51"/>
      <c r="I9" s="51"/>
      <c r="J9" s="121"/>
      <c r="K9" s="632"/>
      <c r="L9" s="632"/>
      <c r="M9" s="632"/>
      <c r="N9" s="632"/>
      <c r="O9" s="632"/>
      <c r="P9" s="632"/>
      <c r="Q9" s="632"/>
      <c r="R9" s="632"/>
      <c r="S9" s="632"/>
      <c r="T9" s="632"/>
      <c r="U9" s="632"/>
      <c r="V9" s="632"/>
      <c r="W9" s="632"/>
      <c r="X9" s="632"/>
      <c r="Y9" s="632"/>
      <c r="Z9" s="32"/>
      <c r="AA9" s="32"/>
      <c r="AB9" s="32"/>
      <c r="AC9" s="32"/>
      <c r="AD9" s="37"/>
      <c r="AE9" s="24"/>
      <c r="AF9" s="36"/>
      <c r="AG9" s="32"/>
      <c r="BA9" s="226" t="s">
        <v>317</v>
      </c>
    </row>
    <row r="10" spans="1:58" ht="9" customHeight="1" x14ac:dyDescent="0.15">
      <c r="F10" s="51"/>
      <c r="G10" s="51"/>
      <c r="H10" s="51"/>
      <c r="I10" s="51"/>
      <c r="J10" s="51"/>
      <c r="K10" s="51"/>
      <c r="L10" s="51"/>
      <c r="M10" s="51"/>
      <c r="N10" s="51"/>
      <c r="O10" s="51"/>
      <c r="P10" s="51"/>
      <c r="Q10" s="51"/>
      <c r="R10" s="51"/>
      <c r="S10" s="51"/>
      <c r="T10" s="51"/>
      <c r="U10" s="51"/>
      <c r="V10" s="51"/>
      <c r="W10" s="51"/>
      <c r="X10" s="51"/>
      <c r="Y10" s="51"/>
      <c r="Z10" s="32"/>
      <c r="AA10" s="32"/>
      <c r="AB10" s="32"/>
      <c r="AC10" s="32"/>
      <c r="AD10" s="32"/>
      <c r="AE10" s="32"/>
      <c r="AF10" s="32"/>
      <c r="AG10" s="32"/>
      <c r="BA10" s="226" t="s">
        <v>318</v>
      </c>
      <c r="BF10" s="302" t="s">
        <v>831</v>
      </c>
    </row>
    <row r="11" spans="1:58" x14ac:dyDescent="0.15">
      <c r="F11" s="51" t="s">
        <v>174</v>
      </c>
      <c r="G11" s="51"/>
      <c r="H11" s="51"/>
      <c r="I11" s="51"/>
      <c r="J11" s="121"/>
      <c r="K11" s="651"/>
      <c r="L11" s="651"/>
      <c r="M11" s="121" t="s">
        <v>109</v>
      </c>
      <c r="O11" s="51" t="s">
        <v>307</v>
      </c>
      <c r="P11" s="51"/>
      <c r="Q11" s="51"/>
      <c r="R11" s="51"/>
      <c r="S11" s="51"/>
      <c r="T11" s="51"/>
      <c r="U11" s="51"/>
      <c r="V11" s="51"/>
      <c r="W11" s="121"/>
      <c r="X11" s="651"/>
      <c r="Y11" s="651"/>
      <c r="Z11" s="121" t="s">
        <v>308</v>
      </c>
      <c r="AA11" s="32"/>
      <c r="AB11" s="32"/>
      <c r="AC11" s="32"/>
      <c r="AD11" s="32"/>
      <c r="AE11" s="32"/>
      <c r="AF11" s="32"/>
      <c r="AG11" s="32"/>
      <c r="BA11" s="226" t="s">
        <v>319</v>
      </c>
      <c r="BF11" s="302" t="s">
        <v>832</v>
      </c>
    </row>
    <row r="12" spans="1:58" x14ac:dyDescent="0.15">
      <c r="F12" s="51"/>
      <c r="G12" s="51"/>
      <c r="H12" s="51"/>
      <c r="I12" s="51"/>
      <c r="J12" s="51"/>
      <c r="K12" s="51"/>
      <c r="L12" s="51"/>
      <c r="M12" s="51"/>
      <c r="N12" s="32"/>
      <c r="O12" s="51"/>
      <c r="P12" s="51"/>
      <c r="Q12" s="51"/>
      <c r="R12" s="51"/>
      <c r="S12" s="51"/>
      <c r="T12" s="51"/>
      <c r="U12" s="51"/>
      <c r="V12" s="51"/>
      <c r="W12" s="51"/>
      <c r="X12" s="51"/>
      <c r="Y12" s="51"/>
      <c r="Z12" s="32"/>
      <c r="AA12" s="32"/>
      <c r="AB12" s="32"/>
      <c r="AC12" s="32"/>
      <c r="AD12" s="32"/>
      <c r="AE12" s="32"/>
      <c r="AF12" s="32"/>
      <c r="AG12" s="32"/>
      <c r="BA12" s="226" t="s">
        <v>320</v>
      </c>
      <c r="BF12" s="302" t="s">
        <v>833</v>
      </c>
    </row>
    <row r="13" spans="1:58" ht="20.25" customHeight="1" x14ac:dyDescent="0.15">
      <c r="A13" s="240">
        <v>61</v>
      </c>
      <c r="B13" s="32"/>
      <c r="C13" s="151"/>
      <c r="D13" s="152"/>
      <c r="E13" s="152"/>
      <c r="F13" s="153"/>
      <c r="G13" s="153"/>
      <c r="H13" s="153"/>
      <c r="I13" s="606" t="s">
        <v>125</v>
      </c>
      <c r="J13" s="606"/>
      <c r="K13" s="606"/>
      <c r="L13" s="606"/>
      <c r="M13" s="606"/>
      <c r="N13" s="606"/>
      <c r="O13" s="606"/>
      <c r="P13" s="606"/>
      <c r="Q13" s="606"/>
      <c r="R13" s="606"/>
      <c r="S13" s="606"/>
      <c r="T13" s="606"/>
      <c r="U13" s="606"/>
      <c r="V13" s="606"/>
      <c r="W13" s="606"/>
      <c r="X13" s="606"/>
      <c r="Y13" s="153"/>
      <c r="Z13" s="153"/>
      <c r="AA13" s="153"/>
      <c r="AB13" s="153"/>
      <c r="AC13" s="153"/>
      <c r="AD13" s="153"/>
      <c r="AE13" s="60"/>
      <c r="AF13" s="32"/>
      <c r="AG13" s="32"/>
      <c r="BA13" s="226" t="s">
        <v>321</v>
      </c>
      <c r="BF13" s="302" t="s">
        <v>834</v>
      </c>
    </row>
    <row r="14" spans="1:58" ht="13.5" customHeight="1" x14ac:dyDescent="0.15">
      <c r="C14" s="726" t="s">
        <v>309</v>
      </c>
      <c r="D14" s="706"/>
      <c r="E14" s="706"/>
      <c r="F14" s="706"/>
      <c r="G14" s="706"/>
      <c r="H14" s="706"/>
      <c r="I14" s="726" t="s">
        <v>310</v>
      </c>
      <c r="J14" s="706"/>
      <c r="K14" s="706"/>
      <c r="L14" s="706"/>
      <c r="M14" s="706"/>
      <c r="N14" s="706"/>
      <c r="O14" s="707"/>
      <c r="P14" s="726" t="s">
        <v>124</v>
      </c>
      <c r="Q14" s="706"/>
      <c r="R14" s="707"/>
      <c r="S14" s="711" t="s">
        <v>312</v>
      </c>
      <c r="T14" s="718"/>
      <c r="U14" s="719"/>
      <c r="V14" s="711" t="s">
        <v>313</v>
      </c>
      <c r="W14" s="712"/>
      <c r="X14" s="713"/>
      <c r="Y14" s="670" t="s">
        <v>314</v>
      </c>
      <c r="Z14" s="706"/>
      <c r="AA14" s="706"/>
      <c r="AB14" s="706"/>
      <c r="AC14" s="706"/>
      <c r="AD14" s="706"/>
      <c r="AE14" s="707"/>
      <c r="BA14" s="226" t="s">
        <v>322</v>
      </c>
      <c r="BF14" s="302" t="s">
        <v>835</v>
      </c>
    </row>
    <row r="15" spans="1:58" ht="18" customHeight="1" x14ac:dyDescent="0.15">
      <c r="C15" s="727"/>
      <c r="D15" s="728"/>
      <c r="E15" s="728"/>
      <c r="F15" s="728"/>
      <c r="G15" s="728"/>
      <c r="H15" s="728"/>
      <c r="I15" s="727"/>
      <c r="J15" s="728"/>
      <c r="K15" s="728"/>
      <c r="L15" s="728"/>
      <c r="M15" s="728"/>
      <c r="N15" s="728"/>
      <c r="O15" s="729"/>
      <c r="P15" s="727"/>
      <c r="Q15" s="728"/>
      <c r="R15" s="729"/>
      <c r="S15" s="711"/>
      <c r="T15" s="718"/>
      <c r="U15" s="719"/>
      <c r="V15" s="714"/>
      <c r="W15" s="712"/>
      <c r="X15" s="713"/>
      <c r="Y15" s="708"/>
      <c r="Z15" s="638"/>
      <c r="AA15" s="638"/>
      <c r="AB15" s="638"/>
      <c r="AC15" s="638"/>
      <c r="AD15" s="638"/>
      <c r="AE15" s="709"/>
      <c r="BA15" s="226" t="s">
        <v>323</v>
      </c>
    </row>
    <row r="16" spans="1:58" ht="23.1" customHeight="1" x14ac:dyDescent="0.15">
      <c r="A16" s="95"/>
      <c r="C16" s="694"/>
      <c r="D16" s="695"/>
      <c r="E16" s="695"/>
      <c r="F16" s="695"/>
      <c r="G16" s="695"/>
      <c r="H16" s="695"/>
      <c r="I16" s="400" t="s">
        <v>316</v>
      </c>
      <c r="J16" s="396"/>
      <c r="K16" s="397"/>
      <c r="L16" s="396"/>
      <c r="M16" s="397"/>
      <c r="N16" s="396"/>
      <c r="O16" s="397"/>
      <c r="P16" s="700" t="s">
        <v>311</v>
      </c>
      <c r="Q16" s="701"/>
      <c r="R16" s="702"/>
      <c r="S16" s="703"/>
      <c r="T16" s="696"/>
      <c r="U16" s="704"/>
      <c r="V16" s="697"/>
      <c r="W16" s="698"/>
      <c r="X16" s="699"/>
      <c r="Y16" s="394" t="s">
        <v>316</v>
      </c>
      <c r="Z16" s="156" t="s">
        <v>315</v>
      </c>
      <c r="AA16" s="399" t="s">
        <v>610</v>
      </c>
      <c r="AB16" s="696"/>
      <c r="AC16" s="696"/>
      <c r="AD16" s="696"/>
      <c r="AE16" s="304" t="s">
        <v>828</v>
      </c>
      <c r="BA16" s="226" t="s">
        <v>324</v>
      </c>
    </row>
    <row r="17" spans="2:53" ht="23.1" customHeight="1" x14ac:dyDescent="0.15">
      <c r="C17" s="694"/>
      <c r="D17" s="695"/>
      <c r="E17" s="695"/>
      <c r="F17" s="695"/>
      <c r="G17" s="695"/>
      <c r="H17" s="695"/>
      <c r="I17" s="400" t="s">
        <v>316</v>
      </c>
      <c r="J17" s="396"/>
      <c r="K17" s="397"/>
      <c r="L17" s="396"/>
      <c r="M17" s="397"/>
      <c r="N17" s="396"/>
      <c r="O17" s="397"/>
      <c r="P17" s="700" t="s">
        <v>311</v>
      </c>
      <c r="Q17" s="701"/>
      <c r="R17" s="702"/>
      <c r="S17" s="703"/>
      <c r="T17" s="696"/>
      <c r="U17" s="704"/>
      <c r="V17" s="697"/>
      <c r="W17" s="698"/>
      <c r="X17" s="699"/>
      <c r="Y17" s="394"/>
      <c r="Z17" s="156" t="s">
        <v>315</v>
      </c>
      <c r="AA17" s="399" t="s">
        <v>610</v>
      </c>
      <c r="AB17" s="696"/>
      <c r="AC17" s="696"/>
      <c r="AD17" s="696"/>
      <c r="AE17" s="304" t="s">
        <v>828</v>
      </c>
      <c r="BA17" s="226" t="s">
        <v>325</v>
      </c>
    </row>
    <row r="18" spans="2:53" ht="23.1" customHeight="1" x14ac:dyDescent="0.15">
      <c r="C18" s="694"/>
      <c r="D18" s="695"/>
      <c r="E18" s="695"/>
      <c r="F18" s="695"/>
      <c r="G18" s="695"/>
      <c r="H18" s="695"/>
      <c r="I18" s="400" t="s">
        <v>316</v>
      </c>
      <c r="J18" s="396"/>
      <c r="K18" s="397"/>
      <c r="L18" s="396"/>
      <c r="M18" s="397"/>
      <c r="N18" s="396"/>
      <c r="O18" s="397"/>
      <c r="P18" s="700" t="s">
        <v>311</v>
      </c>
      <c r="Q18" s="701"/>
      <c r="R18" s="702"/>
      <c r="S18" s="703"/>
      <c r="T18" s="696"/>
      <c r="U18" s="704"/>
      <c r="V18" s="697"/>
      <c r="W18" s="698"/>
      <c r="X18" s="699"/>
      <c r="Y18" s="394"/>
      <c r="Z18" s="156" t="s">
        <v>315</v>
      </c>
      <c r="AA18" s="399" t="s">
        <v>610</v>
      </c>
      <c r="AB18" s="696"/>
      <c r="AC18" s="696"/>
      <c r="AD18" s="696"/>
      <c r="AE18" s="304" t="s">
        <v>828</v>
      </c>
      <c r="BA18" s="226" t="s">
        <v>326</v>
      </c>
    </row>
    <row r="19" spans="2:53" ht="23.1" customHeight="1" x14ac:dyDescent="0.15">
      <c r="C19" s="694"/>
      <c r="D19" s="695"/>
      <c r="E19" s="695"/>
      <c r="F19" s="695"/>
      <c r="G19" s="695"/>
      <c r="H19" s="695"/>
      <c r="I19" s="400" t="s">
        <v>316</v>
      </c>
      <c r="J19" s="396"/>
      <c r="K19" s="397"/>
      <c r="L19" s="396"/>
      <c r="M19" s="397"/>
      <c r="N19" s="396"/>
      <c r="O19" s="397"/>
      <c r="P19" s="700" t="s">
        <v>311</v>
      </c>
      <c r="Q19" s="701"/>
      <c r="R19" s="702"/>
      <c r="S19" s="703"/>
      <c r="T19" s="696"/>
      <c r="U19" s="704"/>
      <c r="V19" s="697"/>
      <c r="W19" s="698"/>
      <c r="X19" s="699"/>
      <c r="Y19" s="394"/>
      <c r="Z19" s="156" t="s">
        <v>315</v>
      </c>
      <c r="AA19" s="399" t="s">
        <v>610</v>
      </c>
      <c r="AB19" s="696"/>
      <c r="AC19" s="696"/>
      <c r="AD19" s="696"/>
      <c r="AE19" s="304" t="s">
        <v>828</v>
      </c>
      <c r="BA19" s="226" t="s">
        <v>327</v>
      </c>
    </row>
    <row r="20" spans="2:53" ht="23.1" customHeight="1" x14ac:dyDescent="0.15">
      <c r="C20" s="694"/>
      <c r="D20" s="695"/>
      <c r="E20" s="695"/>
      <c r="F20" s="695"/>
      <c r="G20" s="695"/>
      <c r="H20" s="695"/>
      <c r="I20" s="400" t="s">
        <v>316</v>
      </c>
      <c r="J20" s="396"/>
      <c r="K20" s="397"/>
      <c r="L20" s="396"/>
      <c r="M20" s="397"/>
      <c r="N20" s="396"/>
      <c r="O20" s="397"/>
      <c r="P20" s="700" t="s">
        <v>311</v>
      </c>
      <c r="Q20" s="701"/>
      <c r="R20" s="702"/>
      <c r="S20" s="703"/>
      <c r="T20" s="696"/>
      <c r="U20" s="704"/>
      <c r="V20" s="697"/>
      <c r="W20" s="698"/>
      <c r="X20" s="699"/>
      <c r="Y20" s="394"/>
      <c r="Z20" s="156" t="s">
        <v>315</v>
      </c>
      <c r="AA20" s="399" t="s">
        <v>610</v>
      </c>
      <c r="AB20" s="696"/>
      <c r="AC20" s="696"/>
      <c r="AD20" s="696"/>
      <c r="AE20" s="304" t="s">
        <v>828</v>
      </c>
      <c r="BA20" s="226" t="s">
        <v>328</v>
      </c>
    </row>
    <row r="21" spans="2:53" ht="23.1" customHeight="1" x14ac:dyDescent="0.15">
      <c r="C21" s="694"/>
      <c r="D21" s="695"/>
      <c r="E21" s="695"/>
      <c r="F21" s="695"/>
      <c r="G21" s="695"/>
      <c r="H21" s="695"/>
      <c r="I21" s="400" t="s">
        <v>316</v>
      </c>
      <c r="J21" s="396"/>
      <c r="K21" s="397"/>
      <c r="L21" s="396"/>
      <c r="M21" s="397"/>
      <c r="N21" s="396"/>
      <c r="O21" s="397"/>
      <c r="P21" s="700" t="s">
        <v>311</v>
      </c>
      <c r="Q21" s="701"/>
      <c r="R21" s="702"/>
      <c r="S21" s="703"/>
      <c r="T21" s="696"/>
      <c r="U21" s="704"/>
      <c r="V21" s="697"/>
      <c r="W21" s="698"/>
      <c r="X21" s="699"/>
      <c r="Y21" s="394"/>
      <c r="Z21" s="156" t="s">
        <v>315</v>
      </c>
      <c r="AA21" s="399" t="s">
        <v>610</v>
      </c>
      <c r="AB21" s="696"/>
      <c r="AC21" s="696"/>
      <c r="AD21" s="696"/>
      <c r="AE21" s="304" t="s">
        <v>828</v>
      </c>
      <c r="BA21" s="226" t="s">
        <v>329</v>
      </c>
    </row>
    <row r="22" spans="2:53" ht="23.1" customHeight="1" x14ac:dyDescent="0.15">
      <c r="C22" s="694"/>
      <c r="D22" s="695"/>
      <c r="E22" s="695"/>
      <c r="F22" s="695"/>
      <c r="G22" s="695"/>
      <c r="H22" s="695"/>
      <c r="I22" s="400" t="s">
        <v>316</v>
      </c>
      <c r="J22" s="396"/>
      <c r="K22" s="397"/>
      <c r="L22" s="396"/>
      <c r="M22" s="397"/>
      <c r="N22" s="396"/>
      <c r="O22" s="397"/>
      <c r="P22" s="700" t="s">
        <v>311</v>
      </c>
      <c r="Q22" s="701"/>
      <c r="R22" s="702"/>
      <c r="S22" s="703"/>
      <c r="T22" s="696"/>
      <c r="U22" s="704"/>
      <c r="V22" s="697"/>
      <c r="W22" s="698"/>
      <c r="X22" s="699"/>
      <c r="Y22" s="394"/>
      <c r="Z22" s="156" t="s">
        <v>315</v>
      </c>
      <c r="AA22" s="399" t="s">
        <v>610</v>
      </c>
      <c r="AB22" s="696"/>
      <c r="AC22" s="696"/>
      <c r="AD22" s="696"/>
      <c r="AE22" s="304" t="s">
        <v>828</v>
      </c>
      <c r="BA22" s="226" t="s">
        <v>330</v>
      </c>
    </row>
    <row r="23" spans="2:53" ht="23.1" customHeight="1" x14ac:dyDescent="0.15">
      <c r="C23" s="694"/>
      <c r="D23" s="695"/>
      <c r="E23" s="695"/>
      <c r="F23" s="695"/>
      <c r="G23" s="695"/>
      <c r="H23" s="695"/>
      <c r="I23" s="400" t="s">
        <v>316</v>
      </c>
      <c r="J23" s="396"/>
      <c r="K23" s="397"/>
      <c r="L23" s="396"/>
      <c r="M23" s="397"/>
      <c r="N23" s="396"/>
      <c r="O23" s="397"/>
      <c r="P23" s="700" t="s">
        <v>311</v>
      </c>
      <c r="Q23" s="701"/>
      <c r="R23" s="702"/>
      <c r="S23" s="703"/>
      <c r="T23" s="696"/>
      <c r="U23" s="704"/>
      <c r="V23" s="697"/>
      <c r="W23" s="698"/>
      <c r="X23" s="699"/>
      <c r="Y23" s="394"/>
      <c r="Z23" s="156" t="s">
        <v>315</v>
      </c>
      <c r="AA23" s="399" t="s">
        <v>610</v>
      </c>
      <c r="AB23" s="696"/>
      <c r="AC23" s="696"/>
      <c r="AD23" s="696"/>
      <c r="AE23" s="304" t="s">
        <v>828</v>
      </c>
      <c r="BA23" s="226" t="s">
        <v>331</v>
      </c>
    </row>
    <row r="24" spans="2:53" ht="23.1" customHeight="1" x14ac:dyDescent="0.15">
      <c r="C24" s="694"/>
      <c r="D24" s="695"/>
      <c r="E24" s="695"/>
      <c r="F24" s="695"/>
      <c r="G24" s="695"/>
      <c r="H24" s="695"/>
      <c r="I24" s="400" t="s">
        <v>316</v>
      </c>
      <c r="J24" s="396"/>
      <c r="K24" s="397"/>
      <c r="L24" s="396"/>
      <c r="M24" s="397"/>
      <c r="N24" s="396"/>
      <c r="O24" s="397"/>
      <c r="P24" s="700" t="s">
        <v>311</v>
      </c>
      <c r="Q24" s="701"/>
      <c r="R24" s="702"/>
      <c r="S24" s="703"/>
      <c r="T24" s="696"/>
      <c r="U24" s="704"/>
      <c r="V24" s="697"/>
      <c r="W24" s="698"/>
      <c r="X24" s="699"/>
      <c r="Y24" s="394"/>
      <c r="Z24" s="156" t="s">
        <v>315</v>
      </c>
      <c r="AA24" s="399" t="s">
        <v>610</v>
      </c>
      <c r="AB24" s="696"/>
      <c r="AC24" s="696"/>
      <c r="AD24" s="696"/>
      <c r="AE24" s="304" t="s">
        <v>828</v>
      </c>
      <c r="BA24" s="226" t="s">
        <v>332</v>
      </c>
    </row>
    <row r="25" spans="2:53" ht="23.1" customHeight="1" x14ac:dyDescent="0.15">
      <c r="C25" s="694"/>
      <c r="D25" s="695"/>
      <c r="E25" s="695"/>
      <c r="F25" s="695"/>
      <c r="G25" s="695"/>
      <c r="H25" s="695"/>
      <c r="I25" s="400" t="s">
        <v>316</v>
      </c>
      <c r="J25" s="396"/>
      <c r="K25" s="397"/>
      <c r="L25" s="396"/>
      <c r="M25" s="397"/>
      <c r="N25" s="396"/>
      <c r="O25" s="397"/>
      <c r="P25" s="700" t="s">
        <v>311</v>
      </c>
      <c r="Q25" s="701"/>
      <c r="R25" s="702"/>
      <c r="S25" s="703"/>
      <c r="T25" s="696"/>
      <c r="U25" s="704"/>
      <c r="V25" s="697"/>
      <c r="W25" s="698"/>
      <c r="X25" s="699"/>
      <c r="Y25" s="394"/>
      <c r="Z25" s="156" t="s">
        <v>315</v>
      </c>
      <c r="AA25" s="399" t="s">
        <v>610</v>
      </c>
      <c r="AB25" s="696"/>
      <c r="AC25" s="696"/>
      <c r="AD25" s="696"/>
      <c r="AE25" s="304" t="s">
        <v>828</v>
      </c>
      <c r="BA25" s="226" t="s">
        <v>333</v>
      </c>
    </row>
    <row r="26" spans="2:53" ht="23.1" customHeight="1" x14ac:dyDescent="0.15">
      <c r="C26" s="694"/>
      <c r="D26" s="695"/>
      <c r="E26" s="695"/>
      <c r="F26" s="695"/>
      <c r="G26" s="695"/>
      <c r="H26" s="695"/>
      <c r="I26" s="400" t="s">
        <v>316</v>
      </c>
      <c r="J26" s="396"/>
      <c r="K26" s="397"/>
      <c r="L26" s="396"/>
      <c r="M26" s="397"/>
      <c r="N26" s="396"/>
      <c r="O26" s="397"/>
      <c r="P26" s="700" t="s">
        <v>311</v>
      </c>
      <c r="Q26" s="701"/>
      <c r="R26" s="702"/>
      <c r="S26" s="703"/>
      <c r="T26" s="696"/>
      <c r="U26" s="704"/>
      <c r="V26" s="697"/>
      <c r="W26" s="698"/>
      <c r="X26" s="699"/>
      <c r="Y26" s="394"/>
      <c r="Z26" s="156" t="s">
        <v>315</v>
      </c>
      <c r="AA26" s="399" t="s">
        <v>610</v>
      </c>
      <c r="AB26" s="696"/>
      <c r="AC26" s="696"/>
      <c r="AD26" s="696"/>
      <c r="AE26" s="304" t="s">
        <v>828</v>
      </c>
      <c r="BA26" s="226" t="s">
        <v>334</v>
      </c>
    </row>
    <row r="27" spans="2:53" ht="23.1" customHeight="1" x14ac:dyDescent="0.15">
      <c r="C27" s="694"/>
      <c r="D27" s="695"/>
      <c r="E27" s="695"/>
      <c r="F27" s="695"/>
      <c r="G27" s="695"/>
      <c r="H27" s="695"/>
      <c r="I27" s="400" t="s">
        <v>316</v>
      </c>
      <c r="J27" s="396"/>
      <c r="K27" s="397"/>
      <c r="L27" s="396"/>
      <c r="M27" s="397"/>
      <c r="N27" s="396"/>
      <c r="O27" s="397"/>
      <c r="P27" s="700" t="s">
        <v>311</v>
      </c>
      <c r="Q27" s="701"/>
      <c r="R27" s="702"/>
      <c r="S27" s="703"/>
      <c r="T27" s="696"/>
      <c r="U27" s="704"/>
      <c r="V27" s="697"/>
      <c r="W27" s="698"/>
      <c r="X27" s="699"/>
      <c r="Y27" s="394"/>
      <c r="Z27" s="156" t="s">
        <v>315</v>
      </c>
      <c r="AA27" s="399" t="s">
        <v>610</v>
      </c>
      <c r="AB27" s="696"/>
      <c r="AC27" s="696"/>
      <c r="AD27" s="696"/>
      <c r="AE27" s="304" t="s">
        <v>828</v>
      </c>
      <c r="BA27" s="226" t="s">
        <v>335</v>
      </c>
    </row>
    <row r="28" spans="2:53" ht="23.1" customHeight="1" x14ac:dyDescent="0.15">
      <c r="C28" s="694"/>
      <c r="D28" s="695"/>
      <c r="E28" s="695"/>
      <c r="F28" s="695"/>
      <c r="G28" s="695"/>
      <c r="H28" s="695"/>
      <c r="I28" s="400" t="s">
        <v>316</v>
      </c>
      <c r="J28" s="396"/>
      <c r="K28" s="397"/>
      <c r="L28" s="396"/>
      <c r="M28" s="397"/>
      <c r="N28" s="396"/>
      <c r="O28" s="397"/>
      <c r="P28" s="700" t="s">
        <v>311</v>
      </c>
      <c r="Q28" s="701"/>
      <c r="R28" s="702"/>
      <c r="S28" s="703"/>
      <c r="T28" s="696"/>
      <c r="U28" s="704"/>
      <c r="V28" s="697"/>
      <c r="W28" s="698"/>
      <c r="X28" s="699"/>
      <c r="Y28" s="394"/>
      <c r="Z28" s="156" t="s">
        <v>315</v>
      </c>
      <c r="AA28" s="399" t="s">
        <v>610</v>
      </c>
      <c r="AB28" s="696"/>
      <c r="AC28" s="696"/>
      <c r="AD28" s="696"/>
      <c r="AE28" s="304" t="s">
        <v>828</v>
      </c>
      <c r="BA28" s="226" t="s">
        <v>336</v>
      </c>
    </row>
    <row r="29" spans="2:53" ht="23.1" customHeight="1" x14ac:dyDescent="0.15">
      <c r="C29" s="694"/>
      <c r="D29" s="695"/>
      <c r="E29" s="695"/>
      <c r="F29" s="695"/>
      <c r="G29" s="695"/>
      <c r="H29" s="695"/>
      <c r="I29" s="400" t="s">
        <v>316</v>
      </c>
      <c r="J29" s="396"/>
      <c r="K29" s="397"/>
      <c r="L29" s="396"/>
      <c r="M29" s="397"/>
      <c r="N29" s="396"/>
      <c r="O29" s="397"/>
      <c r="P29" s="700" t="s">
        <v>311</v>
      </c>
      <c r="Q29" s="701"/>
      <c r="R29" s="702"/>
      <c r="S29" s="703"/>
      <c r="T29" s="696"/>
      <c r="U29" s="704"/>
      <c r="V29" s="697"/>
      <c r="W29" s="698"/>
      <c r="X29" s="699"/>
      <c r="Y29" s="394"/>
      <c r="Z29" s="156" t="s">
        <v>315</v>
      </c>
      <c r="AA29" s="399" t="s">
        <v>610</v>
      </c>
      <c r="AB29" s="696"/>
      <c r="AC29" s="696"/>
      <c r="AD29" s="696"/>
      <c r="AE29" s="304" t="s">
        <v>828</v>
      </c>
      <c r="AF29" s="150" t="s">
        <v>20</v>
      </c>
      <c r="AG29" s="150"/>
      <c r="BA29" s="226" t="s">
        <v>337</v>
      </c>
    </row>
    <row r="30" spans="2:53" ht="23.1" customHeight="1" x14ac:dyDescent="0.15">
      <c r="C30" s="694"/>
      <c r="D30" s="695"/>
      <c r="E30" s="695"/>
      <c r="F30" s="695"/>
      <c r="G30" s="695"/>
      <c r="H30" s="695"/>
      <c r="I30" s="400" t="s">
        <v>316</v>
      </c>
      <c r="J30" s="396"/>
      <c r="K30" s="397"/>
      <c r="L30" s="396"/>
      <c r="M30" s="397"/>
      <c r="N30" s="396"/>
      <c r="O30" s="397"/>
      <c r="P30" s="700" t="s">
        <v>311</v>
      </c>
      <c r="Q30" s="701"/>
      <c r="R30" s="702"/>
      <c r="S30" s="703"/>
      <c r="T30" s="696"/>
      <c r="U30" s="704"/>
      <c r="V30" s="697"/>
      <c r="W30" s="698"/>
      <c r="X30" s="699"/>
      <c r="Y30" s="394"/>
      <c r="Z30" s="156" t="s">
        <v>315</v>
      </c>
      <c r="AA30" s="399" t="s">
        <v>610</v>
      </c>
      <c r="AB30" s="696"/>
      <c r="AC30" s="696"/>
      <c r="AD30" s="696"/>
      <c r="AE30" s="304" t="s">
        <v>828</v>
      </c>
      <c r="AG30" s="154"/>
      <c r="BA30" s="226" t="s">
        <v>338</v>
      </c>
    </row>
    <row r="31" spans="2:53" ht="12.75" customHeight="1" x14ac:dyDescent="0.15">
      <c r="C31" s="730"/>
      <c r="D31" s="730"/>
      <c r="E31" s="730"/>
      <c r="F31" s="730"/>
      <c r="G31" s="730"/>
      <c r="H31" s="730"/>
      <c r="I31" s="287"/>
      <c r="J31" s="287"/>
      <c r="K31" s="287"/>
      <c r="L31" s="287"/>
      <c r="M31" s="287"/>
      <c r="N31" s="287"/>
      <c r="O31" s="287"/>
      <c r="P31" s="731"/>
      <c r="Q31" s="731"/>
      <c r="R31" s="731"/>
      <c r="S31" s="732"/>
      <c r="T31" s="732"/>
      <c r="U31" s="732"/>
      <c r="V31" s="732"/>
      <c r="W31" s="732"/>
      <c r="X31" s="732"/>
      <c r="Y31" s="288"/>
      <c r="Z31" s="267"/>
      <c r="AA31" s="289"/>
      <c r="AB31" s="732"/>
      <c r="AC31" s="732"/>
      <c r="AD31" s="732"/>
      <c r="AE31" s="267"/>
      <c r="BA31" s="226" t="s">
        <v>339</v>
      </c>
    </row>
    <row r="32" spans="2:53" ht="12.75" customHeight="1" x14ac:dyDescent="0.15">
      <c r="B32" s="266" t="s">
        <v>756</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BA32" s="226" t="s">
        <v>340</v>
      </c>
    </row>
    <row r="33" spans="1:53" ht="12.75" customHeight="1" x14ac:dyDescent="0.15">
      <c r="B33" s="32"/>
      <c r="C33" s="285">
        <v>1</v>
      </c>
      <c r="D33" s="693" t="s">
        <v>759</v>
      </c>
      <c r="E33" s="693"/>
      <c r="F33" s="693"/>
      <c r="G33" s="693"/>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BA33" s="226" t="s">
        <v>341</v>
      </c>
    </row>
    <row r="34" spans="1:53" ht="12.75" customHeight="1" x14ac:dyDescent="0.15">
      <c r="B34" s="32"/>
      <c r="C34" s="285">
        <v>2</v>
      </c>
      <c r="D34" s="693" t="s">
        <v>760</v>
      </c>
      <c r="E34" s="693"/>
      <c r="F34" s="693"/>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BA34" s="226" t="s">
        <v>342</v>
      </c>
    </row>
    <row r="35" spans="1:53" ht="12.75" customHeight="1" x14ac:dyDescent="0.15">
      <c r="B35" s="32"/>
      <c r="C35" s="286">
        <v>3</v>
      </c>
      <c r="D35" s="705" t="s">
        <v>829</v>
      </c>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BA35" s="226" t="s">
        <v>343</v>
      </c>
    </row>
    <row r="36" spans="1:53" ht="12.75" customHeight="1" x14ac:dyDescent="0.15">
      <c r="B36" s="32"/>
      <c r="C36" s="286"/>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BA36" s="226" t="s">
        <v>344</v>
      </c>
    </row>
    <row r="37" spans="1:53" ht="12.75" customHeight="1" x14ac:dyDescent="0.15">
      <c r="B37" s="32"/>
      <c r="C37" s="693" t="s">
        <v>830</v>
      </c>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BA37" s="226" t="s">
        <v>345</v>
      </c>
    </row>
    <row r="38" spans="1:53" ht="12.75" customHeight="1" x14ac:dyDescent="0.15">
      <c r="B38" s="32"/>
      <c r="C38" s="286">
        <v>4</v>
      </c>
      <c r="D38" s="705" t="s">
        <v>757</v>
      </c>
      <c r="E38" s="705"/>
      <c r="F38" s="705"/>
      <c r="G38" s="705"/>
      <c r="H38" s="705"/>
      <c r="I38" s="705"/>
      <c r="J38" s="705"/>
      <c r="K38" s="705"/>
      <c r="L38" s="705"/>
      <c r="M38" s="705"/>
      <c r="N38" s="705"/>
      <c r="O38" s="705"/>
      <c r="P38" s="705"/>
      <c r="Q38" s="705"/>
      <c r="R38" s="705"/>
      <c r="S38" s="705"/>
      <c r="T38" s="705"/>
      <c r="U38" s="705"/>
      <c r="V38" s="705"/>
      <c r="W38" s="705"/>
      <c r="X38" s="705"/>
      <c r="Y38" s="705"/>
      <c r="Z38" s="705"/>
      <c r="AA38" s="705"/>
      <c r="AB38" s="705"/>
      <c r="AC38" s="705"/>
      <c r="AD38" s="705"/>
      <c r="AE38" s="705"/>
      <c r="BA38" s="226" t="s">
        <v>346</v>
      </c>
    </row>
    <row r="39" spans="1:53" ht="12.75" customHeight="1" x14ac:dyDescent="0.15">
      <c r="B39" s="32"/>
      <c r="C39" s="286"/>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H39" s="150"/>
      <c r="BA39" s="226" t="s">
        <v>347</v>
      </c>
    </row>
    <row r="40" spans="1:53" ht="12.75" customHeight="1" x14ac:dyDescent="0.15">
      <c r="B40" s="32"/>
      <c r="C40" s="286"/>
      <c r="D40" s="705"/>
      <c r="E40" s="705"/>
      <c r="F40" s="705"/>
      <c r="G40" s="705"/>
      <c r="H40" s="705"/>
      <c r="I40" s="705"/>
      <c r="J40" s="705"/>
      <c r="K40" s="705"/>
      <c r="L40" s="705"/>
      <c r="M40" s="705"/>
      <c r="N40" s="705"/>
      <c r="O40" s="705"/>
      <c r="P40" s="705"/>
      <c r="Q40" s="705"/>
      <c r="R40" s="705"/>
      <c r="S40" s="705"/>
      <c r="T40" s="705"/>
      <c r="U40" s="705"/>
      <c r="V40" s="705"/>
      <c r="W40" s="705"/>
      <c r="X40" s="705"/>
      <c r="Y40" s="705"/>
      <c r="Z40" s="705"/>
      <c r="AA40" s="705"/>
      <c r="AB40" s="705"/>
      <c r="AC40" s="705"/>
      <c r="AD40" s="705"/>
      <c r="AE40" s="705"/>
      <c r="BA40" s="226" t="s">
        <v>348</v>
      </c>
    </row>
    <row r="41" spans="1:53" ht="12.75" customHeight="1" x14ac:dyDescent="0.15">
      <c r="A41" s="32"/>
      <c r="B41" s="32"/>
      <c r="C41" s="285">
        <v>5</v>
      </c>
      <c r="D41" s="693" t="s">
        <v>758</v>
      </c>
      <c r="E41" s="693"/>
      <c r="F41" s="693"/>
      <c r="G41" s="693"/>
      <c r="H41" s="693"/>
      <c r="I41" s="693"/>
      <c r="J41" s="693"/>
      <c r="K41" s="693"/>
      <c r="L41" s="693"/>
      <c r="M41" s="693"/>
      <c r="N41" s="693"/>
      <c r="O41" s="693"/>
      <c r="P41" s="693"/>
      <c r="Q41" s="693"/>
      <c r="R41" s="693"/>
      <c r="S41" s="693"/>
      <c r="T41" s="693"/>
      <c r="U41" s="693"/>
      <c r="V41" s="693"/>
      <c r="W41" s="693"/>
      <c r="X41" s="693"/>
      <c r="Y41" s="693"/>
      <c r="Z41" s="693"/>
      <c r="AA41" s="693"/>
      <c r="AB41" s="693"/>
      <c r="AC41" s="693"/>
      <c r="AD41" s="693"/>
      <c r="AE41" s="693"/>
      <c r="AF41" s="32"/>
      <c r="BA41" s="226" t="s">
        <v>349</v>
      </c>
    </row>
    <row r="42" spans="1:53" ht="12.75" customHeight="1" x14ac:dyDescent="0.15">
      <c r="A42" s="32"/>
      <c r="B42" s="32"/>
      <c r="C42" s="285">
        <v>6</v>
      </c>
      <c r="D42" s="693" t="s">
        <v>761</v>
      </c>
      <c r="E42" s="693"/>
      <c r="F42" s="693"/>
      <c r="G42" s="693"/>
      <c r="H42" s="693"/>
      <c r="I42" s="693"/>
      <c r="J42" s="693"/>
      <c r="K42" s="693"/>
      <c r="L42" s="693"/>
      <c r="M42" s="693"/>
      <c r="N42" s="693"/>
      <c r="O42" s="693"/>
      <c r="P42" s="693"/>
      <c r="Q42" s="693"/>
      <c r="R42" s="693"/>
      <c r="S42" s="693"/>
      <c r="T42" s="693"/>
      <c r="U42" s="693"/>
      <c r="V42" s="693"/>
      <c r="W42" s="693"/>
      <c r="X42" s="693"/>
      <c r="Y42" s="693"/>
      <c r="Z42" s="693"/>
      <c r="AA42" s="693"/>
      <c r="AB42" s="693"/>
      <c r="AC42" s="693"/>
      <c r="AD42" s="693"/>
      <c r="AE42" s="693"/>
      <c r="AF42" s="32"/>
      <c r="BA42" s="226" t="s">
        <v>350</v>
      </c>
    </row>
    <row r="43" spans="1:53" x14ac:dyDescent="0.1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BA43" s="226" t="s">
        <v>351</v>
      </c>
    </row>
    <row r="44" spans="1:53" x14ac:dyDescent="0.1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BA44" s="226" t="s">
        <v>352</v>
      </c>
    </row>
    <row r="45" spans="1:53" x14ac:dyDescent="0.1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BA45" s="226" t="s">
        <v>353</v>
      </c>
    </row>
    <row r="46" spans="1:53" x14ac:dyDescent="0.1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BA46" s="226" t="s">
        <v>354</v>
      </c>
    </row>
    <row r="47" spans="1:53" x14ac:dyDescent="0.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BA47" s="226" t="s">
        <v>355</v>
      </c>
    </row>
    <row r="48" spans="1:53"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BA48" s="226" t="s">
        <v>356</v>
      </c>
    </row>
    <row r="49" spans="1:53"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BA49" s="226" t="s">
        <v>357</v>
      </c>
    </row>
    <row r="50" spans="1:53"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BA50" s="226" t="s">
        <v>358</v>
      </c>
    </row>
    <row r="51" spans="1:53"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BA51" s="226" t="s">
        <v>359</v>
      </c>
    </row>
    <row r="52" spans="1:53"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BA52" s="226" t="s">
        <v>360</v>
      </c>
    </row>
    <row r="53" spans="1:53"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BA53" s="226" t="s">
        <v>361</v>
      </c>
    </row>
    <row r="54" spans="1:53"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BA54" s="226" t="s">
        <v>362</v>
      </c>
    </row>
    <row r="55" spans="1:53"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BA55" s="226" t="s">
        <v>363</v>
      </c>
    </row>
    <row r="56" spans="1:53"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53"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53"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53"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53"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53"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53"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53"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53"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x14ac:dyDescent="0.1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x14ac:dyDescent="0.1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x14ac:dyDescent="0.1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x14ac:dyDescent="0.1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x14ac:dyDescent="0.1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x14ac:dyDescent="0.1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x14ac:dyDescent="0.1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x14ac:dyDescent="0.1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x14ac:dyDescent="0.1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x14ac:dyDescent="0.1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x14ac:dyDescent="0.1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x14ac:dyDescent="0.1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x14ac:dyDescent="0.1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x14ac:dyDescent="0.1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x14ac:dyDescent="0.1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x14ac:dyDescent="0.1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x14ac:dyDescent="0.1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x14ac:dyDescent="0.1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x14ac:dyDescent="0.1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x14ac:dyDescent="0.1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x14ac:dyDescent="0.1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x14ac:dyDescent="0.1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x14ac:dyDescent="0.1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x14ac:dyDescent="0.1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x14ac:dyDescent="0.1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x14ac:dyDescent="0.1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x14ac:dyDescent="0.1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x14ac:dyDescent="0.1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x14ac:dyDescent="0.1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x14ac:dyDescent="0.1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x14ac:dyDescent="0.1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x14ac:dyDescent="0.1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x14ac:dyDescent="0.1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x14ac:dyDescent="0.1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x14ac:dyDescent="0.1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x14ac:dyDescent="0.1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x14ac:dyDescent="0.1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x14ac:dyDescent="0.1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x14ac:dyDescent="0.1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x14ac:dyDescent="0.1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x14ac:dyDescent="0.1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x14ac:dyDescent="0.1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x14ac:dyDescent="0.1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x14ac:dyDescent="0.1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x14ac:dyDescent="0.1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x14ac:dyDescent="0.1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x14ac:dyDescent="0.1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x14ac:dyDescent="0.1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x14ac:dyDescent="0.1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x14ac:dyDescent="0.1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x14ac:dyDescent="0.1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x14ac:dyDescent="0.1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x14ac:dyDescent="0.1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sheetData>
  <sheetProtection sheet="1" objects="1" scenarios="1"/>
  <mergeCells count="102">
    <mergeCell ref="M7:O7"/>
    <mergeCell ref="K9:Y9"/>
    <mergeCell ref="K11:L11"/>
    <mergeCell ref="X11:Y11"/>
    <mergeCell ref="AD1:AF1"/>
    <mergeCell ref="A3:AF3"/>
    <mergeCell ref="A4:AF5"/>
    <mergeCell ref="Y14:AE15"/>
    <mergeCell ref="C16:H16"/>
    <mergeCell ref="P16:R16"/>
    <mergeCell ref="S16:U16"/>
    <mergeCell ref="V16:X16"/>
    <mergeCell ref="AB16:AD16"/>
    <mergeCell ref="I13:X13"/>
    <mergeCell ref="C14:H15"/>
    <mergeCell ref="I14:O15"/>
    <mergeCell ref="P14:R15"/>
    <mergeCell ref="S14:U15"/>
    <mergeCell ref="V14:X15"/>
    <mergeCell ref="C17:H17"/>
    <mergeCell ref="P17:R17"/>
    <mergeCell ref="S17:U17"/>
    <mergeCell ref="V17:X17"/>
    <mergeCell ref="AB17:AD17"/>
    <mergeCell ref="C18:H18"/>
    <mergeCell ref="P18:R18"/>
    <mergeCell ref="S18:U18"/>
    <mergeCell ref="V18:X18"/>
    <mergeCell ref="AB18:AD18"/>
    <mergeCell ref="C19:H19"/>
    <mergeCell ref="P19:R19"/>
    <mergeCell ref="S19:U19"/>
    <mergeCell ref="V19:X19"/>
    <mergeCell ref="AB19:AD19"/>
    <mergeCell ref="C20:H20"/>
    <mergeCell ref="P20:R20"/>
    <mergeCell ref="S20:U20"/>
    <mergeCell ref="V20:X20"/>
    <mergeCell ref="AB20:AD20"/>
    <mergeCell ref="C21:H21"/>
    <mergeCell ref="P21:R21"/>
    <mergeCell ref="S21:U21"/>
    <mergeCell ref="V21:X21"/>
    <mergeCell ref="AB21:AD21"/>
    <mergeCell ref="C22:H22"/>
    <mergeCell ref="P22:R22"/>
    <mergeCell ref="S22:U22"/>
    <mergeCell ref="V22:X22"/>
    <mergeCell ref="AB22:AD22"/>
    <mergeCell ref="C23:H23"/>
    <mergeCell ref="P23:R23"/>
    <mergeCell ref="S23:U23"/>
    <mergeCell ref="V23:X23"/>
    <mergeCell ref="AB23:AD23"/>
    <mergeCell ref="C24:H24"/>
    <mergeCell ref="P24:R24"/>
    <mergeCell ref="S24:U24"/>
    <mergeCell ref="V24:X24"/>
    <mergeCell ref="AB24:AD24"/>
    <mergeCell ref="C25:H25"/>
    <mergeCell ref="P25:R25"/>
    <mergeCell ref="S25:U25"/>
    <mergeCell ref="V25:X25"/>
    <mergeCell ref="AB25:AD25"/>
    <mergeCell ref="C26:H26"/>
    <mergeCell ref="P26:R26"/>
    <mergeCell ref="S26:U26"/>
    <mergeCell ref="V26:X26"/>
    <mergeCell ref="AB26:AD26"/>
    <mergeCell ref="P27:R27"/>
    <mergeCell ref="S27:U27"/>
    <mergeCell ref="V27:X27"/>
    <mergeCell ref="AB27:AD27"/>
    <mergeCell ref="C28:H28"/>
    <mergeCell ref="P28:R28"/>
    <mergeCell ref="S28:U28"/>
    <mergeCell ref="V28:X28"/>
    <mergeCell ref="AB28:AD28"/>
    <mergeCell ref="AH6:AU8"/>
    <mergeCell ref="D41:AE41"/>
    <mergeCell ref="D42:AE42"/>
    <mergeCell ref="D38:AE40"/>
    <mergeCell ref="C37:AE37"/>
    <mergeCell ref="D35:AE36"/>
    <mergeCell ref="D33:AE33"/>
    <mergeCell ref="D34:AE34"/>
    <mergeCell ref="C31:H31"/>
    <mergeCell ref="P31:R31"/>
    <mergeCell ref="S31:U31"/>
    <mergeCell ref="V31:X31"/>
    <mergeCell ref="AB31:AD31"/>
    <mergeCell ref="C29:H29"/>
    <mergeCell ref="P29:R29"/>
    <mergeCell ref="S29:U29"/>
    <mergeCell ref="V29:X29"/>
    <mergeCell ref="AB29:AD29"/>
    <mergeCell ref="C30:H30"/>
    <mergeCell ref="P30:R30"/>
    <mergeCell ref="S30:U30"/>
    <mergeCell ref="V30:X30"/>
    <mergeCell ref="AB30:AD30"/>
    <mergeCell ref="C27:H27"/>
  </mergeCells>
  <phoneticPr fontId="2"/>
  <dataValidations count="5">
    <dataValidation type="list" allowBlank="1" showInputMessage="1" showErrorMessage="1" sqref="AA16:AA31">
      <formula1>$BA$8:$BA$55</formula1>
    </dataValidation>
    <dataValidation type="list" allowBlank="1" showInputMessage="1" showErrorMessage="1" sqref="I16:I30">
      <formula1>"　,S,H"</formula1>
    </dataValidation>
    <dataValidation type="list" allowBlank="1" showInputMessage="1" showErrorMessage="1" sqref="P16:R30">
      <formula1>"1.男 2.女,1.男,2.女"</formula1>
    </dataValidation>
    <dataValidation type="list" allowBlank="1" showInputMessage="1" showErrorMessage="1" sqref="Y16:Y30">
      <formula1>"　,〇"</formula1>
    </dataValidation>
    <dataValidation type="list" allowBlank="1" showInputMessage="1" sqref="V16:X30">
      <formula1>$BF$9:$BF$14</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verticalDpi="300" r:id="rId1"/>
  <headerFooter alignWithMargins="0">
    <oddFooter>&amp;C&amp;"ＭＳ 明朝,標準"&amp;10&amp;A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E1:AC54"/>
  <sheetViews>
    <sheetView showGridLines="0" zoomScale="120" zoomScaleNormal="120" workbookViewId="0">
      <selection activeCell="H4" sqref="H4:Z18"/>
    </sheetView>
  </sheetViews>
  <sheetFormatPr defaultColWidth="2.625" defaultRowHeight="14.25" customHeight="1" x14ac:dyDescent="0.15"/>
  <sheetData>
    <row r="1" spans="5:29" ht="14.25" customHeight="1" x14ac:dyDescent="0.15">
      <c r="E1" s="742" t="s">
        <v>365</v>
      </c>
      <c r="F1" s="742"/>
      <c r="G1" s="742"/>
      <c r="H1" s="742"/>
      <c r="I1" s="742"/>
      <c r="J1" s="742"/>
      <c r="K1" s="742"/>
      <c r="L1" s="742"/>
      <c r="M1" s="742"/>
      <c r="N1" s="742"/>
      <c r="O1" s="742"/>
      <c r="P1" s="742"/>
      <c r="Q1" s="742"/>
      <c r="R1" s="742"/>
      <c r="S1" s="742"/>
      <c r="T1" s="742"/>
      <c r="U1" s="742"/>
      <c r="V1" s="742"/>
      <c r="W1" s="742"/>
      <c r="X1" s="742"/>
      <c r="Y1" s="742"/>
      <c r="Z1" s="742"/>
      <c r="AA1" s="742"/>
      <c r="AB1" s="742"/>
      <c r="AC1" s="742"/>
    </row>
    <row r="2" spans="5:29" ht="14.25" customHeight="1" x14ac:dyDescent="0.15">
      <c r="E2" s="742"/>
      <c r="F2" s="742"/>
      <c r="G2" s="742"/>
      <c r="H2" s="742"/>
      <c r="I2" s="742"/>
      <c r="J2" s="742"/>
      <c r="K2" s="742"/>
      <c r="L2" s="742"/>
      <c r="M2" s="742"/>
      <c r="N2" s="742"/>
      <c r="O2" s="742"/>
      <c r="P2" s="742"/>
      <c r="Q2" s="742"/>
      <c r="R2" s="742"/>
      <c r="S2" s="742"/>
      <c r="T2" s="742"/>
      <c r="U2" s="742"/>
      <c r="V2" s="742"/>
      <c r="W2" s="742"/>
      <c r="X2" s="742"/>
      <c r="Y2" s="742"/>
      <c r="Z2" s="742"/>
      <c r="AA2" s="742"/>
      <c r="AB2" s="742"/>
      <c r="AC2" s="742"/>
    </row>
    <row r="4" spans="5:29" ht="14.25" customHeight="1" x14ac:dyDescent="0.15">
      <c r="E4" s="1"/>
      <c r="F4" s="1"/>
      <c r="G4" s="1"/>
      <c r="H4" s="733" t="s">
        <v>364</v>
      </c>
      <c r="I4" s="734"/>
      <c r="J4" s="734"/>
      <c r="K4" s="734"/>
      <c r="L4" s="734"/>
      <c r="M4" s="734"/>
      <c r="N4" s="734"/>
      <c r="O4" s="734"/>
      <c r="P4" s="734"/>
      <c r="Q4" s="734"/>
      <c r="R4" s="734"/>
      <c r="S4" s="734"/>
      <c r="T4" s="734"/>
      <c r="U4" s="734"/>
      <c r="V4" s="734"/>
      <c r="W4" s="734"/>
      <c r="X4" s="734"/>
      <c r="Y4" s="734"/>
      <c r="Z4" s="735"/>
      <c r="AA4" s="1"/>
      <c r="AB4" s="1"/>
      <c r="AC4" s="1"/>
    </row>
    <row r="5" spans="5:29" ht="14.25" customHeight="1" x14ac:dyDescent="0.15">
      <c r="E5" s="1"/>
      <c r="F5" s="1"/>
      <c r="G5" s="1"/>
      <c r="H5" s="736"/>
      <c r="I5" s="737"/>
      <c r="J5" s="737"/>
      <c r="K5" s="737"/>
      <c r="L5" s="737"/>
      <c r="M5" s="737"/>
      <c r="N5" s="737"/>
      <c r="O5" s="737"/>
      <c r="P5" s="737"/>
      <c r="Q5" s="737"/>
      <c r="R5" s="737"/>
      <c r="S5" s="737"/>
      <c r="T5" s="737"/>
      <c r="U5" s="737"/>
      <c r="V5" s="737"/>
      <c r="W5" s="737"/>
      <c r="X5" s="737"/>
      <c r="Y5" s="737"/>
      <c r="Z5" s="738"/>
      <c r="AA5" s="1"/>
      <c r="AB5" s="1"/>
      <c r="AC5" s="1"/>
    </row>
    <row r="6" spans="5:29" ht="14.25" customHeight="1" x14ac:dyDescent="0.15">
      <c r="E6" s="1"/>
      <c r="F6" s="1"/>
      <c r="G6" s="1"/>
      <c r="H6" s="736"/>
      <c r="I6" s="737"/>
      <c r="J6" s="737"/>
      <c r="K6" s="737"/>
      <c r="L6" s="737"/>
      <c r="M6" s="737"/>
      <c r="N6" s="737"/>
      <c r="O6" s="737"/>
      <c r="P6" s="737"/>
      <c r="Q6" s="737"/>
      <c r="R6" s="737"/>
      <c r="S6" s="737"/>
      <c r="T6" s="737"/>
      <c r="U6" s="737"/>
      <c r="V6" s="737"/>
      <c r="W6" s="737"/>
      <c r="X6" s="737"/>
      <c r="Y6" s="737"/>
      <c r="Z6" s="738"/>
      <c r="AA6" s="1"/>
      <c r="AB6" s="1"/>
      <c r="AC6" s="1"/>
    </row>
    <row r="7" spans="5:29" ht="14.25" customHeight="1" x14ac:dyDescent="0.15">
      <c r="E7" s="1"/>
      <c r="F7" s="1"/>
      <c r="G7" s="1"/>
      <c r="H7" s="736"/>
      <c r="I7" s="737"/>
      <c r="J7" s="737"/>
      <c r="K7" s="737"/>
      <c r="L7" s="737"/>
      <c r="M7" s="737"/>
      <c r="N7" s="737"/>
      <c r="O7" s="737"/>
      <c r="P7" s="737"/>
      <c r="Q7" s="737"/>
      <c r="R7" s="737"/>
      <c r="S7" s="737"/>
      <c r="T7" s="737"/>
      <c r="U7" s="737"/>
      <c r="V7" s="737"/>
      <c r="W7" s="737"/>
      <c r="X7" s="737"/>
      <c r="Y7" s="737"/>
      <c r="Z7" s="738"/>
      <c r="AA7" s="1"/>
      <c r="AB7" s="1"/>
      <c r="AC7" s="1"/>
    </row>
    <row r="8" spans="5:29" ht="14.25" customHeight="1" x14ac:dyDescent="0.15">
      <c r="E8" s="1"/>
      <c r="F8" s="1"/>
      <c r="G8" s="1"/>
      <c r="H8" s="736"/>
      <c r="I8" s="737"/>
      <c r="J8" s="737"/>
      <c r="K8" s="737"/>
      <c r="L8" s="737"/>
      <c r="M8" s="737"/>
      <c r="N8" s="737"/>
      <c r="O8" s="737"/>
      <c r="P8" s="737"/>
      <c r="Q8" s="737"/>
      <c r="R8" s="737"/>
      <c r="S8" s="737"/>
      <c r="T8" s="737"/>
      <c r="U8" s="737"/>
      <c r="V8" s="737"/>
      <c r="W8" s="737"/>
      <c r="X8" s="737"/>
      <c r="Y8" s="737"/>
      <c r="Z8" s="738"/>
      <c r="AA8" s="1"/>
      <c r="AB8" s="1"/>
      <c r="AC8" s="1"/>
    </row>
    <row r="9" spans="5:29" ht="14.25" customHeight="1" x14ac:dyDescent="0.15">
      <c r="E9" s="1"/>
      <c r="F9" s="1"/>
      <c r="G9" s="1"/>
      <c r="H9" s="736"/>
      <c r="I9" s="737"/>
      <c r="J9" s="737"/>
      <c r="K9" s="737"/>
      <c r="L9" s="737"/>
      <c r="M9" s="737"/>
      <c r="N9" s="737"/>
      <c r="O9" s="737"/>
      <c r="P9" s="737"/>
      <c r="Q9" s="737"/>
      <c r="R9" s="737"/>
      <c r="S9" s="737"/>
      <c r="T9" s="737"/>
      <c r="U9" s="737"/>
      <c r="V9" s="737"/>
      <c r="W9" s="737"/>
      <c r="X9" s="737"/>
      <c r="Y9" s="737"/>
      <c r="Z9" s="738"/>
      <c r="AA9" s="1"/>
      <c r="AB9" s="1"/>
      <c r="AC9" s="1"/>
    </row>
    <row r="10" spans="5:29" ht="14.25" customHeight="1" x14ac:dyDescent="0.15">
      <c r="E10" s="1"/>
      <c r="F10" s="1"/>
      <c r="G10" s="1"/>
      <c r="H10" s="736"/>
      <c r="I10" s="737"/>
      <c r="J10" s="737"/>
      <c r="K10" s="737"/>
      <c r="L10" s="737"/>
      <c r="M10" s="737"/>
      <c r="N10" s="737"/>
      <c r="O10" s="737"/>
      <c r="P10" s="737"/>
      <c r="Q10" s="737"/>
      <c r="R10" s="737"/>
      <c r="S10" s="737"/>
      <c r="T10" s="737"/>
      <c r="U10" s="737"/>
      <c r="V10" s="737"/>
      <c r="W10" s="737"/>
      <c r="X10" s="737"/>
      <c r="Y10" s="737"/>
      <c r="Z10" s="738"/>
      <c r="AA10" s="1"/>
      <c r="AB10" s="1"/>
      <c r="AC10" s="1"/>
    </row>
    <row r="11" spans="5:29" ht="14.25" customHeight="1" x14ac:dyDescent="0.15">
      <c r="E11" s="1"/>
      <c r="F11" s="1"/>
      <c r="G11" s="1"/>
      <c r="H11" s="736"/>
      <c r="I11" s="737"/>
      <c r="J11" s="737"/>
      <c r="K11" s="737"/>
      <c r="L11" s="737"/>
      <c r="M11" s="737"/>
      <c r="N11" s="737"/>
      <c r="O11" s="737"/>
      <c r="P11" s="737"/>
      <c r="Q11" s="737"/>
      <c r="R11" s="737"/>
      <c r="S11" s="737"/>
      <c r="T11" s="737"/>
      <c r="U11" s="737"/>
      <c r="V11" s="737"/>
      <c r="W11" s="737"/>
      <c r="X11" s="737"/>
      <c r="Y11" s="737"/>
      <c r="Z11" s="738"/>
      <c r="AA11" s="1"/>
      <c r="AB11" s="1"/>
      <c r="AC11" s="1"/>
    </row>
    <row r="12" spans="5:29" ht="14.25" customHeight="1" x14ac:dyDescent="0.15">
      <c r="E12" s="1"/>
      <c r="F12" s="1"/>
      <c r="G12" s="1"/>
      <c r="H12" s="736"/>
      <c r="I12" s="737"/>
      <c r="J12" s="737"/>
      <c r="K12" s="737"/>
      <c r="L12" s="737"/>
      <c r="M12" s="737"/>
      <c r="N12" s="737"/>
      <c r="O12" s="737"/>
      <c r="P12" s="737"/>
      <c r="Q12" s="737"/>
      <c r="R12" s="737"/>
      <c r="S12" s="737"/>
      <c r="T12" s="737"/>
      <c r="U12" s="737"/>
      <c r="V12" s="737"/>
      <c r="W12" s="737"/>
      <c r="X12" s="737"/>
      <c r="Y12" s="737"/>
      <c r="Z12" s="738"/>
      <c r="AA12" s="1"/>
      <c r="AB12" s="1"/>
      <c r="AC12" s="1"/>
    </row>
    <row r="13" spans="5:29" ht="14.25" customHeight="1" x14ac:dyDescent="0.15">
      <c r="E13" s="1"/>
      <c r="F13" s="1"/>
      <c r="G13" s="1"/>
      <c r="H13" s="736"/>
      <c r="I13" s="737"/>
      <c r="J13" s="737"/>
      <c r="K13" s="737"/>
      <c r="L13" s="737"/>
      <c r="M13" s="737"/>
      <c r="N13" s="737"/>
      <c r="O13" s="737"/>
      <c r="P13" s="737"/>
      <c r="Q13" s="737"/>
      <c r="R13" s="737"/>
      <c r="S13" s="737"/>
      <c r="T13" s="737"/>
      <c r="U13" s="737"/>
      <c r="V13" s="737"/>
      <c r="W13" s="737"/>
      <c r="X13" s="737"/>
      <c r="Y13" s="737"/>
      <c r="Z13" s="738"/>
      <c r="AA13" s="1"/>
      <c r="AB13" s="1"/>
      <c r="AC13" s="1"/>
    </row>
    <row r="14" spans="5:29" ht="14.25" customHeight="1" x14ac:dyDescent="0.15">
      <c r="E14" s="1"/>
      <c r="F14" s="1"/>
      <c r="G14" s="1"/>
      <c r="H14" s="736"/>
      <c r="I14" s="737"/>
      <c r="J14" s="737"/>
      <c r="K14" s="737"/>
      <c r="L14" s="737"/>
      <c r="M14" s="737"/>
      <c r="N14" s="737"/>
      <c r="O14" s="737"/>
      <c r="P14" s="737"/>
      <c r="Q14" s="737"/>
      <c r="R14" s="737"/>
      <c r="S14" s="737"/>
      <c r="T14" s="737"/>
      <c r="U14" s="737"/>
      <c r="V14" s="737"/>
      <c r="W14" s="737"/>
      <c r="X14" s="737"/>
      <c r="Y14" s="737"/>
      <c r="Z14" s="738"/>
      <c r="AA14" s="1"/>
      <c r="AB14" s="1"/>
      <c r="AC14" s="1"/>
    </row>
    <row r="15" spans="5:29" ht="14.25" customHeight="1" x14ac:dyDescent="0.15">
      <c r="E15" s="1"/>
      <c r="F15" s="1"/>
      <c r="G15" s="1"/>
      <c r="H15" s="736"/>
      <c r="I15" s="737"/>
      <c r="J15" s="737"/>
      <c r="K15" s="737"/>
      <c r="L15" s="737"/>
      <c r="M15" s="737"/>
      <c r="N15" s="737"/>
      <c r="O15" s="737"/>
      <c r="P15" s="737"/>
      <c r="Q15" s="737"/>
      <c r="R15" s="737"/>
      <c r="S15" s="737"/>
      <c r="T15" s="737"/>
      <c r="U15" s="737"/>
      <c r="V15" s="737"/>
      <c r="W15" s="737"/>
      <c r="X15" s="737"/>
      <c r="Y15" s="737"/>
      <c r="Z15" s="738"/>
      <c r="AA15" s="1"/>
      <c r="AB15" s="1"/>
      <c r="AC15" s="1"/>
    </row>
    <row r="16" spans="5:29" ht="14.25" customHeight="1" x14ac:dyDescent="0.15">
      <c r="E16" s="1"/>
      <c r="F16" s="1"/>
      <c r="G16" s="1"/>
      <c r="H16" s="736"/>
      <c r="I16" s="737"/>
      <c r="J16" s="737"/>
      <c r="K16" s="737"/>
      <c r="L16" s="737"/>
      <c r="M16" s="737"/>
      <c r="N16" s="737"/>
      <c r="O16" s="737"/>
      <c r="P16" s="737"/>
      <c r="Q16" s="737"/>
      <c r="R16" s="737"/>
      <c r="S16" s="737"/>
      <c r="T16" s="737"/>
      <c r="U16" s="737"/>
      <c r="V16" s="737"/>
      <c r="W16" s="737"/>
      <c r="X16" s="737"/>
      <c r="Y16" s="737"/>
      <c r="Z16" s="738"/>
      <c r="AA16" s="1"/>
      <c r="AB16" s="1"/>
      <c r="AC16" s="1"/>
    </row>
    <row r="17" spans="5:29" ht="14.25" customHeight="1" x14ac:dyDescent="0.15">
      <c r="E17" s="1"/>
      <c r="F17" s="1"/>
      <c r="G17" s="1"/>
      <c r="H17" s="736"/>
      <c r="I17" s="737"/>
      <c r="J17" s="737"/>
      <c r="K17" s="737"/>
      <c r="L17" s="737"/>
      <c r="M17" s="737"/>
      <c r="N17" s="737"/>
      <c r="O17" s="737"/>
      <c r="P17" s="737"/>
      <c r="Q17" s="737"/>
      <c r="R17" s="737"/>
      <c r="S17" s="737"/>
      <c r="T17" s="737"/>
      <c r="U17" s="737"/>
      <c r="V17" s="737"/>
      <c r="W17" s="737"/>
      <c r="X17" s="737"/>
      <c r="Y17" s="737"/>
      <c r="Z17" s="738"/>
      <c r="AA17" s="1"/>
      <c r="AB17" s="1"/>
      <c r="AC17" s="1"/>
    </row>
    <row r="18" spans="5:29" ht="14.25" customHeight="1" x14ac:dyDescent="0.15">
      <c r="E18" s="1"/>
      <c r="F18" s="1"/>
      <c r="G18" s="1"/>
      <c r="H18" s="739"/>
      <c r="I18" s="740"/>
      <c r="J18" s="740"/>
      <c r="K18" s="740"/>
      <c r="L18" s="740"/>
      <c r="M18" s="740"/>
      <c r="N18" s="740"/>
      <c r="O18" s="740"/>
      <c r="P18" s="740"/>
      <c r="Q18" s="740"/>
      <c r="R18" s="740"/>
      <c r="S18" s="740"/>
      <c r="T18" s="740"/>
      <c r="U18" s="740"/>
      <c r="V18" s="740"/>
      <c r="W18" s="740"/>
      <c r="X18" s="740"/>
      <c r="Y18" s="740"/>
      <c r="Z18" s="741"/>
      <c r="AA18" s="1"/>
      <c r="AB18" s="1"/>
      <c r="AC18" s="1"/>
    </row>
    <row r="22" spans="5:29" ht="14.25" customHeight="1" x14ac:dyDescent="0.15">
      <c r="H22" s="733" t="s">
        <v>364</v>
      </c>
      <c r="I22" s="734"/>
      <c r="J22" s="734"/>
      <c r="K22" s="734"/>
      <c r="L22" s="734"/>
      <c r="M22" s="734"/>
      <c r="N22" s="734"/>
      <c r="O22" s="734"/>
      <c r="P22" s="734"/>
      <c r="Q22" s="734"/>
      <c r="R22" s="734"/>
      <c r="S22" s="734"/>
      <c r="T22" s="734"/>
      <c r="U22" s="734"/>
      <c r="V22" s="734"/>
      <c r="W22" s="734"/>
      <c r="X22" s="734"/>
      <c r="Y22" s="734"/>
      <c r="Z22" s="735"/>
    </row>
    <row r="23" spans="5:29" ht="14.25" customHeight="1" x14ac:dyDescent="0.15">
      <c r="H23" s="736"/>
      <c r="I23" s="737"/>
      <c r="J23" s="737"/>
      <c r="K23" s="737"/>
      <c r="L23" s="737"/>
      <c r="M23" s="737"/>
      <c r="N23" s="737"/>
      <c r="O23" s="737"/>
      <c r="P23" s="737"/>
      <c r="Q23" s="737"/>
      <c r="R23" s="737"/>
      <c r="S23" s="737"/>
      <c r="T23" s="737"/>
      <c r="U23" s="737"/>
      <c r="V23" s="737"/>
      <c r="W23" s="737"/>
      <c r="X23" s="737"/>
      <c r="Y23" s="737"/>
      <c r="Z23" s="738"/>
    </row>
    <row r="24" spans="5:29" ht="14.25" customHeight="1" x14ac:dyDescent="0.15">
      <c r="H24" s="736"/>
      <c r="I24" s="737"/>
      <c r="J24" s="737"/>
      <c r="K24" s="737"/>
      <c r="L24" s="737"/>
      <c r="M24" s="737"/>
      <c r="N24" s="737"/>
      <c r="O24" s="737"/>
      <c r="P24" s="737"/>
      <c r="Q24" s="737"/>
      <c r="R24" s="737"/>
      <c r="S24" s="737"/>
      <c r="T24" s="737"/>
      <c r="U24" s="737"/>
      <c r="V24" s="737"/>
      <c r="W24" s="737"/>
      <c r="X24" s="737"/>
      <c r="Y24" s="737"/>
      <c r="Z24" s="738"/>
    </row>
    <row r="25" spans="5:29" ht="14.25" customHeight="1" x14ac:dyDescent="0.15">
      <c r="H25" s="736"/>
      <c r="I25" s="737"/>
      <c r="J25" s="737"/>
      <c r="K25" s="737"/>
      <c r="L25" s="737"/>
      <c r="M25" s="737"/>
      <c r="N25" s="737"/>
      <c r="O25" s="737"/>
      <c r="P25" s="737"/>
      <c r="Q25" s="737"/>
      <c r="R25" s="737"/>
      <c r="S25" s="737"/>
      <c r="T25" s="737"/>
      <c r="U25" s="737"/>
      <c r="V25" s="737"/>
      <c r="W25" s="737"/>
      <c r="X25" s="737"/>
      <c r="Y25" s="737"/>
      <c r="Z25" s="738"/>
    </row>
    <row r="26" spans="5:29" ht="14.25" customHeight="1" x14ac:dyDescent="0.15">
      <c r="H26" s="736"/>
      <c r="I26" s="737"/>
      <c r="J26" s="737"/>
      <c r="K26" s="737"/>
      <c r="L26" s="737"/>
      <c r="M26" s="737"/>
      <c r="N26" s="737"/>
      <c r="O26" s="737"/>
      <c r="P26" s="737"/>
      <c r="Q26" s="737"/>
      <c r="R26" s="737"/>
      <c r="S26" s="737"/>
      <c r="T26" s="737"/>
      <c r="U26" s="737"/>
      <c r="V26" s="737"/>
      <c r="W26" s="737"/>
      <c r="X26" s="737"/>
      <c r="Y26" s="737"/>
      <c r="Z26" s="738"/>
    </row>
    <row r="27" spans="5:29" ht="14.25" customHeight="1" x14ac:dyDescent="0.15">
      <c r="H27" s="736"/>
      <c r="I27" s="737"/>
      <c r="J27" s="737"/>
      <c r="K27" s="737"/>
      <c r="L27" s="737"/>
      <c r="M27" s="737"/>
      <c r="N27" s="737"/>
      <c r="O27" s="737"/>
      <c r="P27" s="737"/>
      <c r="Q27" s="737"/>
      <c r="R27" s="737"/>
      <c r="S27" s="737"/>
      <c r="T27" s="737"/>
      <c r="U27" s="737"/>
      <c r="V27" s="737"/>
      <c r="W27" s="737"/>
      <c r="X27" s="737"/>
      <c r="Y27" s="737"/>
      <c r="Z27" s="738"/>
    </row>
    <row r="28" spans="5:29" ht="14.25" customHeight="1" x14ac:dyDescent="0.15">
      <c r="H28" s="736"/>
      <c r="I28" s="737"/>
      <c r="J28" s="737"/>
      <c r="K28" s="737"/>
      <c r="L28" s="737"/>
      <c r="M28" s="737"/>
      <c r="N28" s="737"/>
      <c r="O28" s="737"/>
      <c r="P28" s="737"/>
      <c r="Q28" s="737"/>
      <c r="R28" s="737"/>
      <c r="S28" s="737"/>
      <c r="T28" s="737"/>
      <c r="U28" s="737"/>
      <c r="V28" s="737"/>
      <c r="W28" s="737"/>
      <c r="X28" s="737"/>
      <c r="Y28" s="737"/>
      <c r="Z28" s="738"/>
    </row>
    <row r="29" spans="5:29" ht="14.25" customHeight="1" x14ac:dyDescent="0.15">
      <c r="H29" s="736"/>
      <c r="I29" s="737"/>
      <c r="J29" s="737"/>
      <c r="K29" s="737"/>
      <c r="L29" s="737"/>
      <c r="M29" s="737"/>
      <c r="N29" s="737"/>
      <c r="O29" s="737"/>
      <c r="P29" s="737"/>
      <c r="Q29" s="737"/>
      <c r="R29" s="737"/>
      <c r="S29" s="737"/>
      <c r="T29" s="737"/>
      <c r="U29" s="737"/>
      <c r="V29" s="737"/>
      <c r="W29" s="737"/>
      <c r="X29" s="737"/>
      <c r="Y29" s="737"/>
      <c r="Z29" s="738"/>
    </row>
    <row r="30" spans="5:29" ht="14.25" customHeight="1" x14ac:dyDescent="0.15">
      <c r="H30" s="736"/>
      <c r="I30" s="737"/>
      <c r="J30" s="737"/>
      <c r="K30" s="737"/>
      <c r="L30" s="737"/>
      <c r="M30" s="737"/>
      <c r="N30" s="737"/>
      <c r="O30" s="737"/>
      <c r="P30" s="737"/>
      <c r="Q30" s="737"/>
      <c r="R30" s="737"/>
      <c r="S30" s="737"/>
      <c r="T30" s="737"/>
      <c r="U30" s="737"/>
      <c r="V30" s="737"/>
      <c r="W30" s="737"/>
      <c r="X30" s="737"/>
      <c r="Y30" s="737"/>
      <c r="Z30" s="738"/>
    </row>
    <row r="31" spans="5:29" ht="14.25" customHeight="1" x14ac:dyDescent="0.15">
      <c r="H31" s="736"/>
      <c r="I31" s="737"/>
      <c r="J31" s="737"/>
      <c r="K31" s="737"/>
      <c r="L31" s="737"/>
      <c r="M31" s="737"/>
      <c r="N31" s="737"/>
      <c r="O31" s="737"/>
      <c r="P31" s="737"/>
      <c r="Q31" s="737"/>
      <c r="R31" s="737"/>
      <c r="S31" s="737"/>
      <c r="T31" s="737"/>
      <c r="U31" s="737"/>
      <c r="V31" s="737"/>
      <c r="W31" s="737"/>
      <c r="X31" s="737"/>
      <c r="Y31" s="737"/>
      <c r="Z31" s="738"/>
    </row>
    <row r="32" spans="5:29" ht="14.25" customHeight="1" x14ac:dyDescent="0.15">
      <c r="H32" s="736"/>
      <c r="I32" s="737"/>
      <c r="J32" s="737"/>
      <c r="K32" s="737"/>
      <c r="L32" s="737"/>
      <c r="M32" s="737"/>
      <c r="N32" s="737"/>
      <c r="O32" s="737"/>
      <c r="P32" s="737"/>
      <c r="Q32" s="737"/>
      <c r="R32" s="737"/>
      <c r="S32" s="737"/>
      <c r="T32" s="737"/>
      <c r="U32" s="737"/>
      <c r="V32" s="737"/>
      <c r="W32" s="737"/>
      <c r="X32" s="737"/>
      <c r="Y32" s="737"/>
      <c r="Z32" s="738"/>
    </row>
    <row r="33" spans="8:26" ht="14.25" customHeight="1" x14ac:dyDescent="0.15">
      <c r="H33" s="736"/>
      <c r="I33" s="737"/>
      <c r="J33" s="737"/>
      <c r="K33" s="737"/>
      <c r="L33" s="737"/>
      <c r="M33" s="737"/>
      <c r="N33" s="737"/>
      <c r="O33" s="737"/>
      <c r="P33" s="737"/>
      <c r="Q33" s="737"/>
      <c r="R33" s="737"/>
      <c r="S33" s="737"/>
      <c r="T33" s="737"/>
      <c r="U33" s="737"/>
      <c r="V33" s="737"/>
      <c r="W33" s="737"/>
      <c r="X33" s="737"/>
      <c r="Y33" s="737"/>
      <c r="Z33" s="738"/>
    </row>
    <row r="34" spans="8:26" ht="14.25" customHeight="1" x14ac:dyDescent="0.15">
      <c r="H34" s="736"/>
      <c r="I34" s="737"/>
      <c r="J34" s="737"/>
      <c r="K34" s="737"/>
      <c r="L34" s="737"/>
      <c r="M34" s="737"/>
      <c r="N34" s="737"/>
      <c r="O34" s="737"/>
      <c r="P34" s="737"/>
      <c r="Q34" s="737"/>
      <c r="R34" s="737"/>
      <c r="S34" s="737"/>
      <c r="T34" s="737"/>
      <c r="U34" s="737"/>
      <c r="V34" s="737"/>
      <c r="W34" s="737"/>
      <c r="X34" s="737"/>
      <c r="Y34" s="737"/>
      <c r="Z34" s="738"/>
    </row>
    <row r="35" spans="8:26" ht="14.25" customHeight="1" x14ac:dyDescent="0.15">
      <c r="H35" s="736"/>
      <c r="I35" s="737"/>
      <c r="J35" s="737"/>
      <c r="K35" s="737"/>
      <c r="L35" s="737"/>
      <c r="M35" s="737"/>
      <c r="N35" s="737"/>
      <c r="O35" s="737"/>
      <c r="P35" s="737"/>
      <c r="Q35" s="737"/>
      <c r="R35" s="737"/>
      <c r="S35" s="737"/>
      <c r="T35" s="737"/>
      <c r="U35" s="737"/>
      <c r="V35" s="737"/>
      <c r="W35" s="737"/>
      <c r="X35" s="737"/>
      <c r="Y35" s="737"/>
      <c r="Z35" s="738"/>
    </row>
    <row r="36" spans="8:26" ht="14.25" customHeight="1" x14ac:dyDescent="0.15">
      <c r="H36" s="739"/>
      <c r="I36" s="740"/>
      <c r="J36" s="740"/>
      <c r="K36" s="740"/>
      <c r="L36" s="740"/>
      <c r="M36" s="740"/>
      <c r="N36" s="740"/>
      <c r="O36" s="740"/>
      <c r="P36" s="740"/>
      <c r="Q36" s="740"/>
      <c r="R36" s="740"/>
      <c r="S36" s="740"/>
      <c r="T36" s="740"/>
      <c r="U36" s="740"/>
      <c r="V36" s="740"/>
      <c r="W36" s="740"/>
      <c r="X36" s="740"/>
      <c r="Y36" s="740"/>
      <c r="Z36" s="741"/>
    </row>
    <row r="40" spans="8:26" ht="14.25" customHeight="1" x14ac:dyDescent="0.15">
      <c r="H40" s="733" t="s">
        <v>364</v>
      </c>
      <c r="I40" s="734"/>
      <c r="J40" s="734"/>
      <c r="K40" s="734"/>
      <c r="L40" s="734"/>
      <c r="M40" s="734"/>
      <c r="N40" s="734"/>
      <c r="O40" s="734"/>
      <c r="P40" s="734"/>
      <c r="Q40" s="734"/>
      <c r="R40" s="734"/>
      <c r="S40" s="734"/>
      <c r="T40" s="734"/>
      <c r="U40" s="734"/>
      <c r="V40" s="734"/>
      <c r="W40" s="734"/>
      <c r="X40" s="734"/>
      <c r="Y40" s="734"/>
      <c r="Z40" s="735"/>
    </row>
    <row r="41" spans="8:26" ht="14.25" customHeight="1" x14ac:dyDescent="0.15">
      <c r="H41" s="736"/>
      <c r="I41" s="737"/>
      <c r="J41" s="737"/>
      <c r="K41" s="737"/>
      <c r="L41" s="737"/>
      <c r="M41" s="737"/>
      <c r="N41" s="737"/>
      <c r="O41" s="737"/>
      <c r="P41" s="737"/>
      <c r="Q41" s="737"/>
      <c r="R41" s="737"/>
      <c r="S41" s="737"/>
      <c r="T41" s="737"/>
      <c r="U41" s="737"/>
      <c r="V41" s="737"/>
      <c r="W41" s="737"/>
      <c r="X41" s="737"/>
      <c r="Y41" s="737"/>
      <c r="Z41" s="738"/>
    </row>
    <row r="42" spans="8:26" ht="14.25" customHeight="1" x14ac:dyDescent="0.15">
      <c r="H42" s="736"/>
      <c r="I42" s="737"/>
      <c r="J42" s="737"/>
      <c r="K42" s="737"/>
      <c r="L42" s="737"/>
      <c r="M42" s="737"/>
      <c r="N42" s="737"/>
      <c r="O42" s="737"/>
      <c r="P42" s="737"/>
      <c r="Q42" s="737"/>
      <c r="R42" s="737"/>
      <c r="S42" s="737"/>
      <c r="T42" s="737"/>
      <c r="U42" s="737"/>
      <c r="V42" s="737"/>
      <c r="W42" s="737"/>
      <c r="X42" s="737"/>
      <c r="Y42" s="737"/>
      <c r="Z42" s="738"/>
    </row>
    <row r="43" spans="8:26" ht="14.25" customHeight="1" x14ac:dyDescent="0.15">
      <c r="H43" s="736"/>
      <c r="I43" s="737"/>
      <c r="J43" s="737"/>
      <c r="K43" s="737"/>
      <c r="L43" s="737"/>
      <c r="M43" s="737"/>
      <c r="N43" s="737"/>
      <c r="O43" s="737"/>
      <c r="P43" s="737"/>
      <c r="Q43" s="737"/>
      <c r="R43" s="737"/>
      <c r="S43" s="737"/>
      <c r="T43" s="737"/>
      <c r="U43" s="737"/>
      <c r="V43" s="737"/>
      <c r="W43" s="737"/>
      <c r="X43" s="737"/>
      <c r="Y43" s="737"/>
      <c r="Z43" s="738"/>
    </row>
    <row r="44" spans="8:26" ht="14.25" customHeight="1" x14ac:dyDescent="0.15">
      <c r="H44" s="736"/>
      <c r="I44" s="737"/>
      <c r="J44" s="737"/>
      <c r="K44" s="737"/>
      <c r="L44" s="737"/>
      <c r="M44" s="737"/>
      <c r="N44" s="737"/>
      <c r="O44" s="737"/>
      <c r="P44" s="737"/>
      <c r="Q44" s="737"/>
      <c r="R44" s="737"/>
      <c r="S44" s="737"/>
      <c r="T44" s="737"/>
      <c r="U44" s="737"/>
      <c r="V44" s="737"/>
      <c r="W44" s="737"/>
      <c r="X44" s="737"/>
      <c r="Y44" s="737"/>
      <c r="Z44" s="738"/>
    </row>
    <row r="45" spans="8:26" ht="14.25" customHeight="1" x14ac:dyDescent="0.15">
      <c r="H45" s="736"/>
      <c r="I45" s="737"/>
      <c r="J45" s="737"/>
      <c r="K45" s="737"/>
      <c r="L45" s="737"/>
      <c r="M45" s="737"/>
      <c r="N45" s="737"/>
      <c r="O45" s="737"/>
      <c r="P45" s="737"/>
      <c r="Q45" s="737"/>
      <c r="R45" s="737"/>
      <c r="S45" s="737"/>
      <c r="T45" s="737"/>
      <c r="U45" s="737"/>
      <c r="V45" s="737"/>
      <c r="W45" s="737"/>
      <c r="X45" s="737"/>
      <c r="Y45" s="737"/>
      <c r="Z45" s="738"/>
    </row>
    <row r="46" spans="8:26" ht="14.25" customHeight="1" x14ac:dyDescent="0.15">
      <c r="H46" s="736"/>
      <c r="I46" s="737"/>
      <c r="J46" s="737"/>
      <c r="K46" s="737"/>
      <c r="L46" s="737"/>
      <c r="M46" s="737"/>
      <c r="N46" s="737"/>
      <c r="O46" s="737"/>
      <c r="P46" s="737"/>
      <c r="Q46" s="737"/>
      <c r="R46" s="737"/>
      <c r="S46" s="737"/>
      <c r="T46" s="737"/>
      <c r="U46" s="737"/>
      <c r="V46" s="737"/>
      <c r="W46" s="737"/>
      <c r="X46" s="737"/>
      <c r="Y46" s="737"/>
      <c r="Z46" s="738"/>
    </row>
    <row r="47" spans="8:26" ht="14.25" customHeight="1" x14ac:dyDescent="0.15">
      <c r="H47" s="736"/>
      <c r="I47" s="737"/>
      <c r="J47" s="737"/>
      <c r="K47" s="737"/>
      <c r="L47" s="737"/>
      <c r="M47" s="737"/>
      <c r="N47" s="737"/>
      <c r="O47" s="737"/>
      <c r="P47" s="737"/>
      <c r="Q47" s="737"/>
      <c r="R47" s="737"/>
      <c r="S47" s="737"/>
      <c r="T47" s="737"/>
      <c r="U47" s="737"/>
      <c r="V47" s="737"/>
      <c r="W47" s="737"/>
      <c r="X47" s="737"/>
      <c r="Y47" s="737"/>
      <c r="Z47" s="738"/>
    </row>
    <row r="48" spans="8:26" ht="14.25" customHeight="1" x14ac:dyDescent="0.15">
      <c r="H48" s="736"/>
      <c r="I48" s="737"/>
      <c r="J48" s="737"/>
      <c r="K48" s="737"/>
      <c r="L48" s="737"/>
      <c r="M48" s="737"/>
      <c r="N48" s="737"/>
      <c r="O48" s="737"/>
      <c r="P48" s="737"/>
      <c r="Q48" s="737"/>
      <c r="R48" s="737"/>
      <c r="S48" s="737"/>
      <c r="T48" s="737"/>
      <c r="U48" s="737"/>
      <c r="V48" s="737"/>
      <c r="W48" s="737"/>
      <c r="X48" s="737"/>
      <c r="Y48" s="737"/>
      <c r="Z48" s="738"/>
    </row>
    <row r="49" spans="8:26" ht="14.25" customHeight="1" x14ac:dyDescent="0.15">
      <c r="H49" s="736"/>
      <c r="I49" s="737"/>
      <c r="J49" s="737"/>
      <c r="K49" s="737"/>
      <c r="L49" s="737"/>
      <c r="M49" s="737"/>
      <c r="N49" s="737"/>
      <c r="O49" s="737"/>
      <c r="P49" s="737"/>
      <c r="Q49" s="737"/>
      <c r="R49" s="737"/>
      <c r="S49" s="737"/>
      <c r="T49" s="737"/>
      <c r="U49" s="737"/>
      <c r="V49" s="737"/>
      <c r="W49" s="737"/>
      <c r="X49" s="737"/>
      <c r="Y49" s="737"/>
      <c r="Z49" s="738"/>
    </row>
    <row r="50" spans="8:26" ht="14.25" customHeight="1" x14ac:dyDescent="0.15">
      <c r="H50" s="736"/>
      <c r="I50" s="737"/>
      <c r="J50" s="737"/>
      <c r="K50" s="737"/>
      <c r="L50" s="737"/>
      <c r="M50" s="737"/>
      <c r="N50" s="737"/>
      <c r="O50" s="737"/>
      <c r="P50" s="737"/>
      <c r="Q50" s="737"/>
      <c r="R50" s="737"/>
      <c r="S50" s="737"/>
      <c r="T50" s="737"/>
      <c r="U50" s="737"/>
      <c r="V50" s="737"/>
      <c r="W50" s="737"/>
      <c r="X50" s="737"/>
      <c r="Y50" s="737"/>
      <c r="Z50" s="738"/>
    </row>
    <row r="51" spans="8:26" ht="14.25" customHeight="1" x14ac:dyDescent="0.15">
      <c r="H51" s="736"/>
      <c r="I51" s="737"/>
      <c r="J51" s="737"/>
      <c r="K51" s="737"/>
      <c r="L51" s="737"/>
      <c r="M51" s="737"/>
      <c r="N51" s="737"/>
      <c r="O51" s="737"/>
      <c r="P51" s="737"/>
      <c r="Q51" s="737"/>
      <c r="R51" s="737"/>
      <c r="S51" s="737"/>
      <c r="T51" s="737"/>
      <c r="U51" s="737"/>
      <c r="V51" s="737"/>
      <c r="W51" s="737"/>
      <c r="X51" s="737"/>
      <c r="Y51" s="737"/>
      <c r="Z51" s="738"/>
    </row>
    <row r="52" spans="8:26" ht="14.25" customHeight="1" x14ac:dyDescent="0.15">
      <c r="H52" s="736"/>
      <c r="I52" s="737"/>
      <c r="J52" s="737"/>
      <c r="K52" s="737"/>
      <c r="L52" s="737"/>
      <c r="M52" s="737"/>
      <c r="N52" s="737"/>
      <c r="O52" s="737"/>
      <c r="P52" s="737"/>
      <c r="Q52" s="737"/>
      <c r="R52" s="737"/>
      <c r="S52" s="737"/>
      <c r="T52" s="737"/>
      <c r="U52" s="737"/>
      <c r="V52" s="737"/>
      <c r="W52" s="737"/>
      <c r="X52" s="737"/>
      <c r="Y52" s="737"/>
      <c r="Z52" s="738"/>
    </row>
    <row r="53" spans="8:26" ht="14.25" customHeight="1" x14ac:dyDescent="0.15">
      <c r="H53" s="736"/>
      <c r="I53" s="737"/>
      <c r="J53" s="737"/>
      <c r="K53" s="737"/>
      <c r="L53" s="737"/>
      <c r="M53" s="737"/>
      <c r="N53" s="737"/>
      <c r="O53" s="737"/>
      <c r="P53" s="737"/>
      <c r="Q53" s="737"/>
      <c r="R53" s="737"/>
      <c r="S53" s="737"/>
      <c r="T53" s="737"/>
      <c r="U53" s="737"/>
      <c r="V53" s="737"/>
      <c r="W53" s="737"/>
      <c r="X53" s="737"/>
      <c r="Y53" s="737"/>
      <c r="Z53" s="738"/>
    </row>
    <row r="54" spans="8:26" ht="14.25" customHeight="1" x14ac:dyDescent="0.15">
      <c r="H54" s="739"/>
      <c r="I54" s="740"/>
      <c r="J54" s="740"/>
      <c r="K54" s="740"/>
      <c r="L54" s="740"/>
      <c r="M54" s="740"/>
      <c r="N54" s="740"/>
      <c r="O54" s="740"/>
      <c r="P54" s="740"/>
      <c r="Q54" s="740"/>
      <c r="R54" s="740"/>
      <c r="S54" s="740"/>
      <c r="T54" s="740"/>
      <c r="U54" s="740"/>
      <c r="V54" s="740"/>
      <c r="W54" s="740"/>
      <c r="X54" s="740"/>
      <c r="Y54" s="740"/>
      <c r="Z54" s="741"/>
    </row>
  </sheetData>
  <mergeCells count="4">
    <mergeCell ref="H4:Z18"/>
    <mergeCell ref="H22:Z36"/>
    <mergeCell ref="H40:Z54"/>
    <mergeCell ref="E1:AC2"/>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200"/>
  <sheetViews>
    <sheetView showGridLines="0" zoomScale="120" zoomScaleNormal="120" workbookViewId="0">
      <selection activeCell="U5" sqref="U5:V5"/>
    </sheetView>
  </sheetViews>
  <sheetFormatPr defaultRowHeight="13.5" x14ac:dyDescent="0.15"/>
  <cols>
    <col min="1" max="79" width="2.875" style="3" customWidth="1"/>
    <col min="80" max="16384" width="9" style="3"/>
  </cols>
  <sheetData>
    <row r="1" spans="1:32" ht="15.95" customHeight="1" x14ac:dyDescent="0.15">
      <c r="A1" s="38"/>
      <c r="B1" s="38"/>
      <c r="C1" s="38"/>
      <c r="D1" s="610" t="s">
        <v>734</v>
      </c>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t="s">
        <v>733</v>
      </c>
      <c r="AE1" s="610"/>
      <c r="AF1" s="610"/>
    </row>
    <row r="2" spans="1:32" ht="9.75" customHeight="1" x14ac:dyDescent="0.15">
      <c r="A2" s="32"/>
      <c r="B2" s="105"/>
      <c r="C2" s="106"/>
      <c r="D2" s="106"/>
      <c r="E2" s="106"/>
      <c r="F2" s="106"/>
      <c r="G2" s="106"/>
      <c r="H2" s="106"/>
      <c r="I2" s="92"/>
      <c r="J2" s="92"/>
      <c r="K2" s="32"/>
      <c r="L2" s="32"/>
      <c r="M2" s="32"/>
      <c r="N2" s="32"/>
      <c r="O2" s="32"/>
      <c r="P2" s="32"/>
      <c r="Q2" s="32"/>
      <c r="R2" s="32"/>
      <c r="S2" s="32"/>
      <c r="T2" s="32"/>
      <c r="U2" s="32"/>
      <c r="V2" s="51"/>
      <c r="W2" s="32"/>
      <c r="X2" s="32"/>
      <c r="Y2" s="32"/>
      <c r="Z2" s="32"/>
      <c r="AA2" s="32"/>
      <c r="AB2" s="32"/>
      <c r="AC2" s="51"/>
      <c r="AD2" s="32"/>
      <c r="AE2" s="32"/>
    </row>
    <row r="3" spans="1:32" ht="24" customHeight="1" x14ac:dyDescent="0.15">
      <c r="A3" s="32"/>
      <c r="B3" s="745" t="s">
        <v>167</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row>
    <row r="4" spans="1:32" x14ac:dyDescent="0.15">
      <c r="A4" s="32"/>
      <c r="B4" s="610" t="s">
        <v>366</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row>
    <row r="5" spans="1:32" x14ac:dyDescent="0.15">
      <c r="A5" s="32"/>
      <c r="B5" s="32"/>
      <c r="C5" s="32"/>
      <c r="D5" s="32"/>
      <c r="E5" s="32"/>
      <c r="F5" s="32"/>
      <c r="G5" s="32"/>
      <c r="H5" s="32"/>
      <c r="I5" s="32"/>
      <c r="J5" s="32"/>
      <c r="K5" s="32"/>
      <c r="L5" s="32"/>
      <c r="M5" s="32"/>
      <c r="N5" s="32"/>
      <c r="O5" s="32"/>
      <c r="P5" s="32"/>
      <c r="Q5" s="32"/>
      <c r="R5" s="32"/>
      <c r="S5" s="748" t="s">
        <v>609</v>
      </c>
      <c r="T5" s="748"/>
      <c r="U5" s="651"/>
      <c r="V5" s="651"/>
      <c r="W5" s="32" t="s">
        <v>26</v>
      </c>
      <c r="X5" s="651"/>
      <c r="Y5" s="651"/>
      <c r="Z5" s="32" t="s">
        <v>27</v>
      </c>
      <c r="AA5" s="651"/>
      <c r="AB5" s="651"/>
      <c r="AC5" s="32" t="s">
        <v>367</v>
      </c>
      <c r="AD5" s="32"/>
      <c r="AE5" s="32"/>
    </row>
    <row r="6" spans="1:32" ht="17.100000000000001" customHeight="1" x14ac:dyDescent="0.15">
      <c r="A6" s="32"/>
      <c r="B6" s="108"/>
      <c r="C6" s="82"/>
      <c r="D6" s="82"/>
      <c r="E6" s="82"/>
      <c r="F6" s="82"/>
      <c r="G6" s="82"/>
      <c r="H6" s="82"/>
      <c r="I6" s="82"/>
      <c r="J6" s="80"/>
      <c r="K6" s="108"/>
      <c r="L6" s="82"/>
      <c r="M6" s="82"/>
      <c r="N6" s="82"/>
      <c r="O6" s="82"/>
      <c r="P6" s="82"/>
      <c r="Q6" s="82"/>
      <c r="R6" s="82"/>
      <c r="S6" s="82"/>
      <c r="T6" s="80"/>
      <c r="U6" s="108"/>
      <c r="V6" s="82"/>
      <c r="W6" s="82"/>
      <c r="X6" s="82"/>
      <c r="Y6" s="82"/>
      <c r="Z6" s="82"/>
      <c r="AA6" s="82"/>
      <c r="AB6" s="82"/>
      <c r="AC6" s="82"/>
      <c r="AD6" s="82"/>
      <c r="AE6" s="80"/>
    </row>
    <row r="7" spans="1:32" ht="17.100000000000001" customHeight="1" x14ac:dyDescent="0.15">
      <c r="A7" s="32"/>
      <c r="B7" s="115"/>
      <c r="C7" s="634" t="s">
        <v>166</v>
      </c>
      <c r="D7" s="747"/>
      <c r="E7" s="634"/>
      <c r="F7" s="634"/>
      <c r="G7" s="634"/>
      <c r="H7" s="634"/>
      <c r="I7" s="634"/>
      <c r="J7" s="110"/>
      <c r="K7" s="115"/>
      <c r="L7" s="32"/>
      <c r="M7" s="747" t="s">
        <v>165</v>
      </c>
      <c r="N7" s="747"/>
      <c r="O7" s="747"/>
      <c r="P7" s="747"/>
      <c r="Q7" s="747"/>
      <c r="R7" s="747"/>
      <c r="S7" s="51"/>
      <c r="T7" s="110"/>
      <c r="U7" s="115"/>
      <c r="V7" s="51"/>
      <c r="W7" s="51"/>
      <c r="X7" s="747" t="s">
        <v>164</v>
      </c>
      <c r="Y7" s="747"/>
      <c r="Z7" s="747"/>
      <c r="AA7" s="747"/>
      <c r="AB7" s="747"/>
      <c r="AC7" s="747"/>
      <c r="AD7" s="51"/>
      <c r="AE7" s="110"/>
    </row>
    <row r="8" spans="1:32" ht="17.100000000000001" customHeight="1" x14ac:dyDescent="0.15">
      <c r="A8" s="32"/>
      <c r="B8" s="120"/>
      <c r="C8" s="121"/>
      <c r="D8" s="121"/>
      <c r="E8" s="121"/>
      <c r="F8" s="121"/>
      <c r="G8" s="121"/>
      <c r="H8" s="121"/>
      <c r="I8" s="121"/>
      <c r="J8" s="88"/>
      <c r="K8" s="120"/>
      <c r="L8" s="121"/>
      <c r="M8" s="121"/>
      <c r="N8" s="121"/>
      <c r="O8" s="121"/>
      <c r="P8" s="121"/>
      <c r="Q8" s="121"/>
      <c r="R8" s="121"/>
      <c r="S8" s="121"/>
      <c r="T8" s="88"/>
      <c r="U8" s="120"/>
      <c r="V8" s="121"/>
      <c r="W8" s="121"/>
      <c r="X8" s="121"/>
      <c r="Y8" s="121"/>
      <c r="Z8" s="121"/>
      <c r="AA8" s="121"/>
      <c r="AB8" s="121"/>
      <c r="AC8" s="121"/>
      <c r="AD8" s="121"/>
      <c r="AE8" s="88"/>
    </row>
    <row r="9" spans="1:32" ht="17.100000000000001" customHeight="1" x14ac:dyDescent="0.15">
      <c r="A9" s="32"/>
      <c r="B9" s="108" t="s">
        <v>163</v>
      </c>
      <c r="C9" s="82"/>
      <c r="D9" s="82"/>
      <c r="E9" s="82"/>
      <c r="F9" s="82"/>
      <c r="G9" s="82"/>
      <c r="H9" s="82"/>
      <c r="I9" s="82"/>
      <c r="J9" s="80"/>
      <c r="K9" s="108"/>
      <c r="L9" s="82"/>
      <c r="M9" s="82"/>
      <c r="N9" s="82"/>
      <c r="O9" s="82"/>
      <c r="P9" s="82"/>
      <c r="Q9" s="82"/>
      <c r="R9" s="82"/>
      <c r="S9" s="82"/>
      <c r="T9" s="80"/>
      <c r="U9" s="108"/>
      <c r="V9" s="82"/>
      <c r="W9" s="82"/>
      <c r="X9" s="82"/>
      <c r="Y9" s="82"/>
      <c r="Z9" s="82"/>
      <c r="AA9" s="82"/>
      <c r="AB9" s="82"/>
      <c r="AC9" s="82"/>
      <c r="AD9" s="82"/>
      <c r="AE9" s="80"/>
    </row>
    <row r="10" spans="1:32" ht="17.100000000000001" customHeight="1" x14ac:dyDescent="0.15">
      <c r="A10" s="32"/>
      <c r="B10" s="115"/>
      <c r="C10" s="51"/>
      <c r="D10" s="51"/>
      <c r="E10" s="51"/>
      <c r="F10" s="51"/>
      <c r="G10" s="51"/>
      <c r="H10" s="51"/>
      <c r="I10" s="51"/>
      <c r="J10" s="110"/>
      <c r="K10" s="115"/>
      <c r="L10" s="51"/>
      <c r="M10" s="51"/>
      <c r="N10" s="51"/>
      <c r="O10" s="51"/>
      <c r="P10" s="51"/>
      <c r="Q10" s="51"/>
      <c r="R10" s="51"/>
      <c r="S10" s="51"/>
      <c r="T10" s="110"/>
      <c r="U10" s="115"/>
      <c r="V10" s="51"/>
      <c r="W10" s="51"/>
      <c r="X10" s="51"/>
      <c r="Y10" s="51"/>
      <c r="Z10" s="51"/>
      <c r="AA10" s="51"/>
      <c r="AB10" s="51"/>
      <c r="AC10" s="51"/>
      <c r="AD10" s="51"/>
      <c r="AE10" s="110"/>
    </row>
    <row r="11" spans="1:32" ht="17.100000000000001" customHeight="1" x14ac:dyDescent="0.15">
      <c r="A11" s="32"/>
      <c r="B11" s="115"/>
      <c r="C11" s="51"/>
      <c r="D11" s="51"/>
      <c r="E11" s="634" t="s">
        <v>162</v>
      </c>
      <c r="F11" s="634"/>
      <c r="G11" s="634"/>
      <c r="H11" s="634"/>
      <c r="I11" s="634"/>
      <c r="J11" s="110"/>
      <c r="K11" s="115"/>
      <c r="L11" s="746"/>
      <c r="M11" s="746"/>
      <c r="N11" s="746"/>
      <c r="O11" s="746"/>
      <c r="P11" s="746"/>
      <c r="Q11" s="746"/>
      <c r="R11" s="746"/>
      <c r="S11" s="51" t="s">
        <v>368</v>
      </c>
      <c r="T11" s="110"/>
      <c r="U11" s="115"/>
      <c r="V11" s="744"/>
      <c r="W11" s="744"/>
      <c r="X11" s="744"/>
      <c r="Y11" s="744"/>
      <c r="Z11" s="744"/>
      <c r="AA11" s="744"/>
      <c r="AB11" s="744"/>
      <c r="AC11" s="744"/>
      <c r="AD11" s="744"/>
      <c r="AE11" s="110"/>
    </row>
    <row r="12" spans="1:32" ht="17.100000000000001" customHeight="1" x14ac:dyDescent="0.15">
      <c r="A12" s="32"/>
      <c r="B12" s="115"/>
      <c r="C12" s="51"/>
      <c r="D12" s="51"/>
      <c r="E12" s="51"/>
      <c r="F12" s="51"/>
      <c r="G12" s="51"/>
      <c r="H12" s="51"/>
      <c r="I12" s="51"/>
      <c r="J12" s="110"/>
      <c r="K12" s="115"/>
      <c r="L12" s="51"/>
      <c r="M12" s="51"/>
      <c r="N12" s="51"/>
      <c r="O12" s="51"/>
      <c r="P12" s="51"/>
      <c r="Q12" s="51"/>
      <c r="R12" s="51"/>
      <c r="S12" s="51"/>
      <c r="T12" s="110"/>
      <c r="U12" s="115"/>
      <c r="V12" s="51"/>
      <c r="W12" s="51"/>
      <c r="X12" s="51"/>
      <c r="Y12" s="51"/>
      <c r="Z12" s="51"/>
      <c r="AA12" s="51"/>
      <c r="AB12" s="51"/>
      <c r="AC12" s="51"/>
      <c r="AD12" s="51"/>
      <c r="AE12" s="110"/>
    </row>
    <row r="13" spans="1:32" ht="17.100000000000001" customHeight="1" x14ac:dyDescent="0.15">
      <c r="A13" s="32"/>
      <c r="B13" s="115"/>
      <c r="C13" s="51"/>
      <c r="D13" s="51"/>
      <c r="E13" s="634" t="s">
        <v>161</v>
      </c>
      <c r="F13" s="634"/>
      <c r="G13" s="634"/>
      <c r="H13" s="634"/>
      <c r="I13" s="634"/>
      <c r="J13" s="110"/>
      <c r="K13" s="115"/>
      <c r="L13" s="746"/>
      <c r="M13" s="746"/>
      <c r="N13" s="746"/>
      <c r="O13" s="746"/>
      <c r="P13" s="746"/>
      <c r="Q13" s="746"/>
      <c r="R13" s="746"/>
      <c r="S13" s="51" t="s">
        <v>368</v>
      </c>
      <c r="T13" s="110"/>
      <c r="U13" s="115"/>
      <c r="V13" s="744"/>
      <c r="W13" s="744"/>
      <c r="X13" s="744"/>
      <c r="Y13" s="744"/>
      <c r="Z13" s="744"/>
      <c r="AA13" s="744"/>
      <c r="AB13" s="744"/>
      <c r="AC13" s="744"/>
      <c r="AD13" s="744"/>
      <c r="AE13" s="110"/>
    </row>
    <row r="14" spans="1:32" ht="17.100000000000001" customHeight="1" x14ac:dyDescent="0.15">
      <c r="A14" s="32"/>
      <c r="B14" s="115"/>
      <c r="C14" s="51"/>
      <c r="D14" s="51"/>
      <c r="E14" s="51"/>
      <c r="F14" s="51"/>
      <c r="G14" s="51"/>
      <c r="H14" s="51"/>
      <c r="I14" s="51"/>
      <c r="J14" s="110"/>
      <c r="K14" s="115"/>
      <c r="L14" s="51"/>
      <c r="M14" s="51"/>
      <c r="N14" s="51"/>
      <c r="O14" s="51"/>
      <c r="P14" s="51"/>
      <c r="Q14" s="51"/>
      <c r="R14" s="51"/>
      <c r="S14" s="51"/>
      <c r="T14" s="110"/>
      <c r="U14" s="115"/>
      <c r="V14" s="51"/>
      <c r="W14" s="51"/>
      <c r="X14" s="51"/>
      <c r="Y14" s="51"/>
      <c r="Z14" s="51"/>
      <c r="AA14" s="51"/>
      <c r="AB14" s="51"/>
      <c r="AC14" s="51"/>
      <c r="AD14" s="51"/>
      <c r="AE14" s="110"/>
    </row>
    <row r="15" spans="1:32" ht="17.100000000000001" customHeight="1" x14ac:dyDescent="0.15">
      <c r="A15" s="32"/>
      <c r="B15" s="115"/>
      <c r="C15" s="51"/>
      <c r="D15" s="51"/>
      <c r="E15" s="634" t="s">
        <v>160</v>
      </c>
      <c r="F15" s="634"/>
      <c r="G15" s="634"/>
      <c r="H15" s="634"/>
      <c r="I15" s="634"/>
      <c r="J15" s="110"/>
      <c r="K15" s="115"/>
      <c r="L15" s="746"/>
      <c r="M15" s="746"/>
      <c r="N15" s="746"/>
      <c r="O15" s="746"/>
      <c r="P15" s="746"/>
      <c r="Q15" s="746"/>
      <c r="R15" s="746"/>
      <c r="S15" s="51" t="s">
        <v>368</v>
      </c>
      <c r="T15" s="110"/>
      <c r="U15" s="115"/>
      <c r="V15" s="744"/>
      <c r="W15" s="744"/>
      <c r="X15" s="744"/>
      <c r="Y15" s="744"/>
      <c r="Z15" s="744"/>
      <c r="AA15" s="744"/>
      <c r="AB15" s="744"/>
      <c r="AC15" s="744"/>
      <c r="AD15" s="744"/>
      <c r="AE15" s="110"/>
    </row>
    <row r="16" spans="1:32" ht="17.100000000000001" customHeight="1" x14ac:dyDescent="0.15">
      <c r="A16" s="32"/>
      <c r="B16" s="115"/>
      <c r="C16" s="51"/>
      <c r="D16" s="51"/>
      <c r="E16" s="51"/>
      <c r="F16" s="51"/>
      <c r="G16" s="51"/>
      <c r="H16" s="51"/>
      <c r="I16" s="51"/>
      <c r="J16" s="110"/>
      <c r="K16" s="115"/>
      <c r="L16" s="51"/>
      <c r="M16" s="51"/>
      <c r="N16" s="51"/>
      <c r="O16" s="51"/>
      <c r="P16" s="51"/>
      <c r="Q16" s="51"/>
      <c r="R16" s="51"/>
      <c r="S16" s="51"/>
      <c r="T16" s="110"/>
      <c r="U16" s="115"/>
      <c r="V16" s="51"/>
      <c r="W16" s="51"/>
      <c r="X16" s="51"/>
      <c r="Y16" s="51"/>
      <c r="Z16" s="51"/>
      <c r="AA16" s="51"/>
      <c r="AB16" s="51"/>
      <c r="AC16" s="51"/>
      <c r="AD16" s="51"/>
      <c r="AE16" s="110"/>
    </row>
    <row r="17" spans="1:31" ht="17.100000000000001" customHeight="1" x14ac:dyDescent="0.15">
      <c r="A17" s="32"/>
      <c r="B17" s="115"/>
      <c r="C17" s="51"/>
      <c r="D17" s="51"/>
      <c r="E17" s="634" t="s">
        <v>159</v>
      </c>
      <c r="F17" s="634"/>
      <c r="G17" s="634"/>
      <c r="H17" s="634"/>
      <c r="I17" s="634"/>
      <c r="J17" s="110"/>
      <c r="K17" s="115"/>
      <c r="L17" s="746"/>
      <c r="M17" s="746"/>
      <c r="N17" s="746"/>
      <c r="O17" s="746"/>
      <c r="P17" s="746"/>
      <c r="Q17" s="746"/>
      <c r="R17" s="746"/>
      <c r="S17" s="51" t="s">
        <v>368</v>
      </c>
      <c r="T17" s="110"/>
      <c r="U17" s="115"/>
      <c r="V17" s="744"/>
      <c r="W17" s="744"/>
      <c r="X17" s="744"/>
      <c r="Y17" s="744"/>
      <c r="Z17" s="744"/>
      <c r="AA17" s="744"/>
      <c r="AB17" s="744"/>
      <c r="AC17" s="744"/>
      <c r="AD17" s="744"/>
      <c r="AE17" s="110"/>
    </row>
    <row r="18" spans="1:31" ht="17.100000000000001" customHeight="1" x14ac:dyDescent="0.15">
      <c r="A18" s="32"/>
      <c r="B18" s="115"/>
      <c r="C18" s="51"/>
      <c r="D18" s="51"/>
      <c r="E18" s="51"/>
      <c r="F18" s="51"/>
      <c r="G18" s="51"/>
      <c r="H18" s="51"/>
      <c r="I18" s="51"/>
      <c r="J18" s="110"/>
      <c r="K18" s="115"/>
      <c r="L18" s="51"/>
      <c r="M18" s="51"/>
      <c r="N18" s="51"/>
      <c r="O18" s="51"/>
      <c r="P18" s="51"/>
      <c r="Q18" s="51"/>
      <c r="R18" s="51"/>
      <c r="S18" s="51"/>
      <c r="T18" s="110"/>
      <c r="U18" s="115"/>
      <c r="V18" s="51"/>
      <c r="W18" s="51"/>
      <c r="X18" s="51"/>
      <c r="Y18" s="51"/>
      <c r="Z18" s="51"/>
      <c r="AA18" s="51"/>
      <c r="AB18" s="51"/>
      <c r="AC18" s="51"/>
      <c r="AD18" s="51"/>
      <c r="AE18" s="110"/>
    </row>
    <row r="19" spans="1:31" ht="17.100000000000001" customHeight="1" x14ac:dyDescent="0.15">
      <c r="A19" s="32"/>
      <c r="B19" s="115"/>
      <c r="C19" s="51"/>
      <c r="D19" s="51"/>
      <c r="E19" s="634" t="s">
        <v>158</v>
      </c>
      <c r="F19" s="634"/>
      <c r="G19" s="634"/>
      <c r="H19" s="634"/>
      <c r="I19" s="634"/>
      <c r="J19" s="110"/>
      <c r="K19" s="115"/>
      <c r="L19" s="746"/>
      <c r="M19" s="746"/>
      <c r="N19" s="746"/>
      <c r="O19" s="746"/>
      <c r="P19" s="746"/>
      <c r="Q19" s="746"/>
      <c r="R19" s="746"/>
      <c r="S19" s="51" t="s">
        <v>368</v>
      </c>
      <c r="T19" s="110"/>
      <c r="U19" s="115"/>
      <c r="V19" s="744"/>
      <c r="W19" s="744"/>
      <c r="X19" s="744"/>
      <c r="Y19" s="744"/>
      <c r="Z19" s="744"/>
      <c r="AA19" s="744"/>
      <c r="AB19" s="744"/>
      <c r="AC19" s="744"/>
      <c r="AD19" s="744"/>
      <c r="AE19" s="110"/>
    </row>
    <row r="20" spans="1:31" ht="17.100000000000001" customHeight="1" x14ac:dyDescent="0.15">
      <c r="A20" s="32"/>
      <c r="B20" s="115"/>
      <c r="C20" s="51"/>
      <c r="D20" s="51"/>
      <c r="E20" s="51"/>
      <c r="F20" s="51"/>
      <c r="G20" s="51"/>
      <c r="H20" s="51"/>
      <c r="I20" s="51"/>
      <c r="J20" s="110"/>
      <c r="K20" s="115"/>
      <c r="L20" s="51"/>
      <c r="M20" s="51"/>
      <c r="N20" s="51"/>
      <c r="O20" s="51"/>
      <c r="P20" s="51"/>
      <c r="Q20" s="51"/>
      <c r="R20" s="51"/>
      <c r="S20" s="51"/>
      <c r="T20" s="110"/>
      <c r="U20" s="115"/>
      <c r="V20" s="51"/>
      <c r="W20" s="51"/>
      <c r="X20" s="51"/>
      <c r="Y20" s="51"/>
      <c r="Z20" s="51"/>
      <c r="AA20" s="51"/>
      <c r="AB20" s="51"/>
      <c r="AC20" s="51"/>
      <c r="AD20" s="51"/>
      <c r="AE20" s="110"/>
    </row>
    <row r="21" spans="1:31" ht="17.100000000000001" customHeight="1" x14ac:dyDescent="0.15">
      <c r="A21" s="32"/>
      <c r="B21" s="115"/>
      <c r="C21" s="51"/>
      <c r="D21" s="51"/>
      <c r="E21" s="634" t="s">
        <v>157</v>
      </c>
      <c r="F21" s="634"/>
      <c r="G21" s="634"/>
      <c r="H21" s="634"/>
      <c r="I21" s="634"/>
      <c r="J21" s="110"/>
      <c r="K21" s="115"/>
      <c r="L21" s="746"/>
      <c r="M21" s="746"/>
      <c r="N21" s="746"/>
      <c r="O21" s="746"/>
      <c r="P21" s="746"/>
      <c r="Q21" s="746"/>
      <c r="R21" s="746"/>
      <c r="S21" s="51" t="s">
        <v>368</v>
      </c>
      <c r="T21" s="110"/>
      <c r="U21" s="115"/>
      <c r="V21" s="744"/>
      <c r="W21" s="744"/>
      <c r="X21" s="744"/>
      <c r="Y21" s="744"/>
      <c r="Z21" s="744"/>
      <c r="AA21" s="744"/>
      <c r="AB21" s="744"/>
      <c r="AC21" s="744"/>
      <c r="AD21" s="744"/>
      <c r="AE21" s="110"/>
    </row>
    <row r="22" spans="1:31" ht="17.100000000000001" customHeight="1" x14ac:dyDescent="0.15">
      <c r="A22" s="32"/>
      <c r="B22" s="115"/>
      <c r="C22" s="51"/>
      <c r="D22" s="51"/>
      <c r="E22" s="51"/>
      <c r="F22" s="51"/>
      <c r="G22" s="51"/>
      <c r="H22" s="51"/>
      <c r="I22" s="51"/>
      <c r="J22" s="110"/>
      <c r="K22" s="115"/>
      <c r="L22" s="51"/>
      <c r="M22" s="51"/>
      <c r="N22" s="51"/>
      <c r="O22" s="51"/>
      <c r="P22" s="51"/>
      <c r="Q22" s="51"/>
      <c r="R22" s="51"/>
      <c r="S22" s="51"/>
      <c r="T22" s="110"/>
      <c r="U22" s="115"/>
      <c r="V22" s="51"/>
      <c r="W22" s="51"/>
      <c r="X22" s="51"/>
      <c r="Y22" s="51"/>
      <c r="Z22" s="51"/>
      <c r="AA22" s="51"/>
      <c r="AB22" s="51"/>
      <c r="AC22" s="51"/>
      <c r="AD22" s="51"/>
      <c r="AE22" s="110"/>
    </row>
    <row r="23" spans="1:31" ht="17.100000000000001" customHeight="1" x14ac:dyDescent="0.15">
      <c r="A23" s="32"/>
      <c r="B23" s="115"/>
      <c r="C23" s="51"/>
      <c r="D23" s="51"/>
      <c r="E23" s="634" t="s">
        <v>156</v>
      </c>
      <c r="F23" s="634"/>
      <c r="G23" s="634"/>
      <c r="H23" s="634"/>
      <c r="I23" s="634"/>
      <c r="J23" s="110"/>
      <c r="K23" s="115"/>
      <c r="L23" s="746"/>
      <c r="M23" s="746"/>
      <c r="N23" s="746"/>
      <c r="O23" s="746"/>
      <c r="P23" s="746"/>
      <c r="Q23" s="746"/>
      <c r="R23" s="746"/>
      <c r="S23" s="51" t="s">
        <v>368</v>
      </c>
      <c r="T23" s="110"/>
      <c r="U23" s="115"/>
      <c r="V23" s="744"/>
      <c r="W23" s="744"/>
      <c r="X23" s="744"/>
      <c r="Y23" s="744"/>
      <c r="Z23" s="744"/>
      <c r="AA23" s="744"/>
      <c r="AB23" s="744"/>
      <c r="AC23" s="744"/>
      <c r="AD23" s="744"/>
      <c r="AE23" s="110"/>
    </row>
    <row r="24" spans="1:31" ht="17.100000000000001" customHeight="1" x14ac:dyDescent="0.15">
      <c r="A24" s="32"/>
      <c r="B24" s="115"/>
      <c r="C24" s="51"/>
      <c r="D24" s="51"/>
      <c r="E24" s="51"/>
      <c r="F24" s="51"/>
      <c r="G24" s="51"/>
      <c r="H24" s="51"/>
      <c r="I24" s="51"/>
      <c r="J24" s="110"/>
      <c r="K24" s="115"/>
      <c r="L24" s="51"/>
      <c r="M24" s="51"/>
      <c r="N24" s="51"/>
      <c r="O24" s="51"/>
      <c r="P24" s="51"/>
      <c r="Q24" s="51"/>
      <c r="R24" s="51"/>
      <c r="S24" s="51"/>
      <c r="T24" s="110"/>
      <c r="U24" s="115"/>
      <c r="V24" s="51"/>
      <c r="W24" s="51"/>
      <c r="X24" s="51"/>
      <c r="Y24" s="51"/>
      <c r="Z24" s="51"/>
      <c r="AA24" s="51"/>
      <c r="AB24" s="51"/>
      <c r="AC24" s="51"/>
      <c r="AD24" s="51"/>
      <c r="AE24" s="110"/>
    </row>
    <row r="25" spans="1:31" ht="17.100000000000001" customHeight="1" x14ac:dyDescent="0.15">
      <c r="A25" s="32"/>
      <c r="B25" s="115"/>
      <c r="C25" s="51"/>
      <c r="D25" s="51"/>
      <c r="E25" s="634" t="s">
        <v>150</v>
      </c>
      <c r="F25" s="634"/>
      <c r="G25" s="634"/>
      <c r="H25" s="634"/>
      <c r="I25" s="634"/>
      <c r="J25" s="110"/>
      <c r="K25" s="115"/>
      <c r="L25" s="746"/>
      <c r="M25" s="746"/>
      <c r="N25" s="746"/>
      <c r="O25" s="746"/>
      <c r="P25" s="746"/>
      <c r="Q25" s="746"/>
      <c r="R25" s="746"/>
      <c r="S25" s="51" t="s">
        <v>368</v>
      </c>
      <c r="T25" s="110"/>
      <c r="U25" s="115"/>
      <c r="V25" s="744"/>
      <c r="W25" s="744"/>
      <c r="X25" s="744"/>
      <c r="Y25" s="744"/>
      <c r="Z25" s="744"/>
      <c r="AA25" s="744"/>
      <c r="AB25" s="744"/>
      <c r="AC25" s="744"/>
      <c r="AD25" s="744"/>
      <c r="AE25" s="110"/>
    </row>
    <row r="26" spans="1:31" ht="17.100000000000001" customHeight="1" x14ac:dyDescent="0.15">
      <c r="A26" s="32"/>
      <c r="B26" s="115"/>
      <c r="C26" s="51"/>
      <c r="D26" s="51"/>
      <c r="E26" s="51"/>
      <c r="F26" s="51"/>
      <c r="G26" s="51"/>
      <c r="H26" s="51"/>
      <c r="I26" s="51"/>
      <c r="J26" s="110"/>
      <c r="K26" s="115"/>
      <c r="L26" s="51"/>
      <c r="M26" s="51"/>
      <c r="N26" s="51"/>
      <c r="O26" s="51"/>
      <c r="P26" s="51"/>
      <c r="Q26" s="51"/>
      <c r="R26" s="51"/>
      <c r="S26" s="51"/>
      <c r="T26" s="110"/>
      <c r="U26" s="115"/>
      <c r="V26" s="51"/>
      <c r="W26" s="51"/>
      <c r="X26" s="51"/>
      <c r="Y26" s="51"/>
      <c r="Z26" s="51"/>
      <c r="AA26" s="51"/>
      <c r="AB26" s="51"/>
      <c r="AC26" s="51"/>
      <c r="AD26" s="51"/>
      <c r="AE26" s="110"/>
    </row>
    <row r="27" spans="1:31" ht="17.100000000000001" customHeight="1" x14ac:dyDescent="0.15">
      <c r="A27" s="32"/>
      <c r="B27" s="115"/>
      <c r="C27" s="51"/>
      <c r="D27" s="51"/>
      <c r="E27" s="634" t="s">
        <v>99</v>
      </c>
      <c r="F27" s="634"/>
      <c r="G27" s="634"/>
      <c r="H27" s="634"/>
      <c r="I27" s="634"/>
      <c r="J27" s="110"/>
      <c r="K27" s="115"/>
      <c r="L27" s="746" t="str">
        <f>IF(SUM(L11:R25)=0,"",SUM(L11:R25))</f>
        <v/>
      </c>
      <c r="M27" s="746"/>
      <c r="N27" s="746"/>
      <c r="O27" s="746"/>
      <c r="P27" s="746"/>
      <c r="Q27" s="746"/>
      <c r="R27" s="746"/>
      <c r="S27" s="51" t="s">
        <v>368</v>
      </c>
      <c r="T27" s="110"/>
      <c r="U27" s="115"/>
      <c r="V27" s="743"/>
      <c r="W27" s="743"/>
      <c r="X27" s="743"/>
      <c r="Y27" s="743"/>
      <c r="Z27" s="743"/>
      <c r="AA27" s="743"/>
      <c r="AB27" s="743"/>
      <c r="AC27" s="743"/>
      <c r="AD27" s="743"/>
      <c r="AE27" s="110"/>
    </row>
    <row r="28" spans="1:31" ht="17.100000000000001" customHeight="1" x14ac:dyDescent="0.15">
      <c r="A28" s="32"/>
      <c r="B28" s="120"/>
      <c r="C28" s="121"/>
      <c r="D28" s="121"/>
      <c r="E28" s="121"/>
      <c r="F28" s="121"/>
      <c r="G28" s="121"/>
      <c r="H28" s="121"/>
      <c r="I28" s="121"/>
      <c r="J28" s="88"/>
      <c r="K28" s="120"/>
      <c r="L28" s="121"/>
      <c r="M28" s="121"/>
      <c r="N28" s="121"/>
      <c r="O28" s="121"/>
      <c r="P28" s="121"/>
      <c r="Q28" s="121"/>
      <c r="R28" s="121"/>
      <c r="S28" s="121"/>
      <c r="T28" s="88"/>
      <c r="U28" s="120"/>
      <c r="V28" s="121"/>
      <c r="W28" s="121"/>
      <c r="X28" s="121"/>
      <c r="Y28" s="121"/>
      <c r="Z28" s="121"/>
      <c r="AA28" s="121"/>
      <c r="AB28" s="121"/>
      <c r="AC28" s="121"/>
      <c r="AD28" s="121"/>
      <c r="AE28" s="88"/>
    </row>
    <row r="29" spans="1:31" ht="17.100000000000001" customHeight="1" x14ac:dyDescent="0.15">
      <c r="A29" s="32"/>
      <c r="B29" s="108" t="s">
        <v>155</v>
      </c>
      <c r="C29" s="82"/>
      <c r="D29" s="82"/>
      <c r="E29" s="82"/>
      <c r="F29" s="82"/>
      <c r="G29" s="82"/>
      <c r="H29" s="82"/>
      <c r="I29" s="82"/>
      <c r="J29" s="80"/>
      <c r="K29" s="108"/>
      <c r="L29" s="82"/>
      <c r="M29" s="82"/>
      <c r="N29" s="82"/>
      <c r="O29" s="82"/>
      <c r="P29" s="82"/>
      <c r="Q29" s="82"/>
      <c r="R29" s="82"/>
      <c r="S29" s="82"/>
      <c r="T29" s="80"/>
      <c r="U29" s="108"/>
      <c r="V29" s="82"/>
      <c r="W29" s="82"/>
      <c r="X29" s="82"/>
      <c r="Y29" s="82"/>
      <c r="Z29" s="82"/>
      <c r="AA29" s="82"/>
      <c r="AB29" s="82"/>
      <c r="AC29" s="82"/>
      <c r="AD29" s="82"/>
      <c r="AE29" s="80"/>
    </row>
    <row r="30" spans="1:31" ht="17.100000000000001" customHeight="1" x14ac:dyDescent="0.15">
      <c r="A30" s="32"/>
      <c r="B30" s="115"/>
      <c r="C30" s="51"/>
      <c r="D30" s="51"/>
      <c r="E30" s="51"/>
      <c r="F30" s="51"/>
      <c r="G30" s="51"/>
      <c r="H30" s="51"/>
      <c r="I30" s="51"/>
      <c r="J30" s="110"/>
      <c r="K30" s="115"/>
      <c r="L30" s="51"/>
      <c r="M30" s="51"/>
      <c r="N30" s="51"/>
      <c r="O30" s="51"/>
      <c r="P30" s="51"/>
      <c r="Q30" s="51"/>
      <c r="R30" s="51"/>
      <c r="S30" s="51"/>
      <c r="T30" s="110"/>
      <c r="U30" s="115"/>
      <c r="V30" s="51"/>
      <c r="W30" s="51"/>
      <c r="X30" s="51"/>
      <c r="Y30" s="51"/>
      <c r="Z30" s="51"/>
      <c r="AA30" s="51"/>
      <c r="AB30" s="51"/>
      <c r="AC30" s="51"/>
      <c r="AD30" s="51"/>
      <c r="AE30" s="110"/>
    </row>
    <row r="31" spans="1:31" ht="17.100000000000001" customHeight="1" x14ac:dyDescent="0.15">
      <c r="B31" s="115"/>
      <c r="C31" s="51"/>
      <c r="D31" s="51"/>
      <c r="E31" s="634" t="s">
        <v>154</v>
      </c>
      <c r="F31" s="634"/>
      <c r="G31" s="634"/>
      <c r="H31" s="634"/>
      <c r="I31" s="634"/>
      <c r="J31" s="110"/>
      <c r="K31" s="115"/>
      <c r="L31" s="746"/>
      <c r="M31" s="746"/>
      <c r="N31" s="746"/>
      <c r="O31" s="746"/>
      <c r="P31" s="746"/>
      <c r="Q31" s="746"/>
      <c r="R31" s="746"/>
      <c r="S31" s="51" t="s">
        <v>368</v>
      </c>
      <c r="T31" s="110"/>
      <c r="U31" s="115"/>
      <c r="V31" s="744"/>
      <c r="W31" s="744"/>
      <c r="X31" s="744"/>
      <c r="Y31" s="744"/>
      <c r="Z31" s="744"/>
      <c r="AA31" s="744"/>
      <c r="AB31" s="744"/>
      <c r="AC31" s="744"/>
      <c r="AD31" s="744"/>
      <c r="AE31" s="110"/>
    </row>
    <row r="32" spans="1:31" ht="17.100000000000001" customHeight="1" x14ac:dyDescent="0.15">
      <c r="B32" s="115"/>
      <c r="C32" s="51"/>
      <c r="D32" s="51"/>
      <c r="E32" s="51"/>
      <c r="F32" s="51"/>
      <c r="G32" s="51"/>
      <c r="H32" s="51"/>
      <c r="I32" s="51"/>
      <c r="J32" s="110"/>
      <c r="K32" s="115"/>
      <c r="L32" s="51"/>
      <c r="M32" s="51"/>
      <c r="N32" s="51"/>
      <c r="O32" s="51"/>
      <c r="P32" s="51"/>
      <c r="Q32" s="51"/>
      <c r="R32" s="51"/>
      <c r="S32" s="51"/>
      <c r="T32" s="110"/>
      <c r="U32" s="115"/>
      <c r="V32" s="51"/>
      <c r="W32" s="51"/>
      <c r="X32" s="51"/>
      <c r="Y32" s="51"/>
      <c r="Z32" s="51"/>
      <c r="AA32" s="51"/>
      <c r="AB32" s="51"/>
      <c r="AC32" s="51"/>
      <c r="AD32" s="51"/>
      <c r="AE32" s="110"/>
    </row>
    <row r="33" spans="2:31" ht="17.100000000000001" customHeight="1" x14ac:dyDescent="0.15">
      <c r="B33" s="115"/>
      <c r="C33" s="51"/>
      <c r="D33" s="51"/>
      <c r="E33" s="634" t="s">
        <v>153</v>
      </c>
      <c r="F33" s="634"/>
      <c r="G33" s="634"/>
      <c r="H33" s="634"/>
      <c r="I33" s="634"/>
      <c r="J33" s="110"/>
      <c r="K33" s="115"/>
      <c r="L33" s="746"/>
      <c r="M33" s="746"/>
      <c r="N33" s="746"/>
      <c r="O33" s="746"/>
      <c r="P33" s="746"/>
      <c r="Q33" s="746"/>
      <c r="R33" s="746"/>
      <c r="S33" s="51" t="s">
        <v>368</v>
      </c>
      <c r="T33" s="110"/>
      <c r="U33" s="115"/>
      <c r="V33" s="744"/>
      <c r="W33" s="744"/>
      <c r="X33" s="744"/>
      <c r="Y33" s="744"/>
      <c r="Z33" s="744"/>
      <c r="AA33" s="744"/>
      <c r="AB33" s="744"/>
      <c r="AC33" s="744"/>
      <c r="AD33" s="744"/>
      <c r="AE33" s="110"/>
    </row>
    <row r="34" spans="2:31" ht="17.100000000000001" customHeight="1" x14ac:dyDescent="0.15">
      <c r="B34" s="115"/>
      <c r="C34" s="51"/>
      <c r="D34" s="51"/>
      <c r="E34" s="51"/>
      <c r="F34" s="51"/>
      <c r="G34" s="51"/>
      <c r="H34" s="51"/>
      <c r="I34" s="51"/>
      <c r="J34" s="110"/>
      <c r="K34" s="115"/>
      <c r="L34" s="51"/>
      <c r="M34" s="51"/>
      <c r="N34" s="51"/>
      <c r="O34" s="51"/>
      <c r="P34" s="51"/>
      <c r="Q34" s="51"/>
      <c r="R34" s="51"/>
      <c r="S34" s="51"/>
      <c r="T34" s="110"/>
      <c r="U34" s="115"/>
      <c r="V34" s="51"/>
      <c r="W34" s="51"/>
      <c r="X34" s="51"/>
      <c r="Y34" s="51"/>
      <c r="Z34" s="51"/>
      <c r="AA34" s="51"/>
      <c r="AB34" s="51"/>
      <c r="AC34" s="51"/>
      <c r="AD34" s="51"/>
      <c r="AE34" s="110"/>
    </row>
    <row r="35" spans="2:31" ht="17.100000000000001" customHeight="1" x14ac:dyDescent="0.15">
      <c r="B35" s="115"/>
      <c r="C35" s="51"/>
      <c r="D35" s="51"/>
      <c r="E35" s="634" t="s">
        <v>152</v>
      </c>
      <c r="F35" s="634"/>
      <c r="G35" s="634"/>
      <c r="H35" s="634"/>
      <c r="I35" s="634"/>
      <c r="J35" s="110"/>
      <c r="K35" s="115"/>
      <c r="L35" s="746"/>
      <c r="M35" s="746"/>
      <c r="N35" s="746"/>
      <c r="O35" s="746"/>
      <c r="P35" s="746"/>
      <c r="Q35" s="746"/>
      <c r="R35" s="746"/>
      <c r="S35" s="51" t="s">
        <v>368</v>
      </c>
      <c r="T35" s="110"/>
      <c r="U35" s="115"/>
      <c r="V35" s="744"/>
      <c r="W35" s="744"/>
      <c r="X35" s="744"/>
      <c r="Y35" s="744"/>
      <c r="Z35" s="744"/>
      <c r="AA35" s="744"/>
      <c r="AB35" s="744"/>
      <c r="AC35" s="744"/>
      <c r="AD35" s="744"/>
      <c r="AE35" s="110"/>
    </row>
    <row r="36" spans="2:31" ht="17.100000000000001" customHeight="1" x14ac:dyDescent="0.15">
      <c r="B36" s="115"/>
      <c r="C36" s="51"/>
      <c r="D36" s="51"/>
      <c r="E36" s="51"/>
      <c r="F36" s="51"/>
      <c r="G36" s="51"/>
      <c r="H36" s="51"/>
      <c r="I36" s="51"/>
      <c r="J36" s="110"/>
      <c r="K36" s="115"/>
      <c r="L36" s="51"/>
      <c r="M36" s="51"/>
      <c r="N36" s="51"/>
      <c r="O36" s="51"/>
      <c r="P36" s="51"/>
      <c r="Q36" s="51"/>
      <c r="R36" s="51"/>
      <c r="S36" s="51"/>
      <c r="T36" s="110"/>
      <c r="U36" s="115"/>
      <c r="V36" s="51"/>
      <c r="W36" s="51"/>
      <c r="X36" s="51"/>
      <c r="Y36" s="51"/>
      <c r="Z36" s="51"/>
      <c r="AA36" s="51"/>
      <c r="AB36" s="51"/>
      <c r="AC36" s="51"/>
      <c r="AD36" s="51"/>
      <c r="AE36" s="110"/>
    </row>
    <row r="37" spans="2:31" ht="17.100000000000001" customHeight="1" x14ac:dyDescent="0.15">
      <c r="B37" s="115"/>
      <c r="C37" s="51"/>
      <c r="D37" s="51"/>
      <c r="E37" s="634" t="s">
        <v>151</v>
      </c>
      <c r="F37" s="634"/>
      <c r="G37" s="634"/>
      <c r="H37" s="634"/>
      <c r="I37" s="634"/>
      <c r="J37" s="110"/>
      <c r="K37" s="115"/>
      <c r="L37" s="746"/>
      <c r="M37" s="746"/>
      <c r="N37" s="746"/>
      <c r="O37" s="746"/>
      <c r="P37" s="746"/>
      <c r="Q37" s="746"/>
      <c r="R37" s="746"/>
      <c r="S37" s="51" t="s">
        <v>368</v>
      </c>
      <c r="T37" s="110"/>
      <c r="U37" s="115"/>
      <c r="V37" s="744"/>
      <c r="W37" s="744"/>
      <c r="X37" s="744"/>
      <c r="Y37" s="744"/>
      <c r="Z37" s="744"/>
      <c r="AA37" s="744"/>
      <c r="AB37" s="744"/>
      <c r="AC37" s="744"/>
      <c r="AD37" s="744"/>
      <c r="AE37" s="110"/>
    </row>
    <row r="38" spans="2:31" ht="17.100000000000001" customHeight="1" x14ac:dyDescent="0.15">
      <c r="B38" s="115"/>
      <c r="C38" s="51"/>
      <c r="D38" s="51"/>
      <c r="E38" s="51"/>
      <c r="F38" s="51"/>
      <c r="G38" s="51"/>
      <c r="H38" s="51"/>
      <c r="I38" s="51"/>
      <c r="J38" s="110"/>
      <c r="K38" s="115"/>
      <c r="L38" s="51"/>
      <c r="M38" s="51"/>
      <c r="N38" s="51"/>
      <c r="O38" s="51"/>
      <c r="P38" s="51"/>
      <c r="Q38" s="265"/>
      <c r="R38" s="51"/>
      <c r="S38" s="51"/>
      <c r="T38" s="110"/>
      <c r="U38" s="115"/>
      <c r="V38" s="51"/>
      <c r="W38" s="51"/>
      <c r="X38" s="51"/>
      <c r="Y38" s="51"/>
      <c r="Z38" s="51"/>
      <c r="AA38" s="51"/>
      <c r="AB38" s="51"/>
      <c r="AC38" s="51"/>
      <c r="AD38" s="51"/>
      <c r="AE38" s="110"/>
    </row>
    <row r="39" spans="2:31" ht="17.100000000000001" customHeight="1" x14ac:dyDescent="0.15">
      <c r="B39" s="115"/>
      <c r="C39" s="51"/>
      <c r="D39" s="51"/>
      <c r="E39" s="634" t="s">
        <v>150</v>
      </c>
      <c r="F39" s="634"/>
      <c r="G39" s="634"/>
      <c r="H39" s="634"/>
      <c r="I39" s="634"/>
      <c r="J39" s="110"/>
      <c r="K39" s="115"/>
      <c r="L39" s="746"/>
      <c r="M39" s="746"/>
      <c r="N39" s="746"/>
      <c r="O39" s="746"/>
      <c r="P39" s="746"/>
      <c r="Q39" s="746"/>
      <c r="R39" s="746"/>
      <c r="S39" s="51" t="s">
        <v>368</v>
      </c>
      <c r="T39" s="110"/>
      <c r="U39" s="115"/>
      <c r="V39" s="744"/>
      <c r="W39" s="744"/>
      <c r="X39" s="744"/>
      <c r="Y39" s="744"/>
      <c r="Z39" s="744"/>
      <c r="AA39" s="744"/>
      <c r="AB39" s="744"/>
      <c r="AC39" s="744"/>
      <c r="AD39" s="744"/>
      <c r="AE39" s="110"/>
    </row>
    <row r="40" spans="2:31" ht="17.100000000000001" customHeight="1" x14ac:dyDescent="0.15">
      <c r="B40" s="115"/>
      <c r="C40" s="51"/>
      <c r="D40" s="51"/>
      <c r="E40" s="51"/>
      <c r="F40" s="51"/>
      <c r="G40" s="51"/>
      <c r="H40" s="51"/>
      <c r="I40" s="51"/>
      <c r="J40" s="110"/>
      <c r="K40" s="115"/>
      <c r="L40" s="51"/>
      <c r="M40" s="51"/>
      <c r="N40" s="51"/>
      <c r="O40" s="51"/>
      <c r="P40" s="51"/>
      <c r="Q40" s="51"/>
      <c r="R40" s="51"/>
      <c r="S40" s="51"/>
      <c r="T40" s="110"/>
      <c r="U40" s="115"/>
      <c r="V40" s="51"/>
      <c r="W40" s="51"/>
      <c r="X40" s="51"/>
      <c r="Y40" s="51"/>
      <c r="Z40" s="51"/>
      <c r="AA40" s="51"/>
      <c r="AB40" s="51"/>
      <c r="AC40" s="51"/>
      <c r="AD40" s="51"/>
      <c r="AE40" s="110"/>
    </row>
    <row r="41" spans="2:31" ht="17.100000000000001" customHeight="1" x14ac:dyDescent="0.15">
      <c r="B41" s="115"/>
      <c r="C41" s="51"/>
      <c r="D41" s="51"/>
      <c r="E41" s="634" t="s">
        <v>99</v>
      </c>
      <c r="F41" s="634"/>
      <c r="G41" s="634"/>
      <c r="H41" s="634"/>
      <c r="I41" s="634"/>
      <c r="J41" s="110"/>
      <c r="K41" s="115"/>
      <c r="L41" s="746" t="str">
        <f>IF(SUM(L31:R39)=0,"",SUM(L31:R39))</f>
        <v/>
      </c>
      <c r="M41" s="746"/>
      <c r="N41" s="746"/>
      <c r="O41" s="746"/>
      <c r="P41" s="746"/>
      <c r="Q41" s="746"/>
      <c r="R41" s="746"/>
      <c r="S41" s="51" t="s">
        <v>368</v>
      </c>
      <c r="T41" s="110"/>
      <c r="U41" s="115"/>
      <c r="V41" s="743"/>
      <c r="W41" s="743"/>
      <c r="X41" s="743"/>
      <c r="Y41" s="743"/>
      <c r="Z41" s="743"/>
      <c r="AA41" s="743"/>
      <c r="AB41" s="743"/>
      <c r="AC41" s="743"/>
      <c r="AD41" s="743"/>
      <c r="AE41" s="110"/>
    </row>
    <row r="42" spans="2:31" ht="17.100000000000001" customHeight="1" x14ac:dyDescent="0.15">
      <c r="B42" s="120"/>
      <c r="C42" s="121"/>
      <c r="D42" s="121"/>
      <c r="E42" s="121"/>
      <c r="F42" s="121"/>
      <c r="G42" s="121"/>
      <c r="H42" s="121"/>
      <c r="I42" s="121"/>
      <c r="J42" s="88"/>
      <c r="K42" s="120"/>
      <c r="L42" s="121"/>
      <c r="M42" s="121"/>
      <c r="N42" s="121"/>
      <c r="O42" s="121"/>
      <c r="P42" s="121"/>
      <c r="Q42" s="121"/>
      <c r="R42" s="121"/>
      <c r="S42" s="121"/>
      <c r="T42" s="88"/>
      <c r="U42" s="120"/>
      <c r="V42" s="121"/>
      <c r="W42" s="121"/>
      <c r="X42" s="121"/>
      <c r="Y42" s="121"/>
      <c r="Z42" s="121"/>
      <c r="AA42" s="121"/>
      <c r="AB42" s="121"/>
      <c r="AC42" s="121"/>
      <c r="AD42" s="121"/>
      <c r="AE42" s="88"/>
    </row>
    <row r="43" spans="2:31" ht="17.100000000000001" customHeight="1" x14ac:dyDescent="0.15">
      <c r="B43" s="32"/>
      <c r="C43" s="32"/>
      <c r="D43" s="32"/>
      <c r="E43" s="51"/>
      <c r="J43" s="32"/>
    </row>
    <row r="44" spans="2:31" x14ac:dyDescent="0.15">
      <c r="B44" s="32" t="s">
        <v>98</v>
      </c>
      <c r="C44" s="32"/>
      <c r="D44" s="32">
        <v>1</v>
      </c>
      <c r="E44" s="32"/>
      <c r="F44" s="32" t="s">
        <v>762</v>
      </c>
      <c r="G44" s="32"/>
      <c r="H44" s="32"/>
      <c r="I44" s="32"/>
      <c r="J44" s="32"/>
      <c r="K44" s="32"/>
      <c r="L44" s="32"/>
      <c r="M44" s="32"/>
      <c r="N44" s="32"/>
      <c r="O44" s="32"/>
      <c r="P44" s="32"/>
      <c r="Q44" s="32"/>
      <c r="R44" s="32"/>
      <c r="S44" s="32"/>
      <c r="T44" s="32"/>
      <c r="U44" s="32"/>
      <c r="V44" s="32"/>
      <c r="W44" s="32"/>
      <c r="X44" s="32"/>
      <c r="Y44" s="32"/>
      <c r="Z44" s="32"/>
      <c r="AA44" s="32"/>
      <c r="AB44" s="32"/>
    </row>
    <row r="45" spans="2:31" x14ac:dyDescent="0.15">
      <c r="B45" s="32"/>
      <c r="C45" s="32"/>
      <c r="D45" s="32">
        <v>2</v>
      </c>
      <c r="E45" s="32"/>
      <c r="F45" s="32" t="s">
        <v>763</v>
      </c>
      <c r="G45" s="32"/>
      <c r="H45" s="32"/>
      <c r="I45" s="32"/>
      <c r="J45" s="32"/>
      <c r="K45" s="32"/>
      <c r="L45" s="32"/>
      <c r="M45" s="32"/>
      <c r="N45" s="32"/>
      <c r="O45" s="32"/>
      <c r="P45" s="32"/>
      <c r="Q45" s="32"/>
      <c r="R45" s="32"/>
      <c r="S45" s="32"/>
      <c r="T45" s="32"/>
      <c r="U45" s="32"/>
      <c r="V45" s="32"/>
      <c r="W45" s="32"/>
      <c r="X45" s="32"/>
      <c r="Y45" s="32"/>
      <c r="Z45" s="32"/>
      <c r="AA45" s="32"/>
      <c r="AB45" s="32"/>
    </row>
    <row r="46" spans="2:31" x14ac:dyDescent="0.15">
      <c r="B46" s="32"/>
      <c r="C46" s="32"/>
      <c r="D46" s="32">
        <v>3</v>
      </c>
      <c r="E46" s="32"/>
      <c r="F46" s="32" t="s">
        <v>764</v>
      </c>
      <c r="G46" s="32"/>
      <c r="H46" s="32"/>
      <c r="I46" s="32"/>
      <c r="J46" s="32"/>
      <c r="K46" s="32"/>
      <c r="L46" s="32"/>
      <c r="M46" s="32"/>
      <c r="N46" s="32"/>
      <c r="O46" s="32"/>
      <c r="P46" s="32"/>
      <c r="Q46" s="32"/>
      <c r="R46" s="32"/>
      <c r="S46" s="32"/>
      <c r="T46" s="32"/>
      <c r="U46" s="32"/>
      <c r="V46" s="32"/>
      <c r="W46" s="32"/>
      <c r="X46" s="32"/>
      <c r="Y46" s="32"/>
      <c r="Z46" s="32"/>
      <c r="AA46" s="32"/>
      <c r="AB46" s="32"/>
    </row>
    <row r="47" spans="2:31" x14ac:dyDescent="0.15">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row>
    <row r="48" spans="2:31" x14ac:dyDescent="0.15">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52" spans="1:32"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x14ac:dyDescent="0.1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x14ac:dyDescent="0.1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x14ac:dyDescent="0.1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x14ac:dyDescent="0.1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row>
    <row r="58" spans="1:32"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x14ac:dyDescent="0.1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x14ac:dyDescent="0.1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x14ac:dyDescent="0.1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x14ac:dyDescent="0.1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x14ac:dyDescent="0.1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x14ac:dyDescent="0.1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x14ac:dyDescent="0.1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x14ac:dyDescent="0.1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x14ac:dyDescent="0.1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x14ac:dyDescent="0.1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x14ac:dyDescent="0.1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x14ac:dyDescent="0.1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x14ac:dyDescent="0.1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x14ac:dyDescent="0.1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x14ac:dyDescent="0.1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x14ac:dyDescent="0.1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x14ac:dyDescent="0.1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x14ac:dyDescent="0.1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x14ac:dyDescent="0.1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x14ac:dyDescent="0.1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x14ac:dyDescent="0.1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x14ac:dyDescent="0.1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x14ac:dyDescent="0.1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x14ac:dyDescent="0.1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x14ac:dyDescent="0.1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x14ac:dyDescent="0.1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x14ac:dyDescent="0.1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x14ac:dyDescent="0.1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x14ac:dyDescent="0.1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x14ac:dyDescent="0.1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x14ac:dyDescent="0.1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x14ac:dyDescent="0.1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x14ac:dyDescent="0.1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x14ac:dyDescent="0.1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x14ac:dyDescent="0.1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x14ac:dyDescent="0.1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sheetData>
  <sheetProtection sheet="1" objects="1" scenarios="1"/>
  <mergeCells count="56">
    <mergeCell ref="AD1:AF1"/>
    <mergeCell ref="U5:V5"/>
    <mergeCell ref="V19:AD19"/>
    <mergeCell ref="E11:I11"/>
    <mergeCell ref="E13:I13"/>
    <mergeCell ref="C7:I7"/>
    <mergeCell ref="M7:R7"/>
    <mergeCell ref="L17:R17"/>
    <mergeCell ref="L15:R15"/>
    <mergeCell ref="L13:R13"/>
    <mergeCell ref="L11:R11"/>
    <mergeCell ref="E41:I41"/>
    <mergeCell ref="E31:I31"/>
    <mergeCell ref="E33:I33"/>
    <mergeCell ref="E35:I35"/>
    <mergeCell ref="E37:I37"/>
    <mergeCell ref="E27:I27"/>
    <mergeCell ref="E39:I39"/>
    <mergeCell ref="E15:I15"/>
    <mergeCell ref="E17:I17"/>
    <mergeCell ref="E19:I19"/>
    <mergeCell ref="E21:I21"/>
    <mergeCell ref="E23:I23"/>
    <mergeCell ref="E25:I25"/>
    <mergeCell ref="L35:R35"/>
    <mergeCell ref="L33:R33"/>
    <mergeCell ref="V17:AD17"/>
    <mergeCell ref="AA5:AB5"/>
    <mergeCell ref="L27:R27"/>
    <mergeCell ref="L25:R25"/>
    <mergeCell ref="L23:R23"/>
    <mergeCell ref="L21:R21"/>
    <mergeCell ref="L19:R19"/>
    <mergeCell ref="V11:AD11"/>
    <mergeCell ref="X5:Y5"/>
    <mergeCell ref="X7:AC7"/>
    <mergeCell ref="V23:AD23"/>
    <mergeCell ref="V21:AD21"/>
    <mergeCell ref="L31:R31"/>
    <mergeCell ref="S5:T5"/>
    <mergeCell ref="V41:AD41"/>
    <mergeCell ref="V27:AD27"/>
    <mergeCell ref="V25:AD25"/>
    <mergeCell ref="D1:AC1"/>
    <mergeCell ref="V39:AD39"/>
    <mergeCell ref="V37:AD37"/>
    <mergeCell ref="V35:AD35"/>
    <mergeCell ref="V33:AD33"/>
    <mergeCell ref="V31:AD31"/>
    <mergeCell ref="B3:AE3"/>
    <mergeCell ref="B4:AE4"/>
    <mergeCell ref="V15:AD15"/>
    <mergeCell ref="V13:AD13"/>
    <mergeCell ref="L41:R41"/>
    <mergeCell ref="L39:R39"/>
    <mergeCell ref="L37:R37"/>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CB47"/>
  <sheetViews>
    <sheetView showGridLines="0" zoomScale="120" zoomScaleNormal="120" workbookViewId="0">
      <selection activeCell="K12" sqref="K12"/>
    </sheetView>
  </sheetViews>
  <sheetFormatPr defaultRowHeight="13.5" x14ac:dyDescent="0.15"/>
  <cols>
    <col min="1" max="79" width="2.875" style="32" customWidth="1"/>
    <col min="80" max="16384" width="9" style="32"/>
  </cols>
  <sheetData>
    <row r="1" spans="1:80" ht="16.5" customHeight="1" x14ac:dyDescent="0.15">
      <c r="AD1" s="720" t="s">
        <v>731</v>
      </c>
      <c r="AE1" s="720"/>
      <c r="AF1" s="720"/>
      <c r="CB1" s="161" t="s">
        <v>369</v>
      </c>
    </row>
    <row r="2" spans="1:80" ht="15.75" customHeight="1" x14ac:dyDescent="0.15">
      <c r="Y2" s="77"/>
      <c r="Z2" s="77"/>
      <c r="AD2" s="37">
        <v>1</v>
      </c>
      <c r="AE2" s="24">
        <v>5</v>
      </c>
      <c r="AF2" s="40">
        <v>0</v>
      </c>
      <c r="CB2" s="161" t="s">
        <v>318</v>
      </c>
    </row>
    <row r="3" spans="1:80" ht="27.75" customHeight="1" x14ac:dyDescent="0.15">
      <c r="A3" s="610" t="s">
        <v>738</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CB3" s="161" t="s">
        <v>319</v>
      </c>
    </row>
    <row r="4" spans="1:80" ht="22.5" customHeight="1" x14ac:dyDescent="0.15">
      <c r="A4" s="638" t="s">
        <v>96</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CB4" s="161" t="s">
        <v>320</v>
      </c>
    </row>
    <row r="5" spans="1:80" ht="16.5" customHeight="1" x14ac:dyDescent="0.15">
      <c r="B5" s="105"/>
      <c r="C5" s="106"/>
      <c r="D5" s="106"/>
      <c r="E5" s="106"/>
      <c r="F5" s="106"/>
      <c r="G5" s="106"/>
      <c r="H5" s="106"/>
      <c r="L5" s="761" t="s">
        <v>114</v>
      </c>
      <c r="M5" s="762"/>
      <c r="N5" s="762"/>
      <c r="O5" s="762"/>
      <c r="P5" s="762"/>
      <c r="Q5" s="762"/>
      <c r="R5" s="762"/>
      <c r="S5" s="762"/>
      <c r="T5" s="762"/>
      <c r="U5" s="762"/>
      <c r="V5" s="763"/>
      <c r="W5" s="270"/>
      <c r="CB5" s="161" t="s">
        <v>321</v>
      </c>
    </row>
    <row r="6" spans="1:80" ht="16.5" customHeight="1" x14ac:dyDescent="0.15">
      <c r="B6" s="105"/>
      <c r="C6" s="106"/>
      <c r="D6" s="106"/>
      <c r="E6" s="106"/>
      <c r="F6" s="106"/>
      <c r="G6" s="106"/>
      <c r="H6" s="106"/>
      <c r="I6" s="42"/>
      <c r="J6" s="42"/>
      <c r="CB6" s="161" t="s">
        <v>322</v>
      </c>
    </row>
    <row r="7" spans="1:80" ht="16.5" customHeight="1" x14ac:dyDescent="0.15">
      <c r="E7" s="64" t="s">
        <v>0</v>
      </c>
      <c r="L7" s="64" t="s">
        <v>70</v>
      </c>
      <c r="Y7" s="32" t="s">
        <v>372</v>
      </c>
      <c r="CB7" s="161" t="s">
        <v>323</v>
      </c>
    </row>
    <row r="8" spans="1:80" ht="16.5" customHeight="1" x14ac:dyDescent="0.15">
      <c r="D8" s="59"/>
      <c r="E8" s="97"/>
      <c r="F8" s="97"/>
      <c r="G8" s="97"/>
      <c r="H8" s="97"/>
      <c r="I8" s="36"/>
      <c r="K8" s="314" t="str">
        <f>'1'!R22</f>
        <v/>
      </c>
      <c r="L8" s="329" t="str">
        <f>'1'!S22</f>
        <v/>
      </c>
      <c r="M8" s="667" t="str">
        <f>'1'!T22</f>
        <v>(  )</v>
      </c>
      <c r="N8" s="752"/>
      <c r="O8" s="753"/>
      <c r="P8" s="314" t="str">
        <f>'1'!W22</f>
        <v/>
      </c>
      <c r="Q8" s="319" t="str">
        <f>'1'!X22</f>
        <v/>
      </c>
      <c r="R8" s="330" t="str">
        <f>'1'!Y22</f>
        <v/>
      </c>
      <c r="S8" s="319" t="str">
        <f>'1'!Z22</f>
        <v/>
      </c>
      <c r="T8" s="319" t="str">
        <f>'1'!AA22</f>
        <v/>
      </c>
      <c r="U8" s="329" t="str">
        <f>'1'!AB22</f>
        <v/>
      </c>
      <c r="Y8" s="162">
        <v>11</v>
      </c>
      <c r="Z8" s="755" t="s">
        <v>373</v>
      </c>
      <c r="AA8" s="755"/>
      <c r="AB8" s="755"/>
      <c r="AC8" s="755"/>
      <c r="CB8" s="161" t="s">
        <v>324</v>
      </c>
    </row>
    <row r="9" spans="1:80" ht="16.5" customHeight="1" x14ac:dyDescent="0.15">
      <c r="M9" s="64"/>
      <c r="N9" s="64"/>
      <c r="Q9" s="158"/>
      <c r="U9" s="159"/>
      <c r="Y9" s="163">
        <v>12</v>
      </c>
      <c r="Z9" s="754" t="s">
        <v>374</v>
      </c>
      <c r="AA9" s="754"/>
      <c r="AB9" s="754"/>
      <c r="AC9" s="754"/>
      <c r="CB9" s="161" t="s">
        <v>325</v>
      </c>
    </row>
    <row r="10" spans="1:80" ht="16.5" customHeight="1" x14ac:dyDescent="0.15">
      <c r="M10" s="64"/>
      <c r="N10" s="64"/>
      <c r="Q10" s="158"/>
      <c r="U10" s="159"/>
      <c r="CB10" s="161" t="s">
        <v>326</v>
      </c>
    </row>
    <row r="11" spans="1:80" ht="16.5" customHeight="1" x14ac:dyDescent="0.15">
      <c r="A11" s="32" t="s">
        <v>14</v>
      </c>
      <c r="P11" s="158"/>
      <c r="T11" s="159"/>
      <c r="U11" s="159"/>
      <c r="V11" s="159"/>
      <c r="W11" s="159"/>
      <c r="X11" s="159"/>
      <c r="Y11" s="159"/>
      <c r="Z11" s="159"/>
      <c r="AA11" s="159"/>
      <c r="AB11" s="159"/>
      <c r="AC11" s="159"/>
      <c r="AD11" s="159"/>
      <c r="AE11" s="159"/>
      <c r="AF11" s="159"/>
      <c r="CB11" s="161" t="s">
        <v>327</v>
      </c>
    </row>
    <row r="12" spans="1:80" ht="16.5" customHeight="1" x14ac:dyDescent="0.15">
      <c r="A12" s="293">
        <v>51</v>
      </c>
      <c r="C12" s="98"/>
      <c r="D12" s="606" t="s">
        <v>68</v>
      </c>
      <c r="E12" s="606"/>
      <c r="F12" s="606"/>
      <c r="G12" s="606"/>
      <c r="H12" s="606"/>
      <c r="I12" s="606"/>
      <c r="J12" s="60"/>
      <c r="K12" s="401"/>
      <c r="L12" s="402"/>
      <c r="Q12" s="749" t="s">
        <v>113</v>
      </c>
      <c r="R12" s="750"/>
      <c r="S12" s="751"/>
      <c r="T12" s="403"/>
      <c r="U12" s="77" t="s">
        <v>306</v>
      </c>
      <c r="V12" s="401"/>
      <c r="W12" s="402"/>
      <c r="X12" s="106" t="s">
        <v>26</v>
      </c>
      <c r="Y12" s="401"/>
      <c r="Z12" s="402"/>
      <c r="AA12" s="106" t="s">
        <v>27</v>
      </c>
      <c r="AB12" s="401"/>
      <c r="AC12" s="402"/>
      <c r="AD12" s="106" t="s">
        <v>67</v>
      </c>
      <c r="AE12" s="159"/>
      <c r="AF12" s="159"/>
      <c r="CB12" s="161" t="s">
        <v>328</v>
      </c>
    </row>
    <row r="13" spans="1:80" ht="16.5" customHeight="1" x14ac:dyDescent="0.15">
      <c r="C13" s="98"/>
      <c r="D13" s="606" t="s">
        <v>49</v>
      </c>
      <c r="E13" s="606"/>
      <c r="F13" s="606"/>
      <c r="G13" s="606"/>
      <c r="H13" s="606"/>
      <c r="I13" s="606"/>
      <c r="J13" s="60"/>
      <c r="K13" s="607"/>
      <c r="L13" s="608"/>
      <c r="M13" s="608"/>
      <c r="N13" s="608"/>
      <c r="O13" s="608"/>
      <c r="P13" s="608"/>
      <c r="Q13" s="608"/>
      <c r="R13" s="608"/>
      <c r="S13" s="608"/>
      <c r="T13" s="608"/>
      <c r="U13" s="608"/>
      <c r="V13" s="608"/>
      <c r="W13" s="608"/>
      <c r="X13" s="608"/>
      <c r="Y13" s="608"/>
      <c r="Z13" s="608"/>
      <c r="AA13" s="608"/>
      <c r="AB13" s="608"/>
      <c r="AC13" s="608"/>
      <c r="AD13" s="609"/>
      <c r="AE13" s="159"/>
      <c r="AF13" s="159"/>
      <c r="CB13" s="161" t="s">
        <v>329</v>
      </c>
    </row>
    <row r="14" spans="1:80" ht="30" customHeight="1" x14ac:dyDescent="0.15">
      <c r="C14" s="120"/>
      <c r="D14" s="606" t="s">
        <v>44</v>
      </c>
      <c r="E14" s="606"/>
      <c r="F14" s="606"/>
      <c r="G14" s="606"/>
      <c r="H14" s="606"/>
      <c r="I14" s="606"/>
      <c r="J14" s="88"/>
      <c r="K14" s="607"/>
      <c r="L14" s="608"/>
      <c r="M14" s="608"/>
      <c r="N14" s="608"/>
      <c r="O14" s="608"/>
      <c r="P14" s="608"/>
      <c r="Q14" s="608"/>
      <c r="R14" s="608"/>
      <c r="S14" s="608"/>
      <c r="T14" s="608"/>
      <c r="U14" s="608"/>
      <c r="V14" s="608"/>
      <c r="W14" s="608"/>
      <c r="X14" s="608"/>
      <c r="Y14" s="608"/>
      <c r="Z14" s="608"/>
      <c r="AA14" s="608"/>
      <c r="AB14" s="608"/>
      <c r="AC14" s="608"/>
      <c r="AD14" s="609"/>
      <c r="CB14" s="161" t="s">
        <v>330</v>
      </c>
    </row>
    <row r="15" spans="1:80" ht="16.5" customHeight="1" x14ac:dyDescent="0.15">
      <c r="C15" s="98"/>
      <c r="D15" s="606" t="s">
        <v>24</v>
      </c>
      <c r="E15" s="606"/>
      <c r="F15" s="606"/>
      <c r="G15" s="606"/>
      <c r="H15" s="606"/>
      <c r="I15" s="606"/>
      <c r="J15" s="60"/>
      <c r="K15" s="403"/>
      <c r="L15" s="77" t="s">
        <v>306</v>
      </c>
      <c r="M15" s="307"/>
      <c r="N15" s="311"/>
      <c r="O15" s="77" t="s">
        <v>26</v>
      </c>
      <c r="P15" s="307"/>
      <c r="Q15" s="311"/>
      <c r="R15" s="77" t="s">
        <v>27</v>
      </c>
      <c r="S15" s="307"/>
      <c r="T15" s="311"/>
      <c r="U15" s="77" t="s">
        <v>67</v>
      </c>
      <c r="CB15" s="161" t="s">
        <v>331</v>
      </c>
    </row>
    <row r="16" spans="1:80" ht="16.5" customHeight="1" x14ac:dyDescent="0.15">
      <c r="C16" s="98"/>
      <c r="D16" s="756" t="s">
        <v>112</v>
      </c>
      <c r="E16" s="756"/>
      <c r="F16" s="756"/>
      <c r="G16" s="756"/>
      <c r="H16" s="756"/>
      <c r="I16" s="756"/>
      <c r="J16" s="60"/>
      <c r="K16" s="307"/>
      <c r="L16" s="404"/>
      <c r="M16" s="332"/>
      <c r="N16" s="332"/>
      <c r="O16" s="332"/>
      <c r="P16" s="311"/>
      <c r="Q16" s="760"/>
      <c r="R16" s="758"/>
      <c r="S16" s="758"/>
      <c r="T16" s="549" t="str">
        <f>IF(Q16="","都道府県",IF(Q16="北海","道",IF(Q16="東京","都",IF(Q16="大阪","府",IF(Q16="京都","府","県")))))</f>
        <v>都道府県</v>
      </c>
      <c r="U16" s="549"/>
      <c r="V16" s="549"/>
      <c r="W16" s="757"/>
      <c r="X16" s="757"/>
      <c r="Y16" s="757"/>
      <c r="Z16" s="758" t="s">
        <v>370</v>
      </c>
      <c r="AA16" s="758"/>
      <c r="AB16" s="757"/>
      <c r="AC16" s="757"/>
      <c r="AD16" s="757"/>
      <c r="AE16" s="759" t="s">
        <v>371</v>
      </c>
      <c r="AF16" s="759"/>
      <c r="CB16" s="161" t="s">
        <v>332</v>
      </c>
    </row>
    <row r="17" spans="1:80" ht="16.5" customHeight="1" x14ac:dyDescent="0.15">
      <c r="C17" s="108"/>
      <c r="D17" s="615" t="s">
        <v>111</v>
      </c>
      <c r="E17" s="615"/>
      <c r="F17" s="615"/>
      <c r="G17" s="615"/>
      <c r="H17" s="615"/>
      <c r="I17" s="615"/>
      <c r="J17" s="80"/>
      <c r="K17" s="628"/>
      <c r="L17" s="629"/>
      <c r="M17" s="629"/>
      <c r="N17" s="629"/>
      <c r="O17" s="629"/>
      <c r="P17" s="629"/>
      <c r="Q17" s="629"/>
      <c r="R17" s="629"/>
      <c r="S17" s="629"/>
      <c r="T17" s="629"/>
      <c r="U17" s="629"/>
      <c r="V17" s="629"/>
      <c r="W17" s="629"/>
      <c r="X17" s="629"/>
      <c r="Y17" s="629"/>
      <c r="Z17" s="629"/>
      <c r="AA17" s="629"/>
      <c r="AB17" s="629"/>
      <c r="AC17" s="629"/>
      <c r="AD17" s="630"/>
      <c r="AE17" s="64" t="s">
        <v>20</v>
      </c>
      <c r="AF17" s="64"/>
      <c r="CB17" s="161" t="s">
        <v>333</v>
      </c>
    </row>
    <row r="18" spans="1:80" ht="16.5" customHeight="1" x14ac:dyDescent="0.15">
      <c r="C18" s="120"/>
      <c r="D18" s="616"/>
      <c r="E18" s="616"/>
      <c r="F18" s="616"/>
      <c r="G18" s="616"/>
      <c r="H18" s="616"/>
      <c r="I18" s="616"/>
      <c r="J18" s="88"/>
      <c r="K18" s="631"/>
      <c r="L18" s="632"/>
      <c r="M18" s="632"/>
      <c r="N18" s="632"/>
      <c r="O18" s="632"/>
      <c r="P18" s="632"/>
      <c r="Q18" s="632"/>
      <c r="R18" s="632"/>
      <c r="S18" s="632"/>
      <c r="T18" s="632"/>
      <c r="U18" s="632"/>
      <c r="V18" s="632"/>
      <c r="W18" s="632"/>
      <c r="X18" s="632"/>
      <c r="Y18" s="632"/>
      <c r="Z18" s="632"/>
      <c r="AA18" s="632"/>
      <c r="AB18" s="632"/>
      <c r="AC18" s="632"/>
      <c r="AD18" s="633"/>
      <c r="AF18" s="102"/>
      <c r="CB18" s="161" t="s">
        <v>334</v>
      </c>
    </row>
    <row r="19" spans="1:80" ht="16.5" customHeight="1" x14ac:dyDescent="0.15">
      <c r="D19" s="42"/>
      <c r="E19" s="42"/>
      <c r="F19" s="42"/>
      <c r="G19" s="42"/>
      <c r="H19" s="42"/>
      <c r="I19" s="42"/>
      <c r="CB19" s="161" t="s">
        <v>335</v>
      </c>
    </row>
    <row r="20" spans="1:80" ht="16.5" customHeight="1" x14ac:dyDescent="0.15">
      <c r="P20" s="158"/>
      <c r="T20" s="159"/>
      <c r="U20" s="159"/>
      <c r="V20" s="159"/>
      <c r="W20" s="159"/>
      <c r="X20" s="159"/>
      <c r="Y20" s="159"/>
      <c r="Z20" s="159"/>
      <c r="AA20" s="159"/>
      <c r="AB20" s="159"/>
      <c r="AC20" s="159"/>
      <c r="AD20" s="159"/>
      <c r="AE20" s="159"/>
      <c r="AF20" s="159"/>
      <c r="CB20" s="161" t="s">
        <v>337</v>
      </c>
    </row>
    <row r="21" spans="1:80" ht="16.5" customHeight="1" x14ac:dyDescent="0.15">
      <c r="A21" s="293">
        <v>51</v>
      </c>
      <c r="C21" s="98"/>
      <c r="D21" s="606" t="s">
        <v>68</v>
      </c>
      <c r="E21" s="606"/>
      <c r="F21" s="606"/>
      <c r="G21" s="606"/>
      <c r="H21" s="606"/>
      <c r="I21" s="606"/>
      <c r="J21" s="60"/>
      <c r="K21" s="401"/>
      <c r="L21" s="402"/>
      <c r="Q21" s="749" t="s">
        <v>113</v>
      </c>
      <c r="R21" s="750"/>
      <c r="S21" s="751"/>
      <c r="T21" s="403"/>
      <c r="U21" s="77" t="s">
        <v>306</v>
      </c>
      <c r="V21" s="401"/>
      <c r="W21" s="402"/>
      <c r="X21" s="106" t="s">
        <v>26</v>
      </c>
      <c r="Y21" s="401"/>
      <c r="Z21" s="402"/>
      <c r="AA21" s="106" t="s">
        <v>27</v>
      </c>
      <c r="AB21" s="401"/>
      <c r="AC21" s="402"/>
      <c r="AD21" s="106" t="s">
        <v>67</v>
      </c>
      <c r="AE21" s="159"/>
      <c r="AF21" s="159"/>
      <c r="CB21" s="161" t="s">
        <v>338</v>
      </c>
    </row>
    <row r="22" spans="1:80" ht="16.5" customHeight="1" x14ac:dyDescent="0.15">
      <c r="C22" s="98"/>
      <c r="D22" s="606" t="s">
        <v>49</v>
      </c>
      <c r="E22" s="606"/>
      <c r="F22" s="606"/>
      <c r="G22" s="606"/>
      <c r="H22" s="606"/>
      <c r="I22" s="606"/>
      <c r="J22" s="60"/>
      <c r="K22" s="607"/>
      <c r="L22" s="608"/>
      <c r="M22" s="608"/>
      <c r="N22" s="608"/>
      <c r="O22" s="608"/>
      <c r="P22" s="608"/>
      <c r="Q22" s="608"/>
      <c r="R22" s="608"/>
      <c r="S22" s="608"/>
      <c r="T22" s="608"/>
      <c r="U22" s="608"/>
      <c r="V22" s="608"/>
      <c r="W22" s="608"/>
      <c r="X22" s="608"/>
      <c r="Y22" s="608"/>
      <c r="Z22" s="608"/>
      <c r="AA22" s="608"/>
      <c r="AB22" s="608"/>
      <c r="AC22" s="608"/>
      <c r="AD22" s="609"/>
      <c r="AE22" s="159"/>
      <c r="AF22" s="159"/>
      <c r="CB22" s="161" t="s">
        <v>339</v>
      </c>
    </row>
    <row r="23" spans="1:80" ht="30" customHeight="1" x14ac:dyDescent="0.15">
      <c r="C23" s="120"/>
      <c r="D23" s="606" t="s">
        <v>44</v>
      </c>
      <c r="E23" s="606"/>
      <c r="F23" s="606"/>
      <c r="G23" s="606"/>
      <c r="H23" s="606"/>
      <c r="I23" s="606"/>
      <c r="J23" s="88"/>
      <c r="K23" s="607"/>
      <c r="L23" s="608"/>
      <c r="M23" s="608"/>
      <c r="N23" s="608"/>
      <c r="O23" s="608"/>
      <c r="P23" s="608"/>
      <c r="Q23" s="608"/>
      <c r="R23" s="608"/>
      <c r="S23" s="608"/>
      <c r="T23" s="608"/>
      <c r="U23" s="608"/>
      <c r="V23" s="608"/>
      <c r="W23" s="608"/>
      <c r="X23" s="608"/>
      <c r="Y23" s="608"/>
      <c r="Z23" s="608"/>
      <c r="AA23" s="608"/>
      <c r="AB23" s="608"/>
      <c r="AC23" s="608"/>
      <c r="AD23" s="609"/>
      <c r="CB23" s="161" t="s">
        <v>340</v>
      </c>
    </row>
    <row r="24" spans="1:80" ht="16.5" customHeight="1" x14ac:dyDescent="0.15">
      <c r="C24" s="98"/>
      <c r="D24" s="606" t="s">
        <v>24</v>
      </c>
      <c r="E24" s="606"/>
      <c r="F24" s="606"/>
      <c r="G24" s="606"/>
      <c r="H24" s="606"/>
      <c r="I24" s="606"/>
      <c r="J24" s="60"/>
      <c r="K24" s="403"/>
      <c r="L24" s="77" t="s">
        <v>306</v>
      </c>
      <c r="M24" s="307"/>
      <c r="N24" s="311"/>
      <c r="O24" s="77" t="s">
        <v>26</v>
      </c>
      <c r="P24" s="307"/>
      <c r="Q24" s="311"/>
      <c r="R24" s="77" t="s">
        <v>27</v>
      </c>
      <c r="S24" s="307"/>
      <c r="T24" s="311"/>
      <c r="U24" s="77" t="s">
        <v>67</v>
      </c>
      <c r="CB24" s="161" t="s">
        <v>341</v>
      </c>
    </row>
    <row r="25" spans="1:80" ht="16.5" customHeight="1" x14ac:dyDescent="0.15">
      <c r="C25" s="98"/>
      <c r="D25" s="756" t="s">
        <v>112</v>
      </c>
      <c r="E25" s="756"/>
      <c r="F25" s="756"/>
      <c r="G25" s="756"/>
      <c r="H25" s="756"/>
      <c r="I25" s="756"/>
      <c r="J25" s="60"/>
      <c r="K25" s="307"/>
      <c r="L25" s="404"/>
      <c r="M25" s="332"/>
      <c r="N25" s="332"/>
      <c r="O25" s="332"/>
      <c r="P25" s="311"/>
      <c r="Q25" s="760"/>
      <c r="R25" s="758"/>
      <c r="S25" s="758"/>
      <c r="T25" s="549" t="str">
        <f>IF(Q25="","都道府県",IF(Q25="北海","道",IF(Q25="東京","都",IF(Q25="大阪","府",IF(Q25="京都","府","県")))))</f>
        <v>都道府県</v>
      </c>
      <c r="U25" s="549"/>
      <c r="V25" s="549"/>
      <c r="W25" s="757"/>
      <c r="X25" s="757"/>
      <c r="Y25" s="757"/>
      <c r="Z25" s="758" t="s">
        <v>370</v>
      </c>
      <c r="AA25" s="758"/>
      <c r="AB25" s="757"/>
      <c r="AC25" s="757"/>
      <c r="AD25" s="757"/>
      <c r="AE25" s="759" t="s">
        <v>371</v>
      </c>
      <c r="AF25" s="759"/>
      <c r="CB25" s="161" t="s">
        <v>342</v>
      </c>
    </row>
    <row r="26" spans="1:80" ht="16.5" customHeight="1" x14ac:dyDescent="0.15">
      <c r="C26" s="108"/>
      <c r="D26" s="615" t="s">
        <v>111</v>
      </c>
      <c r="E26" s="615"/>
      <c r="F26" s="615"/>
      <c r="G26" s="615"/>
      <c r="H26" s="615"/>
      <c r="I26" s="615"/>
      <c r="J26" s="80"/>
      <c r="K26" s="628"/>
      <c r="L26" s="629"/>
      <c r="M26" s="629"/>
      <c r="N26" s="629"/>
      <c r="O26" s="629"/>
      <c r="P26" s="629"/>
      <c r="Q26" s="629"/>
      <c r="R26" s="629"/>
      <c r="S26" s="629"/>
      <c r="T26" s="629"/>
      <c r="U26" s="629"/>
      <c r="V26" s="629"/>
      <c r="W26" s="629"/>
      <c r="X26" s="629"/>
      <c r="Y26" s="629"/>
      <c r="Z26" s="629"/>
      <c r="AA26" s="629"/>
      <c r="AB26" s="629"/>
      <c r="AC26" s="629"/>
      <c r="AD26" s="630"/>
      <c r="AE26" s="64" t="s">
        <v>20</v>
      </c>
      <c r="AF26" s="64"/>
      <c r="CB26" s="161" t="s">
        <v>343</v>
      </c>
    </row>
    <row r="27" spans="1:80" ht="16.5" customHeight="1" x14ac:dyDescent="0.15">
      <c r="C27" s="120"/>
      <c r="D27" s="616"/>
      <c r="E27" s="616"/>
      <c r="F27" s="616"/>
      <c r="G27" s="616"/>
      <c r="H27" s="616"/>
      <c r="I27" s="616"/>
      <c r="J27" s="88"/>
      <c r="K27" s="631"/>
      <c r="L27" s="632"/>
      <c r="M27" s="632"/>
      <c r="N27" s="632"/>
      <c r="O27" s="632"/>
      <c r="P27" s="632"/>
      <c r="Q27" s="632"/>
      <c r="R27" s="632"/>
      <c r="S27" s="632"/>
      <c r="T27" s="632"/>
      <c r="U27" s="632"/>
      <c r="V27" s="632"/>
      <c r="W27" s="632"/>
      <c r="X27" s="632"/>
      <c r="Y27" s="632"/>
      <c r="Z27" s="632"/>
      <c r="AA27" s="632"/>
      <c r="AB27" s="632"/>
      <c r="AC27" s="632"/>
      <c r="AD27" s="633"/>
      <c r="AF27" s="102"/>
      <c r="CB27" s="161" t="s">
        <v>344</v>
      </c>
    </row>
    <row r="28" spans="1:80" ht="16.5" customHeight="1" x14ac:dyDescent="0.15">
      <c r="D28" s="42"/>
      <c r="E28" s="42"/>
      <c r="F28" s="42"/>
      <c r="G28" s="42"/>
      <c r="H28" s="42"/>
      <c r="I28" s="42"/>
      <c r="CB28" s="161" t="s">
        <v>345</v>
      </c>
    </row>
    <row r="29" spans="1:80" ht="16.5" customHeight="1" x14ac:dyDescent="0.15">
      <c r="P29" s="158"/>
      <c r="T29" s="159"/>
      <c r="U29" s="159"/>
      <c r="V29" s="159"/>
      <c r="W29" s="159"/>
      <c r="X29" s="159"/>
      <c r="Y29" s="159"/>
      <c r="Z29" s="159"/>
      <c r="AA29" s="159"/>
      <c r="AB29" s="159"/>
      <c r="AC29" s="159"/>
      <c r="AD29" s="159"/>
      <c r="AE29" s="159"/>
      <c r="AF29" s="159"/>
      <c r="CB29" s="161" t="s">
        <v>347</v>
      </c>
    </row>
    <row r="30" spans="1:80" ht="16.5" customHeight="1" x14ac:dyDescent="0.15">
      <c r="A30" s="293">
        <v>51</v>
      </c>
      <c r="C30" s="98"/>
      <c r="D30" s="606" t="s">
        <v>68</v>
      </c>
      <c r="E30" s="606"/>
      <c r="F30" s="606"/>
      <c r="G30" s="606"/>
      <c r="H30" s="606"/>
      <c r="I30" s="606"/>
      <c r="J30" s="60"/>
      <c r="K30" s="401"/>
      <c r="L30" s="402"/>
      <c r="Q30" s="749" t="s">
        <v>113</v>
      </c>
      <c r="R30" s="750"/>
      <c r="S30" s="751"/>
      <c r="T30" s="403"/>
      <c r="U30" s="77" t="s">
        <v>306</v>
      </c>
      <c r="V30" s="401"/>
      <c r="W30" s="402"/>
      <c r="X30" s="106" t="s">
        <v>26</v>
      </c>
      <c r="Y30" s="401"/>
      <c r="Z30" s="402"/>
      <c r="AA30" s="106" t="s">
        <v>27</v>
      </c>
      <c r="AB30" s="401"/>
      <c r="AC30" s="402"/>
      <c r="AD30" s="106" t="s">
        <v>67</v>
      </c>
      <c r="AE30" s="159"/>
      <c r="AF30" s="159"/>
      <c r="CB30" s="161" t="s">
        <v>348</v>
      </c>
    </row>
    <row r="31" spans="1:80" ht="16.5" customHeight="1" x14ac:dyDescent="0.15">
      <c r="C31" s="98"/>
      <c r="D31" s="606" t="s">
        <v>49</v>
      </c>
      <c r="E31" s="606"/>
      <c r="F31" s="606"/>
      <c r="G31" s="606"/>
      <c r="H31" s="606"/>
      <c r="I31" s="606"/>
      <c r="J31" s="60"/>
      <c r="K31" s="607"/>
      <c r="L31" s="608"/>
      <c r="M31" s="608"/>
      <c r="N31" s="608"/>
      <c r="O31" s="608"/>
      <c r="P31" s="608"/>
      <c r="Q31" s="608"/>
      <c r="R31" s="608"/>
      <c r="S31" s="608"/>
      <c r="T31" s="608"/>
      <c r="U31" s="608"/>
      <c r="V31" s="608"/>
      <c r="W31" s="608"/>
      <c r="X31" s="608"/>
      <c r="Y31" s="608"/>
      <c r="Z31" s="608"/>
      <c r="AA31" s="608"/>
      <c r="AB31" s="608"/>
      <c r="AC31" s="608"/>
      <c r="AD31" s="609"/>
      <c r="AE31" s="159"/>
      <c r="AF31" s="159"/>
      <c r="CB31" s="161" t="s">
        <v>349</v>
      </c>
    </row>
    <row r="32" spans="1:80" ht="30" customHeight="1" x14ac:dyDescent="0.15">
      <c r="C32" s="120"/>
      <c r="D32" s="606" t="s">
        <v>44</v>
      </c>
      <c r="E32" s="606"/>
      <c r="F32" s="606"/>
      <c r="G32" s="606"/>
      <c r="H32" s="606"/>
      <c r="I32" s="606"/>
      <c r="J32" s="88"/>
      <c r="K32" s="607"/>
      <c r="L32" s="608"/>
      <c r="M32" s="608"/>
      <c r="N32" s="608"/>
      <c r="O32" s="608"/>
      <c r="P32" s="608"/>
      <c r="Q32" s="608"/>
      <c r="R32" s="608"/>
      <c r="S32" s="608"/>
      <c r="T32" s="608"/>
      <c r="U32" s="608"/>
      <c r="V32" s="608"/>
      <c r="W32" s="608"/>
      <c r="X32" s="608"/>
      <c r="Y32" s="608"/>
      <c r="Z32" s="608"/>
      <c r="AA32" s="608"/>
      <c r="AB32" s="608"/>
      <c r="AC32" s="608"/>
      <c r="AD32" s="609"/>
      <c r="CB32" s="161" t="s">
        <v>350</v>
      </c>
    </row>
    <row r="33" spans="1:80" ht="16.5" customHeight="1" x14ac:dyDescent="0.15">
      <c r="C33" s="98"/>
      <c r="D33" s="606" t="s">
        <v>24</v>
      </c>
      <c r="E33" s="606"/>
      <c r="F33" s="606"/>
      <c r="G33" s="606"/>
      <c r="H33" s="606"/>
      <c r="I33" s="606"/>
      <c r="J33" s="60"/>
      <c r="K33" s="403"/>
      <c r="L33" s="77" t="s">
        <v>306</v>
      </c>
      <c r="M33" s="307"/>
      <c r="N33" s="311"/>
      <c r="O33" s="77" t="s">
        <v>26</v>
      </c>
      <c r="P33" s="307"/>
      <c r="Q33" s="311"/>
      <c r="R33" s="77" t="s">
        <v>27</v>
      </c>
      <c r="S33" s="307"/>
      <c r="T33" s="311"/>
      <c r="U33" s="77" t="s">
        <v>67</v>
      </c>
      <c r="CB33" s="161" t="s">
        <v>351</v>
      </c>
    </row>
    <row r="34" spans="1:80" ht="16.5" customHeight="1" x14ac:dyDescent="0.15">
      <c r="C34" s="98"/>
      <c r="D34" s="756" t="s">
        <v>112</v>
      </c>
      <c r="E34" s="756"/>
      <c r="F34" s="756"/>
      <c r="G34" s="756"/>
      <c r="H34" s="756"/>
      <c r="I34" s="756"/>
      <c r="J34" s="60"/>
      <c r="K34" s="307"/>
      <c r="L34" s="404"/>
      <c r="M34" s="332"/>
      <c r="N34" s="332"/>
      <c r="O34" s="332"/>
      <c r="P34" s="311"/>
      <c r="Q34" s="760"/>
      <c r="R34" s="758"/>
      <c r="S34" s="758"/>
      <c r="T34" s="549" t="str">
        <f>IF(Q34="","都道府県",IF(Q34="北海","道",IF(Q34="東京","都",IF(Q34="大阪","府",IF(Q34="京都","府","県")))))</f>
        <v>都道府県</v>
      </c>
      <c r="U34" s="549"/>
      <c r="V34" s="549"/>
      <c r="W34" s="757"/>
      <c r="X34" s="757"/>
      <c r="Y34" s="757"/>
      <c r="Z34" s="758" t="s">
        <v>370</v>
      </c>
      <c r="AA34" s="758"/>
      <c r="AB34" s="757"/>
      <c r="AC34" s="757"/>
      <c r="AD34" s="757"/>
      <c r="AE34" s="759" t="s">
        <v>371</v>
      </c>
      <c r="AF34" s="759"/>
      <c r="CB34" s="161" t="s">
        <v>352</v>
      </c>
    </row>
    <row r="35" spans="1:80" ht="16.5" customHeight="1" x14ac:dyDescent="0.15">
      <c r="C35" s="108"/>
      <c r="D35" s="615" t="s">
        <v>111</v>
      </c>
      <c r="E35" s="615"/>
      <c r="F35" s="615"/>
      <c r="G35" s="615"/>
      <c r="H35" s="615"/>
      <c r="I35" s="615"/>
      <c r="J35" s="80"/>
      <c r="K35" s="628"/>
      <c r="L35" s="629"/>
      <c r="M35" s="629"/>
      <c r="N35" s="629"/>
      <c r="O35" s="629"/>
      <c r="P35" s="629"/>
      <c r="Q35" s="629"/>
      <c r="R35" s="629"/>
      <c r="S35" s="629"/>
      <c r="T35" s="629"/>
      <c r="U35" s="629"/>
      <c r="V35" s="629"/>
      <c r="W35" s="629"/>
      <c r="X35" s="629"/>
      <c r="Y35" s="629"/>
      <c r="Z35" s="629"/>
      <c r="AA35" s="629"/>
      <c r="AB35" s="629"/>
      <c r="AC35" s="629"/>
      <c r="AD35" s="630"/>
      <c r="AE35" s="64" t="s">
        <v>20</v>
      </c>
      <c r="AF35" s="64"/>
      <c r="CB35" s="161" t="s">
        <v>353</v>
      </c>
    </row>
    <row r="36" spans="1:80" ht="16.5" customHeight="1" x14ac:dyDescent="0.15">
      <c r="C36" s="120"/>
      <c r="D36" s="616"/>
      <c r="E36" s="616"/>
      <c r="F36" s="616"/>
      <c r="G36" s="616"/>
      <c r="H36" s="616"/>
      <c r="I36" s="616"/>
      <c r="J36" s="88"/>
      <c r="K36" s="631"/>
      <c r="L36" s="632"/>
      <c r="M36" s="632"/>
      <c r="N36" s="632"/>
      <c r="O36" s="632"/>
      <c r="P36" s="632"/>
      <c r="Q36" s="632"/>
      <c r="R36" s="632"/>
      <c r="S36" s="632"/>
      <c r="T36" s="632"/>
      <c r="U36" s="632"/>
      <c r="V36" s="632"/>
      <c r="W36" s="632"/>
      <c r="X36" s="632"/>
      <c r="Y36" s="632"/>
      <c r="Z36" s="632"/>
      <c r="AA36" s="632"/>
      <c r="AB36" s="632"/>
      <c r="AC36" s="632"/>
      <c r="AD36" s="633"/>
      <c r="AF36" s="102"/>
      <c r="CB36" s="161" t="s">
        <v>354</v>
      </c>
    </row>
    <row r="37" spans="1:80" ht="16.5" customHeight="1" x14ac:dyDescent="0.15">
      <c r="D37" s="42"/>
      <c r="E37" s="42"/>
      <c r="F37" s="42"/>
      <c r="G37" s="42"/>
      <c r="H37" s="42"/>
      <c r="I37" s="42"/>
      <c r="CB37" s="161" t="s">
        <v>355</v>
      </c>
    </row>
    <row r="38" spans="1:80" ht="16.5" customHeight="1" x14ac:dyDescent="0.15">
      <c r="P38" s="158"/>
      <c r="T38" s="159"/>
      <c r="U38" s="159"/>
      <c r="V38" s="159"/>
      <c r="W38" s="159"/>
      <c r="X38" s="159"/>
      <c r="Y38" s="159"/>
      <c r="Z38" s="159"/>
      <c r="AA38" s="159"/>
      <c r="AB38" s="159"/>
      <c r="AC38" s="159"/>
      <c r="AD38" s="159"/>
      <c r="AE38" s="159"/>
      <c r="AF38" s="159"/>
      <c r="CB38" s="161" t="s">
        <v>357</v>
      </c>
    </row>
    <row r="39" spans="1:80" ht="16.5" customHeight="1" x14ac:dyDescent="0.15">
      <c r="A39" s="293">
        <v>51</v>
      </c>
      <c r="C39" s="98"/>
      <c r="D39" s="606" t="s">
        <v>68</v>
      </c>
      <c r="E39" s="606"/>
      <c r="F39" s="606"/>
      <c r="G39" s="606"/>
      <c r="H39" s="606"/>
      <c r="I39" s="606"/>
      <c r="J39" s="60"/>
      <c r="K39" s="401"/>
      <c r="L39" s="402"/>
      <c r="Q39" s="749" t="s">
        <v>113</v>
      </c>
      <c r="R39" s="750"/>
      <c r="S39" s="751"/>
      <c r="T39" s="403"/>
      <c r="U39" s="77" t="s">
        <v>306</v>
      </c>
      <c r="V39" s="401"/>
      <c r="W39" s="402"/>
      <c r="X39" s="106" t="s">
        <v>26</v>
      </c>
      <c r="Y39" s="401"/>
      <c r="Z39" s="402"/>
      <c r="AA39" s="106" t="s">
        <v>27</v>
      </c>
      <c r="AB39" s="401"/>
      <c r="AC39" s="402"/>
      <c r="AD39" s="106" t="s">
        <v>67</v>
      </c>
      <c r="AE39" s="159"/>
      <c r="AF39" s="159"/>
      <c r="CB39" s="161" t="s">
        <v>358</v>
      </c>
    </row>
    <row r="40" spans="1:80" ht="16.5" customHeight="1" x14ac:dyDescent="0.15">
      <c r="C40" s="98"/>
      <c r="D40" s="606" t="s">
        <v>49</v>
      </c>
      <c r="E40" s="606"/>
      <c r="F40" s="606"/>
      <c r="G40" s="606"/>
      <c r="H40" s="606"/>
      <c r="I40" s="606"/>
      <c r="J40" s="60"/>
      <c r="K40" s="607"/>
      <c r="L40" s="608"/>
      <c r="M40" s="608"/>
      <c r="N40" s="608"/>
      <c r="O40" s="608"/>
      <c r="P40" s="608"/>
      <c r="Q40" s="608"/>
      <c r="R40" s="608"/>
      <c r="S40" s="608"/>
      <c r="T40" s="608"/>
      <c r="U40" s="608"/>
      <c r="V40" s="608"/>
      <c r="W40" s="608"/>
      <c r="X40" s="608"/>
      <c r="Y40" s="608"/>
      <c r="Z40" s="608"/>
      <c r="AA40" s="608"/>
      <c r="AB40" s="608"/>
      <c r="AC40" s="608"/>
      <c r="AD40" s="609"/>
      <c r="AE40" s="159"/>
      <c r="AF40" s="159"/>
      <c r="CB40" s="161" t="s">
        <v>359</v>
      </c>
    </row>
    <row r="41" spans="1:80" ht="30" customHeight="1" x14ac:dyDescent="0.15">
      <c r="C41" s="120"/>
      <c r="D41" s="606" t="s">
        <v>44</v>
      </c>
      <c r="E41" s="606"/>
      <c r="F41" s="606"/>
      <c r="G41" s="606"/>
      <c r="H41" s="606"/>
      <c r="I41" s="606"/>
      <c r="J41" s="88"/>
      <c r="K41" s="607"/>
      <c r="L41" s="608"/>
      <c r="M41" s="608"/>
      <c r="N41" s="608"/>
      <c r="O41" s="608"/>
      <c r="P41" s="608"/>
      <c r="Q41" s="608"/>
      <c r="R41" s="608"/>
      <c r="S41" s="608"/>
      <c r="T41" s="608"/>
      <c r="U41" s="608"/>
      <c r="V41" s="608"/>
      <c r="W41" s="608"/>
      <c r="X41" s="608"/>
      <c r="Y41" s="608"/>
      <c r="Z41" s="608"/>
      <c r="AA41" s="608"/>
      <c r="AB41" s="608"/>
      <c r="AC41" s="608"/>
      <c r="AD41" s="609"/>
      <c r="CB41" s="161" t="s">
        <v>360</v>
      </c>
    </row>
    <row r="42" spans="1:80" ht="16.5" customHeight="1" x14ac:dyDescent="0.15">
      <c r="C42" s="98"/>
      <c r="D42" s="606" t="s">
        <v>24</v>
      </c>
      <c r="E42" s="606"/>
      <c r="F42" s="606"/>
      <c r="G42" s="606"/>
      <c r="H42" s="606"/>
      <c r="I42" s="606"/>
      <c r="J42" s="60"/>
      <c r="K42" s="403"/>
      <c r="L42" s="77" t="s">
        <v>306</v>
      </c>
      <c r="M42" s="307"/>
      <c r="N42" s="311"/>
      <c r="O42" s="77" t="s">
        <v>26</v>
      </c>
      <c r="P42" s="307"/>
      <c r="Q42" s="311"/>
      <c r="R42" s="77" t="s">
        <v>27</v>
      </c>
      <c r="S42" s="307"/>
      <c r="T42" s="311"/>
      <c r="U42" s="77" t="s">
        <v>67</v>
      </c>
      <c r="CB42" s="161" t="s">
        <v>361</v>
      </c>
    </row>
    <row r="43" spans="1:80" ht="16.5" customHeight="1" x14ac:dyDescent="0.15">
      <c r="C43" s="98"/>
      <c r="D43" s="756" t="s">
        <v>112</v>
      </c>
      <c r="E43" s="756"/>
      <c r="F43" s="756"/>
      <c r="G43" s="756"/>
      <c r="H43" s="756"/>
      <c r="I43" s="756"/>
      <c r="J43" s="60"/>
      <c r="K43" s="307"/>
      <c r="L43" s="404"/>
      <c r="M43" s="332"/>
      <c r="N43" s="332"/>
      <c r="O43" s="332"/>
      <c r="P43" s="311"/>
      <c r="Q43" s="760"/>
      <c r="R43" s="758"/>
      <c r="S43" s="758"/>
      <c r="T43" s="549" t="str">
        <f>IF(Q43="","都道府県",IF(Q43="北海","道",IF(Q43="東京","都",IF(Q43="大阪","府",IF(Q43="京都","府","県")))))</f>
        <v>都道府県</v>
      </c>
      <c r="U43" s="549"/>
      <c r="V43" s="549"/>
      <c r="W43" s="757"/>
      <c r="X43" s="757"/>
      <c r="Y43" s="757"/>
      <c r="Z43" s="758" t="s">
        <v>370</v>
      </c>
      <c r="AA43" s="758"/>
      <c r="AB43" s="757"/>
      <c r="AC43" s="757"/>
      <c r="AD43" s="757"/>
      <c r="AE43" s="759" t="s">
        <v>371</v>
      </c>
      <c r="AF43" s="759"/>
      <c r="CB43" s="161" t="s">
        <v>362</v>
      </c>
    </row>
    <row r="44" spans="1:80" ht="16.5" customHeight="1" x14ac:dyDescent="0.15">
      <c r="C44" s="108"/>
      <c r="D44" s="615" t="s">
        <v>111</v>
      </c>
      <c r="E44" s="615"/>
      <c r="F44" s="615"/>
      <c r="G44" s="615"/>
      <c r="H44" s="615"/>
      <c r="I44" s="615"/>
      <c r="J44" s="80"/>
      <c r="K44" s="628"/>
      <c r="L44" s="629"/>
      <c r="M44" s="629"/>
      <c r="N44" s="629"/>
      <c r="O44" s="629"/>
      <c r="P44" s="629"/>
      <c r="Q44" s="629"/>
      <c r="R44" s="629"/>
      <c r="S44" s="629"/>
      <c r="T44" s="629"/>
      <c r="U44" s="629"/>
      <c r="V44" s="629"/>
      <c r="W44" s="629"/>
      <c r="X44" s="629"/>
      <c r="Y44" s="629"/>
      <c r="Z44" s="629"/>
      <c r="AA44" s="629"/>
      <c r="AB44" s="629"/>
      <c r="AC44" s="629"/>
      <c r="AD44" s="630"/>
      <c r="AE44" s="64" t="s">
        <v>20</v>
      </c>
      <c r="AF44" s="64"/>
      <c r="CB44" s="161" t="s">
        <v>363</v>
      </c>
    </row>
    <row r="45" spans="1:80" ht="16.5" customHeight="1" x14ac:dyDescent="0.15">
      <c r="C45" s="120"/>
      <c r="D45" s="616"/>
      <c r="E45" s="616"/>
      <c r="F45" s="616"/>
      <c r="G45" s="616"/>
      <c r="H45" s="616"/>
      <c r="I45" s="616"/>
      <c r="J45" s="88"/>
      <c r="K45" s="631"/>
      <c r="L45" s="632"/>
      <c r="M45" s="632"/>
      <c r="N45" s="632"/>
      <c r="O45" s="632"/>
      <c r="P45" s="632"/>
      <c r="Q45" s="632"/>
      <c r="R45" s="632"/>
      <c r="S45" s="632"/>
      <c r="T45" s="632"/>
      <c r="U45" s="632"/>
      <c r="V45" s="632"/>
      <c r="W45" s="632"/>
      <c r="X45" s="632"/>
      <c r="Y45" s="632"/>
      <c r="Z45" s="632"/>
      <c r="AA45" s="632"/>
      <c r="AB45" s="632"/>
      <c r="AC45" s="632"/>
      <c r="AD45" s="633"/>
      <c r="AF45" s="102"/>
    </row>
    <row r="46" spans="1:80" ht="14.25" customHeight="1" x14ac:dyDescent="0.15"/>
    <row r="47" spans="1:80" hidden="1" x14ac:dyDescent="0.15"/>
  </sheetData>
  <sheetProtection sheet="1" objects="1" scenarios="1"/>
  <dataConsolidate/>
  <mergeCells count="71">
    <mergeCell ref="AD1:AF1"/>
    <mergeCell ref="A3:AF3"/>
    <mergeCell ref="A4:AF4"/>
    <mergeCell ref="L5:V5"/>
    <mergeCell ref="AE34:AF34"/>
    <mergeCell ref="K31:AD31"/>
    <mergeCell ref="K32:AD32"/>
    <mergeCell ref="Q34:S34"/>
    <mergeCell ref="T34:V34"/>
    <mergeCell ref="W34:Y34"/>
    <mergeCell ref="Z34:AA34"/>
    <mergeCell ref="AB34:AD34"/>
    <mergeCell ref="K17:AD18"/>
    <mergeCell ref="T16:V16"/>
    <mergeCell ref="Z16:AA16"/>
    <mergeCell ref="AE25:AF25"/>
    <mergeCell ref="AE16:AF16"/>
    <mergeCell ref="Q16:S16"/>
    <mergeCell ref="W16:Y16"/>
    <mergeCell ref="AB16:AD16"/>
    <mergeCell ref="D43:I43"/>
    <mergeCell ref="K26:AD27"/>
    <mergeCell ref="K22:AD22"/>
    <mergeCell ref="K23:AD23"/>
    <mergeCell ref="Q25:S25"/>
    <mergeCell ref="T25:V25"/>
    <mergeCell ref="W25:Y25"/>
    <mergeCell ref="Z25:AA25"/>
    <mergeCell ref="AB25:AD25"/>
    <mergeCell ref="AE43:AF43"/>
    <mergeCell ref="K41:AD41"/>
    <mergeCell ref="Q43:S43"/>
    <mergeCell ref="D44:I45"/>
    <mergeCell ref="D35:I36"/>
    <mergeCell ref="D39:I39"/>
    <mergeCell ref="Q39:S39"/>
    <mergeCell ref="D40:I40"/>
    <mergeCell ref="D41:I41"/>
    <mergeCell ref="D42:I42"/>
    <mergeCell ref="K35:AD36"/>
    <mergeCell ref="K40:AD40"/>
    <mergeCell ref="K44:AD45"/>
    <mergeCell ref="T43:V43"/>
    <mergeCell ref="W43:Y43"/>
    <mergeCell ref="Z43:AA43"/>
    <mergeCell ref="AB43:AD43"/>
    <mergeCell ref="D15:I15"/>
    <mergeCell ref="D16:I16"/>
    <mergeCell ref="D17:I18"/>
    <mergeCell ref="D34:I34"/>
    <mergeCell ref="Q21:S21"/>
    <mergeCell ref="D22:I22"/>
    <mergeCell ref="D23:I23"/>
    <mergeCell ref="D24:I24"/>
    <mergeCell ref="D25:I25"/>
    <mergeCell ref="D26:I27"/>
    <mergeCell ref="D21:I21"/>
    <mergeCell ref="D30:I30"/>
    <mergeCell ref="Q30:S30"/>
    <mergeCell ref="D31:I31"/>
    <mergeCell ref="D32:I32"/>
    <mergeCell ref="D33:I33"/>
    <mergeCell ref="D12:I12"/>
    <mergeCell ref="Q12:S12"/>
    <mergeCell ref="M8:O8"/>
    <mergeCell ref="D13:I13"/>
    <mergeCell ref="D14:I14"/>
    <mergeCell ref="K13:AD13"/>
    <mergeCell ref="K14:AD14"/>
    <mergeCell ref="Z9:AC9"/>
    <mergeCell ref="Z8:AC8"/>
  </mergeCells>
  <phoneticPr fontId="2"/>
  <dataValidations count="5">
    <dataValidation type="list" allowBlank="1" showInputMessage="1" showErrorMessage="1" sqref="Q43:S43 Q25:S25 Q34:S34 Q16:S16">
      <formula1>$CB$1:$CB$44</formula1>
    </dataValidation>
    <dataValidation type="list" allowBlank="1" showInputMessage="1" showErrorMessage="1" sqref="Z16:AA16 Z25:AA25 Z34:AA34 Z43:AA43">
      <formula1>"市区郡,市,区,郡"</formula1>
    </dataValidation>
    <dataValidation type="list" allowBlank="1" showInputMessage="1" showErrorMessage="1" sqref="AE16:AF16 AE25:AF25 AE34:AF34 AE43:AF43">
      <formula1>"区町村,区,町,村"</formula1>
    </dataValidation>
    <dataValidation type="list" allowBlank="1" showInputMessage="1" showErrorMessage="1" sqref="T12 T21 T30 T39">
      <formula1>"　,S,H,R"</formula1>
    </dataValidation>
    <dataValidation type="list" allowBlank="1" showInputMessage="1" showErrorMessage="1" sqref="K15 K24 K33 K42">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CB50"/>
  <sheetViews>
    <sheetView showGridLines="0" zoomScale="120" zoomScaleNormal="120" workbookViewId="0">
      <selection activeCell="K10" sqref="K10:AD10"/>
    </sheetView>
  </sheetViews>
  <sheetFormatPr defaultRowHeight="13.5" x14ac:dyDescent="0.15"/>
  <cols>
    <col min="1" max="79" width="2.875" style="32" customWidth="1"/>
    <col min="80" max="16384" width="9" style="32"/>
  </cols>
  <sheetData>
    <row r="1" spans="1:80" ht="13.5" customHeight="1" x14ac:dyDescent="0.15">
      <c r="Y1" s="77"/>
      <c r="Z1" s="77"/>
      <c r="AA1" s="77"/>
      <c r="AB1" s="77"/>
      <c r="CB1" s="161" t="s">
        <v>369</v>
      </c>
    </row>
    <row r="2" spans="1:80" ht="17.100000000000001" customHeight="1" x14ac:dyDescent="0.15">
      <c r="A2" s="38"/>
      <c r="B2" s="38"/>
      <c r="C2" s="38"/>
      <c r="D2" s="38"/>
      <c r="E2" s="38"/>
      <c r="F2" s="38"/>
      <c r="G2" s="38"/>
      <c r="H2" s="38"/>
      <c r="I2" s="38"/>
      <c r="J2" s="100"/>
      <c r="O2" s="747" t="s">
        <v>123</v>
      </c>
      <c r="P2" s="747"/>
      <c r="Q2" s="747"/>
      <c r="R2" s="747"/>
      <c r="T2" s="38"/>
      <c r="U2" s="38"/>
      <c r="V2" s="38"/>
      <c r="W2" s="38"/>
      <c r="X2" s="38"/>
      <c r="Y2" s="38"/>
      <c r="Z2" s="38"/>
      <c r="AA2" s="38"/>
      <c r="AB2" s="38"/>
      <c r="AD2" s="37">
        <v>1</v>
      </c>
      <c r="AE2" s="24">
        <v>6</v>
      </c>
      <c r="AF2" s="40">
        <v>0</v>
      </c>
      <c r="CB2" s="161" t="s">
        <v>318</v>
      </c>
    </row>
    <row r="3" spans="1:80" ht="16.5" customHeight="1" x14ac:dyDescent="0.15">
      <c r="A3" s="38"/>
      <c r="B3" s="38"/>
      <c r="C3" s="38"/>
      <c r="D3" s="38"/>
      <c r="E3" s="38"/>
      <c r="F3" s="38"/>
      <c r="G3" s="38"/>
      <c r="H3" s="38"/>
      <c r="I3" s="38"/>
      <c r="J3" s="100"/>
      <c r="N3" s="100"/>
      <c r="O3" s="100"/>
      <c r="P3" s="100"/>
      <c r="Q3" s="100"/>
      <c r="T3" s="38"/>
      <c r="U3" s="38"/>
      <c r="V3" s="38"/>
      <c r="W3" s="38"/>
      <c r="X3" s="38"/>
      <c r="Y3" s="38"/>
      <c r="Z3" s="38"/>
      <c r="AA3" s="38"/>
      <c r="AB3" s="38"/>
      <c r="AD3" s="155"/>
      <c r="AE3" s="155"/>
      <c r="CB3" s="161" t="s">
        <v>319</v>
      </c>
    </row>
    <row r="4" spans="1:80" ht="17.100000000000001" customHeight="1" x14ac:dyDescent="0.15">
      <c r="C4" s="772" t="s">
        <v>122</v>
      </c>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167"/>
      <c r="CB4" s="161" t="s">
        <v>320</v>
      </c>
    </row>
    <row r="5" spans="1:80" ht="16.5" customHeight="1" x14ac:dyDescent="0.15">
      <c r="B5" s="105"/>
      <c r="C5" s="106"/>
      <c r="CB5" s="161" t="s">
        <v>321</v>
      </c>
    </row>
    <row r="6" spans="1:80" ht="17.100000000000001" customHeight="1" x14ac:dyDescent="0.15">
      <c r="E6" s="64" t="s">
        <v>0</v>
      </c>
      <c r="L6" s="64" t="s">
        <v>70</v>
      </c>
      <c r="CB6" s="161" t="s">
        <v>322</v>
      </c>
    </row>
    <row r="7" spans="1:80" ht="17.100000000000001" customHeight="1" x14ac:dyDescent="0.15">
      <c r="D7" s="59"/>
      <c r="E7" s="97"/>
      <c r="F7" s="97"/>
      <c r="G7" s="97"/>
      <c r="H7" s="97"/>
      <c r="I7" s="36"/>
      <c r="K7" s="314" t="str">
        <f>'1'!R22</f>
        <v/>
      </c>
      <c r="L7" s="329" t="str">
        <f>'1'!S22</f>
        <v/>
      </c>
      <c r="M7" s="667" t="str">
        <f>'1'!T22</f>
        <v>(  )</v>
      </c>
      <c r="N7" s="752"/>
      <c r="O7" s="753"/>
      <c r="P7" s="314" t="str">
        <f>'1'!W22</f>
        <v/>
      </c>
      <c r="Q7" s="319" t="str">
        <f>'1'!X22</f>
        <v/>
      </c>
      <c r="R7" s="330" t="str">
        <f>'1'!Y22</f>
        <v/>
      </c>
      <c r="S7" s="319" t="str">
        <f>'1'!Z22</f>
        <v/>
      </c>
      <c r="T7" s="319" t="str">
        <f>'1'!AA22</f>
        <v/>
      </c>
      <c r="U7" s="329" t="str">
        <f>'1'!AB22</f>
        <v/>
      </c>
      <c r="CB7" s="161" t="s">
        <v>323</v>
      </c>
    </row>
    <row r="8" spans="1:80" ht="17.100000000000001" customHeight="1" x14ac:dyDescent="0.15">
      <c r="M8" s="64"/>
      <c r="N8" s="64"/>
      <c r="Q8" s="158"/>
      <c r="U8" s="159"/>
      <c r="CB8" s="161" t="s">
        <v>324</v>
      </c>
    </row>
    <row r="9" spans="1:80" ht="16.5" customHeight="1" x14ac:dyDescent="0.15">
      <c r="A9" s="32" t="s">
        <v>14</v>
      </c>
      <c r="Q9" s="158"/>
      <c r="U9" s="159"/>
      <c r="V9" s="159"/>
      <c r="W9" s="159"/>
      <c r="X9" s="159"/>
      <c r="Y9" s="159"/>
      <c r="Z9" s="159"/>
      <c r="AA9" s="159"/>
      <c r="AB9" s="159"/>
      <c r="AC9" s="159"/>
      <c r="AD9" s="159"/>
      <c r="AE9" s="159"/>
      <c r="AF9" s="159"/>
      <c r="CB9" s="161" t="s">
        <v>326</v>
      </c>
    </row>
    <row r="10" spans="1:80" ht="16.5" customHeight="1" x14ac:dyDescent="0.15">
      <c r="A10" s="293">
        <v>52</v>
      </c>
      <c r="C10" s="98"/>
      <c r="D10" s="606" t="s">
        <v>49</v>
      </c>
      <c r="E10" s="606"/>
      <c r="F10" s="606"/>
      <c r="G10" s="606"/>
      <c r="H10" s="606"/>
      <c r="I10" s="606"/>
      <c r="J10" s="60"/>
      <c r="K10" s="607"/>
      <c r="L10" s="608"/>
      <c r="M10" s="608"/>
      <c r="N10" s="608"/>
      <c r="O10" s="608"/>
      <c r="P10" s="608"/>
      <c r="Q10" s="608"/>
      <c r="R10" s="608"/>
      <c r="S10" s="608"/>
      <c r="T10" s="608"/>
      <c r="U10" s="608"/>
      <c r="V10" s="608"/>
      <c r="W10" s="608"/>
      <c r="X10" s="608"/>
      <c r="Y10" s="608"/>
      <c r="Z10" s="608"/>
      <c r="AA10" s="608"/>
      <c r="AB10" s="608"/>
      <c r="AC10" s="608"/>
      <c r="AD10" s="609"/>
      <c r="AE10" s="159"/>
      <c r="AF10" s="159"/>
      <c r="CB10" s="161" t="s">
        <v>327</v>
      </c>
    </row>
    <row r="11" spans="1:80" ht="30" customHeight="1" x14ac:dyDescent="0.15">
      <c r="C11" s="120"/>
      <c r="D11" s="606" t="s">
        <v>121</v>
      </c>
      <c r="E11" s="606"/>
      <c r="F11" s="606"/>
      <c r="G11" s="606"/>
      <c r="H11" s="606"/>
      <c r="I11" s="606"/>
      <c r="J11" s="88"/>
      <c r="K11" s="607"/>
      <c r="L11" s="608"/>
      <c r="M11" s="608"/>
      <c r="N11" s="608"/>
      <c r="O11" s="608"/>
      <c r="P11" s="608"/>
      <c r="Q11" s="608"/>
      <c r="R11" s="608"/>
      <c r="S11" s="608"/>
      <c r="T11" s="608"/>
      <c r="U11" s="608"/>
      <c r="V11" s="608"/>
      <c r="W11" s="608"/>
      <c r="X11" s="608"/>
      <c r="Y11" s="608"/>
      <c r="Z11" s="608"/>
      <c r="AA11" s="608"/>
      <c r="AB11" s="608"/>
      <c r="AC11" s="608"/>
      <c r="AD11" s="609"/>
      <c r="CB11" s="161" t="s">
        <v>328</v>
      </c>
    </row>
    <row r="12" spans="1:80" ht="16.5" customHeight="1" x14ac:dyDescent="0.15">
      <c r="C12" s="108"/>
      <c r="D12" s="606" t="s">
        <v>24</v>
      </c>
      <c r="E12" s="606"/>
      <c r="F12" s="606"/>
      <c r="G12" s="606"/>
      <c r="H12" s="606"/>
      <c r="I12" s="606"/>
      <c r="J12" s="80"/>
      <c r="K12" s="403" t="s">
        <v>316</v>
      </c>
      <c r="L12" s="77" t="s">
        <v>306</v>
      </c>
      <c r="M12" s="307"/>
      <c r="N12" s="311"/>
      <c r="O12" s="77" t="s">
        <v>26</v>
      </c>
      <c r="P12" s="307"/>
      <c r="Q12" s="311"/>
      <c r="R12" s="77" t="s">
        <v>27</v>
      </c>
      <c r="S12" s="307"/>
      <c r="T12" s="311"/>
      <c r="U12" s="32" t="s">
        <v>67</v>
      </c>
      <c r="CB12" s="161" t="s">
        <v>329</v>
      </c>
    </row>
    <row r="13" spans="1:80" ht="16.5" customHeight="1" x14ac:dyDescent="0.15">
      <c r="C13" s="108"/>
      <c r="D13" s="615" t="s">
        <v>120</v>
      </c>
      <c r="E13" s="615"/>
      <c r="F13" s="615"/>
      <c r="G13" s="615"/>
      <c r="H13" s="615"/>
      <c r="I13" s="615"/>
      <c r="J13" s="82"/>
      <c r="K13" s="764"/>
      <c r="L13" s="765"/>
      <c r="M13" s="765"/>
      <c r="N13" s="165" t="s">
        <v>119</v>
      </c>
      <c r="O13" s="726" t="s">
        <v>376</v>
      </c>
      <c r="P13" s="706"/>
      <c r="Q13" s="707"/>
      <c r="R13" s="766"/>
      <c r="S13" s="767"/>
      <c r="T13" s="141"/>
      <c r="CB13" s="161" t="s">
        <v>330</v>
      </c>
    </row>
    <row r="14" spans="1:80" ht="16.5" customHeight="1" x14ac:dyDescent="0.15">
      <c r="C14" s="120"/>
      <c r="D14" s="616" t="s">
        <v>118</v>
      </c>
      <c r="E14" s="616"/>
      <c r="F14" s="616"/>
      <c r="G14" s="616"/>
      <c r="H14" s="616"/>
      <c r="I14" s="616"/>
      <c r="J14" s="121"/>
      <c r="K14" s="770"/>
      <c r="L14" s="771"/>
      <c r="M14" s="771"/>
      <c r="N14" s="166" t="s">
        <v>375</v>
      </c>
      <c r="O14" s="727"/>
      <c r="P14" s="728"/>
      <c r="Q14" s="729"/>
      <c r="R14" s="768"/>
      <c r="S14" s="769"/>
      <c r="T14" s="138" t="s">
        <v>117</v>
      </c>
      <c r="CB14" s="161" t="s">
        <v>331</v>
      </c>
    </row>
    <row r="15" spans="1:80" ht="16.5" customHeight="1" x14ac:dyDescent="0.15">
      <c r="C15" s="120"/>
      <c r="D15" s="606" t="s">
        <v>116</v>
      </c>
      <c r="E15" s="606"/>
      <c r="F15" s="606"/>
      <c r="G15" s="606"/>
      <c r="H15" s="606"/>
      <c r="I15" s="606"/>
      <c r="J15" s="88"/>
      <c r="K15" s="307"/>
      <c r="L15" s="404"/>
      <c r="M15" s="332"/>
      <c r="N15" s="332"/>
      <c r="O15" s="332"/>
      <c r="P15" s="311"/>
      <c r="Q15" s="760"/>
      <c r="R15" s="758"/>
      <c r="S15" s="758"/>
      <c r="T15" s="549" t="str">
        <f>IF(Q15="","都道府県",IF(Q15="北海","道",IF(Q15="東京","都",IF(Q15="大阪","府",IF(Q15="京都","府","県")))))</f>
        <v>都道府県</v>
      </c>
      <c r="U15" s="549"/>
      <c r="V15" s="549"/>
      <c r="W15" s="757"/>
      <c r="X15" s="757"/>
      <c r="Y15" s="757"/>
      <c r="Z15" s="758" t="s">
        <v>370</v>
      </c>
      <c r="AA15" s="758"/>
      <c r="AB15" s="757"/>
      <c r="AC15" s="757"/>
      <c r="AD15" s="757"/>
      <c r="AE15" s="759" t="s">
        <v>371</v>
      </c>
      <c r="AF15" s="759"/>
      <c r="CB15" s="161" t="s">
        <v>332</v>
      </c>
    </row>
    <row r="16" spans="1:80" ht="16.5" customHeight="1" x14ac:dyDescent="0.15">
      <c r="C16" s="108"/>
      <c r="D16" s="615" t="s">
        <v>115</v>
      </c>
      <c r="E16" s="615"/>
      <c r="F16" s="615"/>
      <c r="G16" s="615"/>
      <c r="H16" s="615"/>
      <c r="I16" s="615"/>
      <c r="J16" s="80"/>
      <c r="K16" s="628"/>
      <c r="L16" s="629"/>
      <c r="M16" s="629"/>
      <c r="N16" s="629"/>
      <c r="O16" s="629"/>
      <c r="P16" s="629"/>
      <c r="Q16" s="629"/>
      <c r="R16" s="629"/>
      <c r="S16" s="629"/>
      <c r="T16" s="629"/>
      <c r="U16" s="629"/>
      <c r="V16" s="629"/>
      <c r="W16" s="629"/>
      <c r="X16" s="629"/>
      <c r="Y16" s="629"/>
      <c r="Z16" s="629"/>
      <c r="AA16" s="629"/>
      <c r="AB16" s="629"/>
      <c r="AC16" s="629"/>
      <c r="AD16" s="630"/>
      <c r="AE16" s="64" t="s">
        <v>20</v>
      </c>
      <c r="AF16" s="64"/>
      <c r="CB16" s="161" t="s">
        <v>333</v>
      </c>
    </row>
    <row r="17" spans="1:80" ht="16.5" customHeight="1" x14ac:dyDescent="0.15">
      <c r="C17" s="120"/>
      <c r="D17" s="616"/>
      <c r="E17" s="616"/>
      <c r="F17" s="616"/>
      <c r="G17" s="616"/>
      <c r="H17" s="616"/>
      <c r="I17" s="616"/>
      <c r="J17" s="88"/>
      <c r="K17" s="631"/>
      <c r="L17" s="632"/>
      <c r="M17" s="632"/>
      <c r="N17" s="632"/>
      <c r="O17" s="632"/>
      <c r="P17" s="632"/>
      <c r="Q17" s="632"/>
      <c r="R17" s="632"/>
      <c r="S17" s="632"/>
      <c r="T17" s="632"/>
      <c r="U17" s="632"/>
      <c r="V17" s="632"/>
      <c r="W17" s="632"/>
      <c r="X17" s="632"/>
      <c r="Y17" s="632"/>
      <c r="Z17" s="632"/>
      <c r="AA17" s="632"/>
      <c r="AB17" s="632"/>
      <c r="AC17" s="632"/>
      <c r="AD17" s="633"/>
      <c r="AF17" s="102"/>
      <c r="CB17" s="161" t="s">
        <v>334</v>
      </c>
    </row>
    <row r="18" spans="1:80" ht="16.5" customHeight="1" x14ac:dyDescent="0.15">
      <c r="D18" s="42"/>
      <c r="E18" s="42"/>
      <c r="F18" s="42"/>
      <c r="G18" s="42"/>
      <c r="H18" s="42"/>
      <c r="I18" s="42"/>
      <c r="CB18" s="161" t="s">
        <v>335</v>
      </c>
    </row>
    <row r="19" spans="1:80" ht="16.5" customHeight="1" x14ac:dyDescent="0.15">
      <c r="Q19" s="158"/>
      <c r="U19" s="159"/>
      <c r="V19" s="159"/>
      <c r="W19" s="159"/>
      <c r="X19" s="159"/>
      <c r="Y19" s="159"/>
      <c r="Z19" s="159"/>
      <c r="AA19" s="159"/>
      <c r="AB19" s="159"/>
      <c r="AC19" s="159"/>
      <c r="AD19" s="159"/>
      <c r="AE19" s="159"/>
      <c r="AF19" s="159"/>
      <c r="CB19" s="161" t="s">
        <v>338</v>
      </c>
    </row>
    <row r="20" spans="1:80" ht="16.5" customHeight="1" x14ac:dyDescent="0.15">
      <c r="A20" s="293">
        <v>52</v>
      </c>
      <c r="C20" s="98"/>
      <c r="D20" s="606" t="s">
        <v>49</v>
      </c>
      <c r="E20" s="606"/>
      <c r="F20" s="606"/>
      <c r="G20" s="606"/>
      <c r="H20" s="606"/>
      <c r="I20" s="606"/>
      <c r="J20" s="60"/>
      <c r="K20" s="607"/>
      <c r="L20" s="608"/>
      <c r="M20" s="608"/>
      <c r="N20" s="608"/>
      <c r="O20" s="608"/>
      <c r="P20" s="608"/>
      <c r="Q20" s="608"/>
      <c r="R20" s="608"/>
      <c r="S20" s="608"/>
      <c r="T20" s="608"/>
      <c r="U20" s="608"/>
      <c r="V20" s="608"/>
      <c r="W20" s="608"/>
      <c r="X20" s="608"/>
      <c r="Y20" s="608"/>
      <c r="Z20" s="608"/>
      <c r="AA20" s="608"/>
      <c r="AB20" s="608"/>
      <c r="AC20" s="608"/>
      <c r="AD20" s="609"/>
      <c r="AE20" s="159"/>
      <c r="AF20" s="159"/>
      <c r="CB20" s="161" t="s">
        <v>339</v>
      </c>
    </row>
    <row r="21" spans="1:80" ht="30" customHeight="1" x14ac:dyDescent="0.15">
      <c r="C21" s="120"/>
      <c r="D21" s="606" t="s">
        <v>121</v>
      </c>
      <c r="E21" s="606"/>
      <c r="F21" s="606"/>
      <c r="G21" s="606"/>
      <c r="H21" s="606"/>
      <c r="I21" s="606"/>
      <c r="J21" s="88"/>
      <c r="K21" s="607"/>
      <c r="L21" s="608"/>
      <c r="M21" s="608"/>
      <c r="N21" s="608"/>
      <c r="O21" s="608"/>
      <c r="P21" s="608"/>
      <c r="Q21" s="608"/>
      <c r="R21" s="608"/>
      <c r="S21" s="608"/>
      <c r="T21" s="608"/>
      <c r="U21" s="608"/>
      <c r="V21" s="608"/>
      <c r="W21" s="608"/>
      <c r="X21" s="608"/>
      <c r="Y21" s="608"/>
      <c r="Z21" s="608"/>
      <c r="AA21" s="608"/>
      <c r="AB21" s="608"/>
      <c r="AC21" s="608"/>
      <c r="AD21" s="609"/>
      <c r="CB21" s="161" t="s">
        <v>340</v>
      </c>
    </row>
    <row r="22" spans="1:80" ht="16.5" customHeight="1" x14ac:dyDescent="0.15">
      <c r="C22" s="108"/>
      <c r="D22" s="606" t="s">
        <v>24</v>
      </c>
      <c r="E22" s="606"/>
      <c r="F22" s="606"/>
      <c r="G22" s="606"/>
      <c r="H22" s="606"/>
      <c r="I22" s="606"/>
      <c r="J22" s="80"/>
      <c r="K22" s="403"/>
      <c r="L22" s="77" t="s">
        <v>306</v>
      </c>
      <c r="M22" s="307"/>
      <c r="N22" s="311"/>
      <c r="O22" s="77" t="s">
        <v>26</v>
      </c>
      <c r="P22" s="307"/>
      <c r="Q22" s="311"/>
      <c r="R22" s="77" t="s">
        <v>27</v>
      </c>
      <c r="S22" s="307"/>
      <c r="T22" s="311"/>
      <c r="U22" s="32" t="s">
        <v>67</v>
      </c>
      <c r="CB22" s="161" t="s">
        <v>341</v>
      </c>
    </row>
    <row r="23" spans="1:80" ht="16.5" customHeight="1" x14ac:dyDescent="0.15">
      <c r="C23" s="108"/>
      <c r="D23" s="615" t="s">
        <v>120</v>
      </c>
      <c r="E23" s="615"/>
      <c r="F23" s="615"/>
      <c r="G23" s="615"/>
      <c r="H23" s="615"/>
      <c r="I23" s="615"/>
      <c r="J23" s="82"/>
      <c r="K23" s="764"/>
      <c r="L23" s="765"/>
      <c r="M23" s="765"/>
      <c r="N23" s="165" t="s">
        <v>119</v>
      </c>
      <c r="O23" s="726" t="s">
        <v>376</v>
      </c>
      <c r="P23" s="706"/>
      <c r="Q23" s="707"/>
      <c r="R23" s="766"/>
      <c r="S23" s="767"/>
      <c r="T23" s="141"/>
      <c r="CB23" s="161" t="s">
        <v>342</v>
      </c>
    </row>
    <row r="24" spans="1:80" ht="16.5" customHeight="1" x14ac:dyDescent="0.15">
      <c r="C24" s="120"/>
      <c r="D24" s="616" t="s">
        <v>118</v>
      </c>
      <c r="E24" s="616"/>
      <c r="F24" s="616"/>
      <c r="G24" s="616"/>
      <c r="H24" s="616"/>
      <c r="I24" s="616"/>
      <c r="J24" s="121"/>
      <c r="K24" s="770"/>
      <c r="L24" s="771"/>
      <c r="M24" s="771"/>
      <c r="N24" s="166" t="s">
        <v>375</v>
      </c>
      <c r="O24" s="727"/>
      <c r="P24" s="728"/>
      <c r="Q24" s="729"/>
      <c r="R24" s="768"/>
      <c r="S24" s="769"/>
      <c r="T24" s="138" t="s">
        <v>117</v>
      </c>
      <c r="CB24" s="161" t="s">
        <v>343</v>
      </c>
    </row>
    <row r="25" spans="1:80" ht="16.5" customHeight="1" x14ac:dyDescent="0.15">
      <c r="C25" s="120"/>
      <c r="D25" s="606" t="s">
        <v>116</v>
      </c>
      <c r="E25" s="606"/>
      <c r="F25" s="606"/>
      <c r="G25" s="606"/>
      <c r="H25" s="606"/>
      <c r="I25" s="606"/>
      <c r="J25" s="88"/>
      <c r="K25" s="307"/>
      <c r="L25" s="404"/>
      <c r="M25" s="332"/>
      <c r="N25" s="332"/>
      <c r="O25" s="332"/>
      <c r="P25" s="311"/>
      <c r="Q25" s="760"/>
      <c r="R25" s="758"/>
      <c r="S25" s="758"/>
      <c r="T25" s="549" t="str">
        <f>IF(Q25="","都道府県",IF(Q25="北海","道",IF(Q25="東京","都",IF(Q25="大阪","府",IF(Q25="京都","府","県")))))</f>
        <v>都道府県</v>
      </c>
      <c r="U25" s="549"/>
      <c r="V25" s="549"/>
      <c r="W25" s="757"/>
      <c r="X25" s="757"/>
      <c r="Y25" s="757"/>
      <c r="Z25" s="758" t="s">
        <v>370</v>
      </c>
      <c r="AA25" s="758"/>
      <c r="AB25" s="757"/>
      <c r="AC25" s="757"/>
      <c r="AD25" s="757"/>
      <c r="AE25" s="759" t="s">
        <v>371</v>
      </c>
      <c r="AF25" s="759"/>
      <c r="CB25" s="161" t="s">
        <v>344</v>
      </c>
    </row>
    <row r="26" spans="1:80" ht="16.5" customHeight="1" x14ac:dyDescent="0.15">
      <c r="C26" s="108"/>
      <c r="D26" s="615" t="s">
        <v>115</v>
      </c>
      <c r="E26" s="615"/>
      <c r="F26" s="615"/>
      <c r="G26" s="615"/>
      <c r="H26" s="615"/>
      <c r="I26" s="615"/>
      <c r="J26" s="80"/>
      <c r="K26" s="628"/>
      <c r="L26" s="629"/>
      <c r="M26" s="629"/>
      <c r="N26" s="629"/>
      <c r="O26" s="629"/>
      <c r="P26" s="629"/>
      <c r="Q26" s="629"/>
      <c r="R26" s="629"/>
      <c r="S26" s="629"/>
      <c r="T26" s="629"/>
      <c r="U26" s="629"/>
      <c r="V26" s="629"/>
      <c r="W26" s="629"/>
      <c r="X26" s="629"/>
      <c r="Y26" s="629"/>
      <c r="Z26" s="629"/>
      <c r="AA26" s="629"/>
      <c r="AB26" s="629"/>
      <c r="AC26" s="629"/>
      <c r="AD26" s="630"/>
      <c r="AE26" s="64" t="s">
        <v>20</v>
      </c>
      <c r="AF26" s="64"/>
      <c r="CB26" s="161" t="s">
        <v>345</v>
      </c>
    </row>
    <row r="27" spans="1:80" ht="16.5" customHeight="1" x14ac:dyDescent="0.15">
      <c r="C27" s="120"/>
      <c r="D27" s="616"/>
      <c r="E27" s="616"/>
      <c r="F27" s="616"/>
      <c r="G27" s="616"/>
      <c r="H27" s="616"/>
      <c r="I27" s="616"/>
      <c r="J27" s="88"/>
      <c r="K27" s="631"/>
      <c r="L27" s="632"/>
      <c r="M27" s="632"/>
      <c r="N27" s="632"/>
      <c r="O27" s="632"/>
      <c r="P27" s="632"/>
      <c r="Q27" s="632"/>
      <c r="R27" s="632"/>
      <c r="S27" s="632"/>
      <c r="T27" s="632"/>
      <c r="U27" s="632"/>
      <c r="V27" s="632"/>
      <c r="W27" s="632"/>
      <c r="X27" s="632"/>
      <c r="Y27" s="632"/>
      <c r="Z27" s="632"/>
      <c r="AA27" s="632"/>
      <c r="AB27" s="632"/>
      <c r="AC27" s="632"/>
      <c r="AD27" s="633"/>
      <c r="AF27" s="102"/>
      <c r="CB27" s="161" t="s">
        <v>346</v>
      </c>
    </row>
    <row r="28" spans="1:80" ht="16.5" customHeight="1" x14ac:dyDescent="0.15">
      <c r="D28" s="42"/>
      <c r="E28" s="42"/>
      <c r="F28" s="42"/>
      <c r="G28" s="42"/>
      <c r="H28" s="42"/>
      <c r="I28" s="42"/>
      <c r="CB28" s="161" t="s">
        <v>347</v>
      </c>
    </row>
    <row r="29" spans="1:80" ht="16.5" customHeight="1" x14ac:dyDescent="0.15">
      <c r="Q29" s="158"/>
      <c r="U29" s="159"/>
      <c r="V29" s="159"/>
      <c r="W29" s="159"/>
      <c r="X29" s="159"/>
      <c r="Y29" s="159"/>
      <c r="Z29" s="159"/>
      <c r="AA29" s="159"/>
      <c r="AB29" s="159"/>
      <c r="AC29" s="159"/>
      <c r="AD29" s="159"/>
      <c r="AE29" s="159"/>
      <c r="AF29" s="159"/>
      <c r="CB29" s="161" t="s">
        <v>350</v>
      </c>
    </row>
    <row r="30" spans="1:80" ht="16.5" customHeight="1" x14ac:dyDescent="0.15">
      <c r="A30" s="293">
        <v>52</v>
      </c>
      <c r="C30" s="98"/>
      <c r="D30" s="606" t="s">
        <v>49</v>
      </c>
      <c r="E30" s="606"/>
      <c r="F30" s="606"/>
      <c r="G30" s="606"/>
      <c r="H30" s="606"/>
      <c r="I30" s="606"/>
      <c r="J30" s="60"/>
      <c r="K30" s="607"/>
      <c r="L30" s="608"/>
      <c r="M30" s="608"/>
      <c r="N30" s="608"/>
      <c r="O30" s="608"/>
      <c r="P30" s="608"/>
      <c r="Q30" s="608"/>
      <c r="R30" s="608"/>
      <c r="S30" s="608"/>
      <c r="T30" s="608"/>
      <c r="U30" s="608"/>
      <c r="V30" s="608"/>
      <c r="W30" s="608"/>
      <c r="X30" s="608"/>
      <c r="Y30" s="608"/>
      <c r="Z30" s="608"/>
      <c r="AA30" s="608"/>
      <c r="AB30" s="608"/>
      <c r="AC30" s="608"/>
      <c r="AD30" s="609"/>
      <c r="AE30" s="159"/>
      <c r="AF30" s="159"/>
      <c r="CB30" s="161" t="s">
        <v>351</v>
      </c>
    </row>
    <row r="31" spans="1:80" ht="30" customHeight="1" x14ac:dyDescent="0.15">
      <c r="C31" s="120"/>
      <c r="D31" s="606" t="s">
        <v>121</v>
      </c>
      <c r="E31" s="606"/>
      <c r="F31" s="606"/>
      <c r="G31" s="606"/>
      <c r="H31" s="606"/>
      <c r="I31" s="606"/>
      <c r="J31" s="88"/>
      <c r="K31" s="607"/>
      <c r="L31" s="608"/>
      <c r="M31" s="608"/>
      <c r="N31" s="608"/>
      <c r="O31" s="608"/>
      <c r="P31" s="608"/>
      <c r="Q31" s="608"/>
      <c r="R31" s="608"/>
      <c r="S31" s="608"/>
      <c r="T31" s="608"/>
      <c r="U31" s="608"/>
      <c r="V31" s="608"/>
      <c r="W31" s="608"/>
      <c r="X31" s="608"/>
      <c r="Y31" s="608"/>
      <c r="Z31" s="608"/>
      <c r="AA31" s="608"/>
      <c r="AB31" s="608"/>
      <c r="AC31" s="608"/>
      <c r="AD31" s="609"/>
      <c r="CB31" s="161" t="s">
        <v>352</v>
      </c>
    </row>
    <row r="32" spans="1:80" ht="16.5" customHeight="1" x14ac:dyDescent="0.15">
      <c r="C32" s="108"/>
      <c r="D32" s="606" t="s">
        <v>24</v>
      </c>
      <c r="E32" s="606"/>
      <c r="F32" s="606"/>
      <c r="G32" s="606"/>
      <c r="H32" s="606"/>
      <c r="I32" s="606"/>
      <c r="J32" s="80"/>
      <c r="K32" s="403"/>
      <c r="L32" s="77" t="s">
        <v>306</v>
      </c>
      <c r="M32" s="307"/>
      <c r="N32" s="311"/>
      <c r="O32" s="77" t="s">
        <v>26</v>
      </c>
      <c r="P32" s="307"/>
      <c r="Q32" s="311"/>
      <c r="R32" s="77" t="s">
        <v>27</v>
      </c>
      <c r="S32" s="307"/>
      <c r="T32" s="311"/>
      <c r="U32" s="32" t="s">
        <v>67</v>
      </c>
      <c r="CB32" s="161" t="s">
        <v>353</v>
      </c>
    </row>
    <row r="33" spans="1:80" ht="16.5" customHeight="1" x14ac:dyDescent="0.15">
      <c r="C33" s="108"/>
      <c r="D33" s="615" t="s">
        <v>120</v>
      </c>
      <c r="E33" s="615"/>
      <c r="F33" s="615"/>
      <c r="G33" s="615"/>
      <c r="H33" s="615"/>
      <c r="I33" s="615"/>
      <c r="J33" s="82"/>
      <c r="K33" s="764"/>
      <c r="L33" s="765"/>
      <c r="M33" s="765"/>
      <c r="N33" s="165" t="s">
        <v>119</v>
      </c>
      <c r="O33" s="726" t="s">
        <v>376</v>
      </c>
      <c r="P33" s="706"/>
      <c r="Q33" s="707"/>
      <c r="R33" s="766"/>
      <c r="S33" s="767"/>
      <c r="T33" s="141"/>
      <c r="CB33" s="161" t="s">
        <v>354</v>
      </c>
    </row>
    <row r="34" spans="1:80" ht="16.5" customHeight="1" x14ac:dyDescent="0.15">
      <c r="C34" s="120"/>
      <c r="D34" s="616" t="s">
        <v>118</v>
      </c>
      <c r="E34" s="616"/>
      <c r="F34" s="616"/>
      <c r="G34" s="616"/>
      <c r="H34" s="616"/>
      <c r="I34" s="616"/>
      <c r="J34" s="121"/>
      <c r="K34" s="770"/>
      <c r="L34" s="771"/>
      <c r="M34" s="771"/>
      <c r="N34" s="166" t="s">
        <v>375</v>
      </c>
      <c r="O34" s="727"/>
      <c r="P34" s="728"/>
      <c r="Q34" s="729"/>
      <c r="R34" s="768"/>
      <c r="S34" s="769"/>
      <c r="T34" s="138" t="s">
        <v>117</v>
      </c>
      <c r="CB34" s="161" t="s">
        <v>355</v>
      </c>
    </row>
    <row r="35" spans="1:80" ht="16.5" customHeight="1" x14ac:dyDescent="0.15">
      <c r="C35" s="120"/>
      <c r="D35" s="606" t="s">
        <v>116</v>
      </c>
      <c r="E35" s="606"/>
      <c r="F35" s="606"/>
      <c r="G35" s="606"/>
      <c r="H35" s="606"/>
      <c r="I35" s="606"/>
      <c r="J35" s="88"/>
      <c r="K35" s="307"/>
      <c r="L35" s="404"/>
      <c r="M35" s="332"/>
      <c r="N35" s="332"/>
      <c r="O35" s="332"/>
      <c r="P35" s="311"/>
      <c r="Q35" s="760"/>
      <c r="R35" s="758"/>
      <c r="S35" s="758"/>
      <c r="T35" s="549" t="str">
        <f>IF(Q35="","都道府県",IF(Q35="北海","道",IF(Q35="東京","都",IF(Q35="大阪","府",IF(Q35="京都","府","県")))))</f>
        <v>都道府県</v>
      </c>
      <c r="U35" s="549"/>
      <c r="V35" s="549"/>
      <c r="W35" s="757"/>
      <c r="X35" s="757"/>
      <c r="Y35" s="757"/>
      <c r="Z35" s="758" t="s">
        <v>370</v>
      </c>
      <c r="AA35" s="758"/>
      <c r="AB35" s="757"/>
      <c r="AC35" s="757"/>
      <c r="AD35" s="757"/>
      <c r="AE35" s="759" t="s">
        <v>371</v>
      </c>
      <c r="AF35" s="759"/>
      <c r="CB35" s="161" t="s">
        <v>356</v>
      </c>
    </row>
    <row r="36" spans="1:80" ht="16.5" customHeight="1" x14ac:dyDescent="0.15">
      <c r="C36" s="108"/>
      <c r="D36" s="615" t="s">
        <v>115</v>
      </c>
      <c r="E36" s="615"/>
      <c r="F36" s="615"/>
      <c r="G36" s="615"/>
      <c r="H36" s="615"/>
      <c r="I36" s="615"/>
      <c r="J36" s="80"/>
      <c r="K36" s="628"/>
      <c r="L36" s="629"/>
      <c r="M36" s="629"/>
      <c r="N36" s="629"/>
      <c r="O36" s="629"/>
      <c r="P36" s="629"/>
      <c r="Q36" s="629"/>
      <c r="R36" s="629"/>
      <c r="S36" s="629"/>
      <c r="T36" s="629"/>
      <c r="U36" s="629"/>
      <c r="V36" s="629"/>
      <c r="W36" s="629"/>
      <c r="X36" s="629"/>
      <c r="Y36" s="629"/>
      <c r="Z36" s="629"/>
      <c r="AA36" s="629"/>
      <c r="AB36" s="629"/>
      <c r="AC36" s="629"/>
      <c r="AD36" s="630"/>
      <c r="AE36" s="64" t="s">
        <v>20</v>
      </c>
      <c r="AF36" s="64"/>
      <c r="CB36" s="161" t="s">
        <v>357</v>
      </c>
    </row>
    <row r="37" spans="1:80" ht="16.5" customHeight="1" x14ac:dyDescent="0.15">
      <c r="C37" s="120"/>
      <c r="D37" s="616"/>
      <c r="E37" s="616"/>
      <c r="F37" s="616"/>
      <c r="G37" s="616"/>
      <c r="H37" s="616"/>
      <c r="I37" s="616"/>
      <c r="J37" s="88"/>
      <c r="K37" s="631"/>
      <c r="L37" s="632"/>
      <c r="M37" s="632"/>
      <c r="N37" s="632"/>
      <c r="O37" s="632"/>
      <c r="P37" s="632"/>
      <c r="Q37" s="632"/>
      <c r="R37" s="632"/>
      <c r="S37" s="632"/>
      <c r="T37" s="632"/>
      <c r="U37" s="632"/>
      <c r="V37" s="632"/>
      <c r="W37" s="632"/>
      <c r="X37" s="632"/>
      <c r="Y37" s="632"/>
      <c r="Z37" s="632"/>
      <c r="AA37" s="632"/>
      <c r="AB37" s="632"/>
      <c r="AC37" s="632"/>
      <c r="AD37" s="633"/>
      <c r="AF37" s="102"/>
      <c r="CB37" s="161" t="s">
        <v>358</v>
      </c>
    </row>
    <row r="38" spans="1:80" ht="16.5" customHeight="1" x14ac:dyDescent="0.15">
      <c r="D38" s="42"/>
      <c r="E38" s="42"/>
      <c r="F38" s="42"/>
      <c r="G38" s="42"/>
      <c r="H38" s="42"/>
      <c r="I38" s="42"/>
      <c r="CB38" s="161" t="s">
        <v>359</v>
      </c>
    </row>
    <row r="39" spans="1:80" ht="16.5" customHeight="1" x14ac:dyDescent="0.15">
      <c r="Q39" s="158"/>
      <c r="U39" s="159"/>
      <c r="V39" s="159"/>
      <c r="W39" s="159"/>
      <c r="X39" s="159"/>
      <c r="Y39" s="159"/>
      <c r="Z39" s="159"/>
      <c r="AA39" s="159"/>
      <c r="AB39" s="159"/>
      <c r="AC39" s="159"/>
      <c r="AD39" s="159"/>
      <c r="AE39" s="159"/>
      <c r="AF39" s="159"/>
      <c r="CB39" s="161" t="s">
        <v>362</v>
      </c>
    </row>
    <row r="40" spans="1:80" ht="16.5" customHeight="1" x14ac:dyDescent="0.15">
      <c r="A40" s="293">
        <v>52</v>
      </c>
      <c r="C40" s="98"/>
      <c r="D40" s="606" t="s">
        <v>49</v>
      </c>
      <c r="E40" s="606"/>
      <c r="F40" s="606"/>
      <c r="G40" s="606"/>
      <c r="H40" s="606"/>
      <c r="I40" s="606"/>
      <c r="J40" s="60"/>
      <c r="K40" s="607"/>
      <c r="L40" s="608"/>
      <c r="M40" s="608"/>
      <c r="N40" s="608"/>
      <c r="O40" s="608"/>
      <c r="P40" s="608"/>
      <c r="Q40" s="608"/>
      <c r="R40" s="608"/>
      <c r="S40" s="608"/>
      <c r="T40" s="608"/>
      <c r="U40" s="608"/>
      <c r="V40" s="608"/>
      <c r="W40" s="608"/>
      <c r="X40" s="608"/>
      <c r="Y40" s="608"/>
      <c r="Z40" s="608"/>
      <c r="AA40" s="608"/>
      <c r="AB40" s="608"/>
      <c r="AC40" s="608"/>
      <c r="AD40" s="609"/>
      <c r="AE40" s="159"/>
      <c r="AF40" s="159"/>
      <c r="CB40" s="161" t="s">
        <v>363</v>
      </c>
    </row>
    <row r="41" spans="1:80" ht="30" customHeight="1" x14ac:dyDescent="0.15">
      <c r="C41" s="120"/>
      <c r="D41" s="606" t="s">
        <v>121</v>
      </c>
      <c r="E41" s="606"/>
      <c r="F41" s="606"/>
      <c r="G41" s="606"/>
      <c r="H41" s="606"/>
      <c r="I41" s="606"/>
      <c r="J41" s="88"/>
      <c r="K41" s="607"/>
      <c r="L41" s="608"/>
      <c r="M41" s="608"/>
      <c r="N41" s="608"/>
      <c r="O41" s="608"/>
      <c r="P41" s="608"/>
      <c r="Q41" s="608"/>
      <c r="R41" s="608"/>
      <c r="S41" s="608"/>
      <c r="T41" s="608"/>
      <c r="U41" s="608"/>
      <c r="V41" s="608"/>
      <c r="W41" s="608"/>
      <c r="X41" s="608"/>
      <c r="Y41" s="608"/>
      <c r="Z41" s="608"/>
      <c r="AA41" s="608"/>
      <c r="AB41" s="608"/>
      <c r="AC41" s="608"/>
      <c r="AD41" s="609"/>
    </row>
    <row r="42" spans="1:80" ht="16.5" customHeight="1" x14ac:dyDescent="0.15">
      <c r="C42" s="108"/>
      <c r="D42" s="606" t="s">
        <v>24</v>
      </c>
      <c r="E42" s="606"/>
      <c r="F42" s="606"/>
      <c r="G42" s="606"/>
      <c r="H42" s="606"/>
      <c r="I42" s="606"/>
      <c r="J42" s="80"/>
      <c r="K42" s="403"/>
      <c r="L42" s="77" t="s">
        <v>306</v>
      </c>
      <c r="M42" s="307"/>
      <c r="N42" s="311"/>
      <c r="O42" s="77" t="s">
        <v>26</v>
      </c>
      <c r="P42" s="307"/>
      <c r="Q42" s="311"/>
      <c r="R42" s="77" t="s">
        <v>27</v>
      </c>
      <c r="S42" s="307"/>
      <c r="T42" s="311"/>
      <c r="U42" s="32" t="s">
        <v>67</v>
      </c>
    </row>
    <row r="43" spans="1:80" ht="16.5" customHeight="1" x14ac:dyDescent="0.15">
      <c r="C43" s="108"/>
      <c r="D43" s="615" t="s">
        <v>120</v>
      </c>
      <c r="E43" s="615"/>
      <c r="F43" s="615"/>
      <c r="G43" s="615"/>
      <c r="H43" s="615"/>
      <c r="I43" s="615"/>
      <c r="J43" s="82"/>
      <c r="K43" s="764"/>
      <c r="L43" s="765"/>
      <c r="M43" s="765"/>
      <c r="N43" s="165" t="s">
        <v>119</v>
      </c>
      <c r="O43" s="726" t="s">
        <v>376</v>
      </c>
      <c r="P43" s="706"/>
      <c r="Q43" s="707"/>
      <c r="R43" s="766"/>
      <c r="S43" s="767"/>
      <c r="T43" s="141"/>
    </row>
    <row r="44" spans="1:80" ht="16.5" customHeight="1" x14ac:dyDescent="0.15">
      <c r="C44" s="120"/>
      <c r="D44" s="616" t="s">
        <v>118</v>
      </c>
      <c r="E44" s="616"/>
      <c r="F44" s="616"/>
      <c r="G44" s="616"/>
      <c r="H44" s="616"/>
      <c r="I44" s="616"/>
      <c r="J44" s="121"/>
      <c r="K44" s="770"/>
      <c r="L44" s="771"/>
      <c r="M44" s="771"/>
      <c r="N44" s="166" t="s">
        <v>375</v>
      </c>
      <c r="O44" s="727"/>
      <c r="P44" s="728"/>
      <c r="Q44" s="729"/>
      <c r="R44" s="768"/>
      <c r="S44" s="769"/>
      <c r="T44" s="138" t="s">
        <v>117</v>
      </c>
    </row>
    <row r="45" spans="1:80" ht="16.5" customHeight="1" x14ac:dyDescent="0.15">
      <c r="C45" s="120"/>
      <c r="D45" s="606" t="s">
        <v>116</v>
      </c>
      <c r="E45" s="606"/>
      <c r="F45" s="606"/>
      <c r="G45" s="606"/>
      <c r="H45" s="606"/>
      <c r="I45" s="606"/>
      <c r="J45" s="88"/>
      <c r="K45" s="307"/>
      <c r="L45" s="404"/>
      <c r="M45" s="332"/>
      <c r="N45" s="332"/>
      <c r="O45" s="332"/>
      <c r="P45" s="311"/>
      <c r="Q45" s="760"/>
      <c r="R45" s="758"/>
      <c r="S45" s="758"/>
      <c r="T45" s="549" t="str">
        <f>IF(Q45="","都道府県",IF(Q45="北海","道",IF(Q45="東京","都",IF(Q45="大阪","府",IF(Q45="京都","府","県")))))</f>
        <v>都道府県</v>
      </c>
      <c r="U45" s="549"/>
      <c r="V45" s="549"/>
      <c r="W45" s="757"/>
      <c r="X45" s="757"/>
      <c r="Y45" s="757"/>
      <c r="Z45" s="758" t="s">
        <v>370</v>
      </c>
      <c r="AA45" s="758"/>
      <c r="AB45" s="757"/>
      <c r="AC45" s="757"/>
      <c r="AD45" s="757"/>
      <c r="AE45" s="759" t="s">
        <v>371</v>
      </c>
      <c r="AF45" s="759"/>
    </row>
    <row r="46" spans="1:80" ht="16.5" customHeight="1" x14ac:dyDescent="0.15">
      <c r="C46" s="108"/>
      <c r="D46" s="615" t="s">
        <v>115</v>
      </c>
      <c r="E46" s="615"/>
      <c r="F46" s="615"/>
      <c r="G46" s="615"/>
      <c r="H46" s="615"/>
      <c r="I46" s="615"/>
      <c r="J46" s="80"/>
      <c r="K46" s="628"/>
      <c r="L46" s="629"/>
      <c r="M46" s="629"/>
      <c r="N46" s="629"/>
      <c r="O46" s="629"/>
      <c r="P46" s="629"/>
      <c r="Q46" s="629"/>
      <c r="R46" s="629"/>
      <c r="S46" s="629"/>
      <c r="T46" s="629"/>
      <c r="U46" s="629"/>
      <c r="V46" s="629"/>
      <c r="W46" s="629"/>
      <c r="X46" s="629"/>
      <c r="Y46" s="629"/>
      <c r="Z46" s="629"/>
      <c r="AA46" s="629"/>
      <c r="AB46" s="629"/>
      <c r="AC46" s="629"/>
      <c r="AD46" s="630"/>
      <c r="AE46" s="64" t="s">
        <v>20</v>
      </c>
      <c r="AF46" s="64"/>
    </row>
    <row r="47" spans="1:80" ht="16.5" customHeight="1" x14ac:dyDescent="0.15">
      <c r="C47" s="120"/>
      <c r="D47" s="616"/>
      <c r="E47" s="616"/>
      <c r="F47" s="616"/>
      <c r="G47" s="616"/>
      <c r="H47" s="616"/>
      <c r="I47" s="616"/>
      <c r="J47" s="88"/>
      <c r="K47" s="631"/>
      <c r="L47" s="632"/>
      <c r="M47" s="632"/>
      <c r="N47" s="632"/>
      <c r="O47" s="632"/>
      <c r="P47" s="632"/>
      <c r="Q47" s="632"/>
      <c r="R47" s="632"/>
      <c r="S47" s="632"/>
      <c r="T47" s="632"/>
      <c r="U47" s="632"/>
      <c r="V47" s="632"/>
      <c r="W47" s="632"/>
      <c r="X47" s="632"/>
      <c r="Y47" s="632"/>
      <c r="Z47" s="632"/>
      <c r="AA47" s="632"/>
      <c r="AB47" s="632"/>
      <c r="AC47" s="632"/>
      <c r="AD47" s="633"/>
      <c r="AF47" s="102"/>
    </row>
    <row r="50" spans="25:31" x14ac:dyDescent="0.15">
      <c r="Y50" s="77"/>
      <c r="Z50" s="77"/>
      <c r="AD50" s="77"/>
      <c r="AE50" s="77"/>
    </row>
  </sheetData>
  <sheetProtection sheet="1" objects="1" scenarios="1"/>
  <mergeCells count="83">
    <mergeCell ref="AB45:AD45"/>
    <mergeCell ref="K46:AD47"/>
    <mergeCell ref="AE35:AF35"/>
    <mergeCell ref="AE45:AF45"/>
    <mergeCell ref="C4:AD4"/>
    <mergeCell ref="R43:S44"/>
    <mergeCell ref="K44:M44"/>
    <mergeCell ref="Q45:S45"/>
    <mergeCell ref="T45:V45"/>
    <mergeCell ref="W45:Y45"/>
    <mergeCell ref="Z45:AA45"/>
    <mergeCell ref="T35:V35"/>
    <mergeCell ref="W35:Y35"/>
    <mergeCell ref="Z35:AA35"/>
    <mergeCell ref="AB35:AD35"/>
    <mergeCell ref="K36:AD37"/>
    <mergeCell ref="K30:AD30"/>
    <mergeCell ref="K31:AD31"/>
    <mergeCell ref="K33:M33"/>
    <mergeCell ref="R33:S34"/>
    <mergeCell ref="K34:M34"/>
    <mergeCell ref="AB25:AD25"/>
    <mergeCell ref="K26:AD27"/>
    <mergeCell ref="AE15:AF15"/>
    <mergeCell ref="R13:S14"/>
    <mergeCell ref="K13:M13"/>
    <mergeCell ref="K14:M14"/>
    <mergeCell ref="K20:AD20"/>
    <mergeCell ref="AE25:AF25"/>
    <mergeCell ref="Z25:AA25"/>
    <mergeCell ref="Q25:S25"/>
    <mergeCell ref="T25:V25"/>
    <mergeCell ref="W25:Y25"/>
    <mergeCell ref="D10:I10"/>
    <mergeCell ref="O2:R2"/>
    <mergeCell ref="D15:I15"/>
    <mergeCell ref="D14:I14"/>
    <mergeCell ref="O13:Q14"/>
    <mergeCell ref="D13:I13"/>
    <mergeCell ref="D12:I12"/>
    <mergeCell ref="D11:I11"/>
    <mergeCell ref="M7:O7"/>
    <mergeCell ref="K10:AD10"/>
    <mergeCell ref="K11:AD11"/>
    <mergeCell ref="Q15:S15"/>
    <mergeCell ref="T15:V15"/>
    <mergeCell ref="W15:Y15"/>
    <mergeCell ref="Z15:AA15"/>
    <mergeCell ref="AB15:AD15"/>
    <mergeCell ref="D46:I47"/>
    <mergeCell ref="D45:I45"/>
    <mergeCell ref="D44:I44"/>
    <mergeCell ref="O43:Q44"/>
    <mergeCell ref="D43:I43"/>
    <mergeCell ref="D42:I42"/>
    <mergeCell ref="K43:M43"/>
    <mergeCell ref="D41:I41"/>
    <mergeCell ref="D40:I40"/>
    <mergeCell ref="D36:I37"/>
    <mergeCell ref="K41:AD41"/>
    <mergeCell ref="K40:AD40"/>
    <mergeCell ref="D35:I35"/>
    <mergeCell ref="D34:I34"/>
    <mergeCell ref="O33:Q34"/>
    <mergeCell ref="D33:I33"/>
    <mergeCell ref="Q35:S35"/>
    <mergeCell ref="D32:I32"/>
    <mergeCell ref="D31:I31"/>
    <mergeCell ref="D30:I30"/>
    <mergeCell ref="D26:I27"/>
    <mergeCell ref="D25:I25"/>
    <mergeCell ref="D20:I20"/>
    <mergeCell ref="D16:I17"/>
    <mergeCell ref="K23:M23"/>
    <mergeCell ref="D24:I24"/>
    <mergeCell ref="O23:Q24"/>
    <mergeCell ref="D23:I23"/>
    <mergeCell ref="D22:I22"/>
    <mergeCell ref="D21:I21"/>
    <mergeCell ref="K21:AD21"/>
    <mergeCell ref="K16:AD17"/>
    <mergeCell ref="R23:S24"/>
    <mergeCell ref="K24:M24"/>
  </mergeCells>
  <phoneticPr fontId="2"/>
  <dataValidations count="4">
    <dataValidation type="list" allowBlank="1" showInputMessage="1" showErrorMessage="1" sqref="Z15:AA15 Z25:AA25 Z35:AA35 Z45:AA45">
      <formula1>"市区郡,市,区,郡"</formula1>
    </dataValidation>
    <dataValidation type="list" allowBlank="1" showInputMessage="1" showErrorMessage="1" sqref="Q45:S45 Q25:S25 Q35:S35 Q15:S15">
      <formula1>$CB$1:$CB$40</formula1>
    </dataValidation>
    <dataValidation type="list" allowBlank="1" showInputMessage="1" showErrorMessage="1" sqref="AE15:AF15 AE25:AF25 AE35:AF35 AE45:AF45">
      <formula1>"区町村,区,町,村"</formula1>
    </dataValidation>
    <dataValidation type="list" allowBlank="1" showInputMessage="1" showErrorMessage="1" sqref="K12 K22 K32 K42">
      <formula1>"　,T,S,H,R"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BH53"/>
  <sheetViews>
    <sheetView showGridLines="0" topLeftCell="A37" zoomScale="120" zoomScaleNormal="120" workbookViewId="0">
      <selection activeCell="E12" sqref="E12:E13"/>
    </sheetView>
  </sheetViews>
  <sheetFormatPr defaultRowHeight="13.5" x14ac:dyDescent="0.15"/>
  <cols>
    <col min="1" max="1" width="2.125" style="32" customWidth="1"/>
    <col min="2" max="4" width="1.875" style="32" customWidth="1"/>
    <col min="5" max="256" width="2.125" style="32" customWidth="1"/>
    <col min="257" max="16384" width="9" style="32"/>
  </cols>
  <sheetData>
    <row r="1" spans="1:60" x14ac:dyDescent="0.15">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BA1" s="774" t="e">
        <f>DATEVALUE(H25&amp;I25&amp;"/"&amp;K25&amp;"/"&amp;M25)</f>
        <v>#VALUE!</v>
      </c>
      <c r="BB1" s="774"/>
      <c r="BC1" s="774"/>
      <c r="BD1" s="774"/>
      <c r="BE1" s="461"/>
      <c r="BF1" s="461"/>
      <c r="BG1" s="461"/>
      <c r="BH1" s="461"/>
    </row>
    <row r="2" spans="1:60" ht="18" customHeight="1" x14ac:dyDescent="0.15">
      <c r="A2" s="32" t="s">
        <v>97</v>
      </c>
      <c r="B2" s="51"/>
      <c r="C2" s="51"/>
      <c r="D2" s="51"/>
      <c r="E2" s="51"/>
      <c r="F2" s="51"/>
      <c r="G2" s="51"/>
      <c r="H2" s="51"/>
      <c r="I2" s="51"/>
      <c r="J2" s="51"/>
      <c r="K2" s="51"/>
      <c r="L2" s="51"/>
      <c r="M2" s="51"/>
      <c r="N2" s="51"/>
      <c r="O2" s="51"/>
      <c r="P2" s="51"/>
      <c r="Q2" s="51"/>
      <c r="R2" s="51"/>
      <c r="S2" s="51"/>
      <c r="T2" s="51"/>
      <c r="U2" s="51"/>
      <c r="V2" s="51"/>
      <c r="W2" s="51"/>
      <c r="X2" s="51"/>
      <c r="BA2" s="774" t="e">
        <f>DATE(YEAR(BA1)+1,MONTH(BA1),DAY(BA1))-1</f>
        <v>#VALUE!</v>
      </c>
      <c r="BB2" s="774"/>
      <c r="BC2" s="774"/>
      <c r="BD2" s="774"/>
      <c r="BE2" s="461" t="e">
        <f>IF(BA2&gt;43585,"R","H")</f>
        <v>#VALUE!</v>
      </c>
      <c r="BF2" s="461" t="e">
        <f>IF(BA2&gt;43585,YEAR(BA2)-2018,YEAR(BA2)-1988)</f>
        <v>#VALUE!</v>
      </c>
      <c r="BG2" s="461" t="e">
        <f>MONTH(BA2)</f>
        <v>#VALUE!</v>
      </c>
      <c r="BH2" s="461" t="e">
        <f>DAY(BA2)</f>
        <v>#VALUE!</v>
      </c>
    </row>
    <row r="3" spans="1:60" ht="15.75" customHeight="1" x14ac:dyDescent="0.15">
      <c r="B3" s="610" t="s">
        <v>739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BA3" s="774" t="e">
        <f>BA2+1</f>
        <v>#VALUE!</v>
      </c>
      <c r="BB3" s="775"/>
      <c r="BC3" s="775"/>
      <c r="BD3" s="775"/>
      <c r="BE3" s="461" t="e">
        <f t="shared" ref="BE3:BE10" si="0">IF(BA3&gt;43585,"R","H")</f>
        <v>#VALUE!</v>
      </c>
      <c r="BF3" s="461" t="e">
        <f t="shared" ref="BF3:BF10" si="1">IF(BA3&gt;43585,YEAR(BA3)-2018,YEAR(BA3)-1988)</f>
        <v>#VALUE!</v>
      </c>
      <c r="BG3" s="461" t="e">
        <f t="shared" ref="BG3:BG10" si="2">MONTH(BA3)</f>
        <v>#VALUE!</v>
      </c>
      <c r="BH3" s="461" t="e">
        <f t="shared" ref="BH3:BH10" si="3">DAY(BA3)</f>
        <v>#VALUE!</v>
      </c>
    </row>
    <row r="4" spans="1:60" x14ac:dyDescent="0.15">
      <c r="B4" s="51"/>
      <c r="C4" s="51"/>
      <c r="D4" s="51"/>
      <c r="E4" s="51"/>
      <c r="F4" s="51"/>
      <c r="G4" s="51"/>
      <c r="H4" s="51"/>
      <c r="I4" s="51"/>
      <c r="J4" s="51"/>
      <c r="K4" s="51"/>
      <c r="M4" s="42"/>
      <c r="N4" s="42"/>
      <c r="O4" s="42"/>
      <c r="P4" s="42"/>
      <c r="Q4" s="42"/>
      <c r="V4" s="42"/>
      <c r="W4" s="42"/>
      <c r="X4" s="42"/>
      <c r="BA4" s="774" t="e">
        <f>DATE(YEAR(BA3)+1,MONTH(BA3),DAY(BA3))-1</f>
        <v>#VALUE!</v>
      </c>
      <c r="BB4" s="774"/>
      <c r="BC4" s="774"/>
      <c r="BD4" s="774"/>
      <c r="BE4" s="461" t="e">
        <f t="shared" si="0"/>
        <v>#VALUE!</v>
      </c>
      <c r="BF4" s="461" t="e">
        <f t="shared" si="1"/>
        <v>#VALUE!</v>
      </c>
      <c r="BG4" s="461" t="e">
        <f t="shared" si="2"/>
        <v>#VALUE!</v>
      </c>
      <c r="BH4" s="461" t="e">
        <f t="shared" si="3"/>
        <v>#VALUE!</v>
      </c>
    </row>
    <row r="5" spans="1:60" ht="14.25" customHeight="1" x14ac:dyDescent="0.15">
      <c r="B5" s="638" t="s">
        <v>176</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8"/>
      <c r="AH5" s="638"/>
      <c r="AI5" s="638"/>
      <c r="AJ5" s="638"/>
      <c r="AK5" s="638"/>
      <c r="AL5" s="638"/>
      <c r="AM5" s="638"/>
      <c r="AN5" s="638"/>
      <c r="AO5" s="638"/>
      <c r="AP5" s="638"/>
      <c r="AQ5" s="638"/>
      <c r="AR5" s="638"/>
      <c r="AS5" s="638"/>
      <c r="AT5" s="638"/>
      <c r="AU5" s="638"/>
      <c r="BA5" s="774" t="e">
        <f>BA4+1</f>
        <v>#VALUE!</v>
      </c>
      <c r="BB5" s="774"/>
      <c r="BC5" s="774"/>
      <c r="BD5" s="774"/>
      <c r="BE5" s="461" t="e">
        <f t="shared" si="0"/>
        <v>#VALUE!</v>
      </c>
      <c r="BF5" s="461" t="e">
        <f t="shared" si="1"/>
        <v>#VALUE!</v>
      </c>
      <c r="BG5" s="461" t="e">
        <f t="shared" si="2"/>
        <v>#VALUE!</v>
      </c>
      <c r="BH5" s="461" t="e">
        <f t="shared" si="3"/>
        <v>#VALUE!</v>
      </c>
    </row>
    <row r="6" spans="1:60" x14ac:dyDescent="0.15">
      <c r="B6" s="745" t="s">
        <v>391</v>
      </c>
      <c r="C6" s="745"/>
      <c r="D6" s="745"/>
      <c r="E6" s="745"/>
      <c r="F6" s="745"/>
      <c r="G6" s="745"/>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BA6" s="774" t="e">
        <f>DATE(YEAR(BA5)+1,MONTH(BA5),DAY(BA5))-1</f>
        <v>#VALUE!</v>
      </c>
      <c r="BB6" s="774"/>
      <c r="BC6" s="774"/>
      <c r="BD6" s="774"/>
      <c r="BE6" s="461" t="e">
        <f t="shared" si="0"/>
        <v>#VALUE!</v>
      </c>
      <c r="BF6" s="461" t="e">
        <f t="shared" si="1"/>
        <v>#VALUE!</v>
      </c>
      <c r="BG6" s="461" t="e">
        <f t="shared" si="2"/>
        <v>#VALUE!</v>
      </c>
      <c r="BH6" s="461" t="e">
        <f t="shared" si="3"/>
        <v>#VALUE!</v>
      </c>
    </row>
    <row r="7" spans="1:60" ht="13.5" customHeight="1" x14ac:dyDescent="0.15">
      <c r="B7" s="745"/>
      <c r="C7" s="745"/>
      <c r="D7" s="745"/>
      <c r="E7" s="745"/>
      <c r="F7" s="745"/>
      <c r="G7" s="745"/>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BA7" s="774" t="e">
        <f>BA6+1</f>
        <v>#VALUE!</v>
      </c>
      <c r="BB7" s="775"/>
      <c r="BC7" s="775"/>
      <c r="BD7" s="775"/>
      <c r="BE7" s="461" t="e">
        <f t="shared" si="0"/>
        <v>#VALUE!</v>
      </c>
      <c r="BF7" s="461" t="e">
        <f t="shared" si="1"/>
        <v>#VALUE!</v>
      </c>
      <c r="BG7" s="461" t="e">
        <f t="shared" si="2"/>
        <v>#VALUE!</v>
      </c>
      <c r="BH7" s="461" t="e">
        <f t="shared" si="3"/>
        <v>#VALUE!</v>
      </c>
    </row>
    <row r="8" spans="1:60" x14ac:dyDescent="0.15">
      <c r="BA8" s="774" t="e">
        <f>DATE(YEAR(BA7)+1,MONTH(BA7),DAY(BA7))-1</f>
        <v>#VALUE!</v>
      </c>
      <c r="BB8" s="774"/>
      <c r="BC8" s="774"/>
      <c r="BD8" s="774"/>
      <c r="BE8" s="461" t="e">
        <f t="shared" si="0"/>
        <v>#VALUE!</v>
      </c>
      <c r="BF8" s="461" t="e">
        <f t="shared" si="1"/>
        <v>#VALUE!</v>
      </c>
      <c r="BG8" s="461" t="e">
        <f t="shared" si="2"/>
        <v>#VALUE!</v>
      </c>
      <c r="BH8" s="461" t="e">
        <f t="shared" si="3"/>
        <v>#VALUE!</v>
      </c>
    </row>
    <row r="9" spans="1:60" x14ac:dyDescent="0.15">
      <c r="A9" s="32" t="s">
        <v>95</v>
      </c>
      <c r="BA9" s="774" t="e">
        <f>BA8+1</f>
        <v>#VALUE!</v>
      </c>
      <c r="BB9" s="775"/>
      <c r="BC9" s="775"/>
      <c r="BD9" s="775"/>
      <c r="BE9" s="461" t="e">
        <f t="shared" si="0"/>
        <v>#VALUE!</v>
      </c>
      <c r="BF9" s="461" t="e">
        <f t="shared" si="1"/>
        <v>#VALUE!</v>
      </c>
      <c r="BG9" s="461" t="e">
        <f t="shared" si="2"/>
        <v>#VALUE!</v>
      </c>
      <c r="BH9" s="461" t="e">
        <f t="shared" si="3"/>
        <v>#VALUE!</v>
      </c>
    </row>
    <row r="10" spans="1:60" ht="14.45" customHeight="1" x14ac:dyDescent="0.15">
      <c r="B10" s="491" t="s">
        <v>94</v>
      </c>
      <c r="C10" s="491"/>
      <c r="D10" s="491"/>
      <c r="E10" s="491"/>
      <c r="F10" s="491"/>
      <c r="G10" s="491"/>
      <c r="H10" s="491"/>
      <c r="I10" s="491"/>
      <c r="J10" s="491"/>
      <c r="K10" s="491"/>
      <c r="L10" s="491" t="s">
        <v>390</v>
      </c>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BA10" s="774" t="e">
        <f>DATE(YEAR(BA9)+1,MONTH(BA9),DAY(BA9))-1</f>
        <v>#VALUE!</v>
      </c>
      <c r="BB10" s="774"/>
      <c r="BC10" s="774"/>
      <c r="BD10" s="774"/>
      <c r="BE10" s="461" t="e">
        <f t="shared" si="0"/>
        <v>#VALUE!</v>
      </c>
      <c r="BF10" s="461" t="e">
        <f t="shared" si="1"/>
        <v>#VALUE!</v>
      </c>
      <c r="BG10" s="461" t="e">
        <f t="shared" si="2"/>
        <v>#VALUE!</v>
      </c>
      <c r="BH10" s="461" t="e">
        <f t="shared" si="3"/>
        <v>#VALUE!</v>
      </c>
    </row>
    <row r="11" spans="1:60" ht="14.45" customHeight="1" x14ac:dyDescent="0.15">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row>
    <row r="12" spans="1:60" ht="14.45" customHeight="1" x14ac:dyDescent="0.15">
      <c r="B12" s="844"/>
      <c r="C12" s="778"/>
      <c r="D12" s="778"/>
      <c r="E12" s="788"/>
      <c r="F12" s="776"/>
      <c r="G12" s="778" t="s">
        <v>26</v>
      </c>
      <c r="H12" s="776"/>
      <c r="I12" s="778" t="s">
        <v>27</v>
      </c>
      <c r="J12" s="776"/>
      <c r="K12" s="780" t="s">
        <v>67</v>
      </c>
      <c r="L12" s="778"/>
      <c r="M12" s="778"/>
      <c r="N12" s="788"/>
      <c r="O12" s="776"/>
      <c r="P12" s="778" t="s">
        <v>26</v>
      </c>
      <c r="Q12" s="776"/>
      <c r="R12" s="778" t="s">
        <v>27</v>
      </c>
      <c r="S12" s="776"/>
      <c r="T12" s="780" t="s">
        <v>67</v>
      </c>
      <c r="U12" s="778"/>
      <c r="V12" s="778"/>
      <c r="W12" s="788"/>
      <c r="X12" s="776"/>
      <c r="Y12" s="778" t="s">
        <v>26</v>
      </c>
      <c r="Z12" s="776"/>
      <c r="AA12" s="778" t="s">
        <v>27</v>
      </c>
      <c r="AB12" s="776"/>
      <c r="AC12" s="780" t="s">
        <v>67</v>
      </c>
      <c r="AD12" s="778"/>
      <c r="AE12" s="778"/>
      <c r="AF12" s="788"/>
      <c r="AG12" s="776"/>
      <c r="AH12" s="778" t="s">
        <v>26</v>
      </c>
      <c r="AI12" s="776"/>
      <c r="AJ12" s="778" t="s">
        <v>27</v>
      </c>
      <c r="AK12" s="776"/>
      <c r="AL12" s="780" t="s">
        <v>67</v>
      </c>
      <c r="AM12" s="778"/>
      <c r="AN12" s="778"/>
      <c r="AO12" s="788"/>
      <c r="AP12" s="776"/>
      <c r="AQ12" s="778" t="s">
        <v>26</v>
      </c>
      <c r="AR12" s="776"/>
      <c r="AS12" s="778" t="s">
        <v>27</v>
      </c>
      <c r="AT12" s="776"/>
      <c r="AU12" s="780" t="s">
        <v>67</v>
      </c>
    </row>
    <row r="13" spans="1:60" ht="14.45" customHeight="1" x14ac:dyDescent="0.15">
      <c r="B13" s="845"/>
      <c r="C13" s="779"/>
      <c r="D13" s="779"/>
      <c r="E13" s="789"/>
      <c r="F13" s="777"/>
      <c r="G13" s="779"/>
      <c r="H13" s="777"/>
      <c r="I13" s="779"/>
      <c r="J13" s="777"/>
      <c r="K13" s="781"/>
      <c r="L13" s="779"/>
      <c r="M13" s="779"/>
      <c r="N13" s="789"/>
      <c r="O13" s="777"/>
      <c r="P13" s="779"/>
      <c r="Q13" s="777"/>
      <c r="R13" s="779"/>
      <c r="S13" s="777"/>
      <c r="T13" s="781"/>
      <c r="U13" s="779"/>
      <c r="V13" s="779"/>
      <c r="W13" s="789"/>
      <c r="X13" s="777"/>
      <c r="Y13" s="779"/>
      <c r="Z13" s="777"/>
      <c r="AA13" s="779"/>
      <c r="AB13" s="777"/>
      <c r="AC13" s="781"/>
      <c r="AD13" s="779"/>
      <c r="AE13" s="779"/>
      <c r="AF13" s="789"/>
      <c r="AG13" s="777"/>
      <c r="AH13" s="779"/>
      <c r="AI13" s="777"/>
      <c r="AJ13" s="779"/>
      <c r="AK13" s="777"/>
      <c r="AL13" s="781"/>
      <c r="AM13" s="779"/>
      <c r="AN13" s="779"/>
      <c r="AO13" s="789"/>
      <c r="AP13" s="777"/>
      <c r="AQ13" s="779"/>
      <c r="AR13" s="777"/>
      <c r="AS13" s="779"/>
      <c r="AT13" s="777"/>
      <c r="AU13" s="781"/>
    </row>
    <row r="14" spans="1:60" ht="14.45" customHeight="1" x14ac:dyDescent="0.15">
      <c r="B14" s="839" t="str">
        <f>IF(DBCS('1'!C26)="１","新　規","三重県知事")</f>
        <v>三重県知事</v>
      </c>
      <c r="C14" s="839"/>
      <c r="D14" s="839"/>
      <c r="E14" s="839"/>
      <c r="F14" s="839"/>
      <c r="G14" s="839"/>
      <c r="H14" s="839"/>
      <c r="I14" s="839"/>
      <c r="J14" s="839"/>
      <c r="K14" s="839"/>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row>
    <row r="15" spans="1:60" ht="14.45" customHeight="1" x14ac:dyDescent="0.15">
      <c r="B15" s="839"/>
      <c r="C15" s="839"/>
      <c r="D15" s="839"/>
      <c r="E15" s="839"/>
      <c r="F15" s="839"/>
      <c r="G15" s="839"/>
      <c r="H15" s="839"/>
      <c r="I15" s="839"/>
      <c r="J15" s="839"/>
      <c r="K15" s="839"/>
      <c r="L15" s="836"/>
      <c r="M15" s="836"/>
      <c r="N15" s="836"/>
      <c r="O15" s="836"/>
      <c r="P15" s="836"/>
      <c r="Q15" s="836"/>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row>
    <row r="16" spans="1:60" ht="14.45" customHeight="1" x14ac:dyDescent="0.15">
      <c r="B16" s="839"/>
      <c r="C16" s="839"/>
      <c r="D16" s="839"/>
      <c r="E16" s="839"/>
      <c r="F16" s="839"/>
      <c r="G16" s="839"/>
      <c r="H16" s="839"/>
      <c r="I16" s="839"/>
      <c r="J16" s="839"/>
      <c r="K16" s="839"/>
      <c r="L16" s="836"/>
      <c r="M16" s="836"/>
      <c r="N16" s="836"/>
      <c r="O16" s="836"/>
      <c r="P16" s="836"/>
      <c r="Q16" s="836"/>
      <c r="R16" s="836"/>
      <c r="S16" s="836"/>
      <c r="T16" s="836"/>
      <c r="U16" s="836"/>
      <c r="V16" s="836"/>
      <c r="W16" s="836"/>
      <c r="X16" s="836"/>
      <c r="Y16" s="836"/>
      <c r="Z16" s="836"/>
      <c r="AA16" s="836"/>
      <c r="AB16" s="836"/>
      <c r="AC16" s="836"/>
      <c r="AD16" s="836"/>
      <c r="AE16" s="836"/>
      <c r="AF16" s="836"/>
      <c r="AG16" s="836"/>
      <c r="AH16" s="836"/>
      <c r="AI16" s="836"/>
      <c r="AJ16" s="836"/>
      <c r="AK16" s="836"/>
      <c r="AL16" s="836"/>
      <c r="AM16" s="836"/>
      <c r="AN16" s="836"/>
      <c r="AO16" s="836"/>
      <c r="AP16" s="836"/>
      <c r="AQ16" s="836"/>
      <c r="AR16" s="836"/>
      <c r="AS16" s="836"/>
      <c r="AT16" s="836"/>
      <c r="AU16" s="836"/>
    </row>
    <row r="17" spans="1:47" ht="14.45" customHeight="1" x14ac:dyDescent="0.15">
      <c r="B17" s="839"/>
      <c r="C17" s="839"/>
      <c r="D17" s="839"/>
      <c r="E17" s="839"/>
      <c r="F17" s="839"/>
      <c r="G17" s="839"/>
      <c r="H17" s="839"/>
      <c r="I17" s="839"/>
      <c r="J17" s="839"/>
      <c r="K17" s="839"/>
      <c r="L17" s="836"/>
      <c r="M17" s="836"/>
      <c r="N17" s="836"/>
      <c r="O17" s="836"/>
      <c r="P17" s="836"/>
      <c r="Q17" s="836"/>
      <c r="R17" s="836"/>
      <c r="S17" s="836"/>
      <c r="T17" s="836"/>
      <c r="U17" s="836"/>
      <c r="V17" s="836"/>
      <c r="W17" s="836"/>
      <c r="X17" s="836"/>
      <c r="Y17" s="836"/>
      <c r="Z17" s="836"/>
      <c r="AA17" s="836"/>
      <c r="AB17" s="836"/>
      <c r="AC17" s="836"/>
      <c r="AD17" s="836"/>
      <c r="AE17" s="836"/>
      <c r="AF17" s="836"/>
      <c r="AG17" s="836"/>
      <c r="AH17" s="836"/>
      <c r="AI17" s="836"/>
      <c r="AJ17" s="836"/>
      <c r="AK17" s="836"/>
      <c r="AL17" s="836"/>
      <c r="AM17" s="836"/>
      <c r="AN17" s="836"/>
      <c r="AO17" s="836"/>
      <c r="AP17" s="836"/>
      <c r="AQ17" s="836"/>
      <c r="AR17" s="836"/>
      <c r="AS17" s="836"/>
      <c r="AT17" s="836"/>
      <c r="AU17" s="836"/>
    </row>
    <row r="18" spans="1:47" ht="14.45" customHeight="1" x14ac:dyDescent="0.15">
      <c r="A18" s="32" t="s">
        <v>92</v>
      </c>
      <c r="B18" s="51" t="s">
        <v>386</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47" ht="14.45" customHeight="1" x14ac:dyDescent="0.15">
      <c r="B19" s="51"/>
      <c r="C19" s="51" t="s">
        <v>388</v>
      </c>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row>
    <row r="20" spans="1:47" ht="14.45" customHeight="1" x14ac:dyDescent="0.15">
      <c r="B20" s="51"/>
      <c r="C20" s="51"/>
      <c r="D20" s="51" t="s">
        <v>389</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row>
    <row r="21" spans="1:47" ht="14.45" customHeight="1" x14ac:dyDescent="0.15">
      <c r="B21" s="51"/>
      <c r="C21" s="51" t="s">
        <v>387</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47" ht="14.45" customHeight="1" x14ac:dyDescent="0.15"/>
    <row r="23" spans="1:47" ht="14.45" customHeight="1" x14ac:dyDescent="0.15">
      <c r="A23" s="32" t="s">
        <v>93</v>
      </c>
      <c r="AN23" s="837" t="s">
        <v>316</v>
      </c>
      <c r="AO23" s="837"/>
      <c r="AP23" s="837"/>
      <c r="AQ23" s="837"/>
      <c r="AR23" s="837"/>
      <c r="AS23" s="837"/>
      <c r="AT23" s="837"/>
      <c r="AU23" s="837"/>
    </row>
    <row r="24" spans="1:47" ht="14.45" customHeight="1" x14ac:dyDescent="0.15">
      <c r="A24" s="32" t="s">
        <v>92</v>
      </c>
      <c r="B24" s="32" t="s">
        <v>91</v>
      </c>
      <c r="D24" s="32" t="s">
        <v>90</v>
      </c>
      <c r="AN24" s="838"/>
      <c r="AO24" s="838"/>
      <c r="AP24" s="838"/>
      <c r="AQ24" s="838"/>
      <c r="AR24" s="838"/>
      <c r="AS24" s="838"/>
      <c r="AT24" s="838"/>
      <c r="AU24" s="838"/>
    </row>
    <row r="25" spans="1:47" ht="16.5" customHeight="1" x14ac:dyDescent="0.15">
      <c r="B25" s="139"/>
      <c r="C25" s="140"/>
      <c r="D25" s="140"/>
      <c r="E25" s="140"/>
      <c r="F25" s="140"/>
      <c r="G25" s="140"/>
      <c r="H25" s="473"/>
      <c r="I25" s="474"/>
      <c r="J25" s="475" t="s">
        <v>26</v>
      </c>
      <c r="K25" s="474"/>
      <c r="L25" s="475" t="s">
        <v>179</v>
      </c>
      <c r="M25" s="474"/>
      <c r="N25" s="787" t="s">
        <v>377</v>
      </c>
      <c r="O25" s="780"/>
      <c r="P25" s="476" t="str">
        <f>IF(H25="","",BE3)</f>
        <v/>
      </c>
      <c r="Q25" s="477" t="str">
        <f>IF(H25="","",BF3)</f>
        <v/>
      </c>
      <c r="R25" s="475" t="s">
        <v>26</v>
      </c>
      <c r="S25" s="477" t="str">
        <f>IF(H25="","",BG3)</f>
        <v/>
      </c>
      <c r="T25" s="475" t="s">
        <v>179</v>
      </c>
      <c r="U25" s="477" t="str">
        <f>IF(H25="","",BH3)</f>
        <v/>
      </c>
      <c r="V25" s="787" t="s">
        <v>377</v>
      </c>
      <c r="W25" s="780"/>
      <c r="X25" s="476" t="str">
        <f>IF(H25="","",BE5)</f>
        <v/>
      </c>
      <c r="Y25" s="477" t="str">
        <f>IF(H25="","",BF5)</f>
        <v/>
      </c>
      <c r="Z25" s="475" t="s">
        <v>26</v>
      </c>
      <c r="AA25" s="477" t="str">
        <f>IF(H25="","",BG5)</f>
        <v/>
      </c>
      <c r="AB25" s="475" t="s">
        <v>179</v>
      </c>
      <c r="AC25" s="477" t="str">
        <f>IF(H25="","",BH5)</f>
        <v/>
      </c>
      <c r="AD25" s="787" t="s">
        <v>377</v>
      </c>
      <c r="AE25" s="780"/>
      <c r="AF25" s="476" t="str">
        <f>IF(H25="","",BE7)</f>
        <v/>
      </c>
      <c r="AG25" s="477" t="str">
        <f>IF(H25="","",BF7)</f>
        <v/>
      </c>
      <c r="AH25" s="475" t="s">
        <v>26</v>
      </c>
      <c r="AI25" s="477" t="str">
        <f>IF(H25="","",BG7)</f>
        <v/>
      </c>
      <c r="AJ25" s="475" t="s">
        <v>179</v>
      </c>
      <c r="AK25" s="477" t="str">
        <f>IF(H25="","",BH7)</f>
        <v/>
      </c>
      <c r="AL25" s="787" t="s">
        <v>377</v>
      </c>
      <c r="AM25" s="780"/>
      <c r="AN25" s="476" t="str">
        <f>IF(H25="","",BE9)</f>
        <v/>
      </c>
      <c r="AO25" s="477" t="str">
        <f>IF(H25="","",BF9)</f>
        <v/>
      </c>
      <c r="AP25" s="475" t="s">
        <v>26</v>
      </c>
      <c r="AQ25" s="477" t="str">
        <f>IF(H25="","",BG9)</f>
        <v/>
      </c>
      <c r="AR25" s="475" t="s">
        <v>179</v>
      </c>
      <c r="AS25" s="477" t="str">
        <f>IF(H25="","",BH9)</f>
        <v/>
      </c>
      <c r="AT25" s="787" t="s">
        <v>377</v>
      </c>
      <c r="AU25" s="780"/>
    </row>
    <row r="26" spans="1:47" ht="16.5" customHeight="1" x14ac:dyDescent="0.15">
      <c r="B26" s="168"/>
      <c r="C26" s="560" t="s">
        <v>89</v>
      </c>
      <c r="D26" s="560"/>
      <c r="E26" s="560"/>
      <c r="F26" s="560"/>
      <c r="G26" s="8"/>
      <c r="H26" s="478" t="str">
        <f>IF(H25="","",BE2)</f>
        <v/>
      </c>
      <c r="I26" s="479" t="str">
        <f>IF(H25="","",BF2)</f>
        <v/>
      </c>
      <c r="J26" s="480" t="s">
        <v>26</v>
      </c>
      <c r="K26" s="479" t="str">
        <f>IF(H25="","",BG2)</f>
        <v/>
      </c>
      <c r="L26" s="480" t="s">
        <v>179</v>
      </c>
      <c r="M26" s="479" t="str">
        <f>IF(H25="","",BH2)</f>
        <v/>
      </c>
      <c r="N26" s="782" t="s">
        <v>378</v>
      </c>
      <c r="O26" s="783"/>
      <c r="P26" s="478" t="str">
        <f>IF(H25="","",BE4)</f>
        <v/>
      </c>
      <c r="Q26" s="479" t="str">
        <f>IF(H25="","",BF4)</f>
        <v/>
      </c>
      <c r="R26" s="480" t="s">
        <v>26</v>
      </c>
      <c r="S26" s="479" t="str">
        <f>IF(H25="","",BG4)</f>
        <v/>
      </c>
      <c r="T26" s="480" t="s">
        <v>179</v>
      </c>
      <c r="U26" s="479" t="str">
        <f>IF(H25="","",BH4)</f>
        <v/>
      </c>
      <c r="V26" s="782" t="s">
        <v>378</v>
      </c>
      <c r="W26" s="783"/>
      <c r="X26" s="478" t="str">
        <f>IF(H25="","",BE6)</f>
        <v/>
      </c>
      <c r="Y26" s="479" t="str">
        <f>IF(H25="","",BF6)</f>
        <v/>
      </c>
      <c r="Z26" s="480" t="s">
        <v>26</v>
      </c>
      <c r="AA26" s="479" t="str">
        <f>IF(H25="","",BG6)</f>
        <v/>
      </c>
      <c r="AB26" s="480" t="s">
        <v>179</v>
      </c>
      <c r="AC26" s="479" t="str">
        <f>IF(H25="","",BH6)</f>
        <v/>
      </c>
      <c r="AD26" s="782" t="s">
        <v>378</v>
      </c>
      <c r="AE26" s="783"/>
      <c r="AF26" s="478" t="str">
        <f>IF(H25="","",BE8)</f>
        <v/>
      </c>
      <c r="AG26" s="479" t="str">
        <f>IF(H25="","",BF8)</f>
        <v/>
      </c>
      <c r="AH26" s="480" t="s">
        <v>26</v>
      </c>
      <c r="AI26" s="479" t="str">
        <f>IF(H25="","",BG8)</f>
        <v/>
      </c>
      <c r="AJ26" s="480" t="s">
        <v>179</v>
      </c>
      <c r="AK26" s="479" t="str">
        <f>IF(H25="","",BH8)</f>
        <v/>
      </c>
      <c r="AL26" s="782" t="s">
        <v>378</v>
      </c>
      <c r="AM26" s="783"/>
      <c r="AN26" s="478" t="str">
        <f>IF(H25="","",BE10)</f>
        <v/>
      </c>
      <c r="AO26" s="479" t="str">
        <f>IF(H25="","",BF10)</f>
        <v/>
      </c>
      <c r="AP26" s="480" t="s">
        <v>26</v>
      </c>
      <c r="AQ26" s="479" t="str">
        <f>IF(H25="","",BG10)</f>
        <v/>
      </c>
      <c r="AR26" s="480" t="s">
        <v>179</v>
      </c>
      <c r="AS26" s="479" t="str">
        <f>IF(H25="","",BH10)</f>
        <v/>
      </c>
      <c r="AT26" s="782" t="s">
        <v>378</v>
      </c>
      <c r="AU26" s="783"/>
    </row>
    <row r="27" spans="1:47" ht="16.5" customHeight="1" x14ac:dyDescent="0.15">
      <c r="B27" s="142"/>
      <c r="C27" s="143"/>
      <c r="D27" s="143"/>
      <c r="E27" s="143"/>
      <c r="F27" s="143"/>
      <c r="G27" s="143"/>
      <c r="H27" s="784" t="s">
        <v>384</v>
      </c>
      <c r="I27" s="785"/>
      <c r="J27" s="785"/>
      <c r="K27" s="785"/>
      <c r="L27" s="785"/>
      <c r="M27" s="785"/>
      <c r="N27" s="785"/>
      <c r="O27" s="786"/>
      <c r="P27" s="784" t="s">
        <v>384</v>
      </c>
      <c r="Q27" s="785"/>
      <c r="R27" s="785"/>
      <c r="S27" s="785"/>
      <c r="T27" s="785"/>
      <c r="U27" s="785"/>
      <c r="V27" s="785"/>
      <c r="W27" s="786"/>
      <c r="X27" s="784" t="s">
        <v>384</v>
      </c>
      <c r="Y27" s="785"/>
      <c r="Z27" s="785"/>
      <c r="AA27" s="785"/>
      <c r="AB27" s="785"/>
      <c r="AC27" s="785"/>
      <c r="AD27" s="785"/>
      <c r="AE27" s="786"/>
      <c r="AF27" s="784" t="s">
        <v>384</v>
      </c>
      <c r="AG27" s="785"/>
      <c r="AH27" s="785"/>
      <c r="AI27" s="785"/>
      <c r="AJ27" s="785"/>
      <c r="AK27" s="785"/>
      <c r="AL27" s="785"/>
      <c r="AM27" s="786"/>
      <c r="AN27" s="784" t="s">
        <v>384</v>
      </c>
      <c r="AO27" s="785"/>
      <c r="AP27" s="785"/>
      <c r="AQ27" s="785"/>
      <c r="AR27" s="785"/>
      <c r="AS27" s="785"/>
      <c r="AT27" s="785"/>
      <c r="AU27" s="786"/>
    </row>
    <row r="28" spans="1:47" ht="16.5" customHeight="1" x14ac:dyDescent="0.15">
      <c r="B28" s="824" t="s">
        <v>774</v>
      </c>
      <c r="C28" s="825"/>
      <c r="D28" s="825"/>
      <c r="E28" s="825"/>
      <c r="F28" s="825"/>
      <c r="G28" s="826"/>
      <c r="H28" s="566" t="s">
        <v>379</v>
      </c>
      <c r="I28" s="567"/>
      <c r="J28" s="567"/>
      <c r="K28" s="568"/>
      <c r="L28" s="566" t="s">
        <v>381</v>
      </c>
      <c r="M28" s="567"/>
      <c r="N28" s="567"/>
      <c r="O28" s="568"/>
      <c r="P28" s="566" t="s">
        <v>379</v>
      </c>
      <c r="Q28" s="567"/>
      <c r="R28" s="567"/>
      <c r="S28" s="568"/>
      <c r="T28" s="566" t="s">
        <v>381</v>
      </c>
      <c r="U28" s="567"/>
      <c r="V28" s="567"/>
      <c r="W28" s="568"/>
      <c r="X28" s="566" t="s">
        <v>379</v>
      </c>
      <c r="Y28" s="567"/>
      <c r="Z28" s="567"/>
      <c r="AA28" s="568"/>
      <c r="AB28" s="566" t="s">
        <v>381</v>
      </c>
      <c r="AC28" s="567"/>
      <c r="AD28" s="567"/>
      <c r="AE28" s="568"/>
      <c r="AF28" s="566" t="s">
        <v>379</v>
      </c>
      <c r="AG28" s="567"/>
      <c r="AH28" s="567"/>
      <c r="AI28" s="568"/>
      <c r="AJ28" s="566" t="s">
        <v>381</v>
      </c>
      <c r="AK28" s="567"/>
      <c r="AL28" s="567"/>
      <c r="AM28" s="568"/>
      <c r="AN28" s="566" t="s">
        <v>379</v>
      </c>
      <c r="AO28" s="567"/>
      <c r="AP28" s="567"/>
      <c r="AQ28" s="568"/>
      <c r="AR28" s="566" t="s">
        <v>381</v>
      </c>
      <c r="AS28" s="567"/>
      <c r="AT28" s="567"/>
      <c r="AU28" s="568"/>
    </row>
    <row r="29" spans="1:47" ht="16.5" customHeight="1" x14ac:dyDescent="0.15">
      <c r="B29" s="827"/>
      <c r="C29" s="828"/>
      <c r="D29" s="828"/>
      <c r="E29" s="828"/>
      <c r="F29" s="828"/>
      <c r="G29" s="829"/>
      <c r="H29" s="548" t="s">
        <v>380</v>
      </c>
      <c r="I29" s="549"/>
      <c r="J29" s="549"/>
      <c r="K29" s="550"/>
      <c r="L29" s="548"/>
      <c r="M29" s="549"/>
      <c r="N29" s="549"/>
      <c r="O29" s="550"/>
      <c r="P29" s="548" t="s">
        <v>380</v>
      </c>
      <c r="Q29" s="549"/>
      <c r="R29" s="549"/>
      <c r="S29" s="550"/>
      <c r="T29" s="548"/>
      <c r="U29" s="549"/>
      <c r="V29" s="549"/>
      <c r="W29" s="550"/>
      <c r="X29" s="548" t="s">
        <v>380</v>
      </c>
      <c r="Y29" s="549"/>
      <c r="Z29" s="549"/>
      <c r="AA29" s="550"/>
      <c r="AB29" s="548"/>
      <c r="AC29" s="549"/>
      <c r="AD29" s="549"/>
      <c r="AE29" s="550"/>
      <c r="AF29" s="548" t="s">
        <v>380</v>
      </c>
      <c r="AG29" s="549"/>
      <c r="AH29" s="549"/>
      <c r="AI29" s="550"/>
      <c r="AJ29" s="548"/>
      <c r="AK29" s="549"/>
      <c r="AL29" s="549"/>
      <c r="AM29" s="550"/>
      <c r="AN29" s="548" t="s">
        <v>380</v>
      </c>
      <c r="AO29" s="549"/>
      <c r="AP29" s="549"/>
      <c r="AQ29" s="550"/>
      <c r="AR29" s="548"/>
      <c r="AS29" s="549"/>
      <c r="AT29" s="549"/>
      <c r="AU29" s="550"/>
    </row>
    <row r="30" spans="1:47" ht="16.5" customHeight="1" x14ac:dyDescent="0.15">
      <c r="B30" s="134"/>
      <c r="C30" s="135"/>
      <c r="D30" s="566" t="s">
        <v>382</v>
      </c>
      <c r="E30" s="567"/>
      <c r="F30" s="567"/>
      <c r="G30" s="568"/>
      <c r="H30" s="800"/>
      <c r="I30" s="801"/>
      <c r="J30" s="801"/>
      <c r="K30" s="802"/>
      <c r="L30" s="803"/>
      <c r="M30" s="804"/>
      <c r="N30" s="804"/>
      <c r="O30" s="805"/>
      <c r="P30" s="800"/>
      <c r="Q30" s="801"/>
      <c r="R30" s="801"/>
      <c r="S30" s="802"/>
      <c r="T30" s="803"/>
      <c r="U30" s="804"/>
      <c r="V30" s="804"/>
      <c r="W30" s="805"/>
      <c r="X30" s="800"/>
      <c r="Y30" s="801"/>
      <c r="Z30" s="801"/>
      <c r="AA30" s="802"/>
      <c r="AB30" s="803"/>
      <c r="AC30" s="804"/>
      <c r="AD30" s="804"/>
      <c r="AE30" s="805"/>
      <c r="AF30" s="800"/>
      <c r="AG30" s="801"/>
      <c r="AH30" s="801"/>
      <c r="AI30" s="802"/>
      <c r="AJ30" s="803"/>
      <c r="AK30" s="804"/>
      <c r="AL30" s="804"/>
      <c r="AM30" s="805"/>
      <c r="AN30" s="800"/>
      <c r="AO30" s="801"/>
      <c r="AP30" s="801"/>
      <c r="AQ30" s="802"/>
      <c r="AR30" s="803"/>
      <c r="AS30" s="804"/>
      <c r="AT30" s="804"/>
      <c r="AU30" s="805"/>
    </row>
    <row r="31" spans="1:47" ht="16.5" customHeight="1" x14ac:dyDescent="0.15">
      <c r="B31" s="798" t="s">
        <v>87</v>
      </c>
      <c r="C31" s="799"/>
      <c r="D31" s="548"/>
      <c r="E31" s="549"/>
      <c r="F31" s="549"/>
      <c r="G31" s="550"/>
      <c r="H31" s="809"/>
      <c r="I31" s="810"/>
      <c r="J31" s="810"/>
      <c r="K31" s="811"/>
      <c r="L31" s="806"/>
      <c r="M31" s="807"/>
      <c r="N31" s="807"/>
      <c r="O31" s="808"/>
      <c r="P31" s="809"/>
      <c r="Q31" s="810"/>
      <c r="R31" s="810"/>
      <c r="S31" s="811"/>
      <c r="T31" s="806"/>
      <c r="U31" s="807"/>
      <c r="V31" s="807"/>
      <c r="W31" s="808"/>
      <c r="X31" s="809"/>
      <c r="Y31" s="810"/>
      <c r="Z31" s="810"/>
      <c r="AA31" s="811"/>
      <c r="AB31" s="806"/>
      <c r="AC31" s="807"/>
      <c r="AD31" s="807"/>
      <c r="AE31" s="808"/>
      <c r="AF31" s="809"/>
      <c r="AG31" s="810"/>
      <c r="AH31" s="810"/>
      <c r="AI31" s="811"/>
      <c r="AJ31" s="806"/>
      <c r="AK31" s="807"/>
      <c r="AL31" s="807"/>
      <c r="AM31" s="808"/>
      <c r="AN31" s="809"/>
      <c r="AO31" s="810"/>
      <c r="AP31" s="810"/>
      <c r="AQ31" s="811"/>
      <c r="AR31" s="806"/>
      <c r="AS31" s="807"/>
      <c r="AT31" s="807"/>
      <c r="AU31" s="808"/>
    </row>
    <row r="32" spans="1:47" ht="16.5" customHeight="1" x14ac:dyDescent="0.15">
      <c r="B32" s="798"/>
      <c r="C32" s="799"/>
      <c r="D32" s="566" t="s">
        <v>383</v>
      </c>
      <c r="E32" s="567"/>
      <c r="F32" s="567"/>
      <c r="G32" s="568"/>
      <c r="H32" s="803"/>
      <c r="I32" s="804"/>
      <c r="J32" s="804"/>
      <c r="K32" s="805"/>
      <c r="L32" s="830"/>
      <c r="M32" s="831"/>
      <c r="N32" s="831"/>
      <c r="O32" s="832"/>
      <c r="P32" s="803"/>
      <c r="Q32" s="804"/>
      <c r="R32" s="804"/>
      <c r="S32" s="805"/>
      <c r="T32" s="830"/>
      <c r="U32" s="831"/>
      <c r="V32" s="831"/>
      <c r="W32" s="832"/>
      <c r="X32" s="803"/>
      <c r="Y32" s="804"/>
      <c r="Z32" s="804"/>
      <c r="AA32" s="805"/>
      <c r="AB32" s="830"/>
      <c r="AC32" s="831"/>
      <c r="AD32" s="831"/>
      <c r="AE32" s="832"/>
      <c r="AF32" s="803"/>
      <c r="AG32" s="804"/>
      <c r="AH32" s="804"/>
      <c r="AI32" s="805"/>
      <c r="AJ32" s="830"/>
      <c r="AK32" s="831"/>
      <c r="AL32" s="831"/>
      <c r="AM32" s="832"/>
      <c r="AN32" s="803"/>
      <c r="AO32" s="804"/>
      <c r="AP32" s="804"/>
      <c r="AQ32" s="805"/>
      <c r="AR32" s="830"/>
      <c r="AS32" s="831"/>
      <c r="AT32" s="831"/>
      <c r="AU32" s="832"/>
    </row>
    <row r="33" spans="2:47" ht="16.5" customHeight="1" x14ac:dyDescent="0.15">
      <c r="B33" s="798"/>
      <c r="C33" s="799"/>
      <c r="D33" s="548" t="s">
        <v>83</v>
      </c>
      <c r="E33" s="549"/>
      <c r="F33" s="549"/>
      <c r="G33" s="550"/>
      <c r="H33" s="806"/>
      <c r="I33" s="807"/>
      <c r="J33" s="807"/>
      <c r="K33" s="808"/>
      <c r="L33" s="833"/>
      <c r="M33" s="834"/>
      <c r="N33" s="834"/>
      <c r="O33" s="835"/>
      <c r="P33" s="806"/>
      <c r="Q33" s="807"/>
      <c r="R33" s="807"/>
      <c r="S33" s="808"/>
      <c r="T33" s="833"/>
      <c r="U33" s="834"/>
      <c r="V33" s="834"/>
      <c r="W33" s="835"/>
      <c r="X33" s="806"/>
      <c r="Y33" s="807"/>
      <c r="Z33" s="807"/>
      <c r="AA33" s="808"/>
      <c r="AB33" s="833"/>
      <c r="AC33" s="834"/>
      <c r="AD33" s="834"/>
      <c r="AE33" s="835"/>
      <c r="AF33" s="806"/>
      <c r="AG33" s="807"/>
      <c r="AH33" s="807"/>
      <c r="AI33" s="808"/>
      <c r="AJ33" s="833"/>
      <c r="AK33" s="834"/>
      <c r="AL33" s="834"/>
      <c r="AM33" s="835"/>
      <c r="AN33" s="806"/>
      <c r="AO33" s="807"/>
      <c r="AP33" s="807"/>
      <c r="AQ33" s="808"/>
      <c r="AR33" s="833"/>
      <c r="AS33" s="834"/>
      <c r="AT33" s="834"/>
      <c r="AU33" s="835"/>
    </row>
    <row r="34" spans="2:47" ht="16.5" customHeight="1" x14ac:dyDescent="0.15">
      <c r="B34" s="798"/>
      <c r="C34" s="799"/>
      <c r="D34" s="566" t="s">
        <v>84</v>
      </c>
      <c r="E34" s="567"/>
      <c r="F34" s="567"/>
      <c r="G34" s="568"/>
      <c r="H34" s="800"/>
      <c r="I34" s="801"/>
      <c r="J34" s="801"/>
      <c r="K34" s="802"/>
      <c r="L34" s="803"/>
      <c r="M34" s="804"/>
      <c r="N34" s="804"/>
      <c r="O34" s="805"/>
      <c r="P34" s="800"/>
      <c r="Q34" s="801"/>
      <c r="R34" s="801"/>
      <c r="S34" s="802"/>
      <c r="T34" s="803"/>
      <c r="U34" s="804"/>
      <c r="V34" s="804"/>
      <c r="W34" s="805"/>
      <c r="X34" s="800"/>
      <c r="Y34" s="801"/>
      <c r="Z34" s="801"/>
      <c r="AA34" s="802"/>
      <c r="AB34" s="803"/>
      <c r="AC34" s="804"/>
      <c r="AD34" s="804"/>
      <c r="AE34" s="805"/>
      <c r="AF34" s="800"/>
      <c r="AG34" s="801"/>
      <c r="AH34" s="801"/>
      <c r="AI34" s="802"/>
      <c r="AJ34" s="803"/>
      <c r="AK34" s="804"/>
      <c r="AL34" s="804"/>
      <c r="AM34" s="805"/>
      <c r="AN34" s="800"/>
      <c r="AO34" s="801"/>
      <c r="AP34" s="801"/>
      <c r="AQ34" s="802"/>
      <c r="AR34" s="803"/>
      <c r="AS34" s="804"/>
      <c r="AT34" s="804"/>
      <c r="AU34" s="805"/>
    </row>
    <row r="35" spans="2:47" ht="16.5" customHeight="1" x14ac:dyDescent="0.15">
      <c r="B35" s="136"/>
      <c r="C35" s="137"/>
      <c r="D35" s="548" t="s">
        <v>83</v>
      </c>
      <c r="E35" s="549"/>
      <c r="F35" s="549"/>
      <c r="G35" s="550"/>
      <c r="H35" s="809"/>
      <c r="I35" s="810"/>
      <c r="J35" s="810"/>
      <c r="K35" s="811"/>
      <c r="L35" s="806"/>
      <c r="M35" s="807"/>
      <c r="N35" s="807"/>
      <c r="O35" s="808"/>
      <c r="P35" s="809"/>
      <c r="Q35" s="810"/>
      <c r="R35" s="810"/>
      <c r="S35" s="811"/>
      <c r="T35" s="806"/>
      <c r="U35" s="807"/>
      <c r="V35" s="807"/>
      <c r="W35" s="808"/>
      <c r="X35" s="809"/>
      <c r="Y35" s="810"/>
      <c r="Z35" s="810"/>
      <c r="AA35" s="811"/>
      <c r="AB35" s="806"/>
      <c r="AC35" s="807"/>
      <c r="AD35" s="807"/>
      <c r="AE35" s="808"/>
      <c r="AF35" s="809"/>
      <c r="AG35" s="810"/>
      <c r="AH35" s="810"/>
      <c r="AI35" s="811"/>
      <c r="AJ35" s="806"/>
      <c r="AK35" s="807"/>
      <c r="AL35" s="807"/>
      <c r="AM35" s="808"/>
      <c r="AN35" s="809"/>
      <c r="AO35" s="810"/>
      <c r="AP35" s="810"/>
      <c r="AQ35" s="811"/>
      <c r="AR35" s="806"/>
      <c r="AS35" s="807"/>
      <c r="AT35" s="807"/>
      <c r="AU35" s="808"/>
    </row>
    <row r="36" spans="2:47" ht="16.5" customHeight="1" x14ac:dyDescent="0.15">
      <c r="B36" s="139"/>
      <c r="C36" s="141"/>
      <c r="D36" s="566" t="s">
        <v>382</v>
      </c>
      <c r="E36" s="567"/>
      <c r="F36" s="567"/>
      <c r="G36" s="568"/>
      <c r="H36" s="800"/>
      <c r="I36" s="801"/>
      <c r="J36" s="801"/>
      <c r="K36" s="802"/>
      <c r="L36" s="803"/>
      <c r="M36" s="804"/>
      <c r="N36" s="804"/>
      <c r="O36" s="805"/>
      <c r="P36" s="800"/>
      <c r="Q36" s="801"/>
      <c r="R36" s="801"/>
      <c r="S36" s="802"/>
      <c r="T36" s="803"/>
      <c r="U36" s="804"/>
      <c r="V36" s="804"/>
      <c r="W36" s="805"/>
      <c r="X36" s="800"/>
      <c r="Y36" s="801"/>
      <c r="Z36" s="801"/>
      <c r="AA36" s="802"/>
      <c r="AB36" s="803"/>
      <c r="AC36" s="804"/>
      <c r="AD36" s="804"/>
      <c r="AE36" s="805"/>
      <c r="AF36" s="800"/>
      <c r="AG36" s="801"/>
      <c r="AH36" s="801"/>
      <c r="AI36" s="802"/>
      <c r="AJ36" s="803"/>
      <c r="AK36" s="804"/>
      <c r="AL36" s="804"/>
      <c r="AM36" s="805"/>
      <c r="AN36" s="800"/>
      <c r="AO36" s="801"/>
      <c r="AP36" s="801"/>
      <c r="AQ36" s="802"/>
      <c r="AR36" s="803"/>
      <c r="AS36" s="804"/>
      <c r="AT36" s="804"/>
      <c r="AU36" s="805"/>
    </row>
    <row r="37" spans="2:47" ht="16.5" customHeight="1" x14ac:dyDescent="0.15">
      <c r="B37" s="796" t="s">
        <v>86</v>
      </c>
      <c r="C37" s="797"/>
      <c r="D37" s="548"/>
      <c r="E37" s="549"/>
      <c r="F37" s="549"/>
      <c r="G37" s="550"/>
      <c r="H37" s="809"/>
      <c r="I37" s="810"/>
      <c r="J37" s="810"/>
      <c r="K37" s="811"/>
      <c r="L37" s="806"/>
      <c r="M37" s="807"/>
      <c r="N37" s="807"/>
      <c r="O37" s="808"/>
      <c r="P37" s="809"/>
      <c r="Q37" s="810"/>
      <c r="R37" s="810"/>
      <c r="S37" s="811"/>
      <c r="T37" s="806"/>
      <c r="U37" s="807"/>
      <c r="V37" s="807"/>
      <c r="W37" s="808"/>
      <c r="X37" s="809"/>
      <c r="Y37" s="810"/>
      <c r="Z37" s="810"/>
      <c r="AA37" s="811"/>
      <c r="AB37" s="806"/>
      <c r="AC37" s="807"/>
      <c r="AD37" s="807"/>
      <c r="AE37" s="808"/>
      <c r="AF37" s="809"/>
      <c r="AG37" s="810"/>
      <c r="AH37" s="810"/>
      <c r="AI37" s="811"/>
      <c r="AJ37" s="806"/>
      <c r="AK37" s="807"/>
      <c r="AL37" s="807"/>
      <c r="AM37" s="808"/>
      <c r="AN37" s="809"/>
      <c r="AO37" s="810"/>
      <c r="AP37" s="810"/>
      <c r="AQ37" s="811"/>
      <c r="AR37" s="806"/>
      <c r="AS37" s="807"/>
      <c r="AT37" s="807"/>
      <c r="AU37" s="808"/>
    </row>
    <row r="38" spans="2:47" ht="16.5" customHeight="1" x14ac:dyDescent="0.15">
      <c r="B38" s="796"/>
      <c r="C38" s="797"/>
      <c r="D38" s="566" t="s">
        <v>383</v>
      </c>
      <c r="E38" s="567"/>
      <c r="F38" s="567"/>
      <c r="G38" s="568"/>
      <c r="H38" s="803"/>
      <c r="I38" s="804"/>
      <c r="J38" s="804"/>
      <c r="K38" s="805"/>
      <c r="L38" s="830"/>
      <c r="M38" s="831"/>
      <c r="N38" s="831"/>
      <c r="O38" s="832"/>
      <c r="P38" s="803"/>
      <c r="Q38" s="804"/>
      <c r="R38" s="804"/>
      <c r="S38" s="805"/>
      <c r="T38" s="830"/>
      <c r="U38" s="831"/>
      <c r="V38" s="831"/>
      <c r="W38" s="832"/>
      <c r="X38" s="803"/>
      <c r="Y38" s="804"/>
      <c r="Z38" s="804"/>
      <c r="AA38" s="805"/>
      <c r="AB38" s="830"/>
      <c r="AC38" s="831"/>
      <c r="AD38" s="831"/>
      <c r="AE38" s="832"/>
      <c r="AF38" s="803"/>
      <c r="AG38" s="804"/>
      <c r="AH38" s="804"/>
      <c r="AI38" s="805"/>
      <c r="AJ38" s="830"/>
      <c r="AK38" s="831"/>
      <c r="AL38" s="831"/>
      <c r="AM38" s="832"/>
      <c r="AN38" s="803"/>
      <c r="AO38" s="804"/>
      <c r="AP38" s="804"/>
      <c r="AQ38" s="805"/>
      <c r="AR38" s="830"/>
      <c r="AS38" s="831"/>
      <c r="AT38" s="831"/>
      <c r="AU38" s="832"/>
    </row>
    <row r="39" spans="2:47" ht="16.5" customHeight="1" x14ac:dyDescent="0.15">
      <c r="B39" s="796"/>
      <c r="C39" s="797"/>
      <c r="D39" s="548" t="s">
        <v>83</v>
      </c>
      <c r="E39" s="549"/>
      <c r="F39" s="549"/>
      <c r="G39" s="550"/>
      <c r="H39" s="806"/>
      <c r="I39" s="807"/>
      <c r="J39" s="807"/>
      <c r="K39" s="808"/>
      <c r="L39" s="833"/>
      <c r="M39" s="834"/>
      <c r="N39" s="834"/>
      <c r="O39" s="835"/>
      <c r="P39" s="806"/>
      <c r="Q39" s="807"/>
      <c r="R39" s="807"/>
      <c r="S39" s="808"/>
      <c r="T39" s="833"/>
      <c r="U39" s="834"/>
      <c r="V39" s="834"/>
      <c r="W39" s="835"/>
      <c r="X39" s="806"/>
      <c r="Y39" s="807"/>
      <c r="Z39" s="807"/>
      <c r="AA39" s="808"/>
      <c r="AB39" s="833"/>
      <c r="AC39" s="834"/>
      <c r="AD39" s="834"/>
      <c r="AE39" s="835"/>
      <c r="AF39" s="806"/>
      <c r="AG39" s="807"/>
      <c r="AH39" s="807"/>
      <c r="AI39" s="808"/>
      <c r="AJ39" s="833"/>
      <c r="AK39" s="834"/>
      <c r="AL39" s="834"/>
      <c r="AM39" s="835"/>
      <c r="AN39" s="806"/>
      <c r="AO39" s="807"/>
      <c r="AP39" s="807"/>
      <c r="AQ39" s="808"/>
      <c r="AR39" s="833"/>
      <c r="AS39" s="834"/>
      <c r="AT39" s="834"/>
      <c r="AU39" s="835"/>
    </row>
    <row r="40" spans="2:47" ht="16.5" customHeight="1" x14ac:dyDescent="0.15">
      <c r="B40" s="796"/>
      <c r="C40" s="797"/>
      <c r="D40" s="566" t="s">
        <v>84</v>
      </c>
      <c r="E40" s="567"/>
      <c r="F40" s="567"/>
      <c r="G40" s="568"/>
      <c r="H40" s="800"/>
      <c r="I40" s="801"/>
      <c r="J40" s="801"/>
      <c r="K40" s="802"/>
      <c r="L40" s="803"/>
      <c r="M40" s="804"/>
      <c r="N40" s="804"/>
      <c r="O40" s="805"/>
      <c r="P40" s="800"/>
      <c r="Q40" s="801"/>
      <c r="R40" s="801"/>
      <c r="S40" s="802"/>
      <c r="T40" s="803"/>
      <c r="U40" s="804"/>
      <c r="V40" s="804"/>
      <c r="W40" s="805"/>
      <c r="X40" s="800"/>
      <c r="Y40" s="801"/>
      <c r="Z40" s="801"/>
      <c r="AA40" s="802"/>
      <c r="AB40" s="803"/>
      <c r="AC40" s="804"/>
      <c r="AD40" s="804"/>
      <c r="AE40" s="805"/>
      <c r="AF40" s="800"/>
      <c r="AG40" s="801"/>
      <c r="AH40" s="801"/>
      <c r="AI40" s="802"/>
      <c r="AJ40" s="803"/>
      <c r="AK40" s="804"/>
      <c r="AL40" s="804"/>
      <c r="AM40" s="805"/>
      <c r="AN40" s="800"/>
      <c r="AO40" s="801"/>
      <c r="AP40" s="801"/>
      <c r="AQ40" s="802"/>
      <c r="AR40" s="803"/>
      <c r="AS40" s="804"/>
      <c r="AT40" s="804"/>
      <c r="AU40" s="805"/>
    </row>
    <row r="41" spans="2:47" ht="16.5" customHeight="1" x14ac:dyDescent="0.15">
      <c r="B41" s="142"/>
      <c r="C41" s="144"/>
      <c r="D41" s="548" t="s">
        <v>83</v>
      </c>
      <c r="E41" s="549"/>
      <c r="F41" s="549"/>
      <c r="G41" s="550"/>
      <c r="H41" s="809"/>
      <c r="I41" s="810"/>
      <c r="J41" s="810"/>
      <c r="K41" s="811"/>
      <c r="L41" s="806"/>
      <c r="M41" s="807"/>
      <c r="N41" s="807"/>
      <c r="O41" s="808"/>
      <c r="P41" s="809"/>
      <c r="Q41" s="810"/>
      <c r="R41" s="810"/>
      <c r="S41" s="811"/>
      <c r="T41" s="806"/>
      <c r="U41" s="807"/>
      <c r="V41" s="807"/>
      <c r="W41" s="808"/>
      <c r="X41" s="809"/>
      <c r="Y41" s="810"/>
      <c r="Z41" s="810"/>
      <c r="AA41" s="811"/>
      <c r="AB41" s="806"/>
      <c r="AC41" s="807"/>
      <c r="AD41" s="807"/>
      <c r="AE41" s="808"/>
      <c r="AF41" s="809"/>
      <c r="AG41" s="810"/>
      <c r="AH41" s="810"/>
      <c r="AI41" s="811"/>
      <c r="AJ41" s="806"/>
      <c r="AK41" s="807"/>
      <c r="AL41" s="807"/>
      <c r="AM41" s="808"/>
      <c r="AN41" s="809"/>
      <c r="AO41" s="810"/>
      <c r="AP41" s="810"/>
      <c r="AQ41" s="811"/>
      <c r="AR41" s="806"/>
      <c r="AS41" s="807"/>
      <c r="AT41" s="807"/>
      <c r="AU41" s="808"/>
    </row>
    <row r="42" spans="2:47" ht="16.5" customHeight="1" x14ac:dyDescent="0.15">
      <c r="B42" s="840" t="s">
        <v>385</v>
      </c>
      <c r="C42" s="841"/>
      <c r="D42" s="566" t="s">
        <v>382</v>
      </c>
      <c r="E42" s="567"/>
      <c r="F42" s="567"/>
      <c r="G42" s="568"/>
      <c r="H42" s="800"/>
      <c r="I42" s="801"/>
      <c r="J42" s="801"/>
      <c r="K42" s="802"/>
      <c r="L42" s="803"/>
      <c r="M42" s="804"/>
      <c r="N42" s="804"/>
      <c r="O42" s="805"/>
      <c r="P42" s="800"/>
      <c r="Q42" s="801"/>
      <c r="R42" s="801"/>
      <c r="S42" s="802"/>
      <c r="T42" s="803"/>
      <c r="U42" s="804"/>
      <c r="V42" s="804"/>
      <c r="W42" s="805"/>
      <c r="X42" s="800"/>
      <c r="Y42" s="801"/>
      <c r="Z42" s="801"/>
      <c r="AA42" s="802"/>
      <c r="AB42" s="803"/>
      <c r="AC42" s="804"/>
      <c r="AD42" s="804"/>
      <c r="AE42" s="805"/>
      <c r="AF42" s="800"/>
      <c r="AG42" s="801"/>
      <c r="AH42" s="801"/>
      <c r="AI42" s="802"/>
      <c r="AJ42" s="803"/>
      <c r="AK42" s="804"/>
      <c r="AL42" s="804"/>
      <c r="AM42" s="805"/>
      <c r="AN42" s="800"/>
      <c r="AO42" s="801"/>
      <c r="AP42" s="801"/>
      <c r="AQ42" s="802"/>
      <c r="AR42" s="803"/>
      <c r="AS42" s="804"/>
      <c r="AT42" s="804"/>
      <c r="AU42" s="805"/>
    </row>
    <row r="43" spans="2:47" ht="16.5" customHeight="1" x14ac:dyDescent="0.15">
      <c r="B43" s="798"/>
      <c r="C43" s="799"/>
      <c r="D43" s="548"/>
      <c r="E43" s="549"/>
      <c r="F43" s="549"/>
      <c r="G43" s="550"/>
      <c r="H43" s="809"/>
      <c r="I43" s="810"/>
      <c r="J43" s="810"/>
      <c r="K43" s="811"/>
      <c r="L43" s="806"/>
      <c r="M43" s="807"/>
      <c r="N43" s="807"/>
      <c r="O43" s="808"/>
      <c r="P43" s="809"/>
      <c r="Q43" s="810"/>
      <c r="R43" s="810"/>
      <c r="S43" s="811"/>
      <c r="T43" s="806"/>
      <c r="U43" s="807"/>
      <c r="V43" s="807"/>
      <c r="W43" s="808"/>
      <c r="X43" s="809"/>
      <c r="Y43" s="810"/>
      <c r="Z43" s="810"/>
      <c r="AA43" s="811"/>
      <c r="AB43" s="806"/>
      <c r="AC43" s="807"/>
      <c r="AD43" s="807"/>
      <c r="AE43" s="808"/>
      <c r="AF43" s="809"/>
      <c r="AG43" s="810"/>
      <c r="AH43" s="810"/>
      <c r="AI43" s="811"/>
      <c r="AJ43" s="806"/>
      <c r="AK43" s="807"/>
      <c r="AL43" s="807"/>
      <c r="AM43" s="808"/>
      <c r="AN43" s="809"/>
      <c r="AO43" s="810"/>
      <c r="AP43" s="810"/>
      <c r="AQ43" s="811"/>
      <c r="AR43" s="806"/>
      <c r="AS43" s="807"/>
      <c r="AT43" s="807"/>
      <c r="AU43" s="808"/>
    </row>
    <row r="44" spans="2:47" ht="16.5" customHeight="1" x14ac:dyDescent="0.15">
      <c r="B44" s="798"/>
      <c r="C44" s="799"/>
      <c r="D44" s="566" t="s">
        <v>383</v>
      </c>
      <c r="E44" s="567"/>
      <c r="F44" s="567"/>
      <c r="G44" s="568"/>
      <c r="H44" s="803"/>
      <c r="I44" s="804"/>
      <c r="J44" s="804"/>
      <c r="K44" s="805"/>
      <c r="L44" s="830"/>
      <c r="M44" s="831"/>
      <c r="N44" s="831"/>
      <c r="O44" s="832"/>
      <c r="P44" s="803"/>
      <c r="Q44" s="804"/>
      <c r="R44" s="804"/>
      <c r="S44" s="805"/>
      <c r="T44" s="830"/>
      <c r="U44" s="831"/>
      <c r="V44" s="831"/>
      <c r="W44" s="832"/>
      <c r="X44" s="803"/>
      <c r="Y44" s="804"/>
      <c r="Z44" s="804"/>
      <c r="AA44" s="805"/>
      <c r="AB44" s="830"/>
      <c r="AC44" s="831"/>
      <c r="AD44" s="831"/>
      <c r="AE44" s="832"/>
      <c r="AF44" s="803"/>
      <c r="AG44" s="804"/>
      <c r="AH44" s="804"/>
      <c r="AI44" s="805"/>
      <c r="AJ44" s="830"/>
      <c r="AK44" s="831"/>
      <c r="AL44" s="831"/>
      <c r="AM44" s="832"/>
      <c r="AN44" s="803"/>
      <c r="AO44" s="804"/>
      <c r="AP44" s="804"/>
      <c r="AQ44" s="805"/>
      <c r="AR44" s="830"/>
      <c r="AS44" s="831"/>
      <c r="AT44" s="831"/>
      <c r="AU44" s="832"/>
    </row>
    <row r="45" spans="2:47" ht="16.5" customHeight="1" x14ac:dyDescent="0.15">
      <c r="B45" s="798"/>
      <c r="C45" s="799"/>
      <c r="D45" s="548" t="s">
        <v>83</v>
      </c>
      <c r="E45" s="549"/>
      <c r="F45" s="549"/>
      <c r="G45" s="550"/>
      <c r="H45" s="806"/>
      <c r="I45" s="807"/>
      <c r="J45" s="807"/>
      <c r="K45" s="808"/>
      <c r="L45" s="833"/>
      <c r="M45" s="834"/>
      <c r="N45" s="834"/>
      <c r="O45" s="835"/>
      <c r="P45" s="806"/>
      <c r="Q45" s="807"/>
      <c r="R45" s="807"/>
      <c r="S45" s="808"/>
      <c r="T45" s="833"/>
      <c r="U45" s="834"/>
      <c r="V45" s="834"/>
      <c r="W45" s="835"/>
      <c r="X45" s="806"/>
      <c r="Y45" s="807"/>
      <c r="Z45" s="807"/>
      <c r="AA45" s="808"/>
      <c r="AB45" s="833"/>
      <c r="AC45" s="834"/>
      <c r="AD45" s="834"/>
      <c r="AE45" s="835"/>
      <c r="AF45" s="806"/>
      <c r="AG45" s="807"/>
      <c r="AH45" s="807"/>
      <c r="AI45" s="808"/>
      <c r="AJ45" s="833"/>
      <c r="AK45" s="834"/>
      <c r="AL45" s="834"/>
      <c r="AM45" s="835"/>
      <c r="AN45" s="806"/>
      <c r="AO45" s="807"/>
      <c r="AP45" s="807"/>
      <c r="AQ45" s="808"/>
      <c r="AR45" s="833"/>
      <c r="AS45" s="834"/>
      <c r="AT45" s="834"/>
      <c r="AU45" s="835"/>
    </row>
    <row r="46" spans="2:47" ht="16.5" customHeight="1" x14ac:dyDescent="0.15">
      <c r="B46" s="798"/>
      <c r="C46" s="799"/>
      <c r="D46" s="566" t="s">
        <v>84</v>
      </c>
      <c r="E46" s="567"/>
      <c r="F46" s="567"/>
      <c r="G46" s="568"/>
      <c r="H46" s="800"/>
      <c r="I46" s="801"/>
      <c r="J46" s="801"/>
      <c r="K46" s="802"/>
      <c r="L46" s="803"/>
      <c r="M46" s="804"/>
      <c r="N46" s="804"/>
      <c r="O46" s="805"/>
      <c r="P46" s="800"/>
      <c r="Q46" s="801"/>
      <c r="R46" s="801"/>
      <c r="S46" s="802"/>
      <c r="T46" s="803"/>
      <c r="U46" s="804"/>
      <c r="V46" s="804"/>
      <c r="W46" s="805"/>
      <c r="X46" s="800"/>
      <c r="Y46" s="801"/>
      <c r="Z46" s="801"/>
      <c r="AA46" s="802"/>
      <c r="AB46" s="803"/>
      <c r="AC46" s="804"/>
      <c r="AD46" s="804"/>
      <c r="AE46" s="805"/>
      <c r="AF46" s="800"/>
      <c r="AG46" s="801"/>
      <c r="AH46" s="801"/>
      <c r="AI46" s="802"/>
      <c r="AJ46" s="803"/>
      <c r="AK46" s="804"/>
      <c r="AL46" s="804"/>
      <c r="AM46" s="805"/>
      <c r="AN46" s="800"/>
      <c r="AO46" s="801"/>
      <c r="AP46" s="801"/>
      <c r="AQ46" s="802"/>
      <c r="AR46" s="803"/>
      <c r="AS46" s="804"/>
      <c r="AT46" s="804"/>
      <c r="AU46" s="805"/>
    </row>
    <row r="47" spans="2:47" ht="16.5" customHeight="1" x14ac:dyDescent="0.15">
      <c r="B47" s="842"/>
      <c r="C47" s="843"/>
      <c r="D47" s="548" t="s">
        <v>83</v>
      </c>
      <c r="E47" s="549"/>
      <c r="F47" s="549"/>
      <c r="G47" s="550"/>
      <c r="H47" s="809"/>
      <c r="I47" s="810"/>
      <c r="J47" s="810"/>
      <c r="K47" s="811"/>
      <c r="L47" s="806"/>
      <c r="M47" s="807"/>
      <c r="N47" s="807"/>
      <c r="O47" s="808"/>
      <c r="P47" s="809"/>
      <c r="Q47" s="810"/>
      <c r="R47" s="810"/>
      <c r="S47" s="811"/>
      <c r="T47" s="806"/>
      <c r="U47" s="807"/>
      <c r="V47" s="807"/>
      <c r="W47" s="808"/>
      <c r="X47" s="809"/>
      <c r="Y47" s="810"/>
      <c r="Z47" s="810"/>
      <c r="AA47" s="811"/>
      <c r="AB47" s="806"/>
      <c r="AC47" s="807"/>
      <c r="AD47" s="807"/>
      <c r="AE47" s="808"/>
      <c r="AF47" s="809"/>
      <c r="AG47" s="810"/>
      <c r="AH47" s="810"/>
      <c r="AI47" s="811"/>
      <c r="AJ47" s="806"/>
      <c r="AK47" s="807"/>
      <c r="AL47" s="807"/>
      <c r="AM47" s="808"/>
      <c r="AN47" s="809"/>
      <c r="AO47" s="810"/>
      <c r="AP47" s="810"/>
      <c r="AQ47" s="811"/>
      <c r="AR47" s="806"/>
      <c r="AS47" s="807"/>
      <c r="AT47" s="807"/>
      <c r="AU47" s="808"/>
    </row>
    <row r="48" spans="2:47" ht="16.5" customHeight="1" x14ac:dyDescent="0.15">
      <c r="B48" s="139"/>
      <c r="C48" s="141"/>
      <c r="D48" s="566" t="s">
        <v>382</v>
      </c>
      <c r="E48" s="567"/>
      <c r="F48" s="567"/>
      <c r="G48" s="568"/>
      <c r="H48" s="818">
        <f>H30+H36+H42</f>
        <v>0</v>
      </c>
      <c r="I48" s="819"/>
      <c r="J48" s="819"/>
      <c r="K48" s="820"/>
      <c r="L48" s="790">
        <f>L30+L36+L42</f>
        <v>0</v>
      </c>
      <c r="M48" s="791"/>
      <c r="N48" s="791"/>
      <c r="O48" s="792"/>
      <c r="P48" s="818">
        <f>P30+P36+P42</f>
        <v>0</v>
      </c>
      <c r="Q48" s="819"/>
      <c r="R48" s="819"/>
      <c r="S48" s="820"/>
      <c r="T48" s="790">
        <f>T30+T36+T42</f>
        <v>0</v>
      </c>
      <c r="U48" s="791"/>
      <c r="V48" s="791"/>
      <c r="W48" s="792"/>
      <c r="X48" s="818">
        <f>X30+X36+X42</f>
        <v>0</v>
      </c>
      <c r="Y48" s="819"/>
      <c r="Z48" s="819"/>
      <c r="AA48" s="820"/>
      <c r="AB48" s="790">
        <f>AB30+AB36+AB42</f>
        <v>0</v>
      </c>
      <c r="AC48" s="791"/>
      <c r="AD48" s="791"/>
      <c r="AE48" s="792"/>
      <c r="AF48" s="818">
        <f>AF30+AF36+AF42</f>
        <v>0</v>
      </c>
      <c r="AG48" s="819"/>
      <c r="AH48" s="819"/>
      <c r="AI48" s="820"/>
      <c r="AJ48" s="790">
        <f>AJ30+AJ36+AJ42</f>
        <v>0</v>
      </c>
      <c r="AK48" s="791"/>
      <c r="AL48" s="791"/>
      <c r="AM48" s="792"/>
      <c r="AN48" s="818">
        <f>AN30+AN36+AN42</f>
        <v>0</v>
      </c>
      <c r="AO48" s="819"/>
      <c r="AP48" s="819"/>
      <c r="AQ48" s="820"/>
      <c r="AR48" s="790">
        <f>AR30+AR36+AR42</f>
        <v>0</v>
      </c>
      <c r="AS48" s="791"/>
      <c r="AT48" s="791"/>
      <c r="AU48" s="792"/>
    </row>
    <row r="49" spans="2:47" ht="16.5" customHeight="1" x14ac:dyDescent="0.15">
      <c r="B49" s="796" t="s">
        <v>85</v>
      </c>
      <c r="C49" s="797"/>
      <c r="D49" s="548"/>
      <c r="E49" s="549"/>
      <c r="F49" s="549"/>
      <c r="G49" s="550"/>
      <c r="H49" s="821">
        <f>H31+H37+H43</f>
        <v>0</v>
      </c>
      <c r="I49" s="822"/>
      <c r="J49" s="822"/>
      <c r="K49" s="823"/>
      <c r="L49" s="793"/>
      <c r="M49" s="794"/>
      <c r="N49" s="794"/>
      <c r="O49" s="795"/>
      <c r="P49" s="821">
        <f>P31+P37+P43</f>
        <v>0</v>
      </c>
      <c r="Q49" s="822"/>
      <c r="R49" s="822"/>
      <c r="S49" s="823"/>
      <c r="T49" s="793"/>
      <c r="U49" s="794"/>
      <c r="V49" s="794"/>
      <c r="W49" s="795"/>
      <c r="X49" s="821">
        <f>X31+X37+X43</f>
        <v>0</v>
      </c>
      <c r="Y49" s="822"/>
      <c r="Z49" s="822"/>
      <c r="AA49" s="823"/>
      <c r="AB49" s="793"/>
      <c r="AC49" s="794"/>
      <c r="AD49" s="794"/>
      <c r="AE49" s="795"/>
      <c r="AF49" s="821">
        <f>AF31+AF37+AF43</f>
        <v>0</v>
      </c>
      <c r="AG49" s="822"/>
      <c r="AH49" s="822"/>
      <c r="AI49" s="823"/>
      <c r="AJ49" s="793"/>
      <c r="AK49" s="794"/>
      <c r="AL49" s="794"/>
      <c r="AM49" s="795"/>
      <c r="AN49" s="821">
        <f>AN31+AN37+AN43</f>
        <v>0</v>
      </c>
      <c r="AO49" s="822"/>
      <c r="AP49" s="822"/>
      <c r="AQ49" s="823"/>
      <c r="AR49" s="793"/>
      <c r="AS49" s="794"/>
      <c r="AT49" s="794"/>
      <c r="AU49" s="795"/>
    </row>
    <row r="50" spans="2:47" ht="16.5" customHeight="1" x14ac:dyDescent="0.15">
      <c r="B50" s="796"/>
      <c r="C50" s="797"/>
      <c r="D50" s="566" t="s">
        <v>383</v>
      </c>
      <c r="E50" s="567"/>
      <c r="F50" s="567"/>
      <c r="G50" s="568"/>
      <c r="H50" s="790">
        <f t="shared" ref="H50:H51" si="4">H32+H38+H44</f>
        <v>0</v>
      </c>
      <c r="I50" s="791"/>
      <c r="J50" s="791"/>
      <c r="K50" s="792"/>
      <c r="L50" s="812"/>
      <c r="M50" s="813"/>
      <c r="N50" s="813"/>
      <c r="O50" s="814"/>
      <c r="P50" s="790">
        <f t="shared" ref="P50:P51" si="5">P32+P38+P44</f>
        <v>0</v>
      </c>
      <c r="Q50" s="791"/>
      <c r="R50" s="791"/>
      <c r="S50" s="792"/>
      <c r="T50" s="812"/>
      <c r="U50" s="813"/>
      <c r="V50" s="813"/>
      <c r="W50" s="814"/>
      <c r="X50" s="790">
        <f t="shared" ref="X50:X51" si="6">X32+X38+X44</f>
        <v>0</v>
      </c>
      <c r="Y50" s="791"/>
      <c r="Z50" s="791"/>
      <c r="AA50" s="792"/>
      <c r="AB50" s="812"/>
      <c r="AC50" s="813"/>
      <c r="AD50" s="813"/>
      <c r="AE50" s="814"/>
      <c r="AF50" s="790">
        <f t="shared" ref="AF50:AF51" si="7">AF32+AF38+AF44</f>
        <v>0</v>
      </c>
      <c r="AG50" s="791"/>
      <c r="AH50" s="791"/>
      <c r="AI50" s="792"/>
      <c r="AJ50" s="812"/>
      <c r="AK50" s="813"/>
      <c r="AL50" s="813"/>
      <c r="AM50" s="814"/>
      <c r="AN50" s="790">
        <f t="shared" ref="AN50:AN51" si="8">AN32+AN38+AN44</f>
        <v>0</v>
      </c>
      <c r="AO50" s="791"/>
      <c r="AP50" s="791"/>
      <c r="AQ50" s="792"/>
      <c r="AR50" s="812"/>
      <c r="AS50" s="813"/>
      <c r="AT50" s="813"/>
      <c r="AU50" s="814"/>
    </row>
    <row r="51" spans="2:47" ht="16.5" customHeight="1" x14ac:dyDescent="0.15">
      <c r="B51" s="796"/>
      <c r="C51" s="797"/>
      <c r="D51" s="548" t="s">
        <v>83</v>
      </c>
      <c r="E51" s="549"/>
      <c r="F51" s="549"/>
      <c r="G51" s="550"/>
      <c r="H51" s="793">
        <f t="shared" si="4"/>
        <v>0</v>
      </c>
      <c r="I51" s="794"/>
      <c r="J51" s="794"/>
      <c r="K51" s="795"/>
      <c r="L51" s="815"/>
      <c r="M51" s="816"/>
      <c r="N51" s="816"/>
      <c r="O51" s="817"/>
      <c r="P51" s="793">
        <f t="shared" si="5"/>
        <v>0</v>
      </c>
      <c r="Q51" s="794"/>
      <c r="R51" s="794"/>
      <c r="S51" s="795"/>
      <c r="T51" s="815"/>
      <c r="U51" s="816"/>
      <c r="V51" s="816"/>
      <c r="W51" s="817"/>
      <c r="X51" s="793">
        <f t="shared" si="6"/>
        <v>0</v>
      </c>
      <c r="Y51" s="794"/>
      <c r="Z51" s="794"/>
      <c r="AA51" s="795"/>
      <c r="AB51" s="815"/>
      <c r="AC51" s="816"/>
      <c r="AD51" s="816"/>
      <c r="AE51" s="817"/>
      <c r="AF51" s="793">
        <f t="shared" si="7"/>
        <v>0</v>
      </c>
      <c r="AG51" s="794"/>
      <c r="AH51" s="794"/>
      <c r="AI51" s="795"/>
      <c r="AJ51" s="815"/>
      <c r="AK51" s="816"/>
      <c r="AL51" s="816"/>
      <c r="AM51" s="817"/>
      <c r="AN51" s="793">
        <f t="shared" si="8"/>
        <v>0</v>
      </c>
      <c r="AO51" s="794"/>
      <c r="AP51" s="794"/>
      <c r="AQ51" s="795"/>
      <c r="AR51" s="815"/>
      <c r="AS51" s="816"/>
      <c r="AT51" s="816"/>
      <c r="AU51" s="817"/>
    </row>
    <row r="52" spans="2:47" ht="16.5" customHeight="1" x14ac:dyDescent="0.15">
      <c r="B52" s="796"/>
      <c r="C52" s="797"/>
      <c r="D52" s="566" t="s">
        <v>84</v>
      </c>
      <c r="E52" s="567"/>
      <c r="F52" s="567"/>
      <c r="G52" s="568"/>
      <c r="H52" s="818">
        <f>H34+H40+H46</f>
        <v>0</v>
      </c>
      <c r="I52" s="819"/>
      <c r="J52" s="819"/>
      <c r="K52" s="820"/>
      <c r="L52" s="790">
        <f>L34+L40+L46</f>
        <v>0</v>
      </c>
      <c r="M52" s="791"/>
      <c r="N52" s="791"/>
      <c r="O52" s="792"/>
      <c r="P52" s="818">
        <f>P34+P40+P46</f>
        <v>0</v>
      </c>
      <c r="Q52" s="819"/>
      <c r="R52" s="819"/>
      <c r="S52" s="820"/>
      <c r="T52" s="790">
        <f>T34+T40+T46</f>
        <v>0</v>
      </c>
      <c r="U52" s="791"/>
      <c r="V52" s="791"/>
      <c r="W52" s="792"/>
      <c r="X52" s="818">
        <f>X34+X40+X46</f>
        <v>0</v>
      </c>
      <c r="Y52" s="819"/>
      <c r="Z52" s="819"/>
      <c r="AA52" s="820"/>
      <c r="AB52" s="790">
        <f>AB34+AB40+AB46</f>
        <v>0</v>
      </c>
      <c r="AC52" s="791"/>
      <c r="AD52" s="791"/>
      <c r="AE52" s="792"/>
      <c r="AF52" s="818">
        <f>AF34+AF40+AF46</f>
        <v>0</v>
      </c>
      <c r="AG52" s="819"/>
      <c r="AH52" s="819"/>
      <c r="AI52" s="820"/>
      <c r="AJ52" s="790">
        <f>AJ34+AJ40+AJ46</f>
        <v>0</v>
      </c>
      <c r="AK52" s="791"/>
      <c r="AL52" s="791"/>
      <c r="AM52" s="792"/>
      <c r="AN52" s="818">
        <f>AN34+AN40+AN46</f>
        <v>0</v>
      </c>
      <c r="AO52" s="819"/>
      <c r="AP52" s="819"/>
      <c r="AQ52" s="820"/>
      <c r="AR52" s="790">
        <f>AR34+AR40+AR46</f>
        <v>0</v>
      </c>
      <c r="AS52" s="791"/>
      <c r="AT52" s="791"/>
      <c r="AU52" s="792"/>
    </row>
    <row r="53" spans="2:47" ht="16.5" customHeight="1" x14ac:dyDescent="0.15">
      <c r="B53" s="142"/>
      <c r="C53" s="144"/>
      <c r="D53" s="548" t="s">
        <v>83</v>
      </c>
      <c r="E53" s="549"/>
      <c r="F53" s="549"/>
      <c r="G53" s="550"/>
      <c r="H53" s="821">
        <f>H35+H41+H47</f>
        <v>0</v>
      </c>
      <c r="I53" s="822"/>
      <c r="J53" s="822"/>
      <c r="K53" s="823"/>
      <c r="L53" s="793"/>
      <c r="M53" s="794"/>
      <c r="N53" s="794"/>
      <c r="O53" s="795"/>
      <c r="P53" s="821">
        <f>P35+P41+P47</f>
        <v>0</v>
      </c>
      <c r="Q53" s="822"/>
      <c r="R53" s="822"/>
      <c r="S53" s="823"/>
      <c r="T53" s="793"/>
      <c r="U53" s="794"/>
      <c r="V53" s="794"/>
      <c r="W53" s="795"/>
      <c r="X53" s="821">
        <f>X35+X41+X47</f>
        <v>0</v>
      </c>
      <c r="Y53" s="822"/>
      <c r="Z53" s="822"/>
      <c r="AA53" s="823"/>
      <c r="AB53" s="793"/>
      <c r="AC53" s="794"/>
      <c r="AD53" s="794"/>
      <c r="AE53" s="795"/>
      <c r="AF53" s="821">
        <f>AF35+AF41+AF47</f>
        <v>0</v>
      </c>
      <c r="AG53" s="822"/>
      <c r="AH53" s="822"/>
      <c r="AI53" s="823"/>
      <c r="AJ53" s="793"/>
      <c r="AK53" s="794"/>
      <c r="AL53" s="794"/>
      <c r="AM53" s="795"/>
      <c r="AN53" s="821">
        <f>AN35+AN41+AN47</f>
        <v>0</v>
      </c>
      <c r="AO53" s="822"/>
      <c r="AP53" s="822"/>
      <c r="AQ53" s="823"/>
      <c r="AR53" s="793"/>
      <c r="AS53" s="794"/>
      <c r="AT53" s="794"/>
      <c r="AU53" s="795"/>
    </row>
  </sheetData>
  <sheetProtection sheet="1" objects="1" scenarios="1"/>
  <mergeCells count="277">
    <mergeCell ref="B6:AU7"/>
    <mergeCell ref="AU12:AU13"/>
    <mergeCell ref="B12:D13"/>
    <mergeCell ref="B5:AU5"/>
    <mergeCell ref="B3:AU3"/>
    <mergeCell ref="AO12:AO13"/>
    <mergeCell ref="AP12:AP13"/>
    <mergeCell ref="AQ12:AQ13"/>
    <mergeCell ref="AR12:AR13"/>
    <mergeCell ref="AS12:AS13"/>
    <mergeCell ref="AT12:AT13"/>
    <mergeCell ref="AH12:AH13"/>
    <mergeCell ref="AI12:AI13"/>
    <mergeCell ref="AJ12:AJ13"/>
    <mergeCell ref="AK12:AK13"/>
    <mergeCell ref="AL12:AL13"/>
    <mergeCell ref="AM12:AN13"/>
    <mergeCell ref="AA12:AA13"/>
    <mergeCell ref="AB12:AB13"/>
    <mergeCell ref="AC12:AC13"/>
    <mergeCell ref="AD12:AE13"/>
    <mergeCell ref="AF12:AF13"/>
    <mergeCell ref="AG12:AG13"/>
    <mergeCell ref="F12:F13"/>
    <mergeCell ref="B14:K17"/>
    <mergeCell ref="AN50:AQ51"/>
    <mergeCell ref="AR50:AU51"/>
    <mergeCell ref="AN52:AQ52"/>
    <mergeCell ref="AR52:AU53"/>
    <mergeCell ref="AN53:AQ53"/>
    <mergeCell ref="B42:C47"/>
    <mergeCell ref="AN44:AQ45"/>
    <mergeCell ref="AR44:AU45"/>
    <mergeCell ref="AN46:AQ46"/>
    <mergeCell ref="AR46:AU47"/>
    <mergeCell ref="AN47:AQ47"/>
    <mergeCell ref="AN48:AQ48"/>
    <mergeCell ref="AR48:AU49"/>
    <mergeCell ref="AN49:AQ49"/>
    <mergeCell ref="AN38:AQ39"/>
    <mergeCell ref="AR38:AU39"/>
    <mergeCell ref="AN40:AQ40"/>
    <mergeCell ref="AR40:AU41"/>
    <mergeCell ref="AN41:AQ41"/>
    <mergeCell ref="AR34:AU35"/>
    <mergeCell ref="AN35:AQ35"/>
    <mergeCell ref="AN36:AQ36"/>
    <mergeCell ref="AR36:AU37"/>
    <mergeCell ref="AM14:AU17"/>
    <mergeCell ref="AD14:AL17"/>
    <mergeCell ref="U14:AC17"/>
    <mergeCell ref="L14:T17"/>
    <mergeCell ref="AN29:AQ29"/>
    <mergeCell ref="AN30:AQ30"/>
    <mergeCell ref="AR30:AU31"/>
    <mergeCell ref="AN31:AQ31"/>
    <mergeCell ref="AN32:AQ33"/>
    <mergeCell ref="AR32:AU33"/>
    <mergeCell ref="T28:W29"/>
    <mergeCell ref="AN23:AU24"/>
    <mergeCell ref="AF50:AI51"/>
    <mergeCell ref="AJ50:AM51"/>
    <mergeCell ref="AF52:AI52"/>
    <mergeCell ref="AJ52:AM53"/>
    <mergeCell ref="AF53:AI53"/>
    <mergeCell ref="AF48:AI48"/>
    <mergeCell ref="AJ48:AM49"/>
    <mergeCell ref="AF49:AI49"/>
    <mergeCell ref="AF29:AI29"/>
    <mergeCell ref="AF30:AI30"/>
    <mergeCell ref="AJ30:AM31"/>
    <mergeCell ref="AF31:AI31"/>
    <mergeCell ref="AF32:AI33"/>
    <mergeCell ref="AJ32:AM33"/>
    <mergeCell ref="AF44:AI45"/>
    <mergeCell ref="AJ44:AM45"/>
    <mergeCell ref="AF46:AI46"/>
    <mergeCell ref="AJ46:AM47"/>
    <mergeCell ref="AF47:AI47"/>
    <mergeCell ref="AF38:AI39"/>
    <mergeCell ref="AJ38:AM39"/>
    <mergeCell ref="AF40:AI40"/>
    <mergeCell ref="AJ40:AM41"/>
    <mergeCell ref="AF41:AI41"/>
    <mergeCell ref="AN42:AQ42"/>
    <mergeCell ref="AR42:AU43"/>
    <mergeCell ref="AN43:AQ43"/>
    <mergeCell ref="AN34:AQ34"/>
    <mergeCell ref="AT25:AU25"/>
    <mergeCell ref="AT26:AU26"/>
    <mergeCell ref="AN27:AU27"/>
    <mergeCell ref="AN28:AQ28"/>
    <mergeCell ref="AR28:AU29"/>
    <mergeCell ref="AN37:AQ37"/>
    <mergeCell ref="AF42:AI42"/>
    <mergeCell ref="AJ42:AM43"/>
    <mergeCell ref="AF43:AI43"/>
    <mergeCell ref="AF34:AI34"/>
    <mergeCell ref="AJ34:AM35"/>
    <mergeCell ref="AF35:AI35"/>
    <mergeCell ref="AF36:AI36"/>
    <mergeCell ref="AJ36:AM37"/>
    <mergeCell ref="AF37:AI37"/>
    <mergeCell ref="X50:AA51"/>
    <mergeCell ref="AB50:AE51"/>
    <mergeCell ref="X52:AA52"/>
    <mergeCell ref="AB52:AE53"/>
    <mergeCell ref="X53:AA53"/>
    <mergeCell ref="AL25:AM25"/>
    <mergeCell ref="AL26:AM26"/>
    <mergeCell ref="AF27:AM27"/>
    <mergeCell ref="AF28:AI28"/>
    <mergeCell ref="AJ28:AM29"/>
    <mergeCell ref="X44:AA45"/>
    <mergeCell ref="AB44:AE45"/>
    <mergeCell ref="X46:AA46"/>
    <mergeCell ref="AB46:AE47"/>
    <mergeCell ref="X47:AA47"/>
    <mergeCell ref="X48:AA48"/>
    <mergeCell ref="AB48:AE49"/>
    <mergeCell ref="X49:AA49"/>
    <mergeCell ref="X38:AA39"/>
    <mergeCell ref="AB38:AE39"/>
    <mergeCell ref="X40:AA40"/>
    <mergeCell ref="AB40:AE41"/>
    <mergeCell ref="X41:AA41"/>
    <mergeCell ref="X42:AA42"/>
    <mergeCell ref="AB42:AE43"/>
    <mergeCell ref="X43:AA43"/>
    <mergeCell ref="X34:AA34"/>
    <mergeCell ref="AB34:AE35"/>
    <mergeCell ref="X35:AA35"/>
    <mergeCell ref="X36:AA36"/>
    <mergeCell ref="AB36:AE37"/>
    <mergeCell ref="X37:AA37"/>
    <mergeCell ref="X29:AA29"/>
    <mergeCell ref="X30:AA30"/>
    <mergeCell ref="AB30:AE31"/>
    <mergeCell ref="X31:AA31"/>
    <mergeCell ref="X32:AA33"/>
    <mergeCell ref="AB32:AE33"/>
    <mergeCell ref="P48:S48"/>
    <mergeCell ref="T48:W49"/>
    <mergeCell ref="P49:S49"/>
    <mergeCell ref="P50:S51"/>
    <mergeCell ref="T50:W51"/>
    <mergeCell ref="P52:S52"/>
    <mergeCell ref="T52:W53"/>
    <mergeCell ref="P53:S53"/>
    <mergeCell ref="P42:S42"/>
    <mergeCell ref="T42:W43"/>
    <mergeCell ref="P43:S43"/>
    <mergeCell ref="P44:S45"/>
    <mergeCell ref="T44:W45"/>
    <mergeCell ref="P46:S46"/>
    <mergeCell ref="T46:W47"/>
    <mergeCell ref="P47:S47"/>
    <mergeCell ref="P38:S39"/>
    <mergeCell ref="T38:W39"/>
    <mergeCell ref="P40:S40"/>
    <mergeCell ref="T40:W41"/>
    <mergeCell ref="P41:S41"/>
    <mergeCell ref="P30:S30"/>
    <mergeCell ref="T30:W31"/>
    <mergeCell ref="P31:S31"/>
    <mergeCell ref="P32:S33"/>
    <mergeCell ref="T32:W33"/>
    <mergeCell ref="P34:S34"/>
    <mergeCell ref="T34:W35"/>
    <mergeCell ref="P35:S35"/>
    <mergeCell ref="P36:S36"/>
    <mergeCell ref="T36:W37"/>
    <mergeCell ref="P37:S37"/>
    <mergeCell ref="L50:O51"/>
    <mergeCell ref="H52:K52"/>
    <mergeCell ref="L52:O53"/>
    <mergeCell ref="H53:K53"/>
    <mergeCell ref="B28:G29"/>
    <mergeCell ref="H44:K45"/>
    <mergeCell ref="L44:O45"/>
    <mergeCell ref="H46:K46"/>
    <mergeCell ref="L46:O47"/>
    <mergeCell ref="H47:K47"/>
    <mergeCell ref="H48:K48"/>
    <mergeCell ref="L48:O49"/>
    <mergeCell ref="H49:K49"/>
    <mergeCell ref="H38:K39"/>
    <mergeCell ref="L38:O39"/>
    <mergeCell ref="H40:K40"/>
    <mergeCell ref="L40:O41"/>
    <mergeCell ref="H41:K41"/>
    <mergeCell ref="H42:K42"/>
    <mergeCell ref="L42:O43"/>
    <mergeCell ref="H43:K43"/>
    <mergeCell ref="H32:K33"/>
    <mergeCell ref="H34:K34"/>
    <mergeCell ref="L32:O33"/>
    <mergeCell ref="H36:K36"/>
    <mergeCell ref="L36:O37"/>
    <mergeCell ref="H37:K37"/>
    <mergeCell ref="L28:O29"/>
    <mergeCell ref="N25:O25"/>
    <mergeCell ref="N26:O26"/>
    <mergeCell ref="L30:O31"/>
    <mergeCell ref="H30:K30"/>
    <mergeCell ref="H31:K31"/>
    <mergeCell ref="H27:O27"/>
    <mergeCell ref="H28:K28"/>
    <mergeCell ref="H35:K35"/>
    <mergeCell ref="L34:O35"/>
    <mergeCell ref="D53:G53"/>
    <mergeCell ref="D52:G52"/>
    <mergeCell ref="D51:G51"/>
    <mergeCell ref="D50:G50"/>
    <mergeCell ref="B49:C52"/>
    <mergeCell ref="D48:G49"/>
    <mergeCell ref="D47:G47"/>
    <mergeCell ref="D46:G46"/>
    <mergeCell ref="D45:G45"/>
    <mergeCell ref="H50:K51"/>
    <mergeCell ref="Y12:Y13"/>
    <mergeCell ref="D44:G44"/>
    <mergeCell ref="D42:G43"/>
    <mergeCell ref="D41:G41"/>
    <mergeCell ref="D40:G40"/>
    <mergeCell ref="L10:AU11"/>
    <mergeCell ref="B10:K11"/>
    <mergeCell ref="E12:E13"/>
    <mergeCell ref="D39:G39"/>
    <mergeCell ref="D38:G38"/>
    <mergeCell ref="B37:C40"/>
    <mergeCell ref="D36:G37"/>
    <mergeCell ref="D35:G35"/>
    <mergeCell ref="D34:G34"/>
    <mergeCell ref="B31:C34"/>
    <mergeCell ref="D30:G31"/>
    <mergeCell ref="D33:G33"/>
    <mergeCell ref="D32:G32"/>
    <mergeCell ref="H29:K29"/>
    <mergeCell ref="V25:W25"/>
    <mergeCell ref="V26:W26"/>
    <mergeCell ref="P27:W27"/>
    <mergeCell ref="P28:S28"/>
    <mergeCell ref="Z12:Z13"/>
    <mergeCell ref="G12:G13"/>
    <mergeCell ref="H12:H13"/>
    <mergeCell ref="I12:I13"/>
    <mergeCell ref="J12:J13"/>
    <mergeCell ref="K12:K13"/>
    <mergeCell ref="C26:F26"/>
    <mergeCell ref="P29:S29"/>
    <mergeCell ref="AD26:AE26"/>
    <mergeCell ref="X27:AE27"/>
    <mergeCell ref="X28:AA28"/>
    <mergeCell ref="AB28:AE29"/>
    <mergeCell ref="AD25:AE25"/>
    <mergeCell ref="L12:M13"/>
    <mergeCell ref="N12:N13"/>
    <mergeCell ref="O12:O13"/>
    <mergeCell ref="P12:P13"/>
    <mergeCell ref="Q12:Q13"/>
    <mergeCell ref="R12:R13"/>
    <mergeCell ref="S12:S13"/>
    <mergeCell ref="T12:T13"/>
    <mergeCell ref="U12:V13"/>
    <mergeCell ref="W12:W13"/>
    <mergeCell ref="X12:X13"/>
    <mergeCell ref="BA1:BD1"/>
    <mergeCell ref="BA2:BD2"/>
    <mergeCell ref="BA3:BD3"/>
    <mergeCell ref="BA4:BD4"/>
    <mergeCell ref="BA7:BD7"/>
    <mergeCell ref="BA8:BD8"/>
    <mergeCell ref="BA9:BD9"/>
    <mergeCell ref="BA10:BD10"/>
    <mergeCell ref="BA5:BD5"/>
    <mergeCell ref="BA6:BD6"/>
  </mergeCells>
  <phoneticPr fontId="2"/>
  <conditionalFormatting sqref="H48:AU53">
    <cfRule type="expression" dxfId="2" priority="1">
      <formula>$AN$23="実績なし"</formula>
    </cfRule>
  </conditionalFormatting>
  <dataValidations count="4">
    <dataValidation type="list" allowBlank="1" showInputMessage="1" showErrorMessage="1" sqref="H25:H26 P25:P26 X25:X26 AF25:AF26 AN25:AN26">
      <formula1>"　,H,R"</formula1>
    </dataValidation>
    <dataValidation type="list" allowBlank="1" showInputMessage="1" showErrorMessage="1" sqref="E12:E13 N12:N13 W12:W13 AF12:AF13 AO12:AO13">
      <formula1>"　,S,H,R"</formula1>
    </dataValidation>
    <dataValidation type="list" allowBlank="1" showInputMessage="1" showErrorMessage="1" sqref="AN23:AU24">
      <formula1>"　,実績なし"</formula1>
    </dataValidation>
    <dataValidation type="list" allowBlank="1" showInputMessage="1" showErrorMessage="1" sqref="B14:K17">
      <formula1>"新　規,三重県知事"</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U195"/>
  <sheetViews>
    <sheetView showGridLines="0" topLeftCell="A34" zoomScale="120" zoomScaleNormal="120" workbookViewId="0">
      <selection activeCell="H4" sqref="H4"/>
    </sheetView>
  </sheetViews>
  <sheetFormatPr defaultRowHeight="13.5" x14ac:dyDescent="0.15"/>
  <cols>
    <col min="1" max="1" width="2.125" style="3" customWidth="1"/>
    <col min="2" max="3" width="2.5" style="3" customWidth="1"/>
    <col min="4" max="256" width="2.125" style="3" customWidth="1"/>
    <col min="257" max="16384" width="9" style="3"/>
  </cols>
  <sheetData>
    <row r="1" spans="1:47" ht="15.75" customHeight="1" x14ac:dyDescent="0.15">
      <c r="A1" s="32"/>
      <c r="B1" s="32"/>
      <c r="C1" s="32"/>
      <c r="D1" s="32"/>
      <c r="E1" s="32"/>
      <c r="F1" s="32"/>
      <c r="G1" s="32"/>
      <c r="H1" s="32"/>
      <c r="I1" s="32"/>
      <c r="J1" s="32"/>
      <c r="K1" s="32"/>
      <c r="L1" s="32"/>
      <c r="M1" s="32"/>
      <c r="N1" s="32"/>
      <c r="O1" s="32"/>
      <c r="T1" s="32"/>
      <c r="U1" s="32"/>
      <c r="V1" s="32"/>
      <c r="W1" s="32"/>
      <c r="X1" s="32"/>
      <c r="Y1" s="32"/>
      <c r="Z1" s="32"/>
      <c r="AA1" s="32"/>
      <c r="AB1" s="32"/>
      <c r="AC1" s="32"/>
      <c r="AD1" s="32"/>
      <c r="AE1" s="32"/>
      <c r="AF1" s="32"/>
      <c r="AG1" s="32"/>
      <c r="AH1" s="32"/>
      <c r="AI1" s="32"/>
      <c r="AJ1" s="32"/>
    </row>
    <row r="2" spans="1:47" ht="15.75" customHeight="1" x14ac:dyDescent="0.15">
      <c r="A2" s="32"/>
      <c r="B2" s="51"/>
      <c r="C2" s="51"/>
      <c r="D2" s="51"/>
      <c r="E2" s="51"/>
      <c r="F2" s="51"/>
      <c r="G2" s="51"/>
      <c r="H2" s="51"/>
      <c r="I2" s="51"/>
      <c r="J2" s="638" t="s">
        <v>874</v>
      </c>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864" t="s">
        <v>316</v>
      </c>
      <c r="AO2" s="864"/>
      <c r="AP2" s="864"/>
      <c r="AQ2" s="864"/>
      <c r="AR2" s="864"/>
      <c r="AS2" s="864"/>
      <c r="AT2" s="864"/>
      <c r="AU2" s="864"/>
    </row>
    <row r="3" spans="1:47" ht="15.75" customHeight="1" x14ac:dyDescent="0.15">
      <c r="A3" s="32" t="s">
        <v>108</v>
      </c>
      <c r="B3" s="32" t="s">
        <v>107</v>
      </c>
      <c r="C3" s="32"/>
      <c r="D3" s="32" t="s">
        <v>106</v>
      </c>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N3" s="838"/>
      <c r="AO3" s="838"/>
      <c r="AP3" s="838"/>
      <c r="AQ3" s="838"/>
      <c r="AR3" s="838"/>
      <c r="AS3" s="838"/>
      <c r="AT3" s="838"/>
      <c r="AU3" s="838"/>
    </row>
    <row r="4" spans="1:47" ht="15.75" customHeight="1" x14ac:dyDescent="0.15">
      <c r="A4" s="32"/>
      <c r="B4" s="108"/>
      <c r="C4" s="82"/>
      <c r="D4" s="849" t="s">
        <v>105</v>
      </c>
      <c r="E4" s="849"/>
      <c r="F4" s="849"/>
      <c r="G4" s="850"/>
      <c r="H4" s="481">
        <f>'13'!H25</f>
        <v>0</v>
      </c>
      <c r="I4" s="482">
        <f>'13'!I25</f>
        <v>0</v>
      </c>
      <c r="J4" s="475" t="str">
        <f>'13'!J25</f>
        <v>年</v>
      </c>
      <c r="K4" s="482">
        <f>'13'!K25</f>
        <v>0</v>
      </c>
      <c r="L4" s="475" t="str">
        <f>'13'!L25</f>
        <v>月</v>
      </c>
      <c r="M4" s="482">
        <f>'13'!M25</f>
        <v>0</v>
      </c>
      <c r="N4" s="787" t="str">
        <f>'13'!N25</f>
        <v>日から</v>
      </c>
      <c r="O4" s="780">
        <f>'13'!O25</f>
        <v>0</v>
      </c>
      <c r="P4" s="481" t="str">
        <f>'13'!P25</f>
        <v/>
      </c>
      <c r="Q4" s="482" t="str">
        <f>'13'!Q25</f>
        <v/>
      </c>
      <c r="R4" s="475" t="str">
        <f>'13'!R25</f>
        <v>年</v>
      </c>
      <c r="S4" s="482" t="str">
        <f>'13'!S25</f>
        <v/>
      </c>
      <c r="T4" s="475" t="str">
        <f>'13'!T25</f>
        <v>月</v>
      </c>
      <c r="U4" s="482" t="str">
        <f>'13'!U25</f>
        <v/>
      </c>
      <c r="V4" s="787" t="str">
        <f>'13'!V25</f>
        <v>日から</v>
      </c>
      <c r="W4" s="780">
        <f>'13'!W25</f>
        <v>0</v>
      </c>
      <c r="X4" s="481" t="str">
        <f>'13'!X25</f>
        <v/>
      </c>
      <c r="Y4" s="482" t="str">
        <f>'13'!Y25</f>
        <v/>
      </c>
      <c r="Z4" s="475" t="str">
        <f>'13'!Z25</f>
        <v>年</v>
      </c>
      <c r="AA4" s="482" t="str">
        <f>'13'!AA25</f>
        <v/>
      </c>
      <c r="AB4" s="475" t="str">
        <f>'13'!AB25</f>
        <v>月</v>
      </c>
      <c r="AC4" s="482" t="str">
        <f>'13'!AC25</f>
        <v/>
      </c>
      <c r="AD4" s="787" t="str">
        <f>'13'!AD25</f>
        <v>日から</v>
      </c>
      <c r="AE4" s="780">
        <f>'13'!AE25</f>
        <v>0</v>
      </c>
      <c r="AF4" s="481" t="str">
        <f>'13'!AF25</f>
        <v/>
      </c>
      <c r="AG4" s="482" t="str">
        <f>'13'!AG25</f>
        <v/>
      </c>
      <c r="AH4" s="475" t="str">
        <f>'13'!AH25</f>
        <v>年</v>
      </c>
      <c r="AI4" s="482" t="str">
        <f>'13'!AI25</f>
        <v/>
      </c>
      <c r="AJ4" s="475" t="str">
        <f>'13'!AJ25</f>
        <v>月</v>
      </c>
      <c r="AK4" s="482" t="str">
        <f>'13'!AK25</f>
        <v/>
      </c>
      <c r="AL4" s="778" t="str">
        <f>'13'!AL25</f>
        <v>日から</v>
      </c>
      <c r="AM4" s="861">
        <f>'13'!AM25</f>
        <v>0</v>
      </c>
      <c r="AN4" s="481" t="str">
        <f>'13'!AN25</f>
        <v/>
      </c>
      <c r="AO4" s="482" t="str">
        <f>'13'!AO25</f>
        <v/>
      </c>
      <c r="AP4" s="475" t="str">
        <f>'13'!AP25</f>
        <v>年</v>
      </c>
      <c r="AQ4" s="482" t="str">
        <f>'13'!AQ25</f>
        <v/>
      </c>
      <c r="AR4" s="475" t="str">
        <f>'13'!AR25</f>
        <v>月</v>
      </c>
      <c r="AS4" s="482" t="str">
        <f>'13'!AS25</f>
        <v/>
      </c>
      <c r="AT4" s="778" t="s">
        <v>377</v>
      </c>
      <c r="AU4" s="861"/>
    </row>
    <row r="5" spans="1:47" ht="15.75" customHeight="1" x14ac:dyDescent="0.15">
      <c r="A5" s="32"/>
      <c r="B5" s="115"/>
      <c r="C5" s="51"/>
      <c r="D5" s="51"/>
      <c r="E5" s="51"/>
      <c r="F5" s="51"/>
      <c r="G5" s="110"/>
      <c r="H5" s="483" t="str">
        <f>'13'!H26</f>
        <v/>
      </c>
      <c r="I5" s="484" t="str">
        <f>'13'!I26</f>
        <v/>
      </c>
      <c r="J5" s="480" t="str">
        <f>'13'!J26</f>
        <v>年</v>
      </c>
      <c r="K5" s="484" t="str">
        <f>'13'!K26</f>
        <v/>
      </c>
      <c r="L5" s="480" t="str">
        <f>'13'!L26</f>
        <v>月</v>
      </c>
      <c r="M5" s="484" t="str">
        <f>'13'!M26</f>
        <v/>
      </c>
      <c r="N5" s="782" t="str">
        <f>'13'!N26</f>
        <v>日まで</v>
      </c>
      <c r="O5" s="783">
        <f>'13'!O26</f>
        <v>0</v>
      </c>
      <c r="P5" s="483" t="str">
        <f>'13'!P26</f>
        <v/>
      </c>
      <c r="Q5" s="484" t="str">
        <f>'13'!Q26</f>
        <v/>
      </c>
      <c r="R5" s="480" t="str">
        <f>'13'!R26</f>
        <v>年</v>
      </c>
      <c r="S5" s="484" t="str">
        <f>'13'!S26</f>
        <v/>
      </c>
      <c r="T5" s="480" t="str">
        <f>'13'!T26</f>
        <v>月</v>
      </c>
      <c r="U5" s="484" t="str">
        <f>'13'!U26</f>
        <v/>
      </c>
      <c r="V5" s="782" t="str">
        <f>'13'!V26</f>
        <v>日まで</v>
      </c>
      <c r="W5" s="783">
        <f>'13'!W26</f>
        <v>0</v>
      </c>
      <c r="X5" s="483" t="str">
        <f>'13'!X26</f>
        <v/>
      </c>
      <c r="Y5" s="484" t="str">
        <f>'13'!Y26</f>
        <v/>
      </c>
      <c r="Z5" s="480" t="str">
        <f>'13'!Z26</f>
        <v>年</v>
      </c>
      <c r="AA5" s="484" t="str">
        <f>'13'!AA26</f>
        <v/>
      </c>
      <c r="AB5" s="480" t="str">
        <f>'13'!AB26</f>
        <v>月</v>
      </c>
      <c r="AC5" s="484" t="str">
        <f>'13'!AC26</f>
        <v/>
      </c>
      <c r="AD5" s="782" t="str">
        <f>'13'!AD26</f>
        <v>日まで</v>
      </c>
      <c r="AE5" s="783">
        <f>'13'!AE26</f>
        <v>0</v>
      </c>
      <c r="AF5" s="483" t="str">
        <f>'13'!AF26</f>
        <v/>
      </c>
      <c r="AG5" s="484" t="str">
        <f>'13'!AG26</f>
        <v/>
      </c>
      <c r="AH5" s="480" t="str">
        <f>'13'!AH26</f>
        <v>年</v>
      </c>
      <c r="AI5" s="484" t="str">
        <f>'13'!AI26</f>
        <v/>
      </c>
      <c r="AJ5" s="480" t="str">
        <f>'13'!AJ26</f>
        <v>月</v>
      </c>
      <c r="AK5" s="484" t="str">
        <f>'13'!AK26</f>
        <v/>
      </c>
      <c r="AL5" s="862" t="str">
        <f>'13'!AL26</f>
        <v>日まで</v>
      </c>
      <c r="AM5" s="863">
        <f>'13'!AM26</f>
        <v>0</v>
      </c>
      <c r="AN5" s="483" t="str">
        <f>'13'!AN26</f>
        <v/>
      </c>
      <c r="AO5" s="484" t="str">
        <f>'13'!AO26</f>
        <v/>
      </c>
      <c r="AP5" s="480" t="str">
        <f>'13'!AP26</f>
        <v>年</v>
      </c>
      <c r="AQ5" s="484" t="str">
        <f>'13'!AQ26</f>
        <v/>
      </c>
      <c r="AR5" s="480" t="str">
        <f>'13'!AR26</f>
        <v>月</v>
      </c>
      <c r="AS5" s="484" t="str">
        <f>'13'!AS26</f>
        <v/>
      </c>
      <c r="AT5" s="862" t="s">
        <v>378</v>
      </c>
      <c r="AU5" s="863"/>
    </row>
    <row r="6" spans="1:47" ht="15.75" customHeight="1" x14ac:dyDescent="0.15">
      <c r="A6" s="32"/>
      <c r="B6" s="851" t="s">
        <v>88</v>
      </c>
      <c r="C6" s="852"/>
      <c r="D6" s="852"/>
      <c r="E6" s="852"/>
      <c r="F6" s="121"/>
      <c r="G6" s="88"/>
      <c r="H6" s="784" t="s">
        <v>384</v>
      </c>
      <c r="I6" s="785"/>
      <c r="J6" s="785"/>
      <c r="K6" s="785"/>
      <c r="L6" s="785"/>
      <c r="M6" s="785"/>
      <c r="N6" s="785"/>
      <c r="O6" s="786"/>
      <c r="P6" s="784" t="s">
        <v>384</v>
      </c>
      <c r="Q6" s="785"/>
      <c r="R6" s="785"/>
      <c r="S6" s="785"/>
      <c r="T6" s="785"/>
      <c r="U6" s="785"/>
      <c r="V6" s="785"/>
      <c r="W6" s="786"/>
      <c r="X6" s="784" t="s">
        <v>384</v>
      </c>
      <c r="Y6" s="785"/>
      <c r="Z6" s="785"/>
      <c r="AA6" s="785"/>
      <c r="AB6" s="785"/>
      <c r="AC6" s="785"/>
      <c r="AD6" s="785"/>
      <c r="AE6" s="786"/>
      <c r="AF6" s="784" t="s">
        <v>384</v>
      </c>
      <c r="AG6" s="785"/>
      <c r="AH6" s="785"/>
      <c r="AI6" s="785"/>
      <c r="AJ6" s="785"/>
      <c r="AK6" s="785"/>
      <c r="AL6" s="785"/>
      <c r="AM6" s="786"/>
      <c r="AN6" s="784" t="s">
        <v>384</v>
      </c>
      <c r="AO6" s="785"/>
      <c r="AP6" s="785"/>
      <c r="AQ6" s="785"/>
      <c r="AR6" s="785"/>
      <c r="AS6" s="785"/>
      <c r="AT6" s="785"/>
      <c r="AU6" s="786"/>
    </row>
    <row r="7" spans="1:47" ht="13.5" customHeight="1" x14ac:dyDescent="0.15">
      <c r="A7" s="32"/>
      <c r="B7" s="160"/>
      <c r="C7" s="164"/>
      <c r="D7" s="749" t="s">
        <v>382</v>
      </c>
      <c r="E7" s="750"/>
      <c r="F7" s="750"/>
      <c r="G7" s="751"/>
      <c r="H7" s="858"/>
      <c r="I7" s="859"/>
      <c r="J7" s="859"/>
      <c r="K7" s="859"/>
      <c r="L7" s="859"/>
      <c r="M7" s="859"/>
      <c r="N7" s="859"/>
      <c r="O7" s="860"/>
      <c r="P7" s="858"/>
      <c r="Q7" s="859"/>
      <c r="R7" s="859"/>
      <c r="S7" s="859"/>
      <c r="T7" s="859"/>
      <c r="U7" s="859"/>
      <c r="V7" s="859"/>
      <c r="W7" s="860"/>
      <c r="X7" s="858"/>
      <c r="Y7" s="859"/>
      <c r="Z7" s="859"/>
      <c r="AA7" s="859"/>
      <c r="AB7" s="859"/>
      <c r="AC7" s="859"/>
      <c r="AD7" s="859"/>
      <c r="AE7" s="860"/>
      <c r="AF7" s="858"/>
      <c r="AG7" s="859"/>
      <c r="AH7" s="859"/>
      <c r="AI7" s="859"/>
      <c r="AJ7" s="859"/>
      <c r="AK7" s="859"/>
      <c r="AL7" s="859"/>
      <c r="AM7" s="860"/>
      <c r="AN7" s="858"/>
      <c r="AO7" s="859"/>
      <c r="AP7" s="859"/>
      <c r="AQ7" s="859"/>
      <c r="AR7" s="859"/>
      <c r="AS7" s="859"/>
      <c r="AT7" s="859"/>
      <c r="AU7" s="860"/>
    </row>
    <row r="8" spans="1:47" x14ac:dyDescent="0.15">
      <c r="A8" s="32"/>
      <c r="B8" s="172"/>
      <c r="C8" s="854" t="s">
        <v>102</v>
      </c>
      <c r="D8" s="846"/>
      <c r="E8" s="847"/>
      <c r="F8" s="847"/>
      <c r="G8" s="848"/>
      <c r="H8" s="858"/>
      <c r="I8" s="859"/>
      <c r="J8" s="859"/>
      <c r="K8" s="859"/>
      <c r="L8" s="859"/>
      <c r="M8" s="859"/>
      <c r="N8" s="859"/>
      <c r="O8" s="860"/>
      <c r="P8" s="858"/>
      <c r="Q8" s="859"/>
      <c r="R8" s="859"/>
      <c r="S8" s="859"/>
      <c r="T8" s="859"/>
      <c r="U8" s="859"/>
      <c r="V8" s="859"/>
      <c r="W8" s="860"/>
      <c r="X8" s="858"/>
      <c r="Y8" s="859"/>
      <c r="Z8" s="859"/>
      <c r="AA8" s="859"/>
      <c r="AB8" s="859"/>
      <c r="AC8" s="859"/>
      <c r="AD8" s="859"/>
      <c r="AE8" s="860"/>
      <c r="AF8" s="858"/>
      <c r="AG8" s="859"/>
      <c r="AH8" s="859"/>
      <c r="AI8" s="859"/>
      <c r="AJ8" s="859"/>
      <c r="AK8" s="859"/>
      <c r="AL8" s="859"/>
      <c r="AM8" s="860"/>
      <c r="AN8" s="858"/>
      <c r="AO8" s="859"/>
      <c r="AP8" s="859"/>
      <c r="AQ8" s="859"/>
      <c r="AR8" s="859"/>
      <c r="AS8" s="859"/>
      <c r="AT8" s="859"/>
      <c r="AU8" s="860"/>
    </row>
    <row r="9" spans="1:47" ht="13.5" customHeight="1" x14ac:dyDescent="0.15">
      <c r="A9" s="32"/>
      <c r="B9" s="853" t="s">
        <v>104</v>
      </c>
      <c r="C9" s="854"/>
      <c r="D9" s="749" t="s">
        <v>383</v>
      </c>
      <c r="E9" s="750"/>
      <c r="F9" s="750"/>
      <c r="G9" s="751"/>
      <c r="H9" s="858"/>
      <c r="I9" s="859"/>
      <c r="J9" s="859"/>
      <c r="K9" s="859"/>
      <c r="L9" s="859"/>
      <c r="M9" s="859"/>
      <c r="N9" s="859"/>
      <c r="O9" s="860"/>
      <c r="P9" s="858"/>
      <c r="Q9" s="859"/>
      <c r="R9" s="859"/>
      <c r="S9" s="859"/>
      <c r="T9" s="859"/>
      <c r="U9" s="859"/>
      <c r="V9" s="859"/>
      <c r="W9" s="860"/>
      <c r="X9" s="858"/>
      <c r="Y9" s="859"/>
      <c r="Z9" s="859"/>
      <c r="AA9" s="859"/>
      <c r="AB9" s="859"/>
      <c r="AC9" s="859"/>
      <c r="AD9" s="859"/>
      <c r="AE9" s="860"/>
      <c r="AF9" s="858"/>
      <c r="AG9" s="859"/>
      <c r="AH9" s="859"/>
      <c r="AI9" s="859"/>
      <c r="AJ9" s="859"/>
      <c r="AK9" s="859"/>
      <c r="AL9" s="859"/>
      <c r="AM9" s="860"/>
      <c r="AN9" s="858"/>
      <c r="AO9" s="859"/>
      <c r="AP9" s="859"/>
      <c r="AQ9" s="859"/>
      <c r="AR9" s="859"/>
      <c r="AS9" s="859"/>
      <c r="AT9" s="859"/>
      <c r="AU9" s="860"/>
    </row>
    <row r="10" spans="1:47" ht="13.5" customHeight="1" x14ac:dyDescent="0.15">
      <c r="A10" s="32"/>
      <c r="B10" s="853"/>
      <c r="C10" s="171"/>
      <c r="D10" s="846" t="s">
        <v>83</v>
      </c>
      <c r="E10" s="847"/>
      <c r="F10" s="847"/>
      <c r="G10" s="848"/>
      <c r="H10" s="858"/>
      <c r="I10" s="859"/>
      <c r="J10" s="859"/>
      <c r="K10" s="859"/>
      <c r="L10" s="859"/>
      <c r="M10" s="859"/>
      <c r="N10" s="859"/>
      <c r="O10" s="860"/>
      <c r="P10" s="858"/>
      <c r="Q10" s="859"/>
      <c r="R10" s="859"/>
      <c r="S10" s="859"/>
      <c r="T10" s="859"/>
      <c r="U10" s="859"/>
      <c r="V10" s="859"/>
      <c r="W10" s="860"/>
      <c r="X10" s="858"/>
      <c r="Y10" s="859"/>
      <c r="Z10" s="859"/>
      <c r="AA10" s="859"/>
      <c r="AB10" s="859"/>
      <c r="AC10" s="859"/>
      <c r="AD10" s="859"/>
      <c r="AE10" s="860"/>
      <c r="AF10" s="858"/>
      <c r="AG10" s="859"/>
      <c r="AH10" s="859"/>
      <c r="AI10" s="859"/>
      <c r="AJ10" s="859"/>
      <c r="AK10" s="859"/>
      <c r="AL10" s="859"/>
      <c r="AM10" s="860"/>
      <c r="AN10" s="858"/>
      <c r="AO10" s="859"/>
      <c r="AP10" s="859"/>
      <c r="AQ10" s="859"/>
      <c r="AR10" s="859"/>
      <c r="AS10" s="859"/>
      <c r="AT10" s="859"/>
      <c r="AU10" s="860"/>
    </row>
    <row r="11" spans="1:47" ht="13.5" customHeight="1" x14ac:dyDescent="0.15">
      <c r="A11" s="32"/>
      <c r="B11" s="853"/>
      <c r="C11" s="164"/>
      <c r="D11" s="749" t="s">
        <v>382</v>
      </c>
      <c r="E11" s="750"/>
      <c r="F11" s="750"/>
      <c r="G11" s="751"/>
      <c r="H11" s="858"/>
      <c r="I11" s="859"/>
      <c r="J11" s="859"/>
      <c r="K11" s="859"/>
      <c r="L11" s="859"/>
      <c r="M11" s="859"/>
      <c r="N11" s="859"/>
      <c r="O11" s="860"/>
      <c r="P11" s="858"/>
      <c r="Q11" s="859"/>
      <c r="R11" s="859"/>
      <c r="S11" s="859"/>
      <c r="T11" s="859"/>
      <c r="U11" s="859"/>
      <c r="V11" s="859"/>
      <c r="W11" s="860"/>
      <c r="X11" s="858"/>
      <c r="Y11" s="859"/>
      <c r="Z11" s="859"/>
      <c r="AA11" s="859"/>
      <c r="AB11" s="859"/>
      <c r="AC11" s="859"/>
      <c r="AD11" s="859"/>
      <c r="AE11" s="860"/>
      <c r="AF11" s="858"/>
      <c r="AG11" s="859"/>
      <c r="AH11" s="859"/>
      <c r="AI11" s="859"/>
      <c r="AJ11" s="859"/>
      <c r="AK11" s="859"/>
      <c r="AL11" s="859"/>
      <c r="AM11" s="860"/>
      <c r="AN11" s="858"/>
      <c r="AO11" s="859"/>
      <c r="AP11" s="859"/>
      <c r="AQ11" s="859"/>
      <c r="AR11" s="859"/>
      <c r="AS11" s="859"/>
      <c r="AT11" s="859"/>
      <c r="AU11" s="860"/>
    </row>
    <row r="12" spans="1:47" x14ac:dyDescent="0.15">
      <c r="A12" s="32"/>
      <c r="B12" s="853"/>
      <c r="C12" s="854" t="s">
        <v>392</v>
      </c>
      <c r="D12" s="846"/>
      <c r="E12" s="847"/>
      <c r="F12" s="847"/>
      <c r="G12" s="848"/>
      <c r="H12" s="858"/>
      <c r="I12" s="859"/>
      <c r="J12" s="859"/>
      <c r="K12" s="859"/>
      <c r="L12" s="859"/>
      <c r="M12" s="859"/>
      <c r="N12" s="859"/>
      <c r="O12" s="860"/>
      <c r="P12" s="858"/>
      <c r="Q12" s="859"/>
      <c r="R12" s="859"/>
      <c r="S12" s="859"/>
      <c r="T12" s="859"/>
      <c r="U12" s="859"/>
      <c r="V12" s="859"/>
      <c r="W12" s="860"/>
      <c r="X12" s="858"/>
      <c r="Y12" s="859"/>
      <c r="Z12" s="859"/>
      <c r="AA12" s="859"/>
      <c r="AB12" s="859"/>
      <c r="AC12" s="859"/>
      <c r="AD12" s="859"/>
      <c r="AE12" s="860"/>
      <c r="AF12" s="858"/>
      <c r="AG12" s="859"/>
      <c r="AH12" s="859"/>
      <c r="AI12" s="859"/>
      <c r="AJ12" s="859"/>
      <c r="AK12" s="859"/>
      <c r="AL12" s="859"/>
      <c r="AM12" s="860"/>
      <c r="AN12" s="858"/>
      <c r="AO12" s="859"/>
      <c r="AP12" s="859"/>
      <c r="AQ12" s="859"/>
      <c r="AR12" s="859"/>
      <c r="AS12" s="859"/>
      <c r="AT12" s="859"/>
      <c r="AU12" s="860"/>
    </row>
    <row r="13" spans="1:47" ht="13.5" customHeight="1" x14ac:dyDescent="0.15">
      <c r="A13" s="32"/>
      <c r="B13" s="853"/>
      <c r="C13" s="854"/>
      <c r="D13" s="749" t="s">
        <v>383</v>
      </c>
      <c r="E13" s="750"/>
      <c r="F13" s="750"/>
      <c r="G13" s="751"/>
      <c r="H13" s="858"/>
      <c r="I13" s="859"/>
      <c r="J13" s="859"/>
      <c r="K13" s="859"/>
      <c r="L13" s="859"/>
      <c r="M13" s="859"/>
      <c r="N13" s="859"/>
      <c r="O13" s="860"/>
      <c r="P13" s="858"/>
      <c r="Q13" s="859"/>
      <c r="R13" s="859"/>
      <c r="S13" s="859"/>
      <c r="T13" s="859"/>
      <c r="U13" s="859"/>
      <c r="V13" s="859"/>
      <c r="W13" s="860"/>
      <c r="X13" s="858"/>
      <c r="Y13" s="859"/>
      <c r="Z13" s="859"/>
      <c r="AA13" s="859"/>
      <c r="AB13" s="859"/>
      <c r="AC13" s="859"/>
      <c r="AD13" s="859"/>
      <c r="AE13" s="860"/>
      <c r="AF13" s="858"/>
      <c r="AG13" s="859"/>
      <c r="AH13" s="859"/>
      <c r="AI13" s="859"/>
      <c r="AJ13" s="859"/>
      <c r="AK13" s="859"/>
      <c r="AL13" s="859"/>
      <c r="AM13" s="860"/>
      <c r="AN13" s="858"/>
      <c r="AO13" s="859"/>
      <c r="AP13" s="859"/>
      <c r="AQ13" s="859"/>
      <c r="AR13" s="859"/>
      <c r="AS13" s="859"/>
      <c r="AT13" s="859"/>
      <c r="AU13" s="860"/>
    </row>
    <row r="14" spans="1:47" ht="13.5" customHeight="1" x14ac:dyDescent="0.15">
      <c r="A14" s="32"/>
      <c r="B14" s="853"/>
      <c r="C14" s="171"/>
      <c r="D14" s="846" t="s">
        <v>83</v>
      </c>
      <c r="E14" s="847"/>
      <c r="F14" s="847"/>
      <c r="G14" s="848"/>
      <c r="H14" s="858"/>
      <c r="I14" s="859"/>
      <c r="J14" s="859"/>
      <c r="K14" s="859"/>
      <c r="L14" s="859"/>
      <c r="M14" s="859"/>
      <c r="N14" s="859"/>
      <c r="O14" s="860"/>
      <c r="P14" s="858"/>
      <c r="Q14" s="859"/>
      <c r="R14" s="859"/>
      <c r="S14" s="859"/>
      <c r="T14" s="859"/>
      <c r="U14" s="859"/>
      <c r="V14" s="859"/>
      <c r="W14" s="860"/>
      <c r="X14" s="858"/>
      <c r="Y14" s="859"/>
      <c r="Z14" s="859"/>
      <c r="AA14" s="859"/>
      <c r="AB14" s="859"/>
      <c r="AC14" s="859"/>
      <c r="AD14" s="859"/>
      <c r="AE14" s="860"/>
      <c r="AF14" s="858"/>
      <c r="AG14" s="859"/>
      <c r="AH14" s="859"/>
      <c r="AI14" s="859"/>
      <c r="AJ14" s="859"/>
      <c r="AK14" s="859"/>
      <c r="AL14" s="859"/>
      <c r="AM14" s="860"/>
      <c r="AN14" s="858"/>
      <c r="AO14" s="859"/>
      <c r="AP14" s="859"/>
      <c r="AQ14" s="859"/>
      <c r="AR14" s="859"/>
      <c r="AS14" s="859"/>
      <c r="AT14" s="859"/>
      <c r="AU14" s="860"/>
    </row>
    <row r="15" spans="1:47" ht="13.5" customHeight="1" x14ac:dyDescent="0.15">
      <c r="A15" s="32"/>
      <c r="B15" s="853"/>
      <c r="C15" s="855" t="s">
        <v>100</v>
      </c>
      <c r="D15" s="749" t="s">
        <v>382</v>
      </c>
      <c r="E15" s="750"/>
      <c r="F15" s="750"/>
      <c r="G15" s="751"/>
      <c r="H15" s="858"/>
      <c r="I15" s="859"/>
      <c r="J15" s="859"/>
      <c r="K15" s="859"/>
      <c r="L15" s="859"/>
      <c r="M15" s="859"/>
      <c r="N15" s="859"/>
      <c r="O15" s="860"/>
      <c r="P15" s="858"/>
      <c r="Q15" s="859"/>
      <c r="R15" s="859"/>
      <c r="S15" s="859"/>
      <c r="T15" s="859"/>
      <c r="U15" s="859"/>
      <c r="V15" s="859"/>
      <c r="W15" s="860"/>
      <c r="X15" s="858"/>
      <c r="Y15" s="859"/>
      <c r="Z15" s="859"/>
      <c r="AA15" s="859"/>
      <c r="AB15" s="859"/>
      <c r="AC15" s="859"/>
      <c r="AD15" s="859"/>
      <c r="AE15" s="860"/>
      <c r="AF15" s="858"/>
      <c r="AG15" s="859"/>
      <c r="AH15" s="859"/>
      <c r="AI15" s="859"/>
      <c r="AJ15" s="859"/>
      <c r="AK15" s="859"/>
      <c r="AL15" s="859"/>
      <c r="AM15" s="860"/>
      <c r="AN15" s="858"/>
      <c r="AO15" s="859"/>
      <c r="AP15" s="859"/>
      <c r="AQ15" s="859"/>
      <c r="AR15" s="859"/>
      <c r="AS15" s="859"/>
      <c r="AT15" s="859"/>
      <c r="AU15" s="860"/>
    </row>
    <row r="16" spans="1:47" x14ac:dyDescent="0.15">
      <c r="A16" s="32"/>
      <c r="B16" s="853"/>
      <c r="C16" s="856"/>
      <c r="D16" s="846"/>
      <c r="E16" s="847"/>
      <c r="F16" s="847"/>
      <c r="G16" s="848"/>
      <c r="H16" s="858"/>
      <c r="I16" s="859"/>
      <c r="J16" s="859"/>
      <c r="K16" s="859"/>
      <c r="L16" s="859"/>
      <c r="M16" s="859"/>
      <c r="N16" s="859"/>
      <c r="O16" s="860"/>
      <c r="P16" s="858"/>
      <c r="Q16" s="859"/>
      <c r="R16" s="859"/>
      <c r="S16" s="859"/>
      <c r="T16" s="859"/>
      <c r="U16" s="859"/>
      <c r="V16" s="859"/>
      <c r="W16" s="860"/>
      <c r="X16" s="858"/>
      <c r="Y16" s="859"/>
      <c r="Z16" s="859"/>
      <c r="AA16" s="859"/>
      <c r="AB16" s="859"/>
      <c r="AC16" s="859"/>
      <c r="AD16" s="859"/>
      <c r="AE16" s="860"/>
      <c r="AF16" s="858"/>
      <c r="AG16" s="859"/>
      <c r="AH16" s="859"/>
      <c r="AI16" s="859"/>
      <c r="AJ16" s="859"/>
      <c r="AK16" s="859"/>
      <c r="AL16" s="859"/>
      <c r="AM16" s="860"/>
      <c r="AN16" s="858"/>
      <c r="AO16" s="859"/>
      <c r="AP16" s="859"/>
      <c r="AQ16" s="859"/>
      <c r="AR16" s="859"/>
      <c r="AS16" s="859"/>
      <c r="AT16" s="859"/>
      <c r="AU16" s="860"/>
    </row>
    <row r="17" spans="1:47" ht="13.5" customHeight="1" x14ac:dyDescent="0.15">
      <c r="A17" s="32"/>
      <c r="B17" s="853"/>
      <c r="C17" s="856"/>
      <c r="D17" s="749" t="s">
        <v>383</v>
      </c>
      <c r="E17" s="750"/>
      <c r="F17" s="750"/>
      <c r="G17" s="751"/>
      <c r="H17" s="858"/>
      <c r="I17" s="859"/>
      <c r="J17" s="859"/>
      <c r="K17" s="859"/>
      <c r="L17" s="859"/>
      <c r="M17" s="859"/>
      <c r="N17" s="859"/>
      <c r="O17" s="860"/>
      <c r="P17" s="858"/>
      <c r="Q17" s="859"/>
      <c r="R17" s="859"/>
      <c r="S17" s="859"/>
      <c r="T17" s="859"/>
      <c r="U17" s="859"/>
      <c r="V17" s="859"/>
      <c r="W17" s="860"/>
      <c r="X17" s="858"/>
      <c r="Y17" s="859"/>
      <c r="Z17" s="859"/>
      <c r="AA17" s="859"/>
      <c r="AB17" s="859"/>
      <c r="AC17" s="859"/>
      <c r="AD17" s="859"/>
      <c r="AE17" s="860"/>
      <c r="AF17" s="858"/>
      <c r="AG17" s="859"/>
      <c r="AH17" s="859"/>
      <c r="AI17" s="859"/>
      <c r="AJ17" s="859"/>
      <c r="AK17" s="859"/>
      <c r="AL17" s="859"/>
      <c r="AM17" s="860"/>
      <c r="AN17" s="858"/>
      <c r="AO17" s="859"/>
      <c r="AP17" s="859"/>
      <c r="AQ17" s="859"/>
      <c r="AR17" s="859"/>
      <c r="AS17" s="859"/>
      <c r="AT17" s="859"/>
      <c r="AU17" s="860"/>
    </row>
    <row r="18" spans="1:47" ht="13.5" customHeight="1" x14ac:dyDescent="0.15">
      <c r="A18" s="32"/>
      <c r="B18" s="853"/>
      <c r="C18" s="857"/>
      <c r="D18" s="846" t="s">
        <v>83</v>
      </c>
      <c r="E18" s="847"/>
      <c r="F18" s="847"/>
      <c r="G18" s="848"/>
      <c r="H18" s="858"/>
      <c r="I18" s="859"/>
      <c r="J18" s="859"/>
      <c r="K18" s="859"/>
      <c r="L18" s="859"/>
      <c r="M18" s="859"/>
      <c r="N18" s="859"/>
      <c r="O18" s="860"/>
      <c r="P18" s="858"/>
      <c r="Q18" s="859"/>
      <c r="R18" s="859"/>
      <c r="S18" s="859"/>
      <c r="T18" s="859"/>
      <c r="U18" s="859"/>
      <c r="V18" s="859"/>
      <c r="W18" s="860"/>
      <c r="X18" s="858"/>
      <c r="Y18" s="859"/>
      <c r="Z18" s="859"/>
      <c r="AA18" s="859"/>
      <c r="AB18" s="859"/>
      <c r="AC18" s="859"/>
      <c r="AD18" s="859"/>
      <c r="AE18" s="860"/>
      <c r="AF18" s="858"/>
      <c r="AG18" s="859"/>
      <c r="AH18" s="859"/>
      <c r="AI18" s="859"/>
      <c r="AJ18" s="859"/>
      <c r="AK18" s="859"/>
      <c r="AL18" s="859"/>
      <c r="AM18" s="860"/>
      <c r="AN18" s="858"/>
      <c r="AO18" s="859"/>
      <c r="AP18" s="859"/>
      <c r="AQ18" s="859"/>
      <c r="AR18" s="859"/>
      <c r="AS18" s="859"/>
      <c r="AT18" s="859"/>
      <c r="AU18" s="860"/>
    </row>
    <row r="19" spans="1:47" ht="13.5" customHeight="1" x14ac:dyDescent="0.15">
      <c r="A19" s="32"/>
      <c r="B19" s="853"/>
      <c r="C19" s="164"/>
      <c r="D19" s="749" t="s">
        <v>382</v>
      </c>
      <c r="E19" s="750"/>
      <c r="F19" s="750"/>
      <c r="G19" s="751"/>
      <c r="H19" s="858">
        <f>H7+H11+H15</f>
        <v>0</v>
      </c>
      <c r="I19" s="859"/>
      <c r="J19" s="859"/>
      <c r="K19" s="859"/>
      <c r="L19" s="859"/>
      <c r="M19" s="859"/>
      <c r="N19" s="859"/>
      <c r="O19" s="860"/>
      <c r="P19" s="858">
        <f>P7+P11+P15</f>
        <v>0</v>
      </c>
      <c r="Q19" s="859"/>
      <c r="R19" s="859"/>
      <c r="S19" s="859"/>
      <c r="T19" s="859"/>
      <c r="U19" s="859"/>
      <c r="V19" s="859"/>
      <c r="W19" s="860"/>
      <c r="X19" s="858">
        <f>X7+X11+X15</f>
        <v>0</v>
      </c>
      <c r="Y19" s="859"/>
      <c r="Z19" s="859"/>
      <c r="AA19" s="859"/>
      <c r="AB19" s="859"/>
      <c r="AC19" s="859"/>
      <c r="AD19" s="859"/>
      <c r="AE19" s="860"/>
      <c r="AF19" s="858">
        <f>AF7+AF11+AF15</f>
        <v>0</v>
      </c>
      <c r="AG19" s="859"/>
      <c r="AH19" s="859"/>
      <c r="AI19" s="859"/>
      <c r="AJ19" s="859"/>
      <c r="AK19" s="859"/>
      <c r="AL19" s="859"/>
      <c r="AM19" s="860"/>
      <c r="AN19" s="858">
        <f>AN7+AN11+AN15</f>
        <v>0</v>
      </c>
      <c r="AO19" s="859"/>
      <c r="AP19" s="859"/>
      <c r="AQ19" s="859"/>
      <c r="AR19" s="859"/>
      <c r="AS19" s="859"/>
      <c r="AT19" s="859"/>
      <c r="AU19" s="860"/>
    </row>
    <row r="20" spans="1:47" x14ac:dyDescent="0.15">
      <c r="A20" s="32"/>
      <c r="B20" s="172"/>
      <c r="C20" s="854" t="s">
        <v>393</v>
      </c>
      <c r="D20" s="846"/>
      <c r="E20" s="847"/>
      <c r="F20" s="847"/>
      <c r="G20" s="848"/>
      <c r="H20" s="858"/>
      <c r="I20" s="859"/>
      <c r="J20" s="859"/>
      <c r="K20" s="859"/>
      <c r="L20" s="859"/>
      <c r="M20" s="859"/>
      <c r="N20" s="859"/>
      <c r="O20" s="860"/>
      <c r="P20" s="858"/>
      <c r="Q20" s="859"/>
      <c r="R20" s="859"/>
      <c r="S20" s="859"/>
      <c r="T20" s="859"/>
      <c r="U20" s="859"/>
      <c r="V20" s="859"/>
      <c r="W20" s="860"/>
      <c r="X20" s="858"/>
      <c r="Y20" s="859"/>
      <c r="Z20" s="859"/>
      <c r="AA20" s="859"/>
      <c r="AB20" s="859"/>
      <c r="AC20" s="859"/>
      <c r="AD20" s="859"/>
      <c r="AE20" s="860"/>
      <c r="AF20" s="858"/>
      <c r="AG20" s="859"/>
      <c r="AH20" s="859"/>
      <c r="AI20" s="859"/>
      <c r="AJ20" s="859"/>
      <c r="AK20" s="859"/>
      <c r="AL20" s="859"/>
      <c r="AM20" s="860"/>
      <c r="AN20" s="858"/>
      <c r="AO20" s="859"/>
      <c r="AP20" s="859"/>
      <c r="AQ20" s="859"/>
      <c r="AR20" s="859"/>
      <c r="AS20" s="859"/>
      <c r="AT20" s="859"/>
      <c r="AU20" s="860"/>
    </row>
    <row r="21" spans="1:47" ht="13.5" customHeight="1" x14ac:dyDescent="0.15">
      <c r="A21" s="32"/>
      <c r="B21" s="172"/>
      <c r="C21" s="854"/>
      <c r="D21" s="749" t="s">
        <v>383</v>
      </c>
      <c r="E21" s="750"/>
      <c r="F21" s="750"/>
      <c r="G21" s="751"/>
      <c r="H21" s="858">
        <f>H9+H13+H17</f>
        <v>0</v>
      </c>
      <c r="I21" s="859"/>
      <c r="J21" s="859"/>
      <c r="K21" s="859"/>
      <c r="L21" s="859"/>
      <c r="M21" s="859"/>
      <c r="N21" s="859"/>
      <c r="O21" s="860"/>
      <c r="P21" s="858">
        <f>P9+P13+P17</f>
        <v>0</v>
      </c>
      <c r="Q21" s="859"/>
      <c r="R21" s="859"/>
      <c r="S21" s="859"/>
      <c r="T21" s="859"/>
      <c r="U21" s="859"/>
      <c r="V21" s="859"/>
      <c r="W21" s="860"/>
      <c r="X21" s="858">
        <f>X9+X13+X17</f>
        <v>0</v>
      </c>
      <c r="Y21" s="859"/>
      <c r="Z21" s="859"/>
      <c r="AA21" s="859"/>
      <c r="AB21" s="859"/>
      <c r="AC21" s="859"/>
      <c r="AD21" s="859"/>
      <c r="AE21" s="860"/>
      <c r="AF21" s="858">
        <f>AF9+AF13+AF17</f>
        <v>0</v>
      </c>
      <c r="AG21" s="859"/>
      <c r="AH21" s="859"/>
      <c r="AI21" s="859"/>
      <c r="AJ21" s="859"/>
      <c r="AK21" s="859"/>
      <c r="AL21" s="859"/>
      <c r="AM21" s="860"/>
      <c r="AN21" s="858">
        <f>AN9+AN13+AN17</f>
        <v>0</v>
      </c>
      <c r="AO21" s="859"/>
      <c r="AP21" s="859"/>
      <c r="AQ21" s="859"/>
      <c r="AR21" s="859"/>
      <c r="AS21" s="859"/>
      <c r="AT21" s="859"/>
      <c r="AU21" s="860"/>
    </row>
    <row r="22" spans="1:47" ht="13.5" customHeight="1" x14ac:dyDescent="0.15">
      <c r="A22" s="32"/>
      <c r="B22" s="170"/>
      <c r="C22" s="171"/>
      <c r="D22" s="846" t="s">
        <v>83</v>
      </c>
      <c r="E22" s="847"/>
      <c r="F22" s="847"/>
      <c r="G22" s="848"/>
      <c r="H22" s="858"/>
      <c r="I22" s="859"/>
      <c r="J22" s="859"/>
      <c r="K22" s="859"/>
      <c r="L22" s="859"/>
      <c r="M22" s="859"/>
      <c r="N22" s="859"/>
      <c r="O22" s="860"/>
      <c r="P22" s="858"/>
      <c r="Q22" s="859"/>
      <c r="R22" s="859"/>
      <c r="S22" s="859"/>
      <c r="T22" s="859"/>
      <c r="U22" s="859"/>
      <c r="V22" s="859"/>
      <c r="W22" s="860"/>
      <c r="X22" s="858"/>
      <c r="Y22" s="859"/>
      <c r="Z22" s="859"/>
      <c r="AA22" s="859"/>
      <c r="AB22" s="859"/>
      <c r="AC22" s="859"/>
      <c r="AD22" s="859"/>
      <c r="AE22" s="860"/>
      <c r="AF22" s="858"/>
      <c r="AG22" s="859"/>
      <c r="AH22" s="859"/>
      <c r="AI22" s="859"/>
      <c r="AJ22" s="859"/>
      <c r="AK22" s="859"/>
      <c r="AL22" s="859"/>
      <c r="AM22" s="860"/>
      <c r="AN22" s="858"/>
      <c r="AO22" s="859"/>
      <c r="AP22" s="859"/>
      <c r="AQ22" s="859"/>
      <c r="AR22" s="859"/>
      <c r="AS22" s="859"/>
      <c r="AT22" s="859"/>
      <c r="AU22" s="860"/>
    </row>
    <row r="23" spans="1:47" ht="13.5" customHeight="1" x14ac:dyDescent="0.15">
      <c r="A23" s="32"/>
      <c r="B23" s="160"/>
      <c r="C23" s="164"/>
      <c r="D23" s="749" t="s">
        <v>382</v>
      </c>
      <c r="E23" s="750"/>
      <c r="F23" s="750"/>
      <c r="G23" s="751"/>
      <c r="H23" s="858"/>
      <c r="I23" s="859"/>
      <c r="J23" s="859"/>
      <c r="K23" s="859"/>
      <c r="L23" s="859"/>
      <c r="M23" s="859"/>
      <c r="N23" s="859"/>
      <c r="O23" s="860"/>
      <c r="P23" s="858"/>
      <c r="Q23" s="859"/>
      <c r="R23" s="859"/>
      <c r="S23" s="859"/>
      <c r="T23" s="859"/>
      <c r="U23" s="859"/>
      <c r="V23" s="859"/>
      <c r="W23" s="860"/>
      <c r="X23" s="858"/>
      <c r="Y23" s="859"/>
      <c r="Z23" s="859"/>
      <c r="AA23" s="859"/>
      <c r="AB23" s="859"/>
      <c r="AC23" s="859"/>
      <c r="AD23" s="859"/>
      <c r="AE23" s="860"/>
      <c r="AF23" s="858"/>
      <c r="AG23" s="859"/>
      <c r="AH23" s="859"/>
      <c r="AI23" s="859"/>
      <c r="AJ23" s="859"/>
      <c r="AK23" s="859"/>
      <c r="AL23" s="859"/>
      <c r="AM23" s="860"/>
      <c r="AN23" s="858"/>
      <c r="AO23" s="859"/>
      <c r="AP23" s="859"/>
      <c r="AQ23" s="859"/>
      <c r="AR23" s="859"/>
      <c r="AS23" s="859"/>
      <c r="AT23" s="859"/>
      <c r="AU23" s="860"/>
    </row>
    <row r="24" spans="1:47" x14ac:dyDescent="0.15">
      <c r="A24" s="32"/>
      <c r="B24" s="172"/>
      <c r="C24" s="854" t="s">
        <v>102</v>
      </c>
      <c r="D24" s="846"/>
      <c r="E24" s="847"/>
      <c r="F24" s="847"/>
      <c r="G24" s="848"/>
      <c r="H24" s="858"/>
      <c r="I24" s="859"/>
      <c r="J24" s="859"/>
      <c r="K24" s="859"/>
      <c r="L24" s="859"/>
      <c r="M24" s="859"/>
      <c r="N24" s="859"/>
      <c r="O24" s="860"/>
      <c r="P24" s="858"/>
      <c r="Q24" s="859"/>
      <c r="R24" s="859"/>
      <c r="S24" s="859"/>
      <c r="T24" s="859"/>
      <c r="U24" s="859"/>
      <c r="V24" s="859"/>
      <c r="W24" s="860"/>
      <c r="X24" s="858"/>
      <c r="Y24" s="859"/>
      <c r="Z24" s="859"/>
      <c r="AA24" s="859"/>
      <c r="AB24" s="859"/>
      <c r="AC24" s="859"/>
      <c r="AD24" s="859"/>
      <c r="AE24" s="860"/>
      <c r="AF24" s="858"/>
      <c r="AG24" s="859"/>
      <c r="AH24" s="859"/>
      <c r="AI24" s="859"/>
      <c r="AJ24" s="859"/>
      <c r="AK24" s="859"/>
      <c r="AL24" s="859"/>
      <c r="AM24" s="860"/>
      <c r="AN24" s="858"/>
      <c r="AO24" s="859"/>
      <c r="AP24" s="859"/>
      <c r="AQ24" s="859"/>
      <c r="AR24" s="859"/>
      <c r="AS24" s="859"/>
      <c r="AT24" s="859"/>
      <c r="AU24" s="860"/>
    </row>
    <row r="25" spans="1:47" ht="13.5" customHeight="1" x14ac:dyDescent="0.15">
      <c r="A25" s="32"/>
      <c r="B25" s="853" t="s">
        <v>103</v>
      </c>
      <c r="C25" s="854"/>
      <c r="D25" s="749" t="s">
        <v>383</v>
      </c>
      <c r="E25" s="750"/>
      <c r="F25" s="750"/>
      <c r="G25" s="751"/>
      <c r="H25" s="858"/>
      <c r="I25" s="859"/>
      <c r="J25" s="859"/>
      <c r="K25" s="859"/>
      <c r="L25" s="859"/>
      <c r="M25" s="859"/>
      <c r="N25" s="859"/>
      <c r="O25" s="860"/>
      <c r="P25" s="858"/>
      <c r="Q25" s="859"/>
      <c r="R25" s="859"/>
      <c r="S25" s="859"/>
      <c r="T25" s="859"/>
      <c r="U25" s="859"/>
      <c r="V25" s="859"/>
      <c r="W25" s="860"/>
      <c r="X25" s="858"/>
      <c r="Y25" s="859"/>
      <c r="Z25" s="859"/>
      <c r="AA25" s="859"/>
      <c r="AB25" s="859"/>
      <c r="AC25" s="859"/>
      <c r="AD25" s="859"/>
      <c r="AE25" s="860"/>
      <c r="AF25" s="858"/>
      <c r="AG25" s="859"/>
      <c r="AH25" s="859"/>
      <c r="AI25" s="859"/>
      <c r="AJ25" s="859"/>
      <c r="AK25" s="859"/>
      <c r="AL25" s="859"/>
      <c r="AM25" s="860"/>
      <c r="AN25" s="858"/>
      <c r="AO25" s="859"/>
      <c r="AP25" s="859"/>
      <c r="AQ25" s="859"/>
      <c r="AR25" s="859"/>
      <c r="AS25" s="859"/>
      <c r="AT25" s="859"/>
      <c r="AU25" s="860"/>
    </row>
    <row r="26" spans="1:47" ht="13.5" customHeight="1" x14ac:dyDescent="0.15">
      <c r="A26" s="32"/>
      <c r="B26" s="853"/>
      <c r="C26" s="171"/>
      <c r="D26" s="846" t="s">
        <v>83</v>
      </c>
      <c r="E26" s="847"/>
      <c r="F26" s="847"/>
      <c r="G26" s="848"/>
      <c r="H26" s="858"/>
      <c r="I26" s="859"/>
      <c r="J26" s="859"/>
      <c r="K26" s="859"/>
      <c r="L26" s="859"/>
      <c r="M26" s="859"/>
      <c r="N26" s="859"/>
      <c r="O26" s="860"/>
      <c r="P26" s="858"/>
      <c r="Q26" s="859"/>
      <c r="R26" s="859"/>
      <c r="S26" s="859"/>
      <c r="T26" s="859"/>
      <c r="U26" s="859"/>
      <c r="V26" s="859"/>
      <c r="W26" s="860"/>
      <c r="X26" s="858"/>
      <c r="Y26" s="859"/>
      <c r="Z26" s="859"/>
      <c r="AA26" s="859"/>
      <c r="AB26" s="859"/>
      <c r="AC26" s="859"/>
      <c r="AD26" s="859"/>
      <c r="AE26" s="860"/>
      <c r="AF26" s="858"/>
      <c r="AG26" s="859"/>
      <c r="AH26" s="859"/>
      <c r="AI26" s="859"/>
      <c r="AJ26" s="859"/>
      <c r="AK26" s="859"/>
      <c r="AL26" s="859"/>
      <c r="AM26" s="860"/>
      <c r="AN26" s="858"/>
      <c r="AO26" s="859"/>
      <c r="AP26" s="859"/>
      <c r="AQ26" s="859"/>
      <c r="AR26" s="859"/>
      <c r="AS26" s="859"/>
      <c r="AT26" s="859"/>
      <c r="AU26" s="860"/>
    </row>
    <row r="27" spans="1:47" ht="13.5" customHeight="1" x14ac:dyDescent="0.15">
      <c r="A27" s="32"/>
      <c r="B27" s="853"/>
      <c r="C27" s="164"/>
      <c r="D27" s="749" t="s">
        <v>382</v>
      </c>
      <c r="E27" s="750"/>
      <c r="F27" s="750"/>
      <c r="G27" s="751"/>
      <c r="H27" s="858"/>
      <c r="I27" s="859"/>
      <c r="J27" s="859"/>
      <c r="K27" s="859"/>
      <c r="L27" s="859"/>
      <c r="M27" s="859"/>
      <c r="N27" s="859"/>
      <c r="O27" s="860"/>
      <c r="P27" s="858"/>
      <c r="Q27" s="859"/>
      <c r="R27" s="859"/>
      <c r="S27" s="859"/>
      <c r="T27" s="859"/>
      <c r="U27" s="859"/>
      <c r="V27" s="859"/>
      <c r="W27" s="860"/>
      <c r="X27" s="858"/>
      <c r="Y27" s="859"/>
      <c r="Z27" s="859"/>
      <c r="AA27" s="859"/>
      <c r="AB27" s="859"/>
      <c r="AC27" s="859"/>
      <c r="AD27" s="859"/>
      <c r="AE27" s="860"/>
      <c r="AF27" s="858"/>
      <c r="AG27" s="859"/>
      <c r="AH27" s="859"/>
      <c r="AI27" s="859"/>
      <c r="AJ27" s="859"/>
      <c r="AK27" s="859"/>
      <c r="AL27" s="859"/>
      <c r="AM27" s="860"/>
      <c r="AN27" s="858"/>
      <c r="AO27" s="859"/>
      <c r="AP27" s="859"/>
      <c r="AQ27" s="859"/>
      <c r="AR27" s="859"/>
      <c r="AS27" s="859"/>
      <c r="AT27" s="859"/>
      <c r="AU27" s="860"/>
    </row>
    <row r="28" spans="1:47" x14ac:dyDescent="0.15">
      <c r="A28" s="32"/>
      <c r="B28" s="853"/>
      <c r="C28" s="854" t="s">
        <v>392</v>
      </c>
      <c r="D28" s="846"/>
      <c r="E28" s="847"/>
      <c r="F28" s="847"/>
      <c r="G28" s="848"/>
      <c r="H28" s="858"/>
      <c r="I28" s="859"/>
      <c r="J28" s="859"/>
      <c r="K28" s="859"/>
      <c r="L28" s="859"/>
      <c r="M28" s="859"/>
      <c r="N28" s="859"/>
      <c r="O28" s="860"/>
      <c r="P28" s="858"/>
      <c r="Q28" s="859"/>
      <c r="R28" s="859"/>
      <c r="S28" s="859"/>
      <c r="T28" s="859"/>
      <c r="U28" s="859"/>
      <c r="V28" s="859"/>
      <c r="W28" s="860"/>
      <c r="X28" s="858"/>
      <c r="Y28" s="859"/>
      <c r="Z28" s="859"/>
      <c r="AA28" s="859"/>
      <c r="AB28" s="859"/>
      <c r="AC28" s="859"/>
      <c r="AD28" s="859"/>
      <c r="AE28" s="860"/>
      <c r="AF28" s="858"/>
      <c r="AG28" s="859"/>
      <c r="AH28" s="859"/>
      <c r="AI28" s="859"/>
      <c r="AJ28" s="859"/>
      <c r="AK28" s="859"/>
      <c r="AL28" s="859"/>
      <c r="AM28" s="860"/>
      <c r="AN28" s="858"/>
      <c r="AO28" s="859"/>
      <c r="AP28" s="859"/>
      <c r="AQ28" s="859"/>
      <c r="AR28" s="859"/>
      <c r="AS28" s="859"/>
      <c r="AT28" s="859"/>
      <c r="AU28" s="860"/>
    </row>
    <row r="29" spans="1:47" ht="13.5" customHeight="1" x14ac:dyDescent="0.15">
      <c r="A29" s="32"/>
      <c r="B29" s="853"/>
      <c r="C29" s="854"/>
      <c r="D29" s="749" t="s">
        <v>383</v>
      </c>
      <c r="E29" s="750"/>
      <c r="F29" s="750"/>
      <c r="G29" s="751"/>
      <c r="H29" s="858"/>
      <c r="I29" s="859"/>
      <c r="J29" s="859"/>
      <c r="K29" s="859"/>
      <c r="L29" s="859"/>
      <c r="M29" s="859"/>
      <c r="N29" s="859"/>
      <c r="O29" s="860"/>
      <c r="P29" s="858"/>
      <c r="Q29" s="859"/>
      <c r="R29" s="859"/>
      <c r="S29" s="859"/>
      <c r="T29" s="859"/>
      <c r="U29" s="859"/>
      <c r="V29" s="859"/>
      <c r="W29" s="860"/>
      <c r="X29" s="858"/>
      <c r="Y29" s="859"/>
      <c r="Z29" s="859"/>
      <c r="AA29" s="859"/>
      <c r="AB29" s="859"/>
      <c r="AC29" s="859"/>
      <c r="AD29" s="859"/>
      <c r="AE29" s="860"/>
      <c r="AF29" s="858"/>
      <c r="AG29" s="859"/>
      <c r="AH29" s="859"/>
      <c r="AI29" s="859"/>
      <c r="AJ29" s="859"/>
      <c r="AK29" s="859"/>
      <c r="AL29" s="859"/>
      <c r="AM29" s="860"/>
      <c r="AN29" s="858"/>
      <c r="AO29" s="859"/>
      <c r="AP29" s="859"/>
      <c r="AQ29" s="859"/>
      <c r="AR29" s="859"/>
      <c r="AS29" s="859"/>
      <c r="AT29" s="859"/>
      <c r="AU29" s="860"/>
    </row>
    <row r="30" spans="1:47" ht="13.5" customHeight="1" x14ac:dyDescent="0.15">
      <c r="A30" s="32"/>
      <c r="B30" s="853"/>
      <c r="C30" s="171"/>
      <c r="D30" s="846" t="s">
        <v>83</v>
      </c>
      <c r="E30" s="847"/>
      <c r="F30" s="847"/>
      <c r="G30" s="848"/>
      <c r="H30" s="858"/>
      <c r="I30" s="859"/>
      <c r="J30" s="859"/>
      <c r="K30" s="859"/>
      <c r="L30" s="859"/>
      <c r="M30" s="859"/>
      <c r="N30" s="859"/>
      <c r="O30" s="860"/>
      <c r="P30" s="858"/>
      <c r="Q30" s="859"/>
      <c r="R30" s="859"/>
      <c r="S30" s="859"/>
      <c r="T30" s="859"/>
      <c r="U30" s="859"/>
      <c r="V30" s="859"/>
      <c r="W30" s="860"/>
      <c r="X30" s="858"/>
      <c r="Y30" s="859"/>
      <c r="Z30" s="859"/>
      <c r="AA30" s="859"/>
      <c r="AB30" s="859"/>
      <c r="AC30" s="859"/>
      <c r="AD30" s="859"/>
      <c r="AE30" s="860"/>
      <c r="AF30" s="858"/>
      <c r="AG30" s="859"/>
      <c r="AH30" s="859"/>
      <c r="AI30" s="859"/>
      <c r="AJ30" s="859"/>
      <c r="AK30" s="859"/>
      <c r="AL30" s="859"/>
      <c r="AM30" s="860"/>
      <c r="AN30" s="858"/>
      <c r="AO30" s="859"/>
      <c r="AP30" s="859"/>
      <c r="AQ30" s="859"/>
      <c r="AR30" s="859"/>
      <c r="AS30" s="859"/>
      <c r="AT30" s="859"/>
      <c r="AU30" s="860"/>
    </row>
    <row r="31" spans="1:47" ht="13.5" customHeight="1" x14ac:dyDescent="0.15">
      <c r="A31" s="32"/>
      <c r="B31" s="853"/>
      <c r="C31" s="855" t="s">
        <v>100</v>
      </c>
      <c r="D31" s="749" t="s">
        <v>382</v>
      </c>
      <c r="E31" s="750"/>
      <c r="F31" s="750"/>
      <c r="G31" s="751"/>
      <c r="H31" s="858"/>
      <c r="I31" s="859"/>
      <c r="J31" s="859"/>
      <c r="K31" s="859"/>
      <c r="L31" s="859"/>
      <c r="M31" s="859"/>
      <c r="N31" s="859"/>
      <c r="O31" s="860"/>
      <c r="P31" s="858"/>
      <c r="Q31" s="859"/>
      <c r="R31" s="859"/>
      <c r="S31" s="859"/>
      <c r="T31" s="859"/>
      <c r="U31" s="859"/>
      <c r="V31" s="859"/>
      <c r="W31" s="860"/>
      <c r="X31" s="858"/>
      <c r="Y31" s="859"/>
      <c r="Z31" s="859"/>
      <c r="AA31" s="859"/>
      <c r="AB31" s="859"/>
      <c r="AC31" s="859"/>
      <c r="AD31" s="859"/>
      <c r="AE31" s="860"/>
      <c r="AF31" s="858"/>
      <c r="AG31" s="859"/>
      <c r="AH31" s="859"/>
      <c r="AI31" s="859"/>
      <c r="AJ31" s="859"/>
      <c r="AK31" s="859"/>
      <c r="AL31" s="859"/>
      <c r="AM31" s="860"/>
      <c r="AN31" s="858"/>
      <c r="AO31" s="859"/>
      <c r="AP31" s="859"/>
      <c r="AQ31" s="859"/>
      <c r="AR31" s="859"/>
      <c r="AS31" s="859"/>
      <c r="AT31" s="859"/>
      <c r="AU31" s="860"/>
    </row>
    <row r="32" spans="1:47" x14ac:dyDescent="0.15">
      <c r="A32" s="32"/>
      <c r="B32" s="853"/>
      <c r="C32" s="856"/>
      <c r="D32" s="846"/>
      <c r="E32" s="847"/>
      <c r="F32" s="847"/>
      <c r="G32" s="848"/>
      <c r="H32" s="858"/>
      <c r="I32" s="859"/>
      <c r="J32" s="859"/>
      <c r="K32" s="859"/>
      <c r="L32" s="859"/>
      <c r="M32" s="859"/>
      <c r="N32" s="859"/>
      <c r="O32" s="860"/>
      <c r="P32" s="858"/>
      <c r="Q32" s="859"/>
      <c r="R32" s="859"/>
      <c r="S32" s="859"/>
      <c r="T32" s="859"/>
      <c r="U32" s="859"/>
      <c r="V32" s="859"/>
      <c r="W32" s="860"/>
      <c r="X32" s="858"/>
      <c r="Y32" s="859"/>
      <c r="Z32" s="859"/>
      <c r="AA32" s="859"/>
      <c r="AB32" s="859"/>
      <c r="AC32" s="859"/>
      <c r="AD32" s="859"/>
      <c r="AE32" s="860"/>
      <c r="AF32" s="858"/>
      <c r="AG32" s="859"/>
      <c r="AH32" s="859"/>
      <c r="AI32" s="859"/>
      <c r="AJ32" s="859"/>
      <c r="AK32" s="859"/>
      <c r="AL32" s="859"/>
      <c r="AM32" s="860"/>
      <c r="AN32" s="858"/>
      <c r="AO32" s="859"/>
      <c r="AP32" s="859"/>
      <c r="AQ32" s="859"/>
      <c r="AR32" s="859"/>
      <c r="AS32" s="859"/>
      <c r="AT32" s="859"/>
      <c r="AU32" s="860"/>
    </row>
    <row r="33" spans="1:47" ht="13.5" customHeight="1" x14ac:dyDescent="0.15">
      <c r="A33" s="32"/>
      <c r="B33" s="853"/>
      <c r="C33" s="856"/>
      <c r="D33" s="749" t="s">
        <v>383</v>
      </c>
      <c r="E33" s="750"/>
      <c r="F33" s="750"/>
      <c r="G33" s="751"/>
      <c r="H33" s="858"/>
      <c r="I33" s="859"/>
      <c r="J33" s="859"/>
      <c r="K33" s="859"/>
      <c r="L33" s="859"/>
      <c r="M33" s="859"/>
      <c r="N33" s="859"/>
      <c r="O33" s="860"/>
      <c r="P33" s="858"/>
      <c r="Q33" s="859"/>
      <c r="R33" s="859"/>
      <c r="S33" s="859"/>
      <c r="T33" s="859"/>
      <c r="U33" s="859"/>
      <c r="V33" s="859"/>
      <c r="W33" s="860"/>
      <c r="X33" s="858"/>
      <c r="Y33" s="859"/>
      <c r="Z33" s="859"/>
      <c r="AA33" s="859"/>
      <c r="AB33" s="859"/>
      <c r="AC33" s="859"/>
      <c r="AD33" s="859"/>
      <c r="AE33" s="860"/>
      <c r="AF33" s="858"/>
      <c r="AG33" s="859"/>
      <c r="AH33" s="859"/>
      <c r="AI33" s="859"/>
      <c r="AJ33" s="859"/>
      <c r="AK33" s="859"/>
      <c r="AL33" s="859"/>
      <c r="AM33" s="860"/>
      <c r="AN33" s="858"/>
      <c r="AO33" s="859"/>
      <c r="AP33" s="859"/>
      <c r="AQ33" s="859"/>
      <c r="AR33" s="859"/>
      <c r="AS33" s="859"/>
      <c r="AT33" s="859"/>
      <c r="AU33" s="860"/>
    </row>
    <row r="34" spans="1:47" ht="13.5" customHeight="1" x14ac:dyDescent="0.15">
      <c r="A34" s="32"/>
      <c r="B34" s="853"/>
      <c r="C34" s="857"/>
      <c r="D34" s="846" t="s">
        <v>83</v>
      </c>
      <c r="E34" s="847"/>
      <c r="F34" s="847"/>
      <c r="G34" s="848"/>
      <c r="H34" s="858"/>
      <c r="I34" s="859"/>
      <c r="J34" s="859"/>
      <c r="K34" s="859"/>
      <c r="L34" s="859"/>
      <c r="M34" s="859"/>
      <c r="N34" s="859"/>
      <c r="O34" s="860"/>
      <c r="P34" s="858"/>
      <c r="Q34" s="859"/>
      <c r="R34" s="859"/>
      <c r="S34" s="859"/>
      <c r="T34" s="859"/>
      <c r="U34" s="859"/>
      <c r="V34" s="859"/>
      <c r="W34" s="860"/>
      <c r="X34" s="858"/>
      <c r="Y34" s="859"/>
      <c r="Z34" s="859"/>
      <c r="AA34" s="859"/>
      <c r="AB34" s="859"/>
      <c r="AC34" s="859"/>
      <c r="AD34" s="859"/>
      <c r="AE34" s="860"/>
      <c r="AF34" s="858"/>
      <c r="AG34" s="859"/>
      <c r="AH34" s="859"/>
      <c r="AI34" s="859"/>
      <c r="AJ34" s="859"/>
      <c r="AK34" s="859"/>
      <c r="AL34" s="859"/>
      <c r="AM34" s="860"/>
      <c r="AN34" s="858"/>
      <c r="AO34" s="859"/>
      <c r="AP34" s="859"/>
      <c r="AQ34" s="859"/>
      <c r="AR34" s="859"/>
      <c r="AS34" s="859"/>
      <c r="AT34" s="859"/>
      <c r="AU34" s="860"/>
    </row>
    <row r="35" spans="1:47" ht="13.5" customHeight="1" x14ac:dyDescent="0.15">
      <c r="A35" s="32"/>
      <c r="B35" s="853"/>
      <c r="C35" s="164"/>
      <c r="D35" s="749" t="s">
        <v>382</v>
      </c>
      <c r="E35" s="750"/>
      <c r="F35" s="750"/>
      <c r="G35" s="751"/>
      <c r="H35" s="858">
        <f>H23+H27+H31</f>
        <v>0</v>
      </c>
      <c r="I35" s="859"/>
      <c r="J35" s="859"/>
      <c r="K35" s="859"/>
      <c r="L35" s="859"/>
      <c r="M35" s="859"/>
      <c r="N35" s="859"/>
      <c r="O35" s="860"/>
      <c r="P35" s="858">
        <f>P23+P27+P31</f>
        <v>0</v>
      </c>
      <c r="Q35" s="859"/>
      <c r="R35" s="859"/>
      <c r="S35" s="859"/>
      <c r="T35" s="859"/>
      <c r="U35" s="859"/>
      <c r="V35" s="859"/>
      <c r="W35" s="860"/>
      <c r="X35" s="858">
        <f>X23+X27+X31</f>
        <v>0</v>
      </c>
      <c r="Y35" s="859"/>
      <c r="Z35" s="859"/>
      <c r="AA35" s="859"/>
      <c r="AB35" s="859"/>
      <c r="AC35" s="859"/>
      <c r="AD35" s="859"/>
      <c r="AE35" s="860"/>
      <c r="AF35" s="858">
        <f>AF23+AF27+AF31</f>
        <v>0</v>
      </c>
      <c r="AG35" s="859"/>
      <c r="AH35" s="859"/>
      <c r="AI35" s="859"/>
      <c r="AJ35" s="859"/>
      <c r="AK35" s="859"/>
      <c r="AL35" s="859"/>
      <c r="AM35" s="860"/>
      <c r="AN35" s="858">
        <f>AN23+AN27+AN31</f>
        <v>0</v>
      </c>
      <c r="AO35" s="859"/>
      <c r="AP35" s="859"/>
      <c r="AQ35" s="859"/>
      <c r="AR35" s="859"/>
      <c r="AS35" s="859"/>
      <c r="AT35" s="859"/>
      <c r="AU35" s="860"/>
    </row>
    <row r="36" spans="1:47" x14ac:dyDescent="0.15">
      <c r="A36" s="32"/>
      <c r="B36" s="172"/>
      <c r="C36" s="854" t="s">
        <v>393</v>
      </c>
      <c r="D36" s="846"/>
      <c r="E36" s="847"/>
      <c r="F36" s="847"/>
      <c r="G36" s="848"/>
      <c r="H36" s="858"/>
      <c r="I36" s="859"/>
      <c r="J36" s="859"/>
      <c r="K36" s="859"/>
      <c r="L36" s="859"/>
      <c r="M36" s="859"/>
      <c r="N36" s="859"/>
      <c r="O36" s="860"/>
      <c r="P36" s="858"/>
      <c r="Q36" s="859"/>
      <c r="R36" s="859"/>
      <c r="S36" s="859"/>
      <c r="T36" s="859"/>
      <c r="U36" s="859"/>
      <c r="V36" s="859"/>
      <c r="W36" s="860"/>
      <c r="X36" s="858"/>
      <c r="Y36" s="859"/>
      <c r="Z36" s="859"/>
      <c r="AA36" s="859"/>
      <c r="AB36" s="859"/>
      <c r="AC36" s="859"/>
      <c r="AD36" s="859"/>
      <c r="AE36" s="860"/>
      <c r="AF36" s="858"/>
      <c r="AG36" s="859"/>
      <c r="AH36" s="859"/>
      <c r="AI36" s="859"/>
      <c r="AJ36" s="859"/>
      <c r="AK36" s="859"/>
      <c r="AL36" s="859"/>
      <c r="AM36" s="860"/>
      <c r="AN36" s="858"/>
      <c r="AO36" s="859"/>
      <c r="AP36" s="859"/>
      <c r="AQ36" s="859"/>
      <c r="AR36" s="859"/>
      <c r="AS36" s="859"/>
      <c r="AT36" s="859"/>
      <c r="AU36" s="860"/>
    </row>
    <row r="37" spans="1:47" ht="13.5" customHeight="1" x14ac:dyDescent="0.15">
      <c r="A37" s="32"/>
      <c r="B37" s="172"/>
      <c r="C37" s="854"/>
      <c r="D37" s="749" t="s">
        <v>383</v>
      </c>
      <c r="E37" s="750"/>
      <c r="F37" s="750"/>
      <c r="G37" s="751"/>
      <c r="H37" s="858">
        <f>H25+H29+H33</f>
        <v>0</v>
      </c>
      <c r="I37" s="859"/>
      <c r="J37" s="859"/>
      <c r="K37" s="859"/>
      <c r="L37" s="859"/>
      <c r="M37" s="859"/>
      <c r="N37" s="859"/>
      <c r="O37" s="860"/>
      <c r="P37" s="858">
        <f>P25+P29+P33</f>
        <v>0</v>
      </c>
      <c r="Q37" s="859"/>
      <c r="R37" s="859"/>
      <c r="S37" s="859"/>
      <c r="T37" s="859"/>
      <c r="U37" s="859"/>
      <c r="V37" s="859"/>
      <c r="W37" s="860"/>
      <c r="X37" s="858">
        <f>X25+X29+X33</f>
        <v>0</v>
      </c>
      <c r="Y37" s="859"/>
      <c r="Z37" s="859"/>
      <c r="AA37" s="859"/>
      <c r="AB37" s="859"/>
      <c r="AC37" s="859"/>
      <c r="AD37" s="859"/>
      <c r="AE37" s="860"/>
      <c r="AF37" s="858">
        <f>AF25+AF29+AF33</f>
        <v>0</v>
      </c>
      <c r="AG37" s="859"/>
      <c r="AH37" s="859"/>
      <c r="AI37" s="859"/>
      <c r="AJ37" s="859"/>
      <c r="AK37" s="859"/>
      <c r="AL37" s="859"/>
      <c r="AM37" s="860"/>
      <c r="AN37" s="858">
        <f>AN25+AN29+AN33</f>
        <v>0</v>
      </c>
      <c r="AO37" s="859"/>
      <c r="AP37" s="859"/>
      <c r="AQ37" s="859"/>
      <c r="AR37" s="859"/>
      <c r="AS37" s="859"/>
      <c r="AT37" s="859"/>
      <c r="AU37" s="860"/>
    </row>
    <row r="38" spans="1:47" ht="13.5" customHeight="1" x14ac:dyDescent="0.15">
      <c r="A38" s="32"/>
      <c r="B38" s="170"/>
      <c r="C38" s="171"/>
      <c r="D38" s="846" t="s">
        <v>83</v>
      </c>
      <c r="E38" s="847"/>
      <c r="F38" s="847"/>
      <c r="G38" s="848"/>
      <c r="H38" s="858"/>
      <c r="I38" s="859"/>
      <c r="J38" s="859"/>
      <c r="K38" s="859"/>
      <c r="L38" s="859"/>
      <c r="M38" s="859"/>
      <c r="N38" s="859"/>
      <c r="O38" s="860"/>
      <c r="P38" s="858"/>
      <c r="Q38" s="859"/>
      <c r="R38" s="859"/>
      <c r="S38" s="859"/>
      <c r="T38" s="859"/>
      <c r="U38" s="859"/>
      <c r="V38" s="859"/>
      <c r="W38" s="860"/>
      <c r="X38" s="858"/>
      <c r="Y38" s="859"/>
      <c r="Z38" s="859"/>
      <c r="AA38" s="859"/>
      <c r="AB38" s="859"/>
      <c r="AC38" s="859"/>
      <c r="AD38" s="859"/>
      <c r="AE38" s="860"/>
      <c r="AF38" s="858"/>
      <c r="AG38" s="859"/>
      <c r="AH38" s="859"/>
      <c r="AI38" s="859"/>
      <c r="AJ38" s="859"/>
      <c r="AK38" s="859"/>
      <c r="AL38" s="859"/>
      <c r="AM38" s="860"/>
      <c r="AN38" s="858"/>
      <c r="AO38" s="859"/>
      <c r="AP38" s="859"/>
      <c r="AQ38" s="859"/>
      <c r="AR38" s="859"/>
      <c r="AS38" s="859"/>
      <c r="AT38" s="859"/>
      <c r="AU38" s="860"/>
    </row>
    <row r="39" spans="1:47" ht="13.5" customHeight="1" x14ac:dyDescent="0.15">
      <c r="A39" s="32"/>
      <c r="B39" s="160"/>
      <c r="C39" s="164"/>
      <c r="D39" s="749" t="s">
        <v>382</v>
      </c>
      <c r="E39" s="750"/>
      <c r="F39" s="750"/>
      <c r="G39" s="751"/>
      <c r="H39" s="858"/>
      <c r="I39" s="859"/>
      <c r="J39" s="859"/>
      <c r="K39" s="859"/>
      <c r="L39" s="859"/>
      <c r="M39" s="859"/>
      <c r="N39" s="859"/>
      <c r="O39" s="860"/>
      <c r="P39" s="858"/>
      <c r="Q39" s="859"/>
      <c r="R39" s="859"/>
      <c r="S39" s="859"/>
      <c r="T39" s="859"/>
      <c r="U39" s="859"/>
      <c r="V39" s="859"/>
      <c r="W39" s="860"/>
      <c r="X39" s="858"/>
      <c r="Y39" s="859"/>
      <c r="Z39" s="859"/>
      <c r="AA39" s="859"/>
      <c r="AB39" s="859"/>
      <c r="AC39" s="859"/>
      <c r="AD39" s="859"/>
      <c r="AE39" s="860"/>
      <c r="AF39" s="858"/>
      <c r="AG39" s="859"/>
      <c r="AH39" s="859"/>
      <c r="AI39" s="859"/>
      <c r="AJ39" s="859"/>
      <c r="AK39" s="859"/>
      <c r="AL39" s="859"/>
      <c r="AM39" s="860"/>
      <c r="AN39" s="858"/>
      <c r="AO39" s="859"/>
      <c r="AP39" s="859"/>
      <c r="AQ39" s="859"/>
      <c r="AR39" s="859"/>
      <c r="AS39" s="859"/>
      <c r="AT39" s="859"/>
      <c r="AU39" s="860"/>
    </row>
    <row r="40" spans="1:47" x14ac:dyDescent="0.15">
      <c r="A40" s="32"/>
      <c r="B40" s="172"/>
      <c r="C40" s="854" t="s">
        <v>102</v>
      </c>
      <c r="D40" s="846"/>
      <c r="E40" s="847"/>
      <c r="F40" s="847"/>
      <c r="G40" s="848"/>
      <c r="H40" s="858"/>
      <c r="I40" s="859"/>
      <c r="J40" s="859"/>
      <c r="K40" s="859"/>
      <c r="L40" s="859"/>
      <c r="M40" s="859"/>
      <c r="N40" s="859"/>
      <c r="O40" s="860"/>
      <c r="P40" s="858"/>
      <c r="Q40" s="859"/>
      <c r="R40" s="859"/>
      <c r="S40" s="859"/>
      <c r="T40" s="859"/>
      <c r="U40" s="859"/>
      <c r="V40" s="859"/>
      <c r="W40" s="860"/>
      <c r="X40" s="858"/>
      <c r="Y40" s="859"/>
      <c r="Z40" s="859"/>
      <c r="AA40" s="859"/>
      <c r="AB40" s="859"/>
      <c r="AC40" s="859"/>
      <c r="AD40" s="859"/>
      <c r="AE40" s="860"/>
      <c r="AF40" s="858"/>
      <c r="AG40" s="859"/>
      <c r="AH40" s="859"/>
      <c r="AI40" s="859"/>
      <c r="AJ40" s="859"/>
      <c r="AK40" s="859"/>
      <c r="AL40" s="859"/>
      <c r="AM40" s="860"/>
      <c r="AN40" s="858"/>
      <c r="AO40" s="859"/>
      <c r="AP40" s="859"/>
      <c r="AQ40" s="859"/>
      <c r="AR40" s="859"/>
      <c r="AS40" s="859"/>
      <c r="AT40" s="859"/>
      <c r="AU40" s="860"/>
    </row>
    <row r="41" spans="1:47" ht="13.5" customHeight="1" x14ac:dyDescent="0.15">
      <c r="A41" s="32"/>
      <c r="B41" s="853" t="s">
        <v>101</v>
      </c>
      <c r="C41" s="854"/>
      <c r="D41" s="749" t="s">
        <v>383</v>
      </c>
      <c r="E41" s="750"/>
      <c r="F41" s="750"/>
      <c r="G41" s="751"/>
      <c r="H41" s="858"/>
      <c r="I41" s="859"/>
      <c r="J41" s="859"/>
      <c r="K41" s="859"/>
      <c r="L41" s="859"/>
      <c r="M41" s="859"/>
      <c r="N41" s="859"/>
      <c r="O41" s="860"/>
      <c r="P41" s="858"/>
      <c r="Q41" s="859"/>
      <c r="R41" s="859"/>
      <c r="S41" s="859"/>
      <c r="T41" s="859"/>
      <c r="U41" s="859"/>
      <c r="V41" s="859"/>
      <c r="W41" s="860"/>
      <c r="X41" s="858"/>
      <c r="Y41" s="859"/>
      <c r="Z41" s="859"/>
      <c r="AA41" s="859"/>
      <c r="AB41" s="859"/>
      <c r="AC41" s="859"/>
      <c r="AD41" s="859"/>
      <c r="AE41" s="860"/>
      <c r="AF41" s="858"/>
      <c r="AG41" s="859"/>
      <c r="AH41" s="859"/>
      <c r="AI41" s="859"/>
      <c r="AJ41" s="859"/>
      <c r="AK41" s="859"/>
      <c r="AL41" s="859"/>
      <c r="AM41" s="860"/>
      <c r="AN41" s="858"/>
      <c r="AO41" s="859"/>
      <c r="AP41" s="859"/>
      <c r="AQ41" s="859"/>
      <c r="AR41" s="859"/>
      <c r="AS41" s="859"/>
      <c r="AT41" s="859"/>
      <c r="AU41" s="860"/>
    </row>
    <row r="42" spans="1:47" ht="13.5" customHeight="1" x14ac:dyDescent="0.15">
      <c r="A42" s="32"/>
      <c r="B42" s="853"/>
      <c r="C42" s="171"/>
      <c r="D42" s="846" t="s">
        <v>83</v>
      </c>
      <c r="E42" s="847"/>
      <c r="F42" s="847"/>
      <c r="G42" s="848"/>
      <c r="H42" s="858"/>
      <c r="I42" s="859"/>
      <c r="J42" s="859"/>
      <c r="K42" s="859"/>
      <c r="L42" s="859"/>
      <c r="M42" s="859"/>
      <c r="N42" s="859"/>
      <c r="O42" s="860"/>
      <c r="P42" s="858"/>
      <c r="Q42" s="859"/>
      <c r="R42" s="859"/>
      <c r="S42" s="859"/>
      <c r="T42" s="859"/>
      <c r="U42" s="859"/>
      <c r="V42" s="859"/>
      <c r="W42" s="860"/>
      <c r="X42" s="858"/>
      <c r="Y42" s="859"/>
      <c r="Z42" s="859"/>
      <c r="AA42" s="859"/>
      <c r="AB42" s="859"/>
      <c r="AC42" s="859"/>
      <c r="AD42" s="859"/>
      <c r="AE42" s="860"/>
      <c r="AF42" s="858"/>
      <c r="AG42" s="859"/>
      <c r="AH42" s="859"/>
      <c r="AI42" s="859"/>
      <c r="AJ42" s="859"/>
      <c r="AK42" s="859"/>
      <c r="AL42" s="859"/>
      <c r="AM42" s="860"/>
      <c r="AN42" s="858"/>
      <c r="AO42" s="859"/>
      <c r="AP42" s="859"/>
      <c r="AQ42" s="859"/>
      <c r="AR42" s="859"/>
      <c r="AS42" s="859"/>
      <c r="AT42" s="859"/>
      <c r="AU42" s="860"/>
    </row>
    <row r="43" spans="1:47" ht="13.5" customHeight="1" x14ac:dyDescent="0.15">
      <c r="A43" s="32"/>
      <c r="B43" s="853"/>
      <c r="C43" s="164"/>
      <c r="D43" s="749" t="s">
        <v>382</v>
      </c>
      <c r="E43" s="750"/>
      <c r="F43" s="750"/>
      <c r="G43" s="751"/>
      <c r="H43" s="858"/>
      <c r="I43" s="859"/>
      <c r="J43" s="859"/>
      <c r="K43" s="859"/>
      <c r="L43" s="859"/>
      <c r="M43" s="859"/>
      <c r="N43" s="859"/>
      <c r="O43" s="860"/>
      <c r="P43" s="858"/>
      <c r="Q43" s="859"/>
      <c r="R43" s="859"/>
      <c r="S43" s="859"/>
      <c r="T43" s="859"/>
      <c r="U43" s="859"/>
      <c r="V43" s="859"/>
      <c r="W43" s="860"/>
      <c r="X43" s="858"/>
      <c r="Y43" s="859"/>
      <c r="Z43" s="859"/>
      <c r="AA43" s="859"/>
      <c r="AB43" s="859"/>
      <c r="AC43" s="859"/>
      <c r="AD43" s="859"/>
      <c r="AE43" s="860"/>
      <c r="AF43" s="858"/>
      <c r="AG43" s="859"/>
      <c r="AH43" s="859"/>
      <c r="AI43" s="859"/>
      <c r="AJ43" s="859"/>
      <c r="AK43" s="859"/>
      <c r="AL43" s="859"/>
      <c r="AM43" s="860"/>
      <c r="AN43" s="858"/>
      <c r="AO43" s="859"/>
      <c r="AP43" s="859"/>
      <c r="AQ43" s="859"/>
      <c r="AR43" s="859"/>
      <c r="AS43" s="859"/>
      <c r="AT43" s="859"/>
      <c r="AU43" s="860"/>
    </row>
    <row r="44" spans="1:47" x14ac:dyDescent="0.15">
      <c r="A44" s="32"/>
      <c r="B44" s="853"/>
      <c r="C44" s="854" t="s">
        <v>392</v>
      </c>
      <c r="D44" s="846"/>
      <c r="E44" s="847"/>
      <c r="F44" s="847"/>
      <c r="G44" s="848"/>
      <c r="H44" s="858"/>
      <c r="I44" s="859"/>
      <c r="J44" s="859"/>
      <c r="K44" s="859"/>
      <c r="L44" s="859"/>
      <c r="M44" s="859"/>
      <c r="N44" s="859"/>
      <c r="O44" s="860"/>
      <c r="P44" s="858"/>
      <c r="Q44" s="859"/>
      <c r="R44" s="859"/>
      <c r="S44" s="859"/>
      <c r="T44" s="859"/>
      <c r="U44" s="859"/>
      <c r="V44" s="859"/>
      <c r="W44" s="860"/>
      <c r="X44" s="858"/>
      <c r="Y44" s="859"/>
      <c r="Z44" s="859"/>
      <c r="AA44" s="859"/>
      <c r="AB44" s="859"/>
      <c r="AC44" s="859"/>
      <c r="AD44" s="859"/>
      <c r="AE44" s="860"/>
      <c r="AF44" s="858"/>
      <c r="AG44" s="859"/>
      <c r="AH44" s="859"/>
      <c r="AI44" s="859"/>
      <c r="AJ44" s="859"/>
      <c r="AK44" s="859"/>
      <c r="AL44" s="859"/>
      <c r="AM44" s="860"/>
      <c r="AN44" s="858"/>
      <c r="AO44" s="859"/>
      <c r="AP44" s="859"/>
      <c r="AQ44" s="859"/>
      <c r="AR44" s="859"/>
      <c r="AS44" s="859"/>
      <c r="AT44" s="859"/>
      <c r="AU44" s="860"/>
    </row>
    <row r="45" spans="1:47" ht="13.5" customHeight="1" x14ac:dyDescent="0.15">
      <c r="A45" s="32"/>
      <c r="B45" s="853"/>
      <c r="C45" s="854"/>
      <c r="D45" s="749" t="s">
        <v>383</v>
      </c>
      <c r="E45" s="750"/>
      <c r="F45" s="750"/>
      <c r="G45" s="751"/>
      <c r="H45" s="858"/>
      <c r="I45" s="859"/>
      <c r="J45" s="859"/>
      <c r="K45" s="859"/>
      <c r="L45" s="859"/>
      <c r="M45" s="859"/>
      <c r="N45" s="859"/>
      <c r="O45" s="860"/>
      <c r="P45" s="858"/>
      <c r="Q45" s="859"/>
      <c r="R45" s="859"/>
      <c r="S45" s="859"/>
      <c r="T45" s="859"/>
      <c r="U45" s="859"/>
      <c r="V45" s="859"/>
      <c r="W45" s="860"/>
      <c r="X45" s="858"/>
      <c r="Y45" s="859"/>
      <c r="Z45" s="859"/>
      <c r="AA45" s="859"/>
      <c r="AB45" s="859"/>
      <c r="AC45" s="859"/>
      <c r="AD45" s="859"/>
      <c r="AE45" s="860"/>
      <c r="AF45" s="858"/>
      <c r="AG45" s="859"/>
      <c r="AH45" s="859"/>
      <c r="AI45" s="859"/>
      <c r="AJ45" s="859"/>
      <c r="AK45" s="859"/>
      <c r="AL45" s="859"/>
      <c r="AM45" s="860"/>
      <c r="AN45" s="858"/>
      <c r="AO45" s="859"/>
      <c r="AP45" s="859"/>
      <c r="AQ45" s="859"/>
      <c r="AR45" s="859"/>
      <c r="AS45" s="859"/>
      <c r="AT45" s="859"/>
      <c r="AU45" s="860"/>
    </row>
    <row r="46" spans="1:47" ht="13.5" customHeight="1" x14ac:dyDescent="0.15">
      <c r="A46" s="32"/>
      <c r="B46" s="853"/>
      <c r="C46" s="171"/>
      <c r="D46" s="846" t="s">
        <v>83</v>
      </c>
      <c r="E46" s="847"/>
      <c r="F46" s="847"/>
      <c r="G46" s="848"/>
      <c r="H46" s="858"/>
      <c r="I46" s="859"/>
      <c r="J46" s="859"/>
      <c r="K46" s="859"/>
      <c r="L46" s="859"/>
      <c r="M46" s="859"/>
      <c r="N46" s="859"/>
      <c r="O46" s="860"/>
      <c r="P46" s="858"/>
      <c r="Q46" s="859"/>
      <c r="R46" s="859"/>
      <c r="S46" s="859"/>
      <c r="T46" s="859"/>
      <c r="U46" s="859"/>
      <c r="V46" s="859"/>
      <c r="W46" s="860"/>
      <c r="X46" s="858"/>
      <c r="Y46" s="859"/>
      <c r="Z46" s="859"/>
      <c r="AA46" s="859"/>
      <c r="AB46" s="859"/>
      <c r="AC46" s="859"/>
      <c r="AD46" s="859"/>
      <c r="AE46" s="860"/>
      <c r="AF46" s="858"/>
      <c r="AG46" s="859"/>
      <c r="AH46" s="859"/>
      <c r="AI46" s="859"/>
      <c r="AJ46" s="859"/>
      <c r="AK46" s="859"/>
      <c r="AL46" s="859"/>
      <c r="AM46" s="860"/>
      <c r="AN46" s="858"/>
      <c r="AO46" s="859"/>
      <c r="AP46" s="859"/>
      <c r="AQ46" s="859"/>
      <c r="AR46" s="859"/>
      <c r="AS46" s="859"/>
      <c r="AT46" s="859"/>
      <c r="AU46" s="860"/>
    </row>
    <row r="47" spans="1:47" ht="13.5" customHeight="1" x14ac:dyDescent="0.15">
      <c r="A47" s="32"/>
      <c r="B47" s="853"/>
      <c r="C47" s="855" t="s">
        <v>100</v>
      </c>
      <c r="D47" s="749" t="s">
        <v>382</v>
      </c>
      <c r="E47" s="750"/>
      <c r="F47" s="750"/>
      <c r="G47" s="751"/>
      <c r="H47" s="858"/>
      <c r="I47" s="859"/>
      <c r="J47" s="859"/>
      <c r="K47" s="859"/>
      <c r="L47" s="859"/>
      <c r="M47" s="859"/>
      <c r="N47" s="859"/>
      <c r="O47" s="860"/>
      <c r="P47" s="858"/>
      <c r="Q47" s="859"/>
      <c r="R47" s="859"/>
      <c r="S47" s="859"/>
      <c r="T47" s="859"/>
      <c r="U47" s="859"/>
      <c r="V47" s="859"/>
      <c r="W47" s="860"/>
      <c r="X47" s="858"/>
      <c r="Y47" s="859"/>
      <c r="Z47" s="859"/>
      <c r="AA47" s="859"/>
      <c r="AB47" s="859"/>
      <c r="AC47" s="859"/>
      <c r="AD47" s="859"/>
      <c r="AE47" s="860"/>
      <c r="AF47" s="858"/>
      <c r="AG47" s="859"/>
      <c r="AH47" s="859"/>
      <c r="AI47" s="859"/>
      <c r="AJ47" s="859"/>
      <c r="AK47" s="859"/>
      <c r="AL47" s="859"/>
      <c r="AM47" s="860"/>
      <c r="AN47" s="858"/>
      <c r="AO47" s="859"/>
      <c r="AP47" s="859"/>
      <c r="AQ47" s="859"/>
      <c r="AR47" s="859"/>
      <c r="AS47" s="859"/>
      <c r="AT47" s="859"/>
      <c r="AU47" s="860"/>
    </row>
    <row r="48" spans="1:47" x14ac:dyDescent="0.15">
      <c r="A48" s="32"/>
      <c r="B48" s="853"/>
      <c r="C48" s="856"/>
      <c r="D48" s="846"/>
      <c r="E48" s="847"/>
      <c r="F48" s="847"/>
      <c r="G48" s="848"/>
      <c r="H48" s="858"/>
      <c r="I48" s="859"/>
      <c r="J48" s="859"/>
      <c r="K48" s="859"/>
      <c r="L48" s="859"/>
      <c r="M48" s="859"/>
      <c r="N48" s="859"/>
      <c r="O48" s="860"/>
      <c r="P48" s="858"/>
      <c r="Q48" s="859"/>
      <c r="R48" s="859"/>
      <c r="S48" s="859"/>
      <c r="T48" s="859"/>
      <c r="U48" s="859"/>
      <c r="V48" s="859"/>
      <c r="W48" s="860"/>
      <c r="X48" s="858"/>
      <c r="Y48" s="859"/>
      <c r="Z48" s="859"/>
      <c r="AA48" s="859"/>
      <c r="AB48" s="859"/>
      <c r="AC48" s="859"/>
      <c r="AD48" s="859"/>
      <c r="AE48" s="860"/>
      <c r="AF48" s="858"/>
      <c r="AG48" s="859"/>
      <c r="AH48" s="859"/>
      <c r="AI48" s="859"/>
      <c r="AJ48" s="859"/>
      <c r="AK48" s="859"/>
      <c r="AL48" s="859"/>
      <c r="AM48" s="860"/>
      <c r="AN48" s="858"/>
      <c r="AO48" s="859"/>
      <c r="AP48" s="859"/>
      <c r="AQ48" s="859"/>
      <c r="AR48" s="859"/>
      <c r="AS48" s="859"/>
      <c r="AT48" s="859"/>
      <c r="AU48" s="860"/>
    </row>
    <row r="49" spans="1:47" ht="13.5" customHeight="1" x14ac:dyDescent="0.15">
      <c r="A49" s="32"/>
      <c r="B49" s="853"/>
      <c r="C49" s="856"/>
      <c r="D49" s="749" t="s">
        <v>383</v>
      </c>
      <c r="E49" s="750"/>
      <c r="F49" s="750"/>
      <c r="G49" s="751"/>
      <c r="H49" s="858"/>
      <c r="I49" s="859"/>
      <c r="J49" s="859"/>
      <c r="K49" s="859"/>
      <c r="L49" s="859"/>
      <c r="M49" s="859"/>
      <c r="N49" s="859"/>
      <c r="O49" s="860"/>
      <c r="P49" s="858"/>
      <c r="Q49" s="859"/>
      <c r="R49" s="859"/>
      <c r="S49" s="859"/>
      <c r="T49" s="859"/>
      <c r="U49" s="859"/>
      <c r="V49" s="859"/>
      <c r="W49" s="860"/>
      <c r="X49" s="858"/>
      <c r="Y49" s="859"/>
      <c r="Z49" s="859"/>
      <c r="AA49" s="859"/>
      <c r="AB49" s="859"/>
      <c r="AC49" s="859"/>
      <c r="AD49" s="859"/>
      <c r="AE49" s="860"/>
      <c r="AF49" s="858"/>
      <c r="AG49" s="859"/>
      <c r="AH49" s="859"/>
      <c r="AI49" s="859"/>
      <c r="AJ49" s="859"/>
      <c r="AK49" s="859"/>
      <c r="AL49" s="859"/>
      <c r="AM49" s="860"/>
      <c r="AN49" s="858"/>
      <c r="AO49" s="859"/>
      <c r="AP49" s="859"/>
      <c r="AQ49" s="859"/>
      <c r="AR49" s="859"/>
      <c r="AS49" s="859"/>
      <c r="AT49" s="859"/>
      <c r="AU49" s="860"/>
    </row>
    <row r="50" spans="1:47" ht="13.5" customHeight="1" x14ac:dyDescent="0.15">
      <c r="A50" s="32"/>
      <c r="B50" s="853"/>
      <c r="C50" s="857"/>
      <c r="D50" s="846" t="s">
        <v>83</v>
      </c>
      <c r="E50" s="847"/>
      <c r="F50" s="847"/>
      <c r="G50" s="848"/>
      <c r="H50" s="858"/>
      <c r="I50" s="859"/>
      <c r="J50" s="859"/>
      <c r="K50" s="859"/>
      <c r="L50" s="859"/>
      <c r="M50" s="859"/>
      <c r="N50" s="859"/>
      <c r="O50" s="860"/>
      <c r="P50" s="858"/>
      <c r="Q50" s="859"/>
      <c r="R50" s="859"/>
      <c r="S50" s="859"/>
      <c r="T50" s="859"/>
      <c r="U50" s="859"/>
      <c r="V50" s="859"/>
      <c r="W50" s="860"/>
      <c r="X50" s="858"/>
      <c r="Y50" s="859"/>
      <c r="Z50" s="859"/>
      <c r="AA50" s="859"/>
      <c r="AB50" s="859"/>
      <c r="AC50" s="859"/>
      <c r="AD50" s="859"/>
      <c r="AE50" s="860"/>
      <c r="AF50" s="858"/>
      <c r="AG50" s="859"/>
      <c r="AH50" s="859"/>
      <c r="AI50" s="859"/>
      <c r="AJ50" s="859"/>
      <c r="AK50" s="859"/>
      <c r="AL50" s="859"/>
      <c r="AM50" s="860"/>
      <c r="AN50" s="858"/>
      <c r="AO50" s="859"/>
      <c r="AP50" s="859"/>
      <c r="AQ50" s="859"/>
      <c r="AR50" s="859"/>
      <c r="AS50" s="859"/>
      <c r="AT50" s="859"/>
      <c r="AU50" s="860"/>
    </row>
    <row r="51" spans="1:47" ht="13.5" customHeight="1" x14ac:dyDescent="0.15">
      <c r="A51" s="32"/>
      <c r="B51" s="853"/>
      <c r="C51" s="164"/>
      <c r="D51" s="749" t="s">
        <v>382</v>
      </c>
      <c r="E51" s="750"/>
      <c r="F51" s="750"/>
      <c r="G51" s="751"/>
      <c r="H51" s="858">
        <f>H39+H43+H47</f>
        <v>0</v>
      </c>
      <c r="I51" s="859"/>
      <c r="J51" s="859"/>
      <c r="K51" s="859"/>
      <c r="L51" s="859"/>
      <c r="M51" s="859"/>
      <c r="N51" s="859"/>
      <c r="O51" s="860"/>
      <c r="P51" s="858">
        <f>P39+P43+P47</f>
        <v>0</v>
      </c>
      <c r="Q51" s="859"/>
      <c r="R51" s="859"/>
      <c r="S51" s="859"/>
      <c r="T51" s="859"/>
      <c r="U51" s="859"/>
      <c r="V51" s="859"/>
      <c r="W51" s="860"/>
      <c r="X51" s="858">
        <f>X39+X43+X47</f>
        <v>0</v>
      </c>
      <c r="Y51" s="859"/>
      <c r="Z51" s="859"/>
      <c r="AA51" s="859"/>
      <c r="AB51" s="859"/>
      <c r="AC51" s="859"/>
      <c r="AD51" s="859"/>
      <c r="AE51" s="860"/>
      <c r="AF51" s="858">
        <f>AF39+AF43+AF47</f>
        <v>0</v>
      </c>
      <c r="AG51" s="859"/>
      <c r="AH51" s="859"/>
      <c r="AI51" s="859"/>
      <c r="AJ51" s="859"/>
      <c r="AK51" s="859"/>
      <c r="AL51" s="859"/>
      <c r="AM51" s="860"/>
      <c r="AN51" s="858">
        <f>AN39+AN43+AN47</f>
        <v>0</v>
      </c>
      <c r="AO51" s="859"/>
      <c r="AP51" s="859"/>
      <c r="AQ51" s="859"/>
      <c r="AR51" s="859"/>
      <c r="AS51" s="859"/>
      <c r="AT51" s="859"/>
      <c r="AU51" s="860"/>
    </row>
    <row r="52" spans="1:47" x14ac:dyDescent="0.15">
      <c r="A52" s="32"/>
      <c r="B52" s="172"/>
      <c r="C52" s="854" t="s">
        <v>393</v>
      </c>
      <c r="D52" s="846"/>
      <c r="E52" s="847"/>
      <c r="F52" s="847"/>
      <c r="G52" s="848"/>
      <c r="H52" s="858"/>
      <c r="I52" s="859"/>
      <c r="J52" s="859"/>
      <c r="K52" s="859"/>
      <c r="L52" s="859"/>
      <c r="M52" s="859"/>
      <c r="N52" s="859"/>
      <c r="O52" s="860"/>
      <c r="P52" s="858"/>
      <c r="Q52" s="859"/>
      <c r="R52" s="859"/>
      <c r="S52" s="859"/>
      <c r="T52" s="859"/>
      <c r="U52" s="859"/>
      <c r="V52" s="859"/>
      <c r="W52" s="860"/>
      <c r="X52" s="858"/>
      <c r="Y52" s="859"/>
      <c r="Z52" s="859"/>
      <c r="AA52" s="859"/>
      <c r="AB52" s="859"/>
      <c r="AC52" s="859"/>
      <c r="AD52" s="859"/>
      <c r="AE52" s="860"/>
      <c r="AF52" s="858"/>
      <c r="AG52" s="859"/>
      <c r="AH52" s="859"/>
      <c r="AI52" s="859"/>
      <c r="AJ52" s="859"/>
      <c r="AK52" s="859"/>
      <c r="AL52" s="859"/>
      <c r="AM52" s="860"/>
      <c r="AN52" s="858"/>
      <c r="AO52" s="859"/>
      <c r="AP52" s="859"/>
      <c r="AQ52" s="859"/>
      <c r="AR52" s="859"/>
      <c r="AS52" s="859"/>
      <c r="AT52" s="859"/>
      <c r="AU52" s="860"/>
    </row>
    <row r="53" spans="1:47" ht="13.5" customHeight="1" x14ac:dyDescent="0.15">
      <c r="A53" s="32"/>
      <c r="B53" s="172"/>
      <c r="C53" s="854"/>
      <c r="D53" s="749" t="s">
        <v>383</v>
      </c>
      <c r="E53" s="750"/>
      <c r="F53" s="750"/>
      <c r="G53" s="751"/>
      <c r="H53" s="858">
        <f>H41+H45+H49</f>
        <v>0</v>
      </c>
      <c r="I53" s="859"/>
      <c r="J53" s="859"/>
      <c r="K53" s="859"/>
      <c r="L53" s="859"/>
      <c r="M53" s="859"/>
      <c r="N53" s="859"/>
      <c r="O53" s="860"/>
      <c r="P53" s="858">
        <f>P41+P45+P49</f>
        <v>0</v>
      </c>
      <c r="Q53" s="859"/>
      <c r="R53" s="859"/>
      <c r="S53" s="859"/>
      <c r="T53" s="859"/>
      <c r="U53" s="859"/>
      <c r="V53" s="859"/>
      <c r="W53" s="860"/>
      <c r="X53" s="858">
        <f>X41+X45+X49</f>
        <v>0</v>
      </c>
      <c r="Y53" s="859"/>
      <c r="Z53" s="859"/>
      <c r="AA53" s="859"/>
      <c r="AB53" s="859"/>
      <c r="AC53" s="859"/>
      <c r="AD53" s="859"/>
      <c r="AE53" s="860"/>
      <c r="AF53" s="858">
        <f>AF41+AF45+AF49</f>
        <v>0</v>
      </c>
      <c r="AG53" s="859"/>
      <c r="AH53" s="859"/>
      <c r="AI53" s="859"/>
      <c r="AJ53" s="859"/>
      <c r="AK53" s="859"/>
      <c r="AL53" s="859"/>
      <c r="AM53" s="860"/>
      <c r="AN53" s="858">
        <f>AN41+AN45+AN49</f>
        <v>0</v>
      </c>
      <c r="AO53" s="859"/>
      <c r="AP53" s="859"/>
      <c r="AQ53" s="859"/>
      <c r="AR53" s="859"/>
      <c r="AS53" s="859"/>
      <c r="AT53" s="859"/>
      <c r="AU53" s="860"/>
    </row>
    <row r="54" spans="1:47" ht="13.5" customHeight="1" x14ac:dyDescent="0.15">
      <c r="A54" s="32"/>
      <c r="B54" s="170"/>
      <c r="C54" s="171"/>
      <c r="D54" s="846" t="s">
        <v>83</v>
      </c>
      <c r="E54" s="847"/>
      <c r="F54" s="847"/>
      <c r="G54" s="848"/>
      <c r="H54" s="858"/>
      <c r="I54" s="859"/>
      <c r="J54" s="859"/>
      <c r="K54" s="859"/>
      <c r="L54" s="859"/>
      <c r="M54" s="859"/>
      <c r="N54" s="859"/>
      <c r="O54" s="860"/>
      <c r="P54" s="858"/>
      <c r="Q54" s="859"/>
      <c r="R54" s="859"/>
      <c r="S54" s="859"/>
      <c r="T54" s="859"/>
      <c r="U54" s="859"/>
      <c r="V54" s="859"/>
      <c r="W54" s="860"/>
      <c r="X54" s="858"/>
      <c r="Y54" s="859"/>
      <c r="Z54" s="859"/>
      <c r="AA54" s="859"/>
      <c r="AB54" s="859"/>
      <c r="AC54" s="859"/>
      <c r="AD54" s="859"/>
      <c r="AE54" s="860"/>
      <c r="AF54" s="858"/>
      <c r="AG54" s="859"/>
      <c r="AH54" s="859"/>
      <c r="AI54" s="859"/>
      <c r="AJ54" s="859"/>
      <c r="AK54" s="859"/>
      <c r="AL54" s="859"/>
      <c r="AM54" s="860"/>
      <c r="AN54" s="858"/>
      <c r="AO54" s="859"/>
      <c r="AP54" s="859"/>
      <c r="AQ54" s="859"/>
      <c r="AR54" s="859"/>
      <c r="AS54" s="859"/>
      <c r="AT54" s="859"/>
      <c r="AU54" s="860"/>
    </row>
    <row r="55" spans="1:47" x14ac:dyDescent="0.15">
      <c r="A55" s="32"/>
      <c r="B55" s="32" t="s">
        <v>98</v>
      </c>
      <c r="C55" s="32"/>
      <c r="D55" s="32"/>
      <c r="E55" s="32">
        <v>1</v>
      </c>
      <c r="F55" s="32"/>
      <c r="G55" s="32" t="s">
        <v>394</v>
      </c>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row>
    <row r="56" spans="1:47" x14ac:dyDescent="0.15">
      <c r="A56" s="32"/>
      <c r="B56" s="32" t="s">
        <v>92</v>
      </c>
      <c r="C56" s="32"/>
      <c r="D56" s="32"/>
      <c r="E56" s="32">
        <v>2</v>
      </c>
      <c r="F56" s="32"/>
      <c r="G56" s="32" t="s">
        <v>395</v>
      </c>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row>
    <row r="57" spans="1:47" x14ac:dyDescent="0.15">
      <c r="A57" s="32"/>
      <c r="B57" s="32"/>
      <c r="C57" s="32"/>
      <c r="D57" s="32"/>
      <c r="E57" s="32"/>
      <c r="F57" s="32" t="s">
        <v>396</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47" x14ac:dyDescent="0.15">
      <c r="A58" s="32"/>
      <c r="B58" s="32"/>
      <c r="C58" s="32"/>
      <c r="D58" s="32"/>
      <c r="E58" s="32"/>
      <c r="F58" s="32" t="s">
        <v>397</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47" x14ac:dyDescent="0.15">
      <c r="A59" s="32"/>
      <c r="B59" s="32"/>
      <c r="C59" s="87"/>
      <c r="D59" s="32"/>
      <c r="E59" s="32">
        <v>3</v>
      </c>
      <c r="F59" s="32"/>
      <c r="G59" s="32" t="s">
        <v>398</v>
      </c>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47" x14ac:dyDescent="0.15">
      <c r="A60" s="32"/>
      <c r="B60" s="32"/>
      <c r="C60" s="32"/>
      <c r="D60" s="32"/>
      <c r="E60" s="32"/>
      <c r="F60" s="32" t="s">
        <v>399</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47"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47"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47"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47" x14ac:dyDescent="0.1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1:36"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row>
    <row r="66" spans="1:36"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row>
    <row r="67" spans="1:36" x14ac:dyDescent="0.1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row>
    <row r="68" spans="1:36"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row>
    <row r="69" spans="1:36"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row>
    <row r="70" spans="1:36"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row>
    <row r="71" spans="1:36"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row>
    <row r="72" spans="1:36"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row>
    <row r="73" spans="1:36"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row>
    <row r="74" spans="1:36"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row>
    <row r="75" spans="1:36"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row>
    <row r="76" spans="1:36"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row>
    <row r="77" spans="1:36"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row>
    <row r="78" spans="1:36"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row>
    <row r="79" spans="1:36"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row>
    <row r="80" spans="1:36"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row>
    <row r="81" spans="1:36"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row>
    <row r="82" spans="1:36"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row>
    <row r="83" spans="1:36"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row>
    <row r="84" spans="1:36" x14ac:dyDescent="0.1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row>
    <row r="85" spans="1:36"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row>
    <row r="86" spans="1:36"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row>
    <row r="87" spans="1:36" x14ac:dyDescent="0.1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row>
    <row r="88" spans="1:36" x14ac:dyDescent="0.1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row>
    <row r="89" spans="1:36"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row>
    <row r="90" spans="1:36" x14ac:dyDescent="0.1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row>
    <row r="91" spans="1:36" x14ac:dyDescent="0.1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row>
    <row r="92" spans="1:36"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row>
    <row r="93" spans="1:36" x14ac:dyDescent="0.1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row>
    <row r="94" spans="1:36" x14ac:dyDescent="0.1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row>
    <row r="95" spans="1:36"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row>
    <row r="96" spans="1:36" x14ac:dyDescent="0.1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row>
    <row r="97" spans="1:36" x14ac:dyDescent="0.1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row>
    <row r="98" spans="1:36" x14ac:dyDescent="0.1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row>
    <row r="99" spans="1:36" x14ac:dyDescent="0.1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row>
    <row r="100" spans="1:36" x14ac:dyDescent="0.1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row>
    <row r="101" spans="1:36" x14ac:dyDescent="0.1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row>
    <row r="102" spans="1:36" x14ac:dyDescent="0.1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row>
    <row r="103" spans="1:36" x14ac:dyDescent="0.1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row>
    <row r="104" spans="1:36" x14ac:dyDescent="0.1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row>
    <row r="105" spans="1:36" x14ac:dyDescent="0.1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row>
    <row r="106" spans="1:36" x14ac:dyDescent="0.1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row>
    <row r="107" spans="1:36" x14ac:dyDescent="0.1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row>
    <row r="108" spans="1:36" x14ac:dyDescent="0.1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row>
    <row r="109" spans="1:36"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row>
    <row r="110" spans="1:36" x14ac:dyDescent="0.1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row>
    <row r="111" spans="1:36" x14ac:dyDescent="0.1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row>
    <row r="112" spans="1:36" x14ac:dyDescent="0.1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row>
    <row r="113" spans="1:36" x14ac:dyDescent="0.1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row>
    <row r="114" spans="1:36" x14ac:dyDescent="0.1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row>
    <row r="115" spans="1:36" x14ac:dyDescent="0.1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row>
    <row r="116" spans="1:36" x14ac:dyDescent="0.1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row>
    <row r="117" spans="1:36" x14ac:dyDescent="0.1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row>
    <row r="118" spans="1:36" x14ac:dyDescent="0.1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row>
    <row r="119" spans="1:36" x14ac:dyDescent="0.1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row>
    <row r="120" spans="1:36" x14ac:dyDescent="0.1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row>
    <row r="121" spans="1:36" x14ac:dyDescent="0.1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row>
    <row r="122" spans="1:36"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row>
    <row r="123" spans="1:36"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row>
    <row r="124" spans="1:36" x14ac:dyDescent="0.1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row>
    <row r="125" spans="1:36" x14ac:dyDescent="0.1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row>
    <row r="126" spans="1:36" x14ac:dyDescent="0.1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row>
    <row r="127" spans="1:36" x14ac:dyDescent="0.1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row>
    <row r="128" spans="1:36" x14ac:dyDescent="0.1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row>
    <row r="129" spans="1:36" x14ac:dyDescent="0.1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row>
    <row r="130" spans="1:36" x14ac:dyDescent="0.1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row>
    <row r="131" spans="1:36" x14ac:dyDescent="0.1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row>
    <row r="132" spans="1:36" x14ac:dyDescent="0.1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row>
    <row r="133" spans="1:36" x14ac:dyDescent="0.1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row>
    <row r="134" spans="1:36" x14ac:dyDescent="0.1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row>
    <row r="135" spans="1:36" x14ac:dyDescent="0.1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row>
    <row r="136" spans="1:36" x14ac:dyDescent="0.1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row>
    <row r="137" spans="1:36" x14ac:dyDescent="0.1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row>
    <row r="138" spans="1:36" x14ac:dyDescent="0.1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row>
    <row r="139" spans="1:36" x14ac:dyDescent="0.1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row>
    <row r="140" spans="1:36" x14ac:dyDescent="0.1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row>
    <row r="141" spans="1:36" x14ac:dyDescent="0.1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row>
    <row r="142" spans="1:36" x14ac:dyDescent="0.1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row>
    <row r="143" spans="1:36" x14ac:dyDescent="0.1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row>
    <row r="144" spans="1:36" x14ac:dyDescent="0.1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row>
    <row r="145" spans="1:36" x14ac:dyDescent="0.1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row>
    <row r="146" spans="1:36" x14ac:dyDescent="0.1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row>
    <row r="147" spans="1:36" x14ac:dyDescent="0.1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row>
    <row r="148" spans="1:36" x14ac:dyDescent="0.1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row>
    <row r="149" spans="1:36" x14ac:dyDescent="0.1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row>
    <row r="150" spans="1:36" x14ac:dyDescent="0.1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row>
    <row r="151" spans="1:36" x14ac:dyDescent="0.1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row>
    <row r="152" spans="1:36" x14ac:dyDescent="0.1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row>
    <row r="153" spans="1:36" x14ac:dyDescent="0.1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row>
    <row r="154" spans="1:36" x14ac:dyDescent="0.1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row>
    <row r="155" spans="1:36" x14ac:dyDescent="0.1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row>
    <row r="156" spans="1:36" x14ac:dyDescent="0.15">
      <c r="A156" s="32"/>
      <c r="B156" s="32"/>
      <c r="C156" s="32"/>
      <c r="D156" s="32"/>
      <c r="E156" s="32"/>
      <c r="F156" s="32"/>
      <c r="G156" s="32"/>
      <c r="H156" s="32"/>
      <c r="I156" s="32"/>
      <c r="J156" s="32"/>
      <c r="K156" s="32"/>
      <c r="L156" s="32"/>
      <c r="M156" s="32"/>
      <c r="N156" s="32"/>
      <c r="O156" s="32"/>
      <c r="P156" s="32"/>
      <c r="Q156" s="32"/>
      <c r="R156" s="32"/>
      <c r="S156" s="32"/>
    </row>
    <row r="157" spans="1:36" x14ac:dyDescent="0.15">
      <c r="A157" s="32"/>
      <c r="B157" s="32"/>
      <c r="C157" s="32"/>
      <c r="D157" s="32"/>
      <c r="E157" s="32"/>
      <c r="F157" s="32"/>
      <c r="G157" s="32"/>
      <c r="H157" s="32"/>
      <c r="I157" s="32"/>
      <c r="J157" s="32"/>
      <c r="K157" s="32"/>
      <c r="L157" s="32"/>
      <c r="M157" s="32"/>
      <c r="N157" s="32"/>
      <c r="O157" s="32"/>
      <c r="P157" s="32"/>
      <c r="Q157" s="32"/>
      <c r="R157" s="32"/>
      <c r="S157" s="32"/>
    </row>
    <row r="158" spans="1:36" x14ac:dyDescent="0.15">
      <c r="A158" s="32"/>
      <c r="B158" s="32"/>
      <c r="C158" s="32"/>
      <c r="D158" s="32"/>
      <c r="E158" s="32"/>
      <c r="F158" s="32"/>
      <c r="G158" s="32"/>
      <c r="H158" s="32"/>
      <c r="I158" s="32"/>
      <c r="J158" s="32"/>
      <c r="K158" s="32"/>
      <c r="L158" s="32"/>
      <c r="M158" s="32"/>
      <c r="N158" s="32"/>
      <c r="O158" s="32"/>
      <c r="P158" s="32"/>
      <c r="Q158" s="32"/>
      <c r="R158" s="32"/>
      <c r="S158" s="32"/>
    </row>
    <row r="159" spans="1:36" x14ac:dyDescent="0.15">
      <c r="A159" s="32"/>
      <c r="B159" s="32"/>
      <c r="C159" s="32"/>
      <c r="D159" s="32"/>
      <c r="E159" s="32"/>
      <c r="F159" s="32"/>
      <c r="G159" s="32"/>
      <c r="H159" s="32"/>
      <c r="I159" s="32"/>
      <c r="J159" s="32"/>
      <c r="K159" s="32"/>
      <c r="L159" s="32"/>
      <c r="M159" s="32"/>
      <c r="N159" s="32"/>
      <c r="O159" s="32"/>
      <c r="P159" s="32"/>
      <c r="Q159" s="32"/>
      <c r="R159" s="32"/>
      <c r="S159" s="32"/>
    </row>
    <row r="160" spans="1:36" x14ac:dyDescent="0.15">
      <c r="A160" s="32"/>
      <c r="B160" s="32"/>
      <c r="C160" s="32"/>
      <c r="D160" s="32"/>
      <c r="E160" s="32"/>
      <c r="F160" s="32"/>
      <c r="G160" s="32"/>
      <c r="H160" s="32"/>
      <c r="I160" s="32"/>
      <c r="J160" s="32"/>
      <c r="K160" s="32"/>
      <c r="L160" s="32"/>
      <c r="M160" s="32"/>
      <c r="N160" s="32"/>
      <c r="O160" s="32"/>
      <c r="P160" s="32"/>
      <c r="Q160" s="32"/>
      <c r="R160" s="32"/>
      <c r="S160" s="32"/>
    </row>
    <row r="161" spans="1:19" x14ac:dyDescent="0.15">
      <c r="A161" s="32"/>
      <c r="B161" s="32"/>
      <c r="C161" s="32"/>
      <c r="D161" s="32"/>
      <c r="E161" s="32"/>
      <c r="F161" s="32"/>
      <c r="G161" s="32"/>
      <c r="H161" s="32"/>
      <c r="I161" s="32"/>
      <c r="J161" s="32"/>
      <c r="K161" s="32"/>
      <c r="L161" s="32"/>
      <c r="M161" s="32"/>
      <c r="N161" s="32"/>
      <c r="O161" s="32"/>
      <c r="P161" s="32"/>
      <c r="Q161" s="32"/>
      <c r="R161" s="32"/>
      <c r="S161" s="32"/>
    </row>
    <row r="162" spans="1:19" x14ac:dyDescent="0.15">
      <c r="A162" s="32"/>
      <c r="B162" s="32"/>
      <c r="C162" s="32"/>
      <c r="D162" s="32"/>
      <c r="E162" s="32"/>
      <c r="F162" s="32"/>
      <c r="G162" s="32"/>
      <c r="H162" s="32"/>
      <c r="I162" s="32"/>
      <c r="J162" s="32"/>
      <c r="K162" s="32"/>
      <c r="L162" s="32"/>
      <c r="M162" s="32"/>
      <c r="N162" s="32"/>
      <c r="O162" s="32"/>
      <c r="P162" s="32"/>
      <c r="Q162" s="32"/>
      <c r="R162" s="32"/>
      <c r="S162" s="32"/>
    </row>
    <row r="163" spans="1:19" x14ac:dyDescent="0.15">
      <c r="A163" s="32"/>
      <c r="B163" s="32"/>
      <c r="C163" s="32"/>
      <c r="D163" s="32"/>
      <c r="E163" s="32"/>
      <c r="F163" s="32"/>
      <c r="G163" s="32"/>
      <c r="H163" s="32"/>
      <c r="I163" s="32"/>
      <c r="J163" s="32"/>
      <c r="K163" s="32"/>
      <c r="L163" s="32"/>
      <c r="M163" s="32"/>
      <c r="N163" s="32"/>
      <c r="O163" s="32"/>
      <c r="P163" s="32"/>
      <c r="Q163" s="32"/>
      <c r="R163" s="32"/>
      <c r="S163" s="32"/>
    </row>
    <row r="164" spans="1:19" x14ac:dyDescent="0.15">
      <c r="A164" s="32"/>
      <c r="B164" s="32"/>
      <c r="C164" s="32"/>
      <c r="D164" s="32"/>
      <c r="E164" s="32"/>
      <c r="F164" s="32"/>
      <c r="G164" s="32"/>
      <c r="H164" s="32"/>
      <c r="I164" s="32"/>
      <c r="J164" s="32"/>
      <c r="K164" s="32"/>
      <c r="L164" s="32"/>
      <c r="M164" s="32"/>
      <c r="N164" s="32"/>
      <c r="O164" s="32"/>
      <c r="P164" s="32"/>
      <c r="Q164" s="32"/>
      <c r="R164" s="32"/>
      <c r="S164" s="32"/>
    </row>
    <row r="165" spans="1:19" x14ac:dyDescent="0.15">
      <c r="A165" s="32"/>
      <c r="B165" s="32"/>
      <c r="C165" s="32"/>
      <c r="D165" s="32"/>
      <c r="E165" s="32"/>
      <c r="F165" s="32"/>
      <c r="G165" s="32"/>
      <c r="H165" s="32"/>
      <c r="I165" s="32"/>
      <c r="J165" s="32"/>
      <c r="K165" s="32"/>
      <c r="L165" s="32"/>
      <c r="M165" s="32"/>
      <c r="N165" s="32"/>
      <c r="O165" s="32"/>
      <c r="P165" s="32"/>
      <c r="Q165" s="32"/>
      <c r="R165" s="32"/>
      <c r="S165" s="32"/>
    </row>
    <row r="166" spans="1:19" x14ac:dyDescent="0.15">
      <c r="A166" s="32"/>
      <c r="B166" s="32"/>
      <c r="C166" s="32"/>
      <c r="D166" s="32"/>
      <c r="E166" s="32"/>
      <c r="F166" s="32"/>
      <c r="G166" s="32"/>
      <c r="H166" s="32"/>
      <c r="I166" s="32"/>
      <c r="J166" s="32"/>
      <c r="K166" s="32"/>
      <c r="L166" s="32"/>
      <c r="M166" s="32"/>
      <c r="N166" s="32"/>
      <c r="O166" s="32"/>
      <c r="P166" s="32"/>
      <c r="Q166" s="32"/>
      <c r="R166" s="32"/>
      <c r="S166" s="32"/>
    </row>
    <row r="167" spans="1:19" x14ac:dyDescent="0.15">
      <c r="A167" s="32"/>
      <c r="B167" s="32"/>
      <c r="C167" s="32"/>
      <c r="D167" s="32"/>
      <c r="E167" s="32"/>
      <c r="F167" s="32"/>
      <c r="G167" s="32"/>
      <c r="H167" s="32"/>
      <c r="I167" s="32"/>
      <c r="J167" s="32"/>
      <c r="K167" s="32"/>
      <c r="L167" s="32"/>
      <c r="M167" s="32"/>
      <c r="N167" s="32"/>
      <c r="O167" s="32"/>
      <c r="P167" s="32"/>
      <c r="Q167" s="32"/>
      <c r="R167" s="32"/>
      <c r="S167" s="32"/>
    </row>
    <row r="168" spans="1:19" x14ac:dyDescent="0.15">
      <c r="A168" s="32"/>
      <c r="B168" s="32"/>
      <c r="C168" s="32"/>
      <c r="D168" s="32"/>
      <c r="E168" s="32"/>
      <c r="F168" s="32"/>
      <c r="G168" s="32"/>
      <c r="H168" s="32"/>
      <c r="I168" s="32"/>
      <c r="J168" s="32"/>
      <c r="K168" s="32"/>
      <c r="L168" s="32"/>
      <c r="M168" s="32"/>
      <c r="N168" s="32"/>
      <c r="O168" s="32"/>
      <c r="P168" s="32"/>
      <c r="Q168" s="32"/>
      <c r="R168" s="32"/>
      <c r="S168" s="32"/>
    </row>
    <row r="169" spans="1:19" x14ac:dyDescent="0.15">
      <c r="A169" s="32"/>
      <c r="B169" s="32"/>
      <c r="C169" s="32"/>
      <c r="D169" s="32"/>
      <c r="E169" s="32"/>
      <c r="F169" s="32"/>
      <c r="G169" s="32"/>
      <c r="H169" s="32"/>
      <c r="I169" s="32"/>
      <c r="J169" s="32"/>
      <c r="K169" s="32"/>
      <c r="L169" s="32"/>
      <c r="M169" s="32"/>
      <c r="N169" s="32"/>
      <c r="O169" s="32"/>
      <c r="P169" s="32"/>
      <c r="Q169" s="32"/>
      <c r="R169" s="32"/>
      <c r="S169" s="32"/>
    </row>
    <row r="170" spans="1:19" x14ac:dyDescent="0.15">
      <c r="A170" s="32"/>
      <c r="B170" s="32"/>
      <c r="C170" s="32"/>
      <c r="D170" s="32"/>
      <c r="E170" s="32"/>
      <c r="F170" s="32"/>
      <c r="G170" s="32"/>
      <c r="H170" s="32"/>
      <c r="I170" s="32"/>
      <c r="J170" s="32"/>
      <c r="K170" s="32"/>
      <c r="L170" s="32"/>
      <c r="M170" s="32"/>
      <c r="N170" s="32"/>
      <c r="O170" s="32"/>
      <c r="P170" s="32"/>
      <c r="Q170" s="32"/>
      <c r="R170" s="32"/>
      <c r="S170" s="32"/>
    </row>
    <row r="171" spans="1:19" x14ac:dyDescent="0.15">
      <c r="A171" s="32"/>
      <c r="B171" s="32"/>
      <c r="C171" s="32"/>
      <c r="D171" s="32"/>
      <c r="E171" s="32"/>
      <c r="F171" s="32"/>
      <c r="G171" s="32"/>
      <c r="H171" s="32"/>
      <c r="I171" s="32"/>
      <c r="J171" s="32"/>
      <c r="K171" s="32"/>
      <c r="L171" s="32"/>
      <c r="M171" s="32"/>
      <c r="N171" s="32"/>
      <c r="O171" s="32"/>
      <c r="P171" s="32"/>
      <c r="Q171" s="32"/>
      <c r="R171" s="32"/>
      <c r="S171" s="32"/>
    </row>
    <row r="172" spans="1:19" x14ac:dyDescent="0.15">
      <c r="A172" s="32"/>
      <c r="B172" s="32"/>
      <c r="C172" s="32"/>
      <c r="D172" s="32"/>
      <c r="E172" s="32"/>
      <c r="F172" s="32"/>
      <c r="G172" s="32"/>
      <c r="H172" s="32"/>
      <c r="I172" s="32"/>
      <c r="J172" s="32"/>
      <c r="K172" s="32"/>
      <c r="L172" s="32"/>
      <c r="M172" s="32"/>
      <c r="N172" s="32"/>
      <c r="O172" s="32"/>
      <c r="P172" s="32"/>
      <c r="Q172" s="32"/>
      <c r="R172" s="32"/>
      <c r="S172" s="32"/>
    </row>
    <row r="173" spans="1:19" x14ac:dyDescent="0.15">
      <c r="A173" s="32"/>
      <c r="B173" s="32"/>
      <c r="C173" s="32"/>
      <c r="D173" s="32"/>
      <c r="E173" s="32"/>
      <c r="F173" s="32"/>
      <c r="G173" s="32"/>
      <c r="H173" s="32"/>
      <c r="I173" s="32"/>
      <c r="J173" s="32"/>
      <c r="K173" s="32"/>
      <c r="L173" s="32"/>
      <c r="M173" s="32"/>
      <c r="N173" s="32"/>
      <c r="O173" s="32"/>
      <c r="P173" s="32"/>
      <c r="Q173" s="32"/>
      <c r="R173" s="32"/>
      <c r="S173" s="32"/>
    </row>
    <row r="174" spans="1:19" x14ac:dyDescent="0.15">
      <c r="A174" s="32"/>
      <c r="B174" s="32"/>
      <c r="C174" s="32"/>
      <c r="D174" s="32"/>
      <c r="E174" s="32"/>
      <c r="F174" s="32"/>
      <c r="G174" s="32"/>
      <c r="H174" s="32"/>
      <c r="I174" s="32"/>
      <c r="J174" s="32"/>
      <c r="K174" s="32"/>
      <c r="L174" s="32"/>
      <c r="M174" s="32"/>
      <c r="N174" s="32"/>
      <c r="O174" s="32"/>
      <c r="P174" s="32"/>
      <c r="Q174" s="32"/>
      <c r="R174" s="32"/>
      <c r="S174" s="32"/>
    </row>
    <row r="175" spans="1:19" x14ac:dyDescent="0.15">
      <c r="A175" s="32"/>
      <c r="B175" s="32"/>
      <c r="C175" s="32"/>
      <c r="D175" s="32"/>
      <c r="E175" s="32"/>
      <c r="F175" s="32"/>
      <c r="G175" s="32"/>
      <c r="H175" s="32"/>
      <c r="I175" s="32"/>
      <c r="J175" s="32"/>
      <c r="K175" s="32"/>
      <c r="L175" s="32"/>
      <c r="M175" s="32"/>
      <c r="N175" s="32"/>
      <c r="O175" s="32"/>
      <c r="P175" s="32"/>
      <c r="Q175" s="32"/>
      <c r="R175" s="32"/>
      <c r="S175" s="32"/>
    </row>
    <row r="176" spans="1:19" x14ac:dyDescent="0.15">
      <c r="A176" s="32"/>
      <c r="B176" s="32"/>
      <c r="C176" s="32"/>
      <c r="D176" s="32"/>
      <c r="E176" s="32"/>
      <c r="F176" s="32"/>
      <c r="G176" s="32"/>
      <c r="H176" s="32"/>
      <c r="I176" s="32"/>
      <c r="J176" s="32"/>
      <c r="K176" s="32"/>
      <c r="L176" s="32"/>
      <c r="M176" s="32"/>
      <c r="N176" s="32"/>
      <c r="O176" s="32"/>
      <c r="P176" s="32"/>
      <c r="Q176" s="32"/>
      <c r="R176" s="32"/>
      <c r="S176" s="32"/>
    </row>
    <row r="177" spans="1:19" x14ac:dyDescent="0.15">
      <c r="A177" s="32"/>
      <c r="B177" s="32"/>
      <c r="C177" s="32"/>
      <c r="D177" s="32"/>
      <c r="E177" s="32"/>
      <c r="F177" s="32"/>
      <c r="G177" s="32"/>
      <c r="H177" s="32"/>
      <c r="I177" s="32"/>
      <c r="J177" s="32"/>
      <c r="K177" s="32"/>
      <c r="L177" s="32"/>
      <c r="M177" s="32"/>
      <c r="N177" s="32"/>
      <c r="O177" s="32"/>
      <c r="P177" s="32"/>
      <c r="Q177" s="32"/>
      <c r="R177" s="32"/>
      <c r="S177" s="32"/>
    </row>
    <row r="178" spans="1:19" x14ac:dyDescent="0.15">
      <c r="A178" s="32"/>
      <c r="B178" s="32"/>
      <c r="C178" s="32"/>
      <c r="D178" s="32"/>
      <c r="E178" s="32"/>
      <c r="F178" s="32"/>
      <c r="G178" s="32"/>
      <c r="H178" s="32"/>
      <c r="I178" s="32"/>
      <c r="J178" s="32"/>
      <c r="K178" s="32"/>
      <c r="L178" s="32"/>
      <c r="M178" s="32"/>
      <c r="N178" s="32"/>
      <c r="O178" s="32"/>
      <c r="P178" s="32"/>
      <c r="Q178" s="32"/>
      <c r="R178" s="32"/>
      <c r="S178" s="32"/>
    </row>
    <row r="179" spans="1:19" x14ac:dyDescent="0.15">
      <c r="A179" s="32"/>
      <c r="B179" s="32"/>
      <c r="C179" s="32"/>
      <c r="D179" s="32"/>
      <c r="E179" s="32"/>
      <c r="F179" s="32"/>
      <c r="G179" s="32"/>
      <c r="H179" s="32"/>
      <c r="I179" s="32"/>
      <c r="J179" s="32"/>
      <c r="K179" s="32"/>
      <c r="L179" s="32"/>
      <c r="M179" s="32"/>
      <c r="N179" s="32"/>
      <c r="O179" s="32"/>
      <c r="P179" s="32"/>
      <c r="Q179" s="32"/>
      <c r="R179" s="32"/>
      <c r="S179" s="32"/>
    </row>
    <row r="180" spans="1:19" x14ac:dyDescent="0.15">
      <c r="A180" s="32"/>
      <c r="B180" s="32"/>
      <c r="C180" s="32"/>
      <c r="D180" s="32"/>
      <c r="E180" s="32"/>
      <c r="F180" s="32"/>
      <c r="G180" s="32"/>
      <c r="H180" s="32"/>
      <c r="I180" s="32"/>
      <c r="J180" s="32"/>
      <c r="K180" s="32"/>
      <c r="L180" s="32"/>
      <c r="M180" s="32"/>
      <c r="N180" s="32"/>
      <c r="O180" s="32"/>
      <c r="P180" s="32"/>
      <c r="Q180" s="32"/>
      <c r="R180" s="32"/>
      <c r="S180" s="32"/>
    </row>
    <row r="181" spans="1:19" x14ac:dyDescent="0.15">
      <c r="A181" s="32"/>
      <c r="B181" s="32"/>
      <c r="C181" s="32"/>
      <c r="D181" s="32"/>
      <c r="E181" s="32"/>
      <c r="F181" s="32"/>
      <c r="G181" s="32"/>
      <c r="H181" s="32"/>
      <c r="I181" s="32"/>
      <c r="J181" s="32"/>
      <c r="K181" s="32"/>
      <c r="L181" s="32"/>
      <c r="M181" s="32"/>
      <c r="N181" s="32"/>
      <c r="O181" s="32"/>
      <c r="P181" s="32"/>
      <c r="Q181" s="32"/>
      <c r="R181" s="32"/>
      <c r="S181" s="32"/>
    </row>
    <row r="182" spans="1:19" x14ac:dyDescent="0.15">
      <c r="A182" s="32"/>
      <c r="B182" s="32"/>
      <c r="C182" s="32"/>
      <c r="D182" s="32"/>
      <c r="E182" s="32"/>
      <c r="F182" s="32"/>
      <c r="G182" s="32"/>
      <c r="H182" s="32"/>
      <c r="I182" s="32"/>
      <c r="J182" s="32"/>
      <c r="K182" s="32"/>
      <c r="L182" s="32"/>
      <c r="M182" s="32"/>
      <c r="N182" s="32"/>
      <c r="O182" s="32"/>
      <c r="P182" s="32"/>
      <c r="Q182" s="32"/>
      <c r="R182" s="32"/>
      <c r="S182" s="32"/>
    </row>
    <row r="183" spans="1:19" x14ac:dyDescent="0.15">
      <c r="A183" s="32"/>
      <c r="B183" s="32"/>
      <c r="C183" s="32"/>
      <c r="D183" s="32"/>
      <c r="E183" s="32"/>
      <c r="F183" s="32"/>
      <c r="G183" s="32"/>
      <c r="H183" s="32"/>
      <c r="I183" s="32"/>
      <c r="J183" s="32"/>
      <c r="K183" s="32"/>
      <c r="L183" s="32"/>
      <c r="M183" s="32"/>
      <c r="N183" s="32"/>
      <c r="O183" s="32"/>
      <c r="P183" s="32"/>
      <c r="Q183" s="32"/>
      <c r="R183" s="32"/>
      <c r="S183" s="32"/>
    </row>
    <row r="184" spans="1:19" x14ac:dyDescent="0.15">
      <c r="A184" s="32"/>
      <c r="B184" s="32"/>
      <c r="C184" s="32"/>
      <c r="D184" s="32"/>
      <c r="E184" s="32"/>
      <c r="F184" s="32"/>
      <c r="G184" s="32"/>
      <c r="H184" s="32"/>
      <c r="I184" s="32"/>
      <c r="J184" s="32"/>
      <c r="K184" s="32"/>
      <c r="L184" s="32"/>
      <c r="M184" s="32"/>
      <c r="N184" s="32"/>
      <c r="O184" s="32"/>
      <c r="P184" s="32"/>
      <c r="Q184" s="32"/>
      <c r="R184" s="32"/>
      <c r="S184" s="32"/>
    </row>
    <row r="185" spans="1:19" x14ac:dyDescent="0.15">
      <c r="A185" s="32"/>
      <c r="B185" s="32"/>
      <c r="C185" s="32"/>
      <c r="D185" s="32"/>
      <c r="E185" s="32"/>
      <c r="F185" s="32"/>
      <c r="G185" s="32"/>
      <c r="H185" s="32"/>
      <c r="I185" s="32"/>
      <c r="J185" s="32"/>
      <c r="K185" s="32"/>
      <c r="L185" s="32"/>
      <c r="M185" s="32"/>
      <c r="N185" s="32"/>
      <c r="O185" s="32"/>
      <c r="P185" s="32"/>
      <c r="Q185" s="32"/>
      <c r="R185" s="32"/>
      <c r="S185" s="32"/>
    </row>
    <row r="186" spans="1:19" x14ac:dyDescent="0.15">
      <c r="A186" s="32"/>
      <c r="B186" s="32"/>
      <c r="C186" s="32"/>
      <c r="D186" s="32"/>
      <c r="E186" s="32"/>
      <c r="F186" s="32"/>
      <c r="G186" s="32"/>
      <c r="H186" s="32"/>
      <c r="I186" s="32"/>
      <c r="J186" s="32"/>
      <c r="K186" s="32"/>
      <c r="L186" s="32"/>
      <c r="M186" s="32"/>
      <c r="N186" s="32"/>
      <c r="O186" s="32"/>
      <c r="P186" s="32"/>
      <c r="Q186" s="32"/>
      <c r="R186" s="32"/>
      <c r="S186" s="32"/>
    </row>
    <row r="187" spans="1:19" x14ac:dyDescent="0.15">
      <c r="A187" s="32"/>
      <c r="B187" s="32"/>
      <c r="C187" s="32"/>
      <c r="D187" s="32"/>
      <c r="E187" s="32"/>
      <c r="F187" s="32"/>
      <c r="G187" s="32"/>
      <c r="H187" s="32"/>
      <c r="I187" s="32"/>
      <c r="J187" s="32"/>
      <c r="K187" s="32"/>
      <c r="L187" s="32"/>
      <c r="M187" s="32"/>
      <c r="N187" s="32"/>
      <c r="O187" s="32"/>
      <c r="P187" s="32"/>
      <c r="Q187" s="32"/>
      <c r="R187" s="32"/>
      <c r="S187" s="32"/>
    </row>
    <row r="188" spans="1:19" x14ac:dyDescent="0.15">
      <c r="A188" s="32"/>
      <c r="B188" s="32"/>
      <c r="C188" s="32"/>
      <c r="D188" s="32"/>
      <c r="E188" s="32"/>
      <c r="F188" s="32"/>
      <c r="G188" s="32"/>
      <c r="H188" s="32"/>
      <c r="I188" s="32"/>
      <c r="J188" s="32"/>
      <c r="K188" s="32"/>
      <c r="L188" s="32"/>
      <c r="M188" s="32"/>
      <c r="N188" s="32"/>
      <c r="O188" s="32"/>
      <c r="P188" s="32"/>
      <c r="Q188" s="32"/>
      <c r="R188" s="32"/>
      <c r="S188" s="32"/>
    </row>
    <row r="189" spans="1:19" x14ac:dyDescent="0.15">
      <c r="A189" s="32"/>
      <c r="B189" s="32"/>
      <c r="C189" s="32"/>
      <c r="D189" s="32"/>
      <c r="E189" s="32"/>
      <c r="F189" s="32"/>
      <c r="G189" s="32"/>
      <c r="H189" s="32"/>
      <c r="I189" s="32"/>
      <c r="J189" s="32"/>
      <c r="K189" s="32"/>
      <c r="L189" s="32"/>
      <c r="M189" s="32"/>
      <c r="N189" s="32"/>
      <c r="O189" s="32"/>
      <c r="P189" s="32"/>
      <c r="Q189" s="32"/>
      <c r="R189" s="32"/>
      <c r="S189" s="32"/>
    </row>
    <row r="190" spans="1:19" x14ac:dyDescent="0.15">
      <c r="A190" s="32"/>
      <c r="B190" s="32"/>
      <c r="C190" s="32"/>
      <c r="D190" s="32"/>
      <c r="E190" s="32"/>
      <c r="F190" s="32"/>
      <c r="G190" s="32"/>
      <c r="H190" s="32"/>
      <c r="I190" s="32"/>
      <c r="J190" s="32"/>
      <c r="K190" s="32"/>
      <c r="L190" s="32"/>
      <c r="M190" s="32"/>
      <c r="N190" s="32"/>
      <c r="O190" s="32"/>
      <c r="P190" s="32"/>
      <c r="Q190" s="32"/>
      <c r="R190" s="32"/>
      <c r="S190" s="32"/>
    </row>
    <row r="191" spans="1:19" x14ac:dyDescent="0.15">
      <c r="A191" s="32"/>
      <c r="B191" s="32"/>
      <c r="C191" s="32"/>
      <c r="D191" s="32"/>
      <c r="E191" s="32"/>
      <c r="F191" s="32"/>
      <c r="G191" s="32"/>
      <c r="H191" s="32"/>
      <c r="I191" s="32"/>
      <c r="J191" s="32"/>
      <c r="K191" s="32"/>
      <c r="L191" s="32"/>
      <c r="M191" s="32"/>
      <c r="N191" s="32"/>
      <c r="O191" s="32"/>
      <c r="P191" s="32"/>
      <c r="Q191" s="32"/>
      <c r="R191" s="32"/>
      <c r="S191" s="32"/>
    </row>
    <row r="192" spans="1:19" x14ac:dyDescent="0.15">
      <c r="A192" s="32"/>
      <c r="B192" s="32"/>
      <c r="C192" s="32"/>
      <c r="D192" s="32"/>
      <c r="E192" s="32"/>
      <c r="F192" s="32"/>
      <c r="G192" s="32"/>
      <c r="H192" s="32"/>
      <c r="I192" s="32"/>
      <c r="J192" s="32"/>
      <c r="K192" s="32"/>
      <c r="L192" s="32"/>
      <c r="M192" s="32"/>
      <c r="N192" s="32"/>
      <c r="O192" s="32"/>
      <c r="P192" s="32"/>
      <c r="Q192" s="32"/>
      <c r="R192" s="32"/>
      <c r="S192" s="32"/>
    </row>
    <row r="193" spans="1:19" x14ac:dyDescent="0.15">
      <c r="A193" s="32"/>
      <c r="B193" s="32"/>
      <c r="C193" s="32"/>
      <c r="D193" s="32"/>
      <c r="E193" s="32"/>
      <c r="F193" s="32"/>
      <c r="G193" s="32"/>
      <c r="H193" s="32"/>
      <c r="I193" s="32"/>
      <c r="J193" s="32"/>
      <c r="K193" s="32"/>
      <c r="L193" s="32"/>
      <c r="M193" s="32"/>
      <c r="N193" s="32"/>
      <c r="O193" s="32"/>
      <c r="P193" s="32"/>
      <c r="Q193" s="32"/>
      <c r="R193" s="32"/>
      <c r="S193" s="32"/>
    </row>
    <row r="194" spans="1:19" x14ac:dyDescent="0.15">
      <c r="A194" s="32"/>
      <c r="B194" s="32"/>
      <c r="C194" s="32"/>
      <c r="D194" s="32"/>
      <c r="E194" s="32"/>
      <c r="F194" s="32"/>
      <c r="G194" s="32"/>
      <c r="H194" s="32"/>
      <c r="I194" s="32"/>
      <c r="J194" s="32"/>
      <c r="K194" s="32"/>
      <c r="L194" s="32"/>
      <c r="M194" s="32"/>
      <c r="N194" s="32"/>
      <c r="O194" s="32"/>
      <c r="P194" s="32"/>
      <c r="Q194" s="32"/>
      <c r="R194" s="32"/>
      <c r="S194" s="32"/>
    </row>
    <row r="195" spans="1:19" x14ac:dyDescent="0.15">
      <c r="A195" s="32"/>
      <c r="B195" s="32"/>
      <c r="C195" s="32"/>
      <c r="D195" s="32"/>
      <c r="E195" s="32"/>
      <c r="F195" s="32"/>
      <c r="G195" s="32"/>
      <c r="H195" s="32"/>
      <c r="I195" s="32"/>
      <c r="J195" s="32"/>
      <c r="K195" s="32"/>
      <c r="L195" s="32"/>
      <c r="M195" s="32"/>
      <c r="N195" s="32"/>
      <c r="O195" s="32"/>
      <c r="P195" s="32"/>
      <c r="Q195" s="32"/>
      <c r="R195" s="32"/>
      <c r="S195" s="32"/>
    </row>
  </sheetData>
  <sheetProtection sheet="1" objects="1" scenarios="1"/>
  <mergeCells count="190">
    <mergeCell ref="J2:AM2"/>
    <mergeCell ref="AN2:AU3"/>
    <mergeCell ref="C52:C53"/>
    <mergeCell ref="H53:O54"/>
    <mergeCell ref="P53:W54"/>
    <mergeCell ref="X53:AE54"/>
    <mergeCell ref="AF53:AM54"/>
    <mergeCell ref="AN53:AU54"/>
    <mergeCell ref="H49:O50"/>
    <mergeCell ref="P49:W50"/>
    <mergeCell ref="X49:AE50"/>
    <mergeCell ref="AF49:AM50"/>
    <mergeCell ref="AN49:AU50"/>
    <mergeCell ref="H51:O52"/>
    <mergeCell ref="P51:W52"/>
    <mergeCell ref="X51:AE52"/>
    <mergeCell ref="AF51:AM52"/>
    <mergeCell ref="AN51:AU52"/>
    <mergeCell ref="D54:G54"/>
    <mergeCell ref="C47:C50"/>
    <mergeCell ref="D53:G53"/>
    <mergeCell ref="D49:G49"/>
    <mergeCell ref="D50:G50"/>
    <mergeCell ref="D51:G52"/>
    <mergeCell ref="H47:O48"/>
    <mergeCell ref="P47:W48"/>
    <mergeCell ref="X47:AE48"/>
    <mergeCell ref="AF47:AM48"/>
    <mergeCell ref="AN47:AU48"/>
    <mergeCell ref="H43:O44"/>
    <mergeCell ref="P43:W44"/>
    <mergeCell ref="X43:AE44"/>
    <mergeCell ref="AF43:AM44"/>
    <mergeCell ref="AN43:AU44"/>
    <mergeCell ref="H45:O46"/>
    <mergeCell ref="P45:W46"/>
    <mergeCell ref="X45:AE46"/>
    <mergeCell ref="AF45:AM46"/>
    <mergeCell ref="H41:O42"/>
    <mergeCell ref="P41:W42"/>
    <mergeCell ref="X41:AE42"/>
    <mergeCell ref="AF41:AM42"/>
    <mergeCell ref="D46:G46"/>
    <mergeCell ref="AN41:AU42"/>
    <mergeCell ref="H37:O38"/>
    <mergeCell ref="P37:W38"/>
    <mergeCell ref="X37:AE38"/>
    <mergeCell ref="AF37:AM38"/>
    <mergeCell ref="AN37:AU38"/>
    <mergeCell ref="H39:O40"/>
    <mergeCell ref="P39:W40"/>
    <mergeCell ref="X39:AE40"/>
    <mergeCell ref="AF39:AM40"/>
    <mergeCell ref="AN39:AU40"/>
    <mergeCell ref="D38:G38"/>
    <mergeCell ref="D41:G41"/>
    <mergeCell ref="D42:G42"/>
    <mergeCell ref="D43:G44"/>
    <mergeCell ref="D45:G45"/>
    <mergeCell ref="D39:G40"/>
    <mergeCell ref="AN45:AU46"/>
    <mergeCell ref="H33:O34"/>
    <mergeCell ref="P33:W34"/>
    <mergeCell ref="X33:AE34"/>
    <mergeCell ref="AF33:AM34"/>
    <mergeCell ref="AN33:AU34"/>
    <mergeCell ref="H35:O36"/>
    <mergeCell ref="P35:W36"/>
    <mergeCell ref="X35:AE36"/>
    <mergeCell ref="AF35:AM36"/>
    <mergeCell ref="AN35:AU36"/>
    <mergeCell ref="H29:O30"/>
    <mergeCell ref="P29:W30"/>
    <mergeCell ref="X29:AE30"/>
    <mergeCell ref="AF29:AM30"/>
    <mergeCell ref="AN29:AU30"/>
    <mergeCell ref="H31:O32"/>
    <mergeCell ref="P31:W32"/>
    <mergeCell ref="X31:AE32"/>
    <mergeCell ref="AF31:AM32"/>
    <mergeCell ref="AN31:AU32"/>
    <mergeCell ref="H27:O28"/>
    <mergeCell ref="P27:W28"/>
    <mergeCell ref="X27:AE28"/>
    <mergeCell ref="AF27:AM28"/>
    <mergeCell ref="AN27:AU28"/>
    <mergeCell ref="H23:O24"/>
    <mergeCell ref="P23:W24"/>
    <mergeCell ref="X23:AE24"/>
    <mergeCell ref="AF23:AM24"/>
    <mergeCell ref="AN23:AU24"/>
    <mergeCell ref="H25:O26"/>
    <mergeCell ref="P25:W26"/>
    <mergeCell ref="X25:AE26"/>
    <mergeCell ref="AF25:AM26"/>
    <mergeCell ref="AN25:AU26"/>
    <mergeCell ref="AF21:AM22"/>
    <mergeCell ref="AN9:AU10"/>
    <mergeCell ref="AN11:AU12"/>
    <mergeCell ref="AN13:AU14"/>
    <mergeCell ref="AN15:AU16"/>
    <mergeCell ref="AN17:AU18"/>
    <mergeCell ref="AN19:AU20"/>
    <mergeCell ref="AN21:AU22"/>
    <mergeCell ref="AF9:AM10"/>
    <mergeCell ref="AF11:AM12"/>
    <mergeCell ref="AF13:AM14"/>
    <mergeCell ref="AF15:AM16"/>
    <mergeCell ref="AF17:AM18"/>
    <mergeCell ref="AF19:AM20"/>
    <mergeCell ref="P19:W20"/>
    <mergeCell ref="P21:W22"/>
    <mergeCell ref="D10:G10"/>
    <mergeCell ref="D13:G13"/>
    <mergeCell ref="D14:G14"/>
    <mergeCell ref="D17:G17"/>
    <mergeCell ref="D15:G16"/>
    <mergeCell ref="D11:G12"/>
    <mergeCell ref="X9:AE10"/>
    <mergeCell ref="X11:AE12"/>
    <mergeCell ref="X13:AE14"/>
    <mergeCell ref="X15:AE16"/>
    <mergeCell ref="X17:AE18"/>
    <mergeCell ref="X19:AE20"/>
    <mergeCell ref="X21:AE22"/>
    <mergeCell ref="AF6:AM6"/>
    <mergeCell ref="AN6:AU6"/>
    <mergeCell ref="H7:O8"/>
    <mergeCell ref="AF7:AM8"/>
    <mergeCell ref="AL4:AM4"/>
    <mergeCell ref="AT4:AU4"/>
    <mergeCell ref="N5:O5"/>
    <mergeCell ref="V5:W5"/>
    <mergeCell ref="AD5:AE5"/>
    <mergeCell ref="AL5:AM5"/>
    <mergeCell ref="AT5:AU5"/>
    <mergeCell ref="N4:O4"/>
    <mergeCell ref="V4:W4"/>
    <mergeCell ref="AD4:AE4"/>
    <mergeCell ref="X7:AE8"/>
    <mergeCell ref="AN7:AU8"/>
    <mergeCell ref="P7:W8"/>
    <mergeCell ref="D29:G29"/>
    <mergeCell ref="D30:G30"/>
    <mergeCell ref="C31:C34"/>
    <mergeCell ref="D31:G32"/>
    <mergeCell ref="D33:G33"/>
    <mergeCell ref="D37:G37"/>
    <mergeCell ref="H6:O6"/>
    <mergeCell ref="P6:W6"/>
    <mergeCell ref="X6:AE6"/>
    <mergeCell ref="H21:O22"/>
    <mergeCell ref="C8:C9"/>
    <mergeCell ref="C12:C13"/>
    <mergeCell ref="C20:C21"/>
    <mergeCell ref="P9:W10"/>
    <mergeCell ref="P11:W12"/>
    <mergeCell ref="P13:W14"/>
    <mergeCell ref="P15:W16"/>
    <mergeCell ref="P17:W18"/>
    <mergeCell ref="H9:O10"/>
    <mergeCell ref="H11:O12"/>
    <mergeCell ref="H13:O14"/>
    <mergeCell ref="H15:O16"/>
    <mergeCell ref="H17:O18"/>
    <mergeCell ref="H19:O20"/>
    <mergeCell ref="D7:G8"/>
    <mergeCell ref="D4:G4"/>
    <mergeCell ref="B6:E6"/>
    <mergeCell ref="B41:B51"/>
    <mergeCell ref="D9:G9"/>
    <mergeCell ref="B9:B19"/>
    <mergeCell ref="D47:G48"/>
    <mergeCell ref="D34:G34"/>
    <mergeCell ref="D18:G18"/>
    <mergeCell ref="D19:G20"/>
    <mergeCell ref="D21:G21"/>
    <mergeCell ref="C24:C25"/>
    <mergeCell ref="C44:C45"/>
    <mergeCell ref="C40:C41"/>
    <mergeCell ref="C15:C18"/>
    <mergeCell ref="D35:G36"/>
    <mergeCell ref="D22:G22"/>
    <mergeCell ref="D23:G24"/>
    <mergeCell ref="D25:G25"/>
    <mergeCell ref="D26:G26"/>
    <mergeCell ref="C28:C29"/>
    <mergeCell ref="C36:C37"/>
    <mergeCell ref="B25:B35"/>
    <mergeCell ref="D27:G28"/>
  </mergeCells>
  <phoneticPr fontId="2"/>
  <conditionalFormatting sqref="H7:AU54">
    <cfRule type="expression" dxfId="1" priority="1">
      <formula>$AN$2="実績なし"</formula>
    </cfRule>
  </conditionalFormatting>
  <dataValidations count="2">
    <dataValidation type="list" allowBlank="1" showInputMessage="1" sqref="H4:H5 P4:P5 X4:X5 AF4:AF5 AN4:AN5">
      <formula1>"　,H,R"</formula1>
    </dataValidation>
    <dataValidation type="list" allowBlank="1" showInputMessage="1" showErrorMessage="1" sqref="AN2:AU3">
      <formula1>"　,実績なし"</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horizontalDpi="300" verticalDpi="300" r:id="rId1"/>
  <headerFooter alignWithMargins="0">
    <oddFooter>&amp;C&amp;"ＭＳ 明朝,標準"&amp;10&amp;A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F58"/>
  <sheetViews>
    <sheetView showGridLines="0" zoomScale="120" zoomScaleNormal="120" workbookViewId="0">
      <selection activeCell="A9" sqref="A9:H10"/>
    </sheetView>
  </sheetViews>
  <sheetFormatPr defaultRowHeight="13.5" x14ac:dyDescent="0.15"/>
  <cols>
    <col min="1" max="79" width="2.875" style="32" customWidth="1"/>
    <col min="80" max="16384" width="9" style="32"/>
  </cols>
  <sheetData>
    <row r="1" spans="1:32" x14ac:dyDescent="0.15">
      <c r="AC1" s="558" t="s">
        <v>732</v>
      </c>
      <c r="AD1" s="558"/>
      <c r="AE1" s="558"/>
      <c r="AF1" s="51"/>
    </row>
    <row r="2" spans="1:32" x14ac:dyDescent="0.15">
      <c r="X2" s="51"/>
      <c r="Y2" s="175"/>
      <c r="Z2" s="175"/>
      <c r="AD2" s="175"/>
      <c r="AE2" s="175"/>
      <c r="AF2" s="51"/>
    </row>
    <row r="3" spans="1:32" ht="18" customHeight="1" x14ac:dyDescent="0.15">
      <c r="A3" s="610" t="s">
        <v>740</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row>
    <row r="4" spans="1:32" ht="9.75" customHeight="1" x14ac:dyDescent="0.15">
      <c r="A4" s="745" t="s">
        <v>146</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row>
    <row r="5" spans="1:32" ht="17.25" customHeight="1" x14ac:dyDescent="0.15">
      <c r="A5" s="900"/>
      <c r="B5" s="900"/>
      <c r="C5" s="900"/>
      <c r="D5" s="900"/>
      <c r="E5" s="900"/>
      <c r="F5" s="900"/>
      <c r="G5" s="900"/>
      <c r="H5" s="900"/>
      <c r="I5" s="900"/>
      <c r="J5" s="900"/>
      <c r="K5" s="900"/>
      <c r="L5" s="900"/>
      <c r="M5" s="900"/>
      <c r="N5" s="900"/>
      <c r="O5" s="900"/>
      <c r="P5" s="900"/>
      <c r="Q5" s="900"/>
      <c r="R5" s="900"/>
      <c r="S5" s="900"/>
      <c r="T5" s="900"/>
      <c r="U5" s="900"/>
      <c r="V5" s="900"/>
      <c r="W5" s="900"/>
      <c r="X5" s="900"/>
      <c r="Y5" s="900"/>
      <c r="Z5" s="900"/>
      <c r="AA5" s="900"/>
      <c r="AB5" s="900"/>
      <c r="AC5" s="900"/>
      <c r="AD5" s="900"/>
      <c r="AE5" s="900"/>
    </row>
    <row r="6" spans="1:32" ht="15.75" customHeight="1" x14ac:dyDescent="0.15">
      <c r="A6" s="108"/>
      <c r="B6" s="615" t="s">
        <v>145</v>
      </c>
      <c r="C6" s="615"/>
      <c r="D6" s="615"/>
      <c r="E6" s="615"/>
      <c r="F6" s="615"/>
      <c r="G6" s="615"/>
      <c r="H6" s="80"/>
      <c r="I6" s="726" t="s">
        <v>741</v>
      </c>
      <c r="J6" s="706"/>
      <c r="K6" s="707"/>
      <c r="L6" s="98"/>
      <c r="M6" s="153"/>
      <c r="N6" s="606" t="s">
        <v>144</v>
      </c>
      <c r="O6" s="606"/>
      <c r="P6" s="606"/>
      <c r="Q6" s="606"/>
      <c r="R6" s="606"/>
      <c r="S6" s="606"/>
      <c r="T6" s="606"/>
      <c r="U6" s="606"/>
      <c r="V6" s="606"/>
      <c r="W6" s="606"/>
      <c r="X6" s="606"/>
      <c r="Y6" s="606"/>
      <c r="Z6" s="606"/>
      <c r="AA6" s="606"/>
      <c r="AB6" s="606"/>
      <c r="AC6" s="606"/>
      <c r="AD6" s="153"/>
      <c r="AE6" s="60"/>
    </row>
    <row r="7" spans="1:32" ht="15.75" customHeight="1" x14ac:dyDescent="0.15">
      <c r="A7" s="120"/>
      <c r="B7" s="616"/>
      <c r="C7" s="616"/>
      <c r="D7" s="616"/>
      <c r="E7" s="616"/>
      <c r="F7" s="616"/>
      <c r="G7" s="616"/>
      <c r="H7" s="88"/>
      <c r="I7" s="708"/>
      <c r="J7" s="610"/>
      <c r="K7" s="709"/>
      <c r="L7" s="493" t="s">
        <v>143</v>
      </c>
      <c r="M7" s="546"/>
      <c r="N7" s="546"/>
      <c r="O7" s="494"/>
      <c r="P7" s="493" t="s">
        <v>742</v>
      </c>
      <c r="Q7" s="546"/>
      <c r="R7" s="546"/>
      <c r="S7" s="494"/>
      <c r="T7" s="493" t="s">
        <v>142</v>
      </c>
      <c r="U7" s="546"/>
      <c r="V7" s="546"/>
      <c r="W7" s="494"/>
      <c r="X7" s="493" t="s">
        <v>141</v>
      </c>
      <c r="Y7" s="546"/>
      <c r="Z7" s="546"/>
      <c r="AA7" s="494"/>
      <c r="AB7" s="493" t="s">
        <v>743</v>
      </c>
      <c r="AC7" s="546"/>
      <c r="AD7" s="546"/>
      <c r="AE7" s="494"/>
    </row>
    <row r="8" spans="1:32" ht="13.5" customHeight="1" x14ac:dyDescent="0.15">
      <c r="A8" s="893" t="s">
        <v>140</v>
      </c>
      <c r="B8" s="894"/>
      <c r="C8" s="894"/>
      <c r="D8" s="615"/>
      <c r="E8" s="51"/>
      <c r="F8" s="82"/>
      <c r="G8" s="82"/>
      <c r="H8" s="80"/>
      <c r="I8" s="869"/>
      <c r="J8" s="870"/>
      <c r="K8" s="871"/>
      <c r="L8" s="869"/>
      <c r="M8" s="870"/>
      <c r="N8" s="870"/>
      <c r="O8" s="871"/>
      <c r="P8" s="884"/>
      <c r="Q8" s="885"/>
      <c r="R8" s="885"/>
      <c r="S8" s="886"/>
      <c r="T8" s="869"/>
      <c r="U8" s="870"/>
      <c r="V8" s="870"/>
      <c r="W8" s="871"/>
      <c r="X8" s="869"/>
      <c r="Y8" s="870"/>
      <c r="Z8" s="870"/>
      <c r="AA8" s="871"/>
      <c r="AB8" s="869"/>
      <c r="AC8" s="870"/>
      <c r="AD8" s="870"/>
      <c r="AE8" s="871"/>
    </row>
    <row r="9" spans="1:32" ht="15" customHeight="1" x14ac:dyDescent="0.15">
      <c r="A9" s="897">
        <f>'1'!U12</f>
        <v>0</v>
      </c>
      <c r="B9" s="898"/>
      <c r="C9" s="898"/>
      <c r="D9" s="898"/>
      <c r="E9" s="898"/>
      <c r="F9" s="898"/>
      <c r="G9" s="898"/>
      <c r="H9" s="899"/>
      <c r="I9" s="872"/>
      <c r="J9" s="873"/>
      <c r="K9" s="874"/>
      <c r="L9" s="872"/>
      <c r="M9" s="873"/>
      <c r="N9" s="873"/>
      <c r="O9" s="874"/>
      <c r="P9" s="887"/>
      <c r="Q9" s="888"/>
      <c r="R9" s="888"/>
      <c r="S9" s="889"/>
      <c r="T9" s="872"/>
      <c r="U9" s="873"/>
      <c r="V9" s="873"/>
      <c r="W9" s="874"/>
      <c r="X9" s="872"/>
      <c r="Y9" s="873"/>
      <c r="Z9" s="873"/>
      <c r="AA9" s="874"/>
      <c r="AB9" s="872"/>
      <c r="AC9" s="873"/>
      <c r="AD9" s="873"/>
      <c r="AE9" s="874"/>
    </row>
    <row r="10" spans="1:32" ht="15" customHeight="1" x14ac:dyDescent="0.15">
      <c r="A10" s="897"/>
      <c r="B10" s="898"/>
      <c r="C10" s="898"/>
      <c r="D10" s="898"/>
      <c r="E10" s="898"/>
      <c r="F10" s="898"/>
      <c r="G10" s="898"/>
      <c r="H10" s="899"/>
      <c r="I10" s="872"/>
      <c r="J10" s="873"/>
      <c r="K10" s="874"/>
      <c r="L10" s="872"/>
      <c r="M10" s="873"/>
      <c r="N10" s="873"/>
      <c r="O10" s="874"/>
      <c r="P10" s="887"/>
      <c r="Q10" s="888"/>
      <c r="R10" s="888"/>
      <c r="S10" s="889"/>
      <c r="T10" s="872"/>
      <c r="U10" s="873"/>
      <c r="V10" s="873"/>
      <c r="W10" s="874"/>
      <c r="X10" s="872"/>
      <c r="Y10" s="873"/>
      <c r="Z10" s="873"/>
      <c r="AA10" s="874"/>
      <c r="AB10" s="872"/>
      <c r="AC10" s="873"/>
      <c r="AD10" s="873"/>
      <c r="AE10" s="874"/>
    </row>
    <row r="11" spans="1:32" ht="13.5" customHeight="1" x14ac:dyDescent="0.15">
      <c r="A11" s="895" t="s">
        <v>139</v>
      </c>
      <c r="B11" s="896"/>
      <c r="C11" s="896"/>
      <c r="D11" s="634"/>
      <c r="E11" s="51"/>
      <c r="F11" s="51"/>
      <c r="G11" s="51"/>
      <c r="H11" s="110"/>
      <c r="I11" s="872"/>
      <c r="J11" s="873"/>
      <c r="K11" s="874"/>
      <c r="L11" s="872"/>
      <c r="M11" s="873"/>
      <c r="N11" s="873"/>
      <c r="O11" s="874"/>
      <c r="P11" s="887"/>
      <c r="Q11" s="888"/>
      <c r="R11" s="888"/>
      <c r="S11" s="889"/>
      <c r="T11" s="872"/>
      <c r="U11" s="873"/>
      <c r="V11" s="873"/>
      <c r="W11" s="874"/>
      <c r="X11" s="872"/>
      <c r="Y11" s="873"/>
      <c r="Z11" s="873"/>
      <c r="AA11" s="874"/>
      <c r="AB11" s="872"/>
      <c r="AC11" s="873"/>
      <c r="AD11" s="873"/>
      <c r="AE11" s="874"/>
    </row>
    <row r="12" spans="1:32" ht="15" customHeight="1" x14ac:dyDescent="0.15">
      <c r="A12" s="878"/>
      <c r="B12" s="744"/>
      <c r="C12" s="744"/>
      <c r="D12" s="744"/>
      <c r="E12" s="744"/>
      <c r="F12" s="744"/>
      <c r="G12" s="744"/>
      <c r="H12" s="879"/>
      <c r="I12" s="872"/>
      <c r="J12" s="873"/>
      <c r="K12" s="874"/>
      <c r="L12" s="872"/>
      <c r="M12" s="873"/>
      <c r="N12" s="873"/>
      <c r="O12" s="874"/>
      <c r="P12" s="887"/>
      <c r="Q12" s="888"/>
      <c r="R12" s="888"/>
      <c r="S12" s="889"/>
      <c r="T12" s="872"/>
      <c r="U12" s="873"/>
      <c r="V12" s="873"/>
      <c r="W12" s="874"/>
      <c r="X12" s="872"/>
      <c r="Y12" s="873"/>
      <c r="Z12" s="873"/>
      <c r="AA12" s="874"/>
      <c r="AB12" s="872"/>
      <c r="AC12" s="873"/>
      <c r="AD12" s="873"/>
      <c r="AE12" s="874"/>
    </row>
    <row r="13" spans="1:32" ht="15" customHeight="1" x14ac:dyDescent="0.15">
      <c r="A13" s="880" t="s">
        <v>400</v>
      </c>
      <c r="B13" s="881"/>
      <c r="C13" s="881"/>
      <c r="D13" s="881"/>
      <c r="E13" s="881"/>
      <c r="F13" s="881"/>
      <c r="G13" s="881"/>
      <c r="H13" s="882"/>
      <c r="I13" s="875"/>
      <c r="J13" s="876"/>
      <c r="K13" s="877"/>
      <c r="L13" s="875"/>
      <c r="M13" s="876"/>
      <c r="N13" s="876"/>
      <c r="O13" s="877"/>
      <c r="P13" s="890"/>
      <c r="Q13" s="891"/>
      <c r="R13" s="891"/>
      <c r="S13" s="892"/>
      <c r="T13" s="875"/>
      <c r="U13" s="876"/>
      <c r="V13" s="876"/>
      <c r="W13" s="877"/>
      <c r="X13" s="875"/>
      <c r="Y13" s="876"/>
      <c r="Z13" s="876"/>
      <c r="AA13" s="877"/>
      <c r="AB13" s="875"/>
      <c r="AC13" s="876"/>
      <c r="AD13" s="876"/>
      <c r="AE13" s="877"/>
    </row>
    <row r="14" spans="1:32" ht="13.5" customHeight="1" x14ac:dyDescent="0.15">
      <c r="A14" s="893" t="s">
        <v>140</v>
      </c>
      <c r="B14" s="894"/>
      <c r="C14" s="894"/>
      <c r="D14" s="615"/>
      <c r="E14" s="51"/>
      <c r="F14" s="82"/>
      <c r="G14" s="82"/>
      <c r="H14" s="80"/>
      <c r="I14" s="869"/>
      <c r="J14" s="870"/>
      <c r="K14" s="871"/>
      <c r="L14" s="869"/>
      <c r="M14" s="870"/>
      <c r="N14" s="870"/>
      <c r="O14" s="871"/>
      <c r="P14" s="884"/>
      <c r="Q14" s="885"/>
      <c r="R14" s="885"/>
      <c r="S14" s="886"/>
      <c r="T14" s="869"/>
      <c r="U14" s="870"/>
      <c r="V14" s="870"/>
      <c r="W14" s="871"/>
      <c r="X14" s="869"/>
      <c r="Y14" s="870"/>
      <c r="Z14" s="870"/>
      <c r="AA14" s="871"/>
      <c r="AB14" s="869"/>
      <c r="AC14" s="870"/>
      <c r="AD14" s="870"/>
      <c r="AE14" s="871"/>
    </row>
    <row r="15" spans="1:32" ht="15" customHeight="1" x14ac:dyDescent="0.15">
      <c r="A15" s="658"/>
      <c r="B15" s="659"/>
      <c r="C15" s="659"/>
      <c r="D15" s="659"/>
      <c r="E15" s="659"/>
      <c r="F15" s="659"/>
      <c r="G15" s="659"/>
      <c r="H15" s="660"/>
      <c r="I15" s="872"/>
      <c r="J15" s="873"/>
      <c r="K15" s="874"/>
      <c r="L15" s="872"/>
      <c r="M15" s="873"/>
      <c r="N15" s="873"/>
      <c r="O15" s="874"/>
      <c r="P15" s="887"/>
      <c r="Q15" s="888"/>
      <c r="R15" s="888"/>
      <c r="S15" s="889"/>
      <c r="T15" s="872"/>
      <c r="U15" s="873"/>
      <c r="V15" s="873"/>
      <c r="W15" s="874"/>
      <c r="X15" s="872"/>
      <c r="Y15" s="873"/>
      <c r="Z15" s="873"/>
      <c r="AA15" s="874"/>
      <c r="AB15" s="872"/>
      <c r="AC15" s="873"/>
      <c r="AD15" s="873"/>
      <c r="AE15" s="874"/>
    </row>
    <row r="16" spans="1:32" ht="15" customHeight="1" x14ac:dyDescent="0.15">
      <c r="A16" s="658"/>
      <c r="B16" s="659"/>
      <c r="C16" s="659"/>
      <c r="D16" s="659"/>
      <c r="E16" s="659"/>
      <c r="F16" s="659"/>
      <c r="G16" s="659"/>
      <c r="H16" s="660"/>
      <c r="I16" s="872"/>
      <c r="J16" s="873"/>
      <c r="K16" s="874"/>
      <c r="L16" s="872"/>
      <c r="M16" s="873"/>
      <c r="N16" s="873"/>
      <c r="O16" s="874"/>
      <c r="P16" s="887"/>
      <c r="Q16" s="888"/>
      <c r="R16" s="888"/>
      <c r="S16" s="889"/>
      <c r="T16" s="872"/>
      <c r="U16" s="873"/>
      <c r="V16" s="873"/>
      <c r="W16" s="874"/>
      <c r="X16" s="872"/>
      <c r="Y16" s="873"/>
      <c r="Z16" s="873"/>
      <c r="AA16" s="874"/>
      <c r="AB16" s="872"/>
      <c r="AC16" s="873"/>
      <c r="AD16" s="873"/>
      <c r="AE16" s="874"/>
    </row>
    <row r="17" spans="1:31" ht="13.5" customHeight="1" x14ac:dyDescent="0.15">
      <c r="A17" s="895" t="s">
        <v>139</v>
      </c>
      <c r="B17" s="896"/>
      <c r="C17" s="896"/>
      <c r="D17" s="634"/>
      <c r="E17" s="51"/>
      <c r="F17" s="51"/>
      <c r="G17" s="51"/>
      <c r="H17" s="110"/>
      <c r="I17" s="872"/>
      <c r="J17" s="873"/>
      <c r="K17" s="874"/>
      <c r="L17" s="872"/>
      <c r="M17" s="873"/>
      <c r="N17" s="873"/>
      <c r="O17" s="874"/>
      <c r="P17" s="887"/>
      <c r="Q17" s="888"/>
      <c r="R17" s="888"/>
      <c r="S17" s="889"/>
      <c r="T17" s="872"/>
      <c r="U17" s="873"/>
      <c r="V17" s="873"/>
      <c r="W17" s="874"/>
      <c r="X17" s="872"/>
      <c r="Y17" s="873"/>
      <c r="Z17" s="873"/>
      <c r="AA17" s="874"/>
      <c r="AB17" s="872"/>
      <c r="AC17" s="873"/>
      <c r="AD17" s="873"/>
      <c r="AE17" s="874"/>
    </row>
    <row r="18" spans="1:31" ht="15" customHeight="1" x14ac:dyDescent="0.15">
      <c r="A18" s="878"/>
      <c r="B18" s="744"/>
      <c r="C18" s="744"/>
      <c r="D18" s="744"/>
      <c r="E18" s="744"/>
      <c r="F18" s="744"/>
      <c r="G18" s="744"/>
      <c r="H18" s="879"/>
      <c r="I18" s="872"/>
      <c r="J18" s="873"/>
      <c r="K18" s="874"/>
      <c r="L18" s="872"/>
      <c r="M18" s="873"/>
      <c r="N18" s="873"/>
      <c r="O18" s="874"/>
      <c r="P18" s="887"/>
      <c r="Q18" s="888"/>
      <c r="R18" s="888"/>
      <c r="S18" s="889"/>
      <c r="T18" s="872"/>
      <c r="U18" s="873"/>
      <c r="V18" s="873"/>
      <c r="W18" s="874"/>
      <c r="X18" s="872"/>
      <c r="Y18" s="873"/>
      <c r="Z18" s="873"/>
      <c r="AA18" s="874"/>
      <c r="AB18" s="872"/>
      <c r="AC18" s="873"/>
      <c r="AD18" s="873"/>
      <c r="AE18" s="874"/>
    </row>
    <row r="19" spans="1:31" ht="15" customHeight="1" x14ac:dyDescent="0.15">
      <c r="A19" s="880" t="s">
        <v>400</v>
      </c>
      <c r="B19" s="881"/>
      <c r="C19" s="881"/>
      <c r="D19" s="881"/>
      <c r="E19" s="881"/>
      <c r="F19" s="881"/>
      <c r="G19" s="881"/>
      <c r="H19" s="882"/>
      <c r="I19" s="875"/>
      <c r="J19" s="876"/>
      <c r="K19" s="877"/>
      <c r="L19" s="875"/>
      <c r="M19" s="876"/>
      <c r="N19" s="876"/>
      <c r="O19" s="877"/>
      <c r="P19" s="890"/>
      <c r="Q19" s="891"/>
      <c r="R19" s="891"/>
      <c r="S19" s="892"/>
      <c r="T19" s="875"/>
      <c r="U19" s="876"/>
      <c r="V19" s="876"/>
      <c r="W19" s="877"/>
      <c r="X19" s="875"/>
      <c r="Y19" s="876"/>
      <c r="Z19" s="876"/>
      <c r="AA19" s="877"/>
      <c r="AB19" s="875"/>
      <c r="AC19" s="876"/>
      <c r="AD19" s="876"/>
      <c r="AE19" s="877"/>
    </row>
    <row r="20" spans="1:31" ht="13.5" customHeight="1" x14ac:dyDescent="0.15">
      <c r="A20" s="893" t="s">
        <v>140</v>
      </c>
      <c r="B20" s="894"/>
      <c r="C20" s="894"/>
      <c r="D20" s="615"/>
      <c r="E20" s="51"/>
      <c r="F20" s="82"/>
      <c r="G20" s="82"/>
      <c r="H20" s="80"/>
      <c r="I20" s="869"/>
      <c r="J20" s="870"/>
      <c r="K20" s="871"/>
      <c r="L20" s="869"/>
      <c r="M20" s="870"/>
      <c r="N20" s="870"/>
      <c r="O20" s="871"/>
      <c r="P20" s="884"/>
      <c r="Q20" s="885"/>
      <c r="R20" s="885"/>
      <c r="S20" s="886"/>
      <c r="T20" s="869"/>
      <c r="U20" s="870"/>
      <c r="V20" s="870"/>
      <c r="W20" s="871"/>
      <c r="X20" s="869"/>
      <c r="Y20" s="870"/>
      <c r="Z20" s="870"/>
      <c r="AA20" s="871"/>
      <c r="AB20" s="869"/>
      <c r="AC20" s="870"/>
      <c r="AD20" s="870"/>
      <c r="AE20" s="871"/>
    </row>
    <row r="21" spans="1:31" ht="15" customHeight="1" x14ac:dyDescent="0.15">
      <c r="A21" s="658"/>
      <c r="B21" s="659"/>
      <c r="C21" s="659"/>
      <c r="D21" s="659"/>
      <c r="E21" s="659"/>
      <c r="F21" s="659"/>
      <c r="G21" s="659"/>
      <c r="H21" s="660"/>
      <c r="I21" s="872"/>
      <c r="J21" s="873"/>
      <c r="K21" s="874"/>
      <c r="L21" s="872"/>
      <c r="M21" s="873"/>
      <c r="N21" s="873"/>
      <c r="O21" s="874"/>
      <c r="P21" s="887"/>
      <c r="Q21" s="888"/>
      <c r="R21" s="888"/>
      <c r="S21" s="889"/>
      <c r="T21" s="872"/>
      <c r="U21" s="873"/>
      <c r="V21" s="873"/>
      <c r="W21" s="874"/>
      <c r="X21" s="872"/>
      <c r="Y21" s="873"/>
      <c r="Z21" s="873"/>
      <c r="AA21" s="874"/>
      <c r="AB21" s="872"/>
      <c r="AC21" s="873"/>
      <c r="AD21" s="873"/>
      <c r="AE21" s="874"/>
    </row>
    <row r="22" spans="1:31" ht="15" customHeight="1" x14ac:dyDescent="0.15">
      <c r="A22" s="658"/>
      <c r="B22" s="659"/>
      <c r="C22" s="659"/>
      <c r="D22" s="659"/>
      <c r="E22" s="659"/>
      <c r="F22" s="659"/>
      <c r="G22" s="659"/>
      <c r="H22" s="660"/>
      <c r="I22" s="872"/>
      <c r="J22" s="873"/>
      <c r="K22" s="874"/>
      <c r="L22" s="872"/>
      <c r="M22" s="873"/>
      <c r="N22" s="873"/>
      <c r="O22" s="874"/>
      <c r="P22" s="887"/>
      <c r="Q22" s="888"/>
      <c r="R22" s="888"/>
      <c r="S22" s="889"/>
      <c r="T22" s="872"/>
      <c r="U22" s="873"/>
      <c r="V22" s="873"/>
      <c r="W22" s="874"/>
      <c r="X22" s="872"/>
      <c r="Y22" s="873"/>
      <c r="Z22" s="873"/>
      <c r="AA22" s="874"/>
      <c r="AB22" s="872"/>
      <c r="AC22" s="873"/>
      <c r="AD22" s="873"/>
      <c r="AE22" s="874"/>
    </row>
    <row r="23" spans="1:31" ht="13.5" customHeight="1" x14ac:dyDescent="0.15">
      <c r="A23" s="895" t="s">
        <v>139</v>
      </c>
      <c r="B23" s="896"/>
      <c r="C23" s="896"/>
      <c r="D23" s="634"/>
      <c r="E23" s="51"/>
      <c r="F23" s="51"/>
      <c r="G23" s="51"/>
      <c r="H23" s="110"/>
      <c r="I23" s="872"/>
      <c r="J23" s="873"/>
      <c r="K23" s="874"/>
      <c r="L23" s="872"/>
      <c r="M23" s="873"/>
      <c r="N23" s="873"/>
      <c r="O23" s="874"/>
      <c r="P23" s="887"/>
      <c r="Q23" s="888"/>
      <c r="R23" s="888"/>
      <c r="S23" s="889"/>
      <c r="T23" s="872"/>
      <c r="U23" s="873"/>
      <c r="V23" s="873"/>
      <c r="W23" s="874"/>
      <c r="X23" s="872"/>
      <c r="Y23" s="873"/>
      <c r="Z23" s="873"/>
      <c r="AA23" s="874"/>
      <c r="AB23" s="872"/>
      <c r="AC23" s="873"/>
      <c r="AD23" s="873"/>
      <c r="AE23" s="874"/>
    </row>
    <row r="24" spans="1:31" ht="15" customHeight="1" x14ac:dyDescent="0.15">
      <c r="A24" s="878"/>
      <c r="B24" s="744"/>
      <c r="C24" s="744"/>
      <c r="D24" s="744"/>
      <c r="E24" s="744"/>
      <c r="F24" s="744"/>
      <c r="G24" s="744"/>
      <c r="H24" s="879"/>
      <c r="I24" s="872"/>
      <c r="J24" s="873"/>
      <c r="K24" s="874"/>
      <c r="L24" s="872"/>
      <c r="M24" s="873"/>
      <c r="N24" s="873"/>
      <c r="O24" s="874"/>
      <c r="P24" s="887"/>
      <c r="Q24" s="888"/>
      <c r="R24" s="888"/>
      <c r="S24" s="889"/>
      <c r="T24" s="872"/>
      <c r="U24" s="873"/>
      <c r="V24" s="873"/>
      <c r="W24" s="874"/>
      <c r="X24" s="872"/>
      <c r="Y24" s="873"/>
      <c r="Z24" s="873"/>
      <c r="AA24" s="874"/>
      <c r="AB24" s="872"/>
      <c r="AC24" s="873"/>
      <c r="AD24" s="873"/>
      <c r="AE24" s="874"/>
    </row>
    <row r="25" spans="1:31" ht="15" customHeight="1" x14ac:dyDescent="0.15">
      <c r="A25" s="880" t="s">
        <v>400</v>
      </c>
      <c r="B25" s="881"/>
      <c r="C25" s="881"/>
      <c r="D25" s="881"/>
      <c r="E25" s="881"/>
      <c r="F25" s="881"/>
      <c r="G25" s="881"/>
      <c r="H25" s="882"/>
      <c r="I25" s="875"/>
      <c r="J25" s="876"/>
      <c r="K25" s="877"/>
      <c r="L25" s="875"/>
      <c r="M25" s="876"/>
      <c r="N25" s="876"/>
      <c r="O25" s="877"/>
      <c r="P25" s="890"/>
      <c r="Q25" s="891"/>
      <c r="R25" s="891"/>
      <c r="S25" s="892"/>
      <c r="T25" s="875"/>
      <c r="U25" s="876"/>
      <c r="V25" s="876"/>
      <c r="W25" s="877"/>
      <c r="X25" s="875"/>
      <c r="Y25" s="876"/>
      <c r="Z25" s="876"/>
      <c r="AA25" s="877"/>
      <c r="AB25" s="875"/>
      <c r="AC25" s="876"/>
      <c r="AD25" s="876"/>
      <c r="AE25" s="877"/>
    </row>
    <row r="26" spans="1:31" ht="17.25" customHeight="1" x14ac:dyDescent="0.15">
      <c r="A26" s="893" t="s">
        <v>140</v>
      </c>
      <c r="B26" s="894"/>
      <c r="C26" s="894"/>
      <c r="D26" s="615"/>
      <c r="E26" s="51"/>
      <c r="F26" s="82"/>
      <c r="G26" s="82"/>
      <c r="H26" s="80"/>
      <c r="I26" s="869"/>
      <c r="J26" s="870"/>
      <c r="K26" s="871"/>
      <c r="L26" s="869"/>
      <c r="M26" s="870"/>
      <c r="N26" s="870"/>
      <c r="O26" s="871"/>
      <c r="P26" s="884"/>
      <c r="Q26" s="885"/>
      <c r="R26" s="885"/>
      <c r="S26" s="886"/>
      <c r="T26" s="869"/>
      <c r="U26" s="870"/>
      <c r="V26" s="870"/>
      <c r="W26" s="871"/>
      <c r="X26" s="869"/>
      <c r="Y26" s="870"/>
      <c r="Z26" s="870"/>
      <c r="AA26" s="871"/>
      <c r="AB26" s="869"/>
      <c r="AC26" s="870"/>
      <c r="AD26" s="870"/>
      <c r="AE26" s="871"/>
    </row>
    <row r="27" spans="1:31" ht="15" customHeight="1" x14ac:dyDescent="0.15">
      <c r="A27" s="658"/>
      <c r="B27" s="659"/>
      <c r="C27" s="659"/>
      <c r="D27" s="659"/>
      <c r="E27" s="659"/>
      <c r="F27" s="659"/>
      <c r="G27" s="659"/>
      <c r="H27" s="660"/>
      <c r="I27" s="872"/>
      <c r="J27" s="873"/>
      <c r="K27" s="874"/>
      <c r="L27" s="872"/>
      <c r="M27" s="873"/>
      <c r="N27" s="873"/>
      <c r="O27" s="874"/>
      <c r="P27" s="887"/>
      <c r="Q27" s="888"/>
      <c r="R27" s="888"/>
      <c r="S27" s="889"/>
      <c r="T27" s="872"/>
      <c r="U27" s="873"/>
      <c r="V27" s="873"/>
      <c r="W27" s="874"/>
      <c r="X27" s="872"/>
      <c r="Y27" s="873"/>
      <c r="Z27" s="873"/>
      <c r="AA27" s="874"/>
      <c r="AB27" s="872"/>
      <c r="AC27" s="873"/>
      <c r="AD27" s="873"/>
      <c r="AE27" s="874"/>
    </row>
    <row r="28" spans="1:31" ht="15" customHeight="1" x14ac:dyDescent="0.15">
      <c r="A28" s="658"/>
      <c r="B28" s="659"/>
      <c r="C28" s="659"/>
      <c r="D28" s="659"/>
      <c r="E28" s="659"/>
      <c r="F28" s="659"/>
      <c r="G28" s="659"/>
      <c r="H28" s="660"/>
      <c r="I28" s="872"/>
      <c r="J28" s="873"/>
      <c r="K28" s="874"/>
      <c r="L28" s="872"/>
      <c r="M28" s="873"/>
      <c r="N28" s="873"/>
      <c r="O28" s="874"/>
      <c r="P28" s="887"/>
      <c r="Q28" s="888"/>
      <c r="R28" s="888"/>
      <c r="S28" s="889"/>
      <c r="T28" s="872"/>
      <c r="U28" s="873"/>
      <c r="V28" s="873"/>
      <c r="W28" s="874"/>
      <c r="X28" s="872"/>
      <c r="Y28" s="873"/>
      <c r="Z28" s="873"/>
      <c r="AA28" s="874"/>
      <c r="AB28" s="872"/>
      <c r="AC28" s="873"/>
      <c r="AD28" s="873"/>
      <c r="AE28" s="874"/>
    </row>
    <row r="29" spans="1:31" ht="17.25" customHeight="1" x14ac:dyDescent="0.15">
      <c r="A29" s="895" t="s">
        <v>139</v>
      </c>
      <c r="B29" s="896"/>
      <c r="C29" s="896"/>
      <c r="D29" s="634"/>
      <c r="E29" s="51"/>
      <c r="F29" s="51"/>
      <c r="G29" s="51"/>
      <c r="H29" s="110"/>
      <c r="I29" s="872"/>
      <c r="J29" s="873"/>
      <c r="K29" s="874"/>
      <c r="L29" s="872"/>
      <c r="M29" s="873"/>
      <c r="N29" s="873"/>
      <c r="O29" s="874"/>
      <c r="P29" s="887"/>
      <c r="Q29" s="888"/>
      <c r="R29" s="888"/>
      <c r="S29" s="889"/>
      <c r="T29" s="872"/>
      <c r="U29" s="873"/>
      <c r="V29" s="873"/>
      <c r="W29" s="874"/>
      <c r="X29" s="872"/>
      <c r="Y29" s="873"/>
      <c r="Z29" s="873"/>
      <c r="AA29" s="874"/>
      <c r="AB29" s="872"/>
      <c r="AC29" s="873"/>
      <c r="AD29" s="873"/>
      <c r="AE29" s="874"/>
    </row>
    <row r="30" spans="1:31" ht="15" customHeight="1" x14ac:dyDescent="0.15">
      <c r="A30" s="878"/>
      <c r="B30" s="744"/>
      <c r="C30" s="744"/>
      <c r="D30" s="744"/>
      <c r="E30" s="744"/>
      <c r="F30" s="744"/>
      <c r="G30" s="744"/>
      <c r="H30" s="879"/>
      <c r="I30" s="872"/>
      <c r="J30" s="873"/>
      <c r="K30" s="874"/>
      <c r="L30" s="872"/>
      <c r="M30" s="873"/>
      <c r="N30" s="873"/>
      <c r="O30" s="874"/>
      <c r="P30" s="887"/>
      <c r="Q30" s="888"/>
      <c r="R30" s="888"/>
      <c r="S30" s="889"/>
      <c r="T30" s="872"/>
      <c r="U30" s="873"/>
      <c r="V30" s="873"/>
      <c r="W30" s="874"/>
      <c r="X30" s="872"/>
      <c r="Y30" s="873"/>
      <c r="Z30" s="873"/>
      <c r="AA30" s="874"/>
      <c r="AB30" s="872"/>
      <c r="AC30" s="873"/>
      <c r="AD30" s="873"/>
      <c r="AE30" s="874"/>
    </row>
    <row r="31" spans="1:31" ht="15" customHeight="1" x14ac:dyDescent="0.15">
      <c r="A31" s="880" t="s">
        <v>400</v>
      </c>
      <c r="B31" s="881"/>
      <c r="C31" s="881"/>
      <c r="D31" s="881"/>
      <c r="E31" s="881"/>
      <c r="F31" s="881"/>
      <c r="G31" s="881"/>
      <c r="H31" s="882"/>
      <c r="I31" s="875"/>
      <c r="J31" s="876"/>
      <c r="K31" s="877"/>
      <c r="L31" s="875"/>
      <c r="M31" s="876"/>
      <c r="N31" s="876"/>
      <c r="O31" s="877"/>
      <c r="P31" s="890"/>
      <c r="Q31" s="891"/>
      <c r="R31" s="891"/>
      <c r="S31" s="892"/>
      <c r="T31" s="875"/>
      <c r="U31" s="876"/>
      <c r="V31" s="876"/>
      <c r="W31" s="877"/>
      <c r="X31" s="875"/>
      <c r="Y31" s="876"/>
      <c r="Z31" s="876"/>
      <c r="AA31" s="877"/>
      <c r="AB31" s="875"/>
      <c r="AC31" s="876"/>
      <c r="AD31" s="876"/>
      <c r="AE31" s="877"/>
    </row>
    <row r="32" spans="1:31" ht="15" customHeight="1" x14ac:dyDescent="0.15">
      <c r="A32" s="893" t="s">
        <v>140</v>
      </c>
      <c r="B32" s="894"/>
      <c r="C32" s="894"/>
      <c r="D32" s="615"/>
      <c r="E32" s="51"/>
      <c r="F32" s="82"/>
      <c r="G32" s="82"/>
      <c r="H32" s="80"/>
      <c r="I32" s="869"/>
      <c r="J32" s="870"/>
      <c r="K32" s="871"/>
      <c r="L32" s="869"/>
      <c r="M32" s="870"/>
      <c r="N32" s="870"/>
      <c r="O32" s="871"/>
      <c r="P32" s="884"/>
      <c r="Q32" s="885"/>
      <c r="R32" s="885"/>
      <c r="S32" s="886"/>
      <c r="T32" s="869"/>
      <c r="U32" s="870"/>
      <c r="V32" s="870"/>
      <c r="W32" s="871"/>
      <c r="X32" s="869"/>
      <c r="Y32" s="870"/>
      <c r="Z32" s="870"/>
      <c r="AA32" s="871"/>
      <c r="AB32" s="869"/>
      <c r="AC32" s="870"/>
      <c r="AD32" s="870"/>
      <c r="AE32" s="871"/>
    </row>
    <row r="33" spans="1:31" ht="15" customHeight="1" x14ac:dyDescent="0.15">
      <c r="A33" s="658"/>
      <c r="B33" s="659"/>
      <c r="C33" s="659"/>
      <c r="D33" s="659"/>
      <c r="E33" s="659"/>
      <c r="F33" s="659"/>
      <c r="G33" s="659"/>
      <c r="H33" s="660"/>
      <c r="I33" s="872"/>
      <c r="J33" s="873"/>
      <c r="K33" s="874"/>
      <c r="L33" s="872"/>
      <c r="M33" s="873"/>
      <c r="N33" s="873"/>
      <c r="O33" s="874"/>
      <c r="P33" s="887"/>
      <c r="Q33" s="888"/>
      <c r="R33" s="888"/>
      <c r="S33" s="889"/>
      <c r="T33" s="872"/>
      <c r="U33" s="873"/>
      <c r="V33" s="873"/>
      <c r="W33" s="874"/>
      <c r="X33" s="872"/>
      <c r="Y33" s="873"/>
      <c r="Z33" s="873"/>
      <c r="AA33" s="874"/>
      <c r="AB33" s="872"/>
      <c r="AC33" s="873"/>
      <c r="AD33" s="873"/>
      <c r="AE33" s="874"/>
    </row>
    <row r="34" spans="1:31" ht="15" customHeight="1" x14ac:dyDescent="0.15">
      <c r="A34" s="658"/>
      <c r="B34" s="659"/>
      <c r="C34" s="659"/>
      <c r="D34" s="659"/>
      <c r="E34" s="659"/>
      <c r="F34" s="659"/>
      <c r="G34" s="659"/>
      <c r="H34" s="660"/>
      <c r="I34" s="872"/>
      <c r="J34" s="873"/>
      <c r="K34" s="874"/>
      <c r="L34" s="872"/>
      <c r="M34" s="873"/>
      <c r="N34" s="873"/>
      <c r="O34" s="874"/>
      <c r="P34" s="887"/>
      <c r="Q34" s="888"/>
      <c r="R34" s="888"/>
      <c r="S34" s="889"/>
      <c r="T34" s="872"/>
      <c r="U34" s="873"/>
      <c r="V34" s="873"/>
      <c r="W34" s="874"/>
      <c r="X34" s="872"/>
      <c r="Y34" s="873"/>
      <c r="Z34" s="873"/>
      <c r="AA34" s="874"/>
      <c r="AB34" s="872"/>
      <c r="AC34" s="873"/>
      <c r="AD34" s="873"/>
      <c r="AE34" s="874"/>
    </row>
    <row r="35" spans="1:31" ht="15" customHeight="1" x14ac:dyDescent="0.15">
      <c r="A35" s="895" t="s">
        <v>139</v>
      </c>
      <c r="B35" s="896"/>
      <c r="C35" s="896"/>
      <c r="D35" s="634"/>
      <c r="E35" s="51"/>
      <c r="F35" s="51"/>
      <c r="G35" s="51"/>
      <c r="H35" s="110"/>
      <c r="I35" s="872"/>
      <c r="J35" s="873"/>
      <c r="K35" s="874"/>
      <c r="L35" s="872"/>
      <c r="M35" s="873"/>
      <c r="N35" s="873"/>
      <c r="O35" s="874"/>
      <c r="P35" s="887"/>
      <c r="Q35" s="888"/>
      <c r="R35" s="888"/>
      <c r="S35" s="889"/>
      <c r="T35" s="872"/>
      <c r="U35" s="873"/>
      <c r="V35" s="873"/>
      <c r="W35" s="874"/>
      <c r="X35" s="872"/>
      <c r="Y35" s="873"/>
      <c r="Z35" s="873"/>
      <c r="AA35" s="874"/>
      <c r="AB35" s="872"/>
      <c r="AC35" s="873"/>
      <c r="AD35" s="873"/>
      <c r="AE35" s="874"/>
    </row>
    <row r="36" spans="1:31" ht="15" customHeight="1" x14ac:dyDescent="0.15">
      <c r="A36" s="878"/>
      <c r="B36" s="744"/>
      <c r="C36" s="744"/>
      <c r="D36" s="744"/>
      <c r="E36" s="744"/>
      <c r="F36" s="744"/>
      <c r="G36" s="744"/>
      <c r="H36" s="879"/>
      <c r="I36" s="872"/>
      <c r="J36" s="873"/>
      <c r="K36" s="874"/>
      <c r="L36" s="872"/>
      <c r="M36" s="873"/>
      <c r="N36" s="873"/>
      <c r="O36" s="874"/>
      <c r="P36" s="887"/>
      <c r="Q36" s="888"/>
      <c r="R36" s="888"/>
      <c r="S36" s="889"/>
      <c r="T36" s="872"/>
      <c r="U36" s="873"/>
      <c r="V36" s="873"/>
      <c r="W36" s="874"/>
      <c r="X36" s="872"/>
      <c r="Y36" s="873"/>
      <c r="Z36" s="873"/>
      <c r="AA36" s="874"/>
      <c r="AB36" s="872"/>
      <c r="AC36" s="873"/>
      <c r="AD36" s="873"/>
      <c r="AE36" s="874"/>
    </row>
    <row r="37" spans="1:31" ht="17.25" customHeight="1" x14ac:dyDescent="0.15">
      <c r="A37" s="880" t="s">
        <v>400</v>
      </c>
      <c r="B37" s="881"/>
      <c r="C37" s="881"/>
      <c r="D37" s="881"/>
      <c r="E37" s="881"/>
      <c r="F37" s="881"/>
      <c r="G37" s="881"/>
      <c r="H37" s="882"/>
      <c r="I37" s="875"/>
      <c r="J37" s="876"/>
      <c r="K37" s="877"/>
      <c r="L37" s="875"/>
      <c r="M37" s="876"/>
      <c r="N37" s="876"/>
      <c r="O37" s="877"/>
      <c r="P37" s="890"/>
      <c r="Q37" s="891"/>
      <c r="R37" s="891"/>
      <c r="S37" s="892"/>
      <c r="T37" s="875"/>
      <c r="U37" s="876"/>
      <c r="V37" s="876"/>
      <c r="W37" s="877"/>
      <c r="X37" s="875"/>
      <c r="Y37" s="876"/>
      <c r="Z37" s="876"/>
      <c r="AA37" s="877"/>
      <c r="AB37" s="875"/>
      <c r="AC37" s="876"/>
      <c r="AD37" s="876"/>
      <c r="AE37" s="877"/>
    </row>
    <row r="38" spans="1:31" ht="17.25" customHeight="1" x14ac:dyDescent="0.15">
      <c r="A38" s="108"/>
      <c r="B38" s="82"/>
      <c r="C38" s="82" t="s">
        <v>138</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0"/>
    </row>
    <row r="39" spans="1:31" ht="17.25" customHeight="1" x14ac:dyDescent="0.15">
      <c r="A39" s="115"/>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110"/>
    </row>
    <row r="40" spans="1:31" ht="17.25" customHeight="1" x14ac:dyDescent="0.15">
      <c r="A40" s="115"/>
      <c r="B40" s="51"/>
      <c r="C40" s="644" t="s">
        <v>180</v>
      </c>
      <c r="D40" s="644"/>
      <c r="E40" s="883" t="str">
        <f>'1'!Z9</f>
        <v/>
      </c>
      <c r="F40" s="883"/>
      <c r="G40" s="51" t="s">
        <v>26</v>
      </c>
      <c r="H40" s="883" t="str">
        <f>'1'!AB9</f>
        <v/>
      </c>
      <c r="I40" s="883"/>
      <c r="J40" s="51" t="s">
        <v>27</v>
      </c>
      <c r="K40" s="883" t="str">
        <f>'1'!AD9</f>
        <v/>
      </c>
      <c r="L40" s="883"/>
      <c r="M40" s="51" t="s">
        <v>67</v>
      </c>
      <c r="N40" s="51"/>
      <c r="O40" s="51"/>
      <c r="P40" s="51"/>
      <c r="Q40" s="51"/>
      <c r="R40" s="51"/>
      <c r="S40" s="51"/>
      <c r="T40" s="51"/>
      <c r="U40" s="51"/>
      <c r="V40" s="51"/>
      <c r="W40" s="51"/>
      <c r="X40" s="51"/>
      <c r="Y40" s="51"/>
      <c r="Z40" s="51"/>
      <c r="AA40" s="51"/>
      <c r="AB40" s="51"/>
      <c r="AC40" s="51"/>
      <c r="AD40" s="51"/>
      <c r="AE40" s="110"/>
    </row>
    <row r="41" spans="1:31" ht="13.5" customHeight="1" x14ac:dyDescent="0.15">
      <c r="A41" s="115"/>
      <c r="B41" s="51"/>
      <c r="C41" s="51"/>
      <c r="D41" s="51"/>
      <c r="E41" s="51"/>
      <c r="F41" s="51"/>
      <c r="G41" s="51"/>
      <c r="H41" s="51"/>
      <c r="I41" s="51"/>
      <c r="J41" s="51"/>
      <c r="K41" s="51"/>
      <c r="L41" s="51"/>
      <c r="M41" s="51"/>
      <c r="N41" s="51"/>
      <c r="O41" s="51"/>
      <c r="P41" s="51" t="s">
        <v>40</v>
      </c>
      <c r="Q41" s="51"/>
      <c r="R41" s="51"/>
      <c r="S41" s="51"/>
      <c r="T41" s="51"/>
      <c r="U41" s="866">
        <f>'1'!U12:AF12</f>
        <v>0</v>
      </c>
      <c r="V41" s="866"/>
      <c r="W41" s="866"/>
      <c r="X41" s="866"/>
      <c r="Y41" s="866"/>
      <c r="Z41" s="866"/>
      <c r="AA41" s="866"/>
      <c r="AB41" s="866"/>
      <c r="AC41" s="866"/>
      <c r="AD41" s="866"/>
      <c r="AE41" s="867"/>
    </row>
    <row r="42" spans="1:31" ht="13.5" customHeight="1" x14ac:dyDescent="0.15">
      <c r="A42" s="115"/>
      <c r="B42" s="51"/>
      <c r="C42" s="51"/>
      <c r="D42" s="51"/>
      <c r="E42" s="51"/>
      <c r="F42" s="51"/>
      <c r="G42" s="51"/>
      <c r="H42" s="51"/>
      <c r="I42" s="51"/>
      <c r="J42" s="51"/>
      <c r="K42" s="51"/>
      <c r="L42" s="51"/>
      <c r="M42" s="51"/>
      <c r="N42" s="51"/>
      <c r="O42" s="51"/>
      <c r="P42" s="51" t="s">
        <v>137</v>
      </c>
      <c r="Q42" s="51"/>
      <c r="R42" s="51"/>
      <c r="S42" s="51"/>
      <c r="T42" s="51"/>
      <c r="U42" s="641" t="str">
        <f>'1'!U17:AF17</f>
        <v/>
      </c>
      <c r="V42" s="641"/>
      <c r="W42" s="641"/>
      <c r="X42" s="641"/>
      <c r="Y42" s="641"/>
      <c r="Z42" s="641"/>
      <c r="AA42" s="641"/>
      <c r="AB42" s="641"/>
      <c r="AC42" s="641"/>
      <c r="AD42" s="641"/>
      <c r="AE42" s="868"/>
    </row>
    <row r="43" spans="1:31" ht="12.75" customHeight="1" x14ac:dyDescent="0.15">
      <c r="A43" s="120"/>
      <c r="B43" s="173"/>
      <c r="C43" s="173"/>
      <c r="D43" s="173"/>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88"/>
    </row>
    <row r="44" spans="1:31" ht="12.75" customHeight="1" x14ac:dyDescent="0.15">
      <c r="B44" s="51" t="s">
        <v>136</v>
      </c>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1" x14ac:dyDescent="0.15">
      <c r="C45" s="32">
        <v>1</v>
      </c>
      <c r="D45" s="865" t="s">
        <v>402</v>
      </c>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row>
    <row r="46" spans="1:31" ht="13.5" customHeight="1" x14ac:dyDescent="0.15">
      <c r="D46" s="865"/>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row>
    <row r="47" spans="1:31" x14ac:dyDescent="0.15">
      <c r="C47" s="32">
        <v>2</v>
      </c>
      <c r="D47" s="865" t="s">
        <v>403</v>
      </c>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row>
    <row r="48" spans="1:31" x14ac:dyDescent="0.15">
      <c r="D48" s="865"/>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row>
    <row r="49" spans="3:31" ht="13.5" customHeight="1" x14ac:dyDescent="0.15">
      <c r="D49" s="32" t="s">
        <v>135</v>
      </c>
      <c r="E49" s="32" t="s">
        <v>134</v>
      </c>
    </row>
    <row r="50" spans="3:31" x14ac:dyDescent="0.15">
      <c r="D50" s="32" t="s">
        <v>133</v>
      </c>
      <c r="E50" s="865" t="s">
        <v>404</v>
      </c>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row>
    <row r="51" spans="3:31" x14ac:dyDescent="0.1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row>
    <row r="52" spans="3:31" ht="13.5" customHeight="1" x14ac:dyDescent="0.15">
      <c r="C52" s="32">
        <v>3</v>
      </c>
      <c r="D52" s="865" t="s">
        <v>405</v>
      </c>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row>
    <row r="53" spans="3:31" ht="13.5" customHeight="1" x14ac:dyDescent="0.15">
      <c r="D53" s="865"/>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row>
    <row r="54" spans="3:31" ht="13.5" customHeight="1" x14ac:dyDescent="0.15">
      <c r="C54" s="32">
        <v>4</v>
      </c>
      <c r="D54" s="865" t="s">
        <v>881</v>
      </c>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row>
    <row r="55" spans="3:31" ht="13.5" customHeight="1" x14ac:dyDescent="0.15">
      <c r="D55" s="865"/>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row>
    <row r="56" spans="3:31" ht="13.5" customHeight="1" x14ac:dyDescent="0.15"/>
    <row r="57" spans="3:31" ht="13.5" customHeight="1" x14ac:dyDescent="0.15"/>
    <row r="58" spans="3:31" ht="13.5" customHeight="1" x14ac:dyDescent="0.15"/>
  </sheetData>
  <sheetProtection sheet="1" objects="1" scenarios="1"/>
  <mergeCells count="77">
    <mergeCell ref="A3:AE3"/>
    <mergeCell ref="A4:AE5"/>
    <mergeCell ref="A25:H25"/>
    <mergeCell ref="AC1:AE1"/>
    <mergeCell ref="X7:AA7"/>
    <mergeCell ref="AB7:AE7"/>
    <mergeCell ref="B6:G7"/>
    <mergeCell ref="L7:O7"/>
    <mergeCell ref="P7:S7"/>
    <mergeCell ref="I6:K7"/>
    <mergeCell ref="T8:W13"/>
    <mergeCell ref="X8:AA13"/>
    <mergeCell ref="A8:D8"/>
    <mergeCell ref="A11:D11"/>
    <mergeCell ref="N6:AC6"/>
    <mergeCell ref="T7:W7"/>
    <mergeCell ref="AB8:AE13"/>
    <mergeCell ref="A9:H10"/>
    <mergeCell ref="A12:H12"/>
    <mergeCell ref="A13:H13"/>
    <mergeCell ref="I8:K13"/>
    <mergeCell ref="L8:O13"/>
    <mergeCell ref="P8:S13"/>
    <mergeCell ref="T14:W19"/>
    <mergeCell ref="X14:AA19"/>
    <mergeCell ref="AB14:AE19"/>
    <mergeCell ref="AB20:AE25"/>
    <mergeCell ref="A15:H16"/>
    <mergeCell ref="A18:H18"/>
    <mergeCell ref="A19:H19"/>
    <mergeCell ref="A14:D14"/>
    <mergeCell ref="I14:K19"/>
    <mergeCell ref="L14:O19"/>
    <mergeCell ref="P14:S19"/>
    <mergeCell ref="A17:D17"/>
    <mergeCell ref="A20:D20"/>
    <mergeCell ref="A23:D23"/>
    <mergeCell ref="A21:H22"/>
    <mergeCell ref="A24:H24"/>
    <mergeCell ref="AB26:AE31"/>
    <mergeCell ref="A27:H28"/>
    <mergeCell ref="A30:H30"/>
    <mergeCell ref="A31:H31"/>
    <mergeCell ref="I20:K25"/>
    <mergeCell ref="L20:O25"/>
    <mergeCell ref="P20:S25"/>
    <mergeCell ref="I26:K31"/>
    <mergeCell ref="L26:O31"/>
    <mergeCell ref="P26:S31"/>
    <mergeCell ref="T26:W31"/>
    <mergeCell ref="X26:AA31"/>
    <mergeCell ref="T20:W25"/>
    <mergeCell ref="X20:AA25"/>
    <mergeCell ref="A29:D29"/>
    <mergeCell ref="A26:D26"/>
    <mergeCell ref="AB32:AE37"/>
    <mergeCell ref="A33:H34"/>
    <mergeCell ref="A36:H36"/>
    <mergeCell ref="A37:H37"/>
    <mergeCell ref="H40:I40"/>
    <mergeCell ref="K40:L40"/>
    <mergeCell ref="I32:K37"/>
    <mergeCell ref="L32:O37"/>
    <mergeCell ref="P32:S37"/>
    <mergeCell ref="T32:W37"/>
    <mergeCell ref="X32:AA37"/>
    <mergeCell ref="C40:D40"/>
    <mergeCell ref="E40:F40"/>
    <mergeCell ref="A32:D32"/>
    <mergeCell ref="A35:D35"/>
    <mergeCell ref="D52:AE53"/>
    <mergeCell ref="D54:AE55"/>
    <mergeCell ref="U41:AE41"/>
    <mergeCell ref="U42:AE42"/>
    <mergeCell ref="D45:AE46"/>
    <mergeCell ref="D47:AE48"/>
    <mergeCell ref="E50:AE51"/>
  </mergeCells>
  <phoneticPr fontId="2"/>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I58"/>
  <sheetViews>
    <sheetView zoomScale="120" zoomScaleNormal="120" workbookViewId="0">
      <selection activeCell="C3" sqref="C3"/>
    </sheetView>
  </sheetViews>
  <sheetFormatPr defaultColWidth="2.875" defaultRowHeight="13.5" x14ac:dyDescent="0.15"/>
  <sheetData>
    <row r="1" spans="1:35" ht="18" thickBot="1" x14ac:dyDescent="0.25">
      <c r="A1" s="901" t="s">
        <v>407</v>
      </c>
      <c r="B1" s="901"/>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row>
    <row r="2" spans="1:35" x14ac:dyDescent="0.15">
      <c r="A2" s="405"/>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7"/>
    </row>
    <row r="3" spans="1:35" ht="15.75" x14ac:dyDescent="0.25">
      <c r="A3" s="408"/>
      <c r="B3" s="409"/>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410"/>
      <c r="AH3" s="438" t="s">
        <v>529</v>
      </c>
      <c r="AI3" s="453"/>
    </row>
    <row r="4" spans="1:35" ht="15.75" x14ac:dyDescent="0.25">
      <c r="A4" s="408"/>
      <c r="B4" s="411"/>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410"/>
      <c r="AH4" s="453"/>
      <c r="AI4" s="438" t="s">
        <v>406</v>
      </c>
    </row>
    <row r="5" spans="1:35" ht="15.75" x14ac:dyDescent="0.25">
      <c r="A5" s="408"/>
      <c r="B5" s="411"/>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410"/>
      <c r="AH5" s="453"/>
      <c r="AI5" s="438" t="s">
        <v>530</v>
      </c>
    </row>
    <row r="6" spans="1:35" ht="15.75" x14ac:dyDescent="0.25">
      <c r="A6" s="408"/>
      <c r="B6" s="411"/>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410"/>
      <c r="AH6" s="453"/>
      <c r="AI6" s="454" t="s">
        <v>531</v>
      </c>
    </row>
    <row r="7" spans="1:35" x14ac:dyDescent="0.15">
      <c r="A7" s="408"/>
      <c r="B7" s="411"/>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410"/>
    </row>
    <row r="8" spans="1:35" x14ac:dyDescent="0.15">
      <c r="A8" s="408"/>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410"/>
    </row>
    <row r="9" spans="1:35" x14ac:dyDescent="0.15">
      <c r="A9" s="408"/>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410"/>
    </row>
    <row r="10" spans="1:35" x14ac:dyDescent="0.15">
      <c r="A10" s="408"/>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410"/>
    </row>
    <row r="11" spans="1:35" x14ac:dyDescent="0.15">
      <c r="A11" s="408"/>
      <c r="B11" s="380"/>
      <c r="C11" s="380"/>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410"/>
    </row>
    <row r="12" spans="1:35" x14ac:dyDescent="0.15">
      <c r="A12" s="408"/>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410"/>
    </row>
    <row r="13" spans="1:35" x14ac:dyDescent="0.15">
      <c r="A13" s="408"/>
      <c r="B13" s="380"/>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410"/>
    </row>
    <row r="14" spans="1:35" x14ac:dyDescent="0.15">
      <c r="A14" s="408"/>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410"/>
    </row>
    <row r="15" spans="1:35" x14ac:dyDescent="0.15">
      <c r="A15" s="408"/>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410"/>
    </row>
    <row r="16" spans="1:35" x14ac:dyDescent="0.15">
      <c r="A16" s="408"/>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410"/>
    </row>
    <row r="17" spans="1:31" x14ac:dyDescent="0.15">
      <c r="A17" s="408"/>
      <c r="B17" s="380"/>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410"/>
    </row>
    <row r="18" spans="1:31" x14ac:dyDescent="0.15">
      <c r="A18" s="408"/>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410"/>
    </row>
    <row r="19" spans="1:31" x14ac:dyDescent="0.15">
      <c r="A19" s="408"/>
      <c r="B19" s="380"/>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410"/>
    </row>
    <row r="20" spans="1:31" x14ac:dyDescent="0.15">
      <c r="A20" s="408"/>
      <c r="B20" s="380"/>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410"/>
    </row>
    <row r="21" spans="1:31" x14ac:dyDescent="0.15">
      <c r="A21" s="408"/>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410"/>
    </row>
    <row r="22" spans="1:31" x14ac:dyDescent="0.15">
      <c r="A22" s="408"/>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410"/>
    </row>
    <row r="23" spans="1:31" x14ac:dyDescent="0.15">
      <c r="A23" s="408"/>
      <c r="B23" s="380"/>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410"/>
    </row>
    <row r="24" spans="1:31" x14ac:dyDescent="0.15">
      <c r="A24" s="408"/>
      <c r="B24" s="380"/>
      <c r="C24" s="380"/>
      <c r="D24" s="380"/>
      <c r="E24" s="380"/>
      <c r="F24" s="380"/>
      <c r="G24" s="380"/>
      <c r="H24" s="380"/>
      <c r="I24" s="380"/>
      <c r="J24" s="380"/>
      <c r="K24" s="380"/>
      <c r="L24" s="380"/>
      <c r="M24" s="380"/>
      <c r="N24" s="380"/>
      <c r="O24" s="380"/>
      <c r="P24" s="380"/>
      <c r="Q24" s="380"/>
      <c r="R24" s="380"/>
      <c r="S24" s="380"/>
      <c r="T24" s="380"/>
      <c r="U24" s="380"/>
      <c r="V24" s="380"/>
      <c r="W24" s="380"/>
      <c r="X24" s="380"/>
      <c r="Y24" s="380"/>
      <c r="Z24" s="380"/>
      <c r="AA24" s="380"/>
      <c r="AB24" s="380"/>
      <c r="AC24" s="380"/>
      <c r="AD24" s="380"/>
      <c r="AE24" s="410"/>
    </row>
    <row r="25" spans="1:31" x14ac:dyDescent="0.15">
      <c r="A25" s="408"/>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410"/>
    </row>
    <row r="26" spans="1:31" x14ac:dyDescent="0.15">
      <c r="A26" s="408"/>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410"/>
    </row>
    <row r="27" spans="1:31" x14ac:dyDescent="0.15">
      <c r="A27" s="408"/>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410"/>
    </row>
    <row r="28" spans="1:31" x14ac:dyDescent="0.15">
      <c r="A28" s="408"/>
      <c r="B28" s="380"/>
      <c r="C28" s="380"/>
      <c r="D28" s="380"/>
      <c r="E28" s="380"/>
      <c r="F28" s="380"/>
      <c r="G28" s="380"/>
      <c r="H28" s="380"/>
      <c r="I28" s="380"/>
      <c r="J28" s="380"/>
      <c r="K28" s="380"/>
      <c r="L28" s="380"/>
      <c r="M28" s="380"/>
      <c r="N28" s="380"/>
      <c r="O28" s="380"/>
      <c r="P28" s="380"/>
      <c r="Q28" s="380"/>
      <c r="R28" s="380"/>
      <c r="S28" s="380"/>
      <c r="T28" s="380"/>
      <c r="U28" s="380"/>
      <c r="V28" s="380"/>
      <c r="W28" s="380"/>
      <c r="X28" s="380"/>
      <c r="Y28" s="380"/>
      <c r="Z28" s="380"/>
      <c r="AA28" s="380"/>
      <c r="AB28" s="380"/>
      <c r="AC28" s="380"/>
      <c r="AD28" s="380"/>
      <c r="AE28" s="410"/>
    </row>
    <row r="29" spans="1:31" x14ac:dyDescent="0.15">
      <c r="A29" s="408"/>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410"/>
    </row>
    <row r="30" spans="1:31" x14ac:dyDescent="0.15">
      <c r="A30" s="408"/>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410"/>
    </row>
    <row r="31" spans="1:31" x14ac:dyDescent="0.15">
      <c r="A31" s="408"/>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410"/>
    </row>
    <row r="32" spans="1:31" x14ac:dyDescent="0.15">
      <c r="A32" s="408"/>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410"/>
    </row>
    <row r="33" spans="1:31" x14ac:dyDescent="0.15">
      <c r="A33" s="408"/>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410"/>
    </row>
    <row r="34" spans="1:31" x14ac:dyDescent="0.15">
      <c r="A34" s="408"/>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410"/>
    </row>
    <row r="35" spans="1:31" x14ac:dyDescent="0.15">
      <c r="A35" s="408"/>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410"/>
    </row>
    <row r="36" spans="1:31" x14ac:dyDescent="0.15">
      <c r="A36" s="408"/>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410"/>
    </row>
    <row r="37" spans="1:31" x14ac:dyDescent="0.15">
      <c r="A37" s="408"/>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410"/>
    </row>
    <row r="38" spans="1:31" x14ac:dyDescent="0.15">
      <c r="A38" s="408"/>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410"/>
    </row>
    <row r="39" spans="1:31" x14ac:dyDescent="0.15">
      <c r="A39" s="408"/>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410"/>
    </row>
    <row r="40" spans="1:31" x14ac:dyDescent="0.15">
      <c r="A40" s="408"/>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410"/>
    </row>
    <row r="41" spans="1:31" x14ac:dyDescent="0.15">
      <c r="A41" s="408"/>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410"/>
    </row>
    <row r="42" spans="1:31" x14ac:dyDescent="0.15">
      <c r="A42" s="408"/>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410"/>
    </row>
    <row r="43" spans="1:31" x14ac:dyDescent="0.15">
      <c r="A43" s="408"/>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410"/>
    </row>
    <row r="44" spans="1:31" x14ac:dyDescent="0.15">
      <c r="A44" s="408"/>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410"/>
    </row>
    <row r="45" spans="1:31" x14ac:dyDescent="0.15">
      <c r="A45" s="408"/>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410"/>
    </row>
    <row r="46" spans="1:31" x14ac:dyDescent="0.15">
      <c r="A46" s="408"/>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410"/>
    </row>
    <row r="47" spans="1:31" x14ac:dyDescent="0.15">
      <c r="A47" s="408"/>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410"/>
    </row>
    <row r="48" spans="1:31" x14ac:dyDescent="0.15">
      <c r="A48" s="408"/>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410"/>
    </row>
    <row r="49" spans="1:31" x14ac:dyDescent="0.15">
      <c r="A49" s="408"/>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410"/>
    </row>
    <row r="50" spans="1:31" x14ac:dyDescent="0.15">
      <c r="A50" s="408"/>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410"/>
    </row>
    <row r="51" spans="1:31" x14ac:dyDescent="0.15">
      <c r="A51" s="408"/>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410"/>
    </row>
    <row r="52" spans="1:31" x14ac:dyDescent="0.15">
      <c r="A52" s="408"/>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410"/>
    </row>
    <row r="53" spans="1:31" x14ac:dyDescent="0.15">
      <c r="A53" s="408"/>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410"/>
    </row>
    <row r="54" spans="1:31" x14ac:dyDescent="0.15">
      <c r="A54" s="408"/>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410"/>
    </row>
    <row r="55" spans="1:31" x14ac:dyDescent="0.15">
      <c r="A55" s="408"/>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410"/>
    </row>
    <row r="56" spans="1:31" x14ac:dyDescent="0.15">
      <c r="A56" s="408"/>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410"/>
    </row>
    <row r="57" spans="1:31" x14ac:dyDescent="0.15">
      <c r="A57" s="408"/>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410"/>
    </row>
    <row r="58" spans="1:31" ht="14.25" thickBot="1" x14ac:dyDescent="0.2">
      <c r="A58" s="412"/>
      <c r="B58" s="413"/>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4"/>
    </row>
  </sheetData>
  <mergeCells count="1">
    <mergeCell ref="A1:AE1"/>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I59"/>
  <sheetViews>
    <sheetView zoomScale="120" zoomScaleNormal="120" workbookViewId="0">
      <selection activeCell="E3" sqref="E3:AD19"/>
    </sheetView>
  </sheetViews>
  <sheetFormatPr defaultColWidth="2.875" defaultRowHeight="13.5" x14ac:dyDescent="0.15"/>
  <cols>
    <col min="1" max="33" width="2.875" style="32"/>
    <col min="34" max="35" width="2.875" style="282"/>
    <col min="36" max="16384" width="2.875" style="32"/>
  </cols>
  <sheetData>
    <row r="1" spans="1:35" ht="18" thickBot="1" x14ac:dyDescent="0.2">
      <c r="A1" s="902" t="s">
        <v>413</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row>
    <row r="2" spans="1:35" x14ac:dyDescent="0.15">
      <c r="A2" s="903" t="s">
        <v>408</v>
      </c>
      <c r="B2" s="904"/>
      <c r="C2" s="905"/>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80"/>
    </row>
    <row r="3" spans="1:35" ht="15.75" x14ac:dyDescent="0.15">
      <c r="A3" s="906"/>
      <c r="B3" s="907"/>
      <c r="C3" s="908"/>
      <c r="D3" s="51"/>
      <c r="E3" s="918" t="s">
        <v>411</v>
      </c>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181"/>
      <c r="AH3" s="451" t="s">
        <v>521</v>
      </c>
      <c r="AI3" s="447"/>
    </row>
    <row r="4" spans="1:35" ht="15.75" x14ac:dyDescent="0.15">
      <c r="A4" s="906"/>
      <c r="B4" s="907"/>
      <c r="C4" s="908"/>
      <c r="D4" s="51"/>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181"/>
      <c r="AH4" s="438"/>
      <c r="AI4" s="447"/>
    </row>
    <row r="5" spans="1:35" ht="15.75" x14ac:dyDescent="0.15">
      <c r="A5" s="906"/>
      <c r="B5" s="907"/>
      <c r="C5" s="908"/>
      <c r="D5" s="51"/>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181"/>
      <c r="AH5" s="438" t="s">
        <v>522</v>
      </c>
      <c r="AI5" s="447"/>
    </row>
    <row r="6" spans="1:35" ht="15.75" x14ac:dyDescent="0.15">
      <c r="A6" s="906"/>
      <c r="B6" s="907"/>
      <c r="C6" s="908"/>
      <c r="D6" s="51"/>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181"/>
      <c r="AH6" s="444"/>
      <c r="AI6" s="438" t="s">
        <v>523</v>
      </c>
    </row>
    <row r="7" spans="1:35" ht="15.75" x14ac:dyDescent="0.15">
      <c r="A7" s="906"/>
      <c r="B7" s="907"/>
      <c r="C7" s="908"/>
      <c r="D7" s="51"/>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181"/>
      <c r="AH7" s="444"/>
      <c r="AI7" s="438" t="s">
        <v>524</v>
      </c>
    </row>
    <row r="8" spans="1:35" x14ac:dyDescent="0.15">
      <c r="A8" s="906"/>
      <c r="B8" s="907"/>
      <c r="C8" s="908"/>
      <c r="D8" s="51"/>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181"/>
    </row>
    <row r="9" spans="1:35" x14ac:dyDescent="0.15">
      <c r="A9" s="906"/>
      <c r="B9" s="907"/>
      <c r="C9" s="908"/>
      <c r="D9" s="51"/>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181"/>
    </row>
    <row r="10" spans="1:35" x14ac:dyDescent="0.15">
      <c r="A10" s="906"/>
      <c r="B10" s="907"/>
      <c r="C10" s="908"/>
      <c r="D10" s="51"/>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181"/>
    </row>
    <row r="11" spans="1:35" x14ac:dyDescent="0.15">
      <c r="A11" s="906"/>
      <c r="B11" s="907"/>
      <c r="C11" s="908"/>
      <c r="D11" s="51"/>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181"/>
    </row>
    <row r="12" spans="1:35" x14ac:dyDescent="0.15">
      <c r="A12" s="906"/>
      <c r="B12" s="907"/>
      <c r="C12" s="908"/>
      <c r="D12" s="51"/>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181"/>
    </row>
    <row r="13" spans="1:35" x14ac:dyDescent="0.15">
      <c r="A13" s="906"/>
      <c r="B13" s="907"/>
      <c r="C13" s="908"/>
      <c r="D13" s="51"/>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181"/>
    </row>
    <row r="14" spans="1:35" x14ac:dyDescent="0.15">
      <c r="A14" s="906"/>
      <c r="B14" s="907"/>
      <c r="C14" s="908"/>
      <c r="D14" s="51"/>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181"/>
    </row>
    <row r="15" spans="1:35" x14ac:dyDescent="0.15">
      <c r="A15" s="906"/>
      <c r="B15" s="907"/>
      <c r="C15" s="908"/>
      <c r="D15" s="51"/>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181"/>
    </row>
    <row r="16" spans="1:35" x14ac:dyDescent="0.15">
      <c r="A16" s="906"/>
      <c r="B16" s="907"/>
      <c r="C16" s="908"/>
      <c r="D16" s="51"/>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181"/>
    </row>
    <row r="17" spans="1:35" x14ac:dyDescent="0.15">
      <c r="A17" s="906"/>
      <c r="B17" s="907"/>
      <c r="C17" s="908"/>
      <c r="D17" s="51"/>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181"/>
    </row>
    <row r="18" spans="1:35" x14ac:dyDescent="0.15">
      <c r="A18" s="906"/>
      <c r="B18" s="907"/>
      <c r="C18" s="908"/>
      <c r="D18" s="51"/>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181"/>
    </row>
    <row r="19" spans="1:35" x14ac:dyDescent="0.15">
      <c r="A19" s="906"/>
      <c r="B19" s="907"/>
      <c r="C19" s="908"/>
      <c r="D19" s="51"/>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181"/>
    </row>
    <row r="20" spans="1:35" x14ac:dyDescent="0.15">
      <c r="A20" s="909"/>
      <c r="B20" s="910"/>
      <c r="C20" s="91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1"/>
    </row>
    <row r="21" spans="1:35" x14ac:dyDescent="0.15">
      <c r="A21" s="912" t="s">
        <v>409</v>
      </c>
      <c r="B21" s="913"/>
      <c r="C21" s="914"/>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2"/>
    </row>
    <row r="22" spans="1:35" ht="15.75" x14ac:dyDescent="0.15">
      <c r="A22" s="906"/>
      <c r="B22" s="907"/>
      <c r="C22" s="908"/>
      <c r="D22" s="51"/>
      <c r="E22" s="918" t="s">
        <v>411</v>
      </c>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181"/>
      <c r="AH22" s="451" t="s">
        <v>525</v>
      </c>
      <c r="AI22" s="447"/>
    </row>
    <row r="23" spans="1:35" ht="15.75" x14ac:dyDescent="0.15">
      <c r="A23" s="906"/>
      <c r="B23" s="907"/>
      <c r="C23" s="908"/>
      <c r="D23" s="51"/>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181"/>
      <c r="AH23" s="438"/>
      <c r="AI23" s="447"/>
    </row>
    <row r="24" spans="1:35" ht="15.75" x14ac:dyDescent="0.15">
      <c r="A24" s="906"/>
      <c r="B24" s="907"/>
      <c r="C24" s="908"/>
      <c r="D24" s="51"/>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181"/>
      <c r="AH24" s="444" t="s">
        <v>526</v>
      </c>
      <c r="AI24" s="447"/>
    </row>
    <row r="25" spans="1:35" x14ac:dyDescent="0.15">
      <c r="A25" s="906"/>
      <c r="B25" s="907"/>
      <c r="C25" s="908"/>
      <c r="D25" s="51"/>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181"/>
    </row>
    <row r="26" spans="1:35" x14ac:dyDescent="0.15">
      <c r="A26" s="906"/>
      <c r="B26" s="907"/>
      <c r="C26" s="908"/>
      <c r="D26" s="51"/>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181"/>
    </row>
    <row r="27" spans="1:35" x14ac:dyDescent="0.15">
      <c r="A27" s="906"/>
      <c r="B27" s="907"/>
      <c r="C27" s="908"/>
      <c r="D27" s="51"/>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181"/>
    </row>
    <row r="28" spans="1:35" x14ac:dyDescent="0.15">
      <c r="A28" s="906"/>
      <c r="B28" s="907"/>
      <c r="C28" s="908"/>
      <c r="D28" s="51"/>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181"/>
    </row>
    <row r="29" spans="1:35" x14ac:dyDescent="0.15">
      <c r="A29" s="906"/>
      <c r="B29" s="907"/>
      <c r="C29" s="908"/>
      <c r="D29" s="51"/>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181"/>
    </row>
    <row r="30" spans="1:35" x14ac:dyDescent="0.15">
      <c r="A30" s="906"/>
      <c r="B30" s="907"/>
      <c r="C30" s="908"/>
      <c r="D30" s="51"/>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181"/>
    </row>
    <row r="31" spans="1:35" x14ac:dyDescent="0.15">
      <c r="A31" s="906"/>
      <c r="B31" s="907"/>
      <c r="C31" s="908"/>
      <c r="D31" s="51"/>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181"/>
    </row>
    <row r="32" spans="1:35" x14ac:dyDescent="0.15">
      <c r="A32" s="906"/>
      <c r="B32" s="907"/>
      <c r="C32" s="908"/>
      <c r="D32" s="51"/>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181"/>
    </row>
    <row r="33" spans="1:35" x14ac:dyDescent="0.15">
      <c r="A33" s="906"/>
      <c r="B33" s="907"/>
      <c r="C33" s="908"/>
      <c r="D33" s="51"/>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181"/>
    </row>
    <row r="34" spans="1:35" x14ac:dyDescent="0.15">
      <c r="A34" s="906"/>
      <c r="B34" s="907"/>
      <c r="C34" s="908"/>
      <c r="D34" s="51"/>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181"/>
    </row>
    <row r="35" spans="1:35" x14ac:dyDescent="0.15">
      <c r="A35" s="906"/>
      <c r="B35" s="907"/>
      <c r="C35" s="908"/>
      <c r="D35" s="51"/>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181"/>
    </row>
    <row r="36" spans="1:35" x14ac:dyDescent="0.15">
      <c r="A36" s="906"/>
      <c r="B36" s="907"/>
      <c r="C36" s="908"/>
      <c r="D36" s="51"/>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181"/>
    </row>
    <row r="37" spans="1:35" x14ac:dyDescent="0.15">
      <c r="A37" s="906"/>
      <c r="B37" s="907"/>
      <c r="C37" s="908"/>
      <c r="D37" s="51"/>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181"/>
    </row>
    <row r="38" spans="1:35" x14ac:dyDescent="0.15">
      <c r="A38" s="906"/>
      <c r="B38" s="907"/>
      <c r="C38" s="908"/>
      <c r="D38" s="51"/>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181"/>
    </row>
    <row r="39" spans="1:35" x14ac:dyDescent="0.15">
      <c r="A39" s="909"/>
      <c r="B39" s="910"/>
      <c r="C39" s="91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3"/>
    </row>
    <row r="40" spans="1:35" x14ac:dyDescent="0.15">
      <c r="A40" s="912" t="s">
        <v>410</v>
      </c>
      <c r="B40" s="913"/>
      <c r="C40" s="914"/>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1"/>
    </row>
    <row r="41" spans="1:35" ht="15.75" x14ac:dyDescent="0.15">
      <c r="A41" s="906"/>
      <c r="B41" s="907"/>
      <c r="C41" s="908"/>
      <c r="D41" s="51"/>
      <c r="E41" s="918" t="s">
        <v>411</v>
      </c>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181"/>
      <c r="AH41" s="451" t="s">
        <v>527</v>
      </c>
      <c r="AI41" s="447"/>
    </row>
    <row r="42" spans="1:35" ht="15.75" x14ac:dyDescent="0.15">
      <c r="A42" s="906"/>
      <c r="B42" s="907"/>
      <c r="C42" s="908"/>
      <c r="D42" s="51"/>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181"/>
      <c r="AH42" s="438"/>
      <c r="AI42" s="447"/>
    </row>
    <row r="43" spans="1:35" ht="15.75" x14ac:dyDescent="0.15">
      <c r="A43" s="906"/>
      <c r="B43" s="907"/>
      <c r="C43" s="908"/>
      <c r="D43" s="51"/>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181"/>
      <c r="AH43" s="438" t="s">
        <v>528</v>
      </c>
      <c r="AI43" s="447"/>
    </row>
    <row r="44" spans="1:35" ht="15.75" x14ac:dyDescent="0.15">
      <c r="A44" s="906"/>
      <c r="B44" s="907"/>
      <c r="C44" s="908"/>
      <c r="D44" s="51"/>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181"/>
      <c r="AH44" s="444"/>
      <c r="AI44" s="444" t="s">
        <v>523</v>
      </c>
    </row>
    <row r="45" spans="1:35" x14ac:dyDescent="0.15">
      <c r="A45" s="906"/>
      <c r="B45" s="907"/>
      <c r="C45" s="908"/>
      <c r="D45" s="51"/>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181"/>
    </row>
    <row r="46" spans="1:35" x14ac:dyDescent="0.15">
      <c r="A46" s="906"/>
      <c r="B46" s="907"/>
      <c r="C46" s="908"/>
      <c r="D46" s="51"/>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181"/>
    </row>
    <row r="47" spans="1:35" x14ac:dyDescent="0.15">
      <c r="A47" s="906"/>
      <c r="B47" s="907"/>
      <c r="C47" s="908"/>
      <c r="D47" s="51"/>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181"/>
    </row>
    <row r="48" spans="1:35" x14ac:dyDescent="0.15">
      <c r="A48" s="906"/>
      <c r="B48" s="907"/>
      <c r="C48" s="908"/>
      <c r="D48" s="51"/>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181"/>
    </row>
    <row r="49" spans="1:31" x14ac:dyDescent="0.15">
      <c r="A49" s="906"/>
      <c r="B49" s="907"/>
      <c r="C49" s="908"/>
      <c r="D49" s="51"/>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181"/>
    </row>
    <row r="50" spans="1:31" x14ac:dyDescent="0.15">
      <c r="A50" s="906"/>
      <c r="B50" s="907"/>
      <c r="C50" s="908"/>
      <c r="D50" s="51"/>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181"/>
    </row>
    <row r="51" spans="1:31" x14ac:dyDescent="0.15">
      <c r="A51" s="906"/>
      <c r="B51" s="907"/>
      <c r="C51" s="908"/>
      <c r="D51" s="51"/>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181"/>
    </row>
    <row r="52" spans="1:31" x14ac:dyDescent="0.15">
      <c r="A52" s="906"/>
      <c r="B52" s="907"/>
      <c r="C52" s="908"/>
      <c r="D52" s="51"/>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181"/>
    </row>
    <row r="53" spans="1:31" x14ac:dyDescent="0.15">
      <c r="A53" s="906"/>
      <c r="B53" s="907"/>
      <c r="C53" s="908"/>
      <c r="D53" s="51"/>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181"/>
    </row>
    <row r="54" spans="1:31" x14ac:dyDescent="0.15">
      <c r="A54" s="906"/>
      <c r="B54" s="907"/>
      <c r="C54" s="908"/>
      <c r="D54" s="51"/>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181"/>
    </row>
    <row r="55" spans="1:31" x14ac:dyDescent="0.15">
      <c r="A55" s="906"/>
      <c r="B55" s="907"/>
      <c r="C55" s="908"/>
      <c r="D55" s="51"/>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181"/>
    </row>
    <row r="56" spans="1:31" x14ac:dyDescent="0.15">
      <c r="A56" s="906"/>
      <c r="B56" s="907"/>
      <c r="C56" s="908"/>
      <c r="D56" s="51"/>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181"/>
    </row>
    <row r="57" spans="1:31" x14ac:dyDescent="0.15">
      <c r="A57" s="906"/>
      <c r="B57" s="907"/>
      <c r="C57" s="908"/>
      <c r="D57" s="51"/>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181"/>
    </row>
    <row r="58" spans="1:31" ht="14.25" thickBot="1" x14ac:dyDescent="0.2">
      <c r="A58" s="915"/>
      <c r="B58" s="916"/>
      <c r="C58" s="917"/>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5"/>
    </row>
    <row r="59" spans="1:31" x14ac:dyDescent="0.15">
      <c r="B59" s="32" t="s">
        <v>412</v>
      </c>
    </row>
  </sheetData>
  <mergeCells count="7">
    <mergeCell ref="A1:AE1"/>
    <mergeCell ref="A2:C20"/>
    <mergeCell ref="A21:C39"/>
    <mergeCell ref="A40:C58"/>
    <mergeCell ref="E3:AD19"/>
    <mergeCell ref="E22:AD38"/>
    <mergeCell ref="E41:AD5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BG60"/>
  <sheetViews>
    <sheetView zoomScale="120" zoomScaleNormal="120" workbookViewId="0">
      <selection activeCell="E3" sqref="E3:AD19"/>
    </sheetView>
  </sheetViews>
  <sheetFormatPr defaultColWidth="2.875" defaultRowHeight="13.5" x14ac:dyDescent="0.15"/>
  <cols>
    <col min="1" max="16384" width="2.875" style="32"/>
  </cols>
  <sheetData>
    <row r="1" spans="1:59" ht="18" thickBot="1" x14ac:dyDescent="0.2">
      <c r="A1" s="919" t="s">
        <v>414</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row>
    <row r="2" spans="1:59" ht="13.5" customHeight="1" x14ac:dyDescent="0.15">
      <c r="A2" s="271"/>
      <c r="B2" s="272"/>
      <c r="C2" s="273"/>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7"/>
    </row>
    <row r="3" spans="1:59" ht="15.75" x14ac:dyDescent="0.15">
      <c r="A3" s="274"/>
      <c r="B3" s="275"/>
      <c r="C3" s="276"/>
      <c r="D3" s="418"/>
      <c r="E3" s="918" t="s">
        <v>411</v>
      </c>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419"/>
      <c r="AH3" s="451" t="s">
        <v>873</v>
      </c>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row>
    <row r="4" spans="1:59" ht="15.75" x14ac:dyDescent="0.15">
      <c r="A4" s="274"/>
      <c r="B4" s="275"/>
      <c r="C4" s="276"/>
      <c r="D4" s="4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419"/>
      <c r="AH4" s="438"/>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row>
    <row r="5" spans="1:59" ht="13.5" customHeight="1" x14ac:dyDescent="0.15">
      <c r="A5" s="274"/>
      <c r="B5" s="921" t="s">
        <v>744</v>
      </c>
      <c r="C5" s="276"/>
      <c r="D5" s="418"/>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419"/>
      <c r="AH5" s="920" t="s">
        <v>872</v>
      </c>
      <c r="AI5" s="920"/>
      <c r="AJ5" s="920"/>
      <c r="AK5" s="920"/>
      <c r="AL5" s="920"/>
      <c r="AM5" s="920"/>
      <c r="AN5" s="920"/>
      <c r="AO5" s="920"/>
      <c r="AP5" s="920"/>
      <c r="AQ5" s="920"/>
      <c r="AR5" s="920"/>
      <c r="AS5" s="920"/>
      <c r="AT5" s="920"/>
      <c r="AU5" s="920"/>
      <c r="AV5" s="920"/>
      <c r="AW5" s="920"/>
      <c r="AX5" s="920"/>
      <c r="AY5" s="920"/>
      <c r="AZ5" s="920"/>
      <c r="BA5" s="920"/>
      <c r="BB5" s="920"/>
      <c r="BC5" s="920"/>
      <c r="BD5" s="920"/>
      <c r="BE5" s="920"/>
      <c r="BF5" s="920"/>
      <c r="BG5" s="920"/>
    </row>
    <row r="6" spans="1:59" ht="15.75" x14ac:dyDescent="0.25">
      <c r="A6" s="274"/>
      <c r="B6" s="921"/>
      <c r="C6" s="276"/>
      <c r="D6" s="418"/>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419"/>
      <c r="AH6" s="444"/>
      <c r="AI6" s="452" t="s">
        <v>520</v>
      </c>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row>
    <row r="7" spans="1:59" x14ac:dyDescent="0.15">
      <c r="A7" s="274"/>
      <c r="B7" s="921"/>
      <c r="C7" s="276"/>
      <c r="D7" s="418"/>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419"/>
    </row>
    <row r="8" spans="1:59" x14ac:dyDescent="0.15">
      <c r="A8" s="274"/>
      <c r="B8" s="921"/>
      <c r="C8" s="276"/>
      <c r="D8" s="4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419"/>
    </row>
    <row r="9" spans="1:59" x14ac:dyDescent="0.15">
      <c r="A9" s="274"/>
      <c r="B9" s="921"/>
      <c r="C9" s="276"/>
      <c r="D9" s="4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419"/>
    </row>
    <row r="10" spans="1:59" x14ac:dyDescent="0.15">
      <c r="A10" s="274"/>
      <c r="B10" s="921"/>
      <c r="C10" s="276"/>
      <c r="D10" s="4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419"/>
    </row>
    <row r="11" spans="1:59" x14ac:dyDescent="0.15">
      <c r="A11" s="274"/>
      <c r="B11" s="921"/>
      <c r="C11" s="276"/>
      <c r="D11" s="4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419"/>
    </row>
    <row r="12" spans="1:59" x14ac:dyDescent="0.15">
      <c r="A12" s="274"/>
      <c r="B12" s="921"/>
      <c r="C12" s="276"/>
      <c r="D12" s="418"/>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419"/>
    </row>
    <row r="13" spans="1:59" x14ac:dyDescent="0.15">
      <c r="A13" s="274"/>
      <c r="B13" s="921"/>
      <c r="C13" s="276"/>
      <c r="D13" s="418"/>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419"/>
    </row>
    <row r="14" spans="1:59" x14ac:dyDescent="0.15">
      <c r="A14" s="274"/>
      <c r="B14" s="921"/>
      <c r="C14" s="276"/>
      <c r="D14" s="4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419"/>
    </row>
    <row r="15" spans="1:59" ht="15" x14ac:dyDescent="0.15">
      <c r="A15" s="274"/>
      <c r="B15" s="280" t="s">
        <v>745</v>
      </c>
      <c r="C15" s="276"/>
      <c r="D15" s="4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419"/>
    </row>
    <row r="16" spans="1:59" x14ac:dyDescent="0.15">
      <c r="A16" s="274"/>
      <c r="B16" s="415"/>
      <c r="C16" s="276"/>
      <c r="D16" s="418"/>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419"/>
      <c r="AH16" s="283"/>
    </row>
    <row r="17" spans="1:31" ht="12.75" customHeight="1" x14ac:dyDescent="0.15">
      <c r="A17" s="274"/>
      <c r="B17" s="922" t="s">
        <v>746</v>
      </c>
      <c r="C17" s="276"/>
      <c r="D17" s="418"/>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419"/>
    </row>
    <row r="18" spans="1:31" x14ac:dyDescent="0.15">
      <c r="A18" s="274"/>
      <c r="B18" s="922"/>
      <c r="C18" s="276"/>
      <c r="D18" s="4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419"/>
    </row>
    <row r="19" spans="1:31" x14ac:dyDescent="0.15">
      <c r="A19" s="274"/>
      <c r="B19" s="922"/>
      <c r="C19" s="276"/>
      <c r="D19" s="418"/>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419"/>
    </row>
    <row r="20" spans="1:31" x14ac:dyDescent="0.15">
      <c r="A20" s="274"/>
      <c r="B20" s="922"/>
      <c r="C20" s="276"/>
      <c r="D20" s="420"/>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9"/>
    </row>
    <row r="21" spans="1:31" x14ac:dyDescent="0.15">
      <c r="A21" s="274"/>
      <c r="B21" s="922"/>
      <c r="C21" s="276"/>
      <c r="D21" s="467"/>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9"/>
    </row>
    <row r="22" spans="1:31" x14ac:dyDescent="0.15">
      <c r="A22" s="274"/>
      <c r="B22" s="922"/>
      <c r="C22" s="276"/>
      <c r="D22" s="420"/>
      <c r="E22" s="635" t="s">
        <v>411</v>
      </c>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635"/>
      <c r="AE22" s="419"/>
    </row>
    <row r="23" spans="1:31" x14ac:dyDescent="0.15">
      <c r="A23" s="274"/>
      <c r="B23" s="275"/>
      <c r="C23" s="276"/>
      <c r="D23" s="420"/>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635"/>
      <c r="AE23" s="419"/>
    </row>
    <row r="24" spans="1:31" x14ac:dyDescent="0.15">
      <c r="A24" s="274"/>
      <c r="B24" s="275"/>
      <c r="C24" s="276"/>
      <c r="D24" s="420"/>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419"/>
    </row>
    <row r="25" spans="1:31" x14ac:dyDescent="0.15">
      <c r="A25" s="274"/>
      <c r="B25" s="275"/>
      <c r="C25" s="276"/>
      <c r="D25" s="420"/>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419"/>
    </row>
    <row r="26" spans="1:31" x14ac:dyDescent="0.15">
      <c r="A26" s="274"/>
      <c r="B26" s="275"/>
      <c r="C26" s="276"/>
      <c r="D26" s="420"/>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419"/>
    </row>
    <row r="27" spans="1:31" x14ac:dyDescent="0.15">
      <c r="A27" s="274"/>
      <c r="B27" s="275"/>
      <c r="C27" s="276"/>
      <c r="D27" s="420"/>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419"/>
    </row>
    <row r="28" spans="1:31" x14ac:dyDescent="0.15">
      <c r="A28" s="274"/>
      <c r="B28" s="275"/>
      <c r="C28" s="276"/>
      <c r="D28" s="420"/>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419"/>
    </row>
    <row r="29" spans="1:31" x14ac:dyDescent="0.15">
      <c r="A29" s="274"/>
      <c r="B29" s="275"/>
      <c r="C29" s="276"/>
      <c r="D29" s="420"/>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419"/>
    </row>
    <row r="30" spans="1:31" x14ac:dyDescent="0.15">
      <c r="A30" s="274"/>
      <c r="B30" s="275"/>
      <c r="C30" s="276"/>
      <c r="D30" s="420"/>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419"/>
    </row>
    <row r="31" spans="1:31" x14ac:dyDescent="0.15">
      <c r="A31" s="274"/>
      <c r="B31" s="275"/>
      <c r="C31" s="276"/>
      <c r="D31" s="420"/>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419"/>
    </row>
    <row r="32" spans="1:31" x14ac:dyDescent="0.15">
      <c r="A32" s="274"/>
      <c r="B32" s="275"/>
      <c r="C32" s="276"/>
      <c r="D32" s="420"/>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419"/>
    </row>
    <row r="33" spans="1:31" x14ac:dyDescent="0.15">
      <c r="A33" s="274"/>
      <c r="B33" s="275"/>
      <c r="C33" s="276"/>
      <c r="D33" s="420"/>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419"/>
    </row>
    <row r="34" spans="1:31" x14ac:dyDescent="0.15">
      <c r="A34" s="274"/>
      <c r="B34" s="275"/>
      <c r="C34" s="276"/>
      <c r="D34" s="420"/>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419"/>
    </row>
    <row r="35" spans="1:31" x14ac:dyDescent="0.15">
      <c r="A35" s="274"/>
      <c r="B35" s="275"/>
      <c r="C35" s="276"/>
      <c r="D35" s="420"/>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419"/>
    </row>
    <row r="36" spans="1:31" x14ac:dyDescent="0.15">
      <c r="A36" s="274"/>
      <c r="B36" s="275"/>
      <c r="C36" s="276"/>
      <c r="D36" s="420"/>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419"/>
    </row>
    <row r="37" spans="1:31" x14ac:dyDescent="0.15">
      <c r="A37" s="274"/>
      <c r="B37" s="275"/>
      <c r="C37" s="276"/>
      <c r="D37" s="420"/>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419"/>
    </row>
    <row r="38" spans="1:31" x14ac:dyDescent="0.15">
      <c r="A38" s="274"/>
      <c r="B38" s="275"/>
      <c r="C38" s="276"/>
      <c r="D38" s="420"/>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419"/>
    </row>
    <row r="39" spans="1:31" x14ac:dyDescent="0.15">
      <c r="A39" s="274"/>
      <c r="B39" s="275"/>
      <c r="C39" s="276"/>
      <c r="D39" s="470"/>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2"/>
    </row>
    <row r="40" spans="1:31" x14ac:dyDescent="0.15">
      <c r="A40" s="274"/>
      <c r="B40" s="275"/>
      <c r="C40" s="276"/>
      <c r="D40" s="418"/>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19"/>
    </row>
    <row r="41" spans="1:31" x14ac:dyDescent="0.15">
      <c r="A41" s="274"/>
      <c r="B41" s="275"/>
      <c r="C41" s="276"/>
      <c r="D41" s="418"/>
      <c r="E41" s="635" t="s">
        <v>411</v>
      </c>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419"/>
    </row>
    <row r="42" spans="1:31" x14ac:dyDescent="0.15">
      <c r="A42" s="274"/>
      <c r="B42" s="275"/>
      <c r="C42" s="276"/>
      <c r="D42" s="418"/>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419"/>
    </row>
    <row r="43" spans="1:31" x14ac:dyDescent="0.15">
      <c r="A43" s="274"/>
      <c r="B43" s="275"/>
      <c r="C43" s="276"/>
      <c r="D43" s="418"/>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419"/>
    </row>
    <row r="44" spans="1:31" x14ac:dyDescent="0.15">
      <c r="A44" s="274"/>
      <c r="B44" s="275"/>
      <c r="C44" s="276"/>
      <c r="D44" s="418"/>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419"/>
    </row>
    <row r="45" spans="1:31" x14ac:dyDescent="0.15">
      <c r="A45" s="274"/>
      <c r="B45" s="275"/>
      <c r="C45" s="276"/>
      <c r="D45" s="418"/>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419"/>
    </row>
    <row r="46" spans="1:31" x14ac:dyDescent="0.15">
      <c r="A46" s="274"/>
      <c r="B46" s="275"/>
      <c r="C46" s="276"/>
      <c r="D46" s="418"/>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419"/>
    </row>
    <row r="47" spans="1:31" x14ac:dyDescent="0.15">
      <c r="A47" s="274"/>
      <c r="B47" s="275"/>
      <c r="C47" s="276"/>
      <c r="D47" s="418"/>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419"/>
    </row>
    <row r="48" spans="1:31" x14ac:dyDescent="0.15">
      <c r="A48" s="274"/>
      <c r="B48" s="275"/>
      <c r="C48" s="276"/>
      <c r="D48" s="418"/>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419"/>
    </row>
    <row r="49" spans="1:31" x14ac:dyDescent="0.15">
      <c r="A49" s="274"/>
      <c r="B49" s="275"/>
      <c r="C49" s="276"/>
      <c r="D49" s="418"/>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419"/>
    </row>
    <row r="50" spans="1:31" x14ac:dyDescent="0.15">
      <c r="A50" s="274"/>
      <c r="B50" s="275"/>
      <c r="C50" s="276"/>
      <c r="D50" s="418"/>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419"/>
    </row>
    <row r="51" spans="1:31" x14ac:dyDescent="0.15">
      <c r="A51" s="274"/>
      <c r="B51" s="275"/>
      <c r="C51" s="276"/>
      <c r="D51" s="418"/>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419"/>
    </row>
    <row r="52" spans="1:31" x14ac:dyDescent="0.15">
      <c r="A52" s="274"/>
      <c r="B52" s="275"/>
      <c r="C52" s="276"/>
      <c r="D52" s="418"/>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419"/>
    </row>
    <row r="53" spans="1:31" x14ac:dyDescent="0.15">
      <c r="A53" s="274"/>
      <c r="B53" s="275"/>
      <c r="C53" s="276"/>
      <c r="D53" s="418"/>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419"/>
    </row>
    <row r="54" spans="1:31" x14ac:dyDescent="0.15">
      <c r="A54" s="274"/>
      <c r="B54" s="275"/>
      <c r="C54" s="276"/>
      <c r="D54" s="418"/>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419"/>
    </row>
    <row r="55" spans="1:31" x14ac:dyDescent="0.15">
      <c r="A55" s="274"/>
      <c r="B55" s="275"/>
      <c r="C55" s="276"/>
      <c r="D55" s="418"/>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419"/>
    </row>
    <row r="56" spans="1:31" x14ac:dyDescent="0.15">
      <c r="A56" s="274"/>
      <c r="B56" s="275"/>
      <c r="C56" s="276"/>
      <c r="D56" s="418"/>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419"/>
    </row>
    <row r="57" spans="1:31" x14ac:dyDescent="0.15">
      <c r="A57" s="274"/>
      <c r="B57" s="275"/>
      <c r="C57" s="276"/>
      <c r="D57" s="418"/>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419"/>
    </row>
    <row r="58" spans="1:31" x14ac:dyDescent="0.15">
      <c r="A58" s="274"/>
      <c r="B58" s="275"/>
      <c r="C58" s="276"/>
      <c r="D58" s="418"/>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419"/>
    </row>
    <row r="59" spans="1:31" ht="14.25" thickBot="1" x14ac:dyDescent="0.2">
      <c r="A59" s="277"/>
      <c r="B59" s="278"/>
      <c r="C59" s="279"/>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3"/>
    </row>
    <row r="60" spans="1:31" x14ac:dyDescent="0.15">
      <c r="B60" s="32" t="s">
        <v>412</v>
      </c>
    </row>
  </sheetData>
  <mergeCells count="7">
    <mergeCell ref="E41:AD58"/>
    <mergeCell ref="A1:AE1"/>
    <mergeCell ref="AH5:BG5"/>
    <mergeCell ref="B5:B14"/>
    <mergeCell ref="B17:B22"/>
    <mergeCell ref="E3:AD19"/>
    <mergeCell ref="E22:AD38"/>
  </mergeCells>
  <phoneticPr fontId="2"/>
  <conditionalFormatting sqref="B16">
    <cfRule type="expression" dxfId="0" priority="2">
      <formula>$B$16=""</formula>
    </cfRule>
  </conditionalFormatting>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F59"/>
  <sheetViews>
    <sheetView zoomScale="120" zoomScaleNormal="120" workbookViewId="0">
      <selection activeCell="E3" sqref="E3:AD19"/>
    </sheetView>
  </sheetViews>
  <sheetFormatPr defaultColWidth="2.875" defaultRowHeight="13.5" x14ac:dyDescent="0.15"/>
  <cols>
    <col min="1" max="16384" width="2.875" style="32"/>
  </cols>
  <sheetData>
    <row r="1" spans="1:58" ht="18" thickBot="1" x14ac:dyDescent="0.2">
      <c r="A1" s="902" t="s">
        <v>415</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row>
    <row r="2" spans="1:58" x14ac:dyDescent="0.15">
      <c r="A2" s="924" t="s">
        <v>416</v>
      </c>
      <c r="B2" s="925"/>
      <c r="C2" s="926"/>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80"/>
    </row>
    <row r="3" spans="1:58" ht="15.75" x14ac:dyDescent="0.15">
      <c r="A3" s="927"/>
      <c r="B3" s="928"/>
      <c r="C3" s="929"/>
      <c r="D3" s="51"/>
      <c r="E3" s="918" t="s">
        <v>411</v>
      </c>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181"/>
      <c r="AH3" s="451" t="s">
        <v>514</v>
      </c>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row>
    <row r="4" spans="1:58" ht="15.75" x14ac:dyDescent="0.15">
      <c r="A4" s="927"/>
      <c r="B4" s="928"/>
      <c r="C4" s="929"/>
      <c r="D4" s="51"/>
      <c r="E4" s="918"/>
      <c r="F4" s="918"/>
      <c r="G4" s="918"/>
      <c r="H4" s="918"/>
      <c r="I4" s="918"/>
      <c r="J4" s="918"/>
      <c r="K4" s="918"/>
      <c r="L4" s="918"/>
      <c r="M4" s="918"/>
      <c r="N4" s="918"/>
      <c r="O4" s="918"/>
      <c r="P4" s="918"/>
      <c r="Q4" s="918"/>
      <c r="R4" s="918"/>
      <c r="S4" s="918"/>
      <c r="T4" s="918"/>
      <c r="U4" s="918"/>
      <c r="V4" s="918"/>
      <c r="W4" s="918"/>
      <c r="X4" s="918"/>
      <c r="Y4" s="918"/>
      <c r="Z4" s="918"/>
      <c r="AA4" s="918"/>
      <c r="AB4" s="918"/>
      <c r="AC4" s="918"/>
      <c r="AD4" s="918"/>
      <c r="AE4" s="181"/>
      <c r="AH4" s="438" t="s">
        <v>515</v>
      </c>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row>
    <row r="5" spans="1:58" ht="15.75" x14ac:dyDescent="0.15">
      <c r="A5" s="927"/>
      <c r="B5" s="928"/>
      <c r="C5" s="929"/>
      <c r="D5" s="51"/>
      <c r="E5" s="918"/>
      <c r="F5" s="918"/>
      <c r="G5" s="918"/>
      <c r="H5" s="918"/>
      <c r="I5" s="918"/>
      <c r="J5" s="918"/>
      <c r="K5" s="918"/>
      <c r="L5" s="918"/>
      <c r="M5" s="918"/>
      <c r="N5" s="918"/>
      <c r="O5" s="918"/>
      <c r="P5" s="918"/>
      <c r="Q5" s="918"/>
      <c r="R5" s="918"/>
      <c r="S5" s="918"/>
      <c r="T5" s="918"/>
      <c r="U5" s="918"/>
      <c r="V5" s="918"/>
      <c r="W5" s="918"/>
      <c r="X5" s="918"/>
      <c r="Y5" s="918"/>
      <c r="Z5" s="918"/>
      <c r="AA5" s="918"/>
      <c r="AB5" s="918"/>
      <c r="AC5" s="918"/>
      <c r="AD5" s="918"/>
      <c r="AE5" s="181"/>
      <c r="AH5" s="438"/>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row>
    <row r="6" spans="1:58" ht="15.75" x14ac:dyDescent="0.15">
      <c r="A6" s="927"/>
      <c r="B6" s="928"/>
      <c r="C6" s="929"/>
      <c r="D6" s="51"/>
      <c r="E6" s="918"/>
      <c r="F6" s="918"/>
      <c r="G6" s="918"/>
      <c r="H6" s="918"/>
      <c r="I6" s="918"/>
      <c r="J6" s="918"/>
      <c r="K6" s="918"/>
      <c r="L6" s="918"/>
      <c r="M6" s="918"/>
      <c r="N6" s="918"/>
      <c r="O6" s="918"/>
      <c r="P6" s="918"/>
      <c r="Q6" s="918"/>
      <c r="R6" s="918"/>
      <c r="S6" s="918"/>
      <c r="T6" s="918"/>
      <c r="U6" s="918"/>
      <c r="V6" s="918"/>
      <c r="W6" s="918"/>
      <c r="X6" s="918"/>
      <c r="Y6" s="918"/>
      <c r="Z6" s="918"/>
      <c r="AA6" s="918"/>
      <c r="AB6" s="918"/>
      <c r="AC6" s="918"/>
      <c r="AD6" s="918"/>
      <c r="AE6" s="181"/>
      <c r="AH6" s="438" t="s">
        <v>516</v>
      </c>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row>
    <row r="7" spans="1:58" ht="15.75" x14ac:dyDescent="0.15">
      <c r="A7" s="927"/>
      <c r="B7" s="928"/>
      <c r="C7" s="929"/>
      <c r="D7" s="51"/>
      <c r="E7" s="918"/>
      <c r="F7" s="918"/>
      <c r="G7" s="918"/>
      <c r="H7" s="918"/>
      <c r="I7" s="918"/>
      <c r="J7" s="918"/>
      <c r="K7" s="918"/>
      <c r="L7" s="918"/>
      <c r="M7" s="918"/>
      <c r="N7" s="918"/>
      <c r="O7" s="918"/>
      <c r="P7" s="918"/>
      <c r="Q7" s="918"/>
      <c r="R7" s="918"/>
      <c r="S7" s="918"/>
      <c r="T7" s="918"/>
      <c r="U7" s="918"/>
      <c r="V7" s="918"/>
      <c r="W7" s="918"/>
      <c r="X7" s="918"/>
      <c r="Y7" s="918"/>
      <c r="Z7" s="918"/>
      <c r="AA7" s="918"/>
      <c r="AB7" s="918"/>
      <c r="AC7" s="918"/>
      <c r="AD7" s="918"/>
      <c r="AE7" s="181"/>
      <c r="AH7" s="444"/>
      <c r="AI7" s="923" t="s">
        <v>517</v>
      </c>
      <c r="AJ7" s="923"/>
      <c r="AK7" s="923"/>
      <c r="AL7" s="923"/>
      <c r="AM7" s="923"/>
      <c r="AN7" s="923"/>
      <c r="AO7" s="923"/>
      <c r="AP7" s="923"/>
      <c r="AQ7" s="923"/>
      <c r="AR7" s="923"/>
      <c r="AS7" s="923"/>
      <c r="AT7" s="923"/>
      <c r="AU7" s="923"/>
      <c r="AV7" s="923"/>
      <c r="AW7" s="923"/>
      <c r="AX7" s="923"/>
      <c r="AY7" s="923"/>
      <c r="AZ7" s="923"/>
      <c r="BA7" s="923"/>
      <c r="BB7" s="923"/>
      <c r="BC7" s="923"/>
      <c r="BD7" s="923"/>
      <c r="BE7" s="923"/>
      <c r="BF7" s="923"/>
    </row>
    <row r="8" spans="1:58" ht="15.75" x14ac:dyDescent="0.15">
      <c r="A8" s="927"/>
      <c r="B8" s="928"/>
      <c r="C8" s="929"/>
      <c r="D8" s="51"/>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181"/>
      <c r="AH8" s="444"/>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row>
    <row r="9" spans="1:58" ht="15.75" x14ac:dyDescent="0.25">
      <c r="A9" s="927"/>
      <c r="B9" s="928"/>
      <c r="C9" s="929"/>
      <c r="D9" s="51"/>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181"/>
      <c r="AH9" s="444"/>
      <c r="AI9" s="448" t="s">
        <v>518</v>
      </c>
      <c r="AJ9" s="447"/>
      <c r="AK9" s="447"/>
      <c r="AL9" s="447"/>
      <c r="AM9" s="447"/>
      <c r="AN9" s="447"/>
      <c r="AO9" s="447"/>
      <c r="AP9" s="447"/>
      <c r="AQ9" s="447"/>
      <c r="AR9" s="447"/>
      <c r="AS9" s="447"/>
      <c r="AT9" s="447"/>
      <c r="AU9" s="447"/>
      <c r="AV9" s="447"/>
      <c r="AW9" s="447"/>
      <c r="AX9" s="447"/>
      <c r="AY9" s="447"/>
      <c r="AZ9" s="447"/>
      <c r="BA9" s="447"/>
      <c r="BB9" s="447"/>
      <c r="BC9" s="447"/>
      <c r="BD9" s="447"/>
      <c r="BE9" s="447"/>
      <c r="BF9" s="447"/>
    </row>
    <row r="10" spans="1:58" ht="15.75" x14ac:dyDescent="0.15">
      <c r="A10" s="927"/>
      <c r="B10" s="928"/>
      <c r="C10" s="929"/>
      <c r="D10" s="51"/>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181"/>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row>
    <row r="11" spans="1:58" ht="15.75" x14ac:dyDescent="0.15">
      <c r="A11" s="927"/>
      <c r="B11" s="928"/>
      <c r="C11" s="929"/>
      <c r="D11" s="51"/>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181"/>
      <c r="AH11" s="449"/>
      <c r="AI11" s="449"/>
      <c r="AJ11" s="449"/>
      <c r="AK11" s="449"/>
      <c r="AL11" s="449"/>
      <c r="AM11" s="449"/>
      <c r="AN11" s="449"/>
      <c r="AO11" s="449"/>
      <c r="AP11" s="449"/>
      <c r="AQ11" s="449"/>
      <c r="AR11" s="449"/>
      <c r="AS11" s="449"/>
      <c r="AT11" s="449"/>
      <c r="AU11" s="449"/>
      <c r="AV11" s="449"/>
      <c r="AW11" s="449"/>
      <c r="AX11" s="449"/>
      <c r="AY11" s="449"/>
      <c r="AZ11" s="449"/>
      <c r="BA11" s="449"/>
      <c r="BB11" s="449"/>
      <c r="BC11" s="449"/>
      <c r="BD11" s="449"/>
      <c r="BE11" s="449"/>
      <c r="BF11" s="449"/>
    </row>
    <row r="12" spans="1:58" ht="15.75" x14ac:dyDescent="0.15">
      <c r="A12" s="927"/>
      <c r="B12" s="928"/>
      <c r="C12" s="929"/>
      <c r="D12" s="51"/>
      <c r="E12" s="918"/>
      <c r="F12" s="918"/>
      <c r="G12" s="918"/>
      <c r="H12" s="918"/>
      <c r="I12" s="918"/>
      <c r="J12" s="918"/>
      <c r="K12" s="918"/>
      <c r="L12" s="918"/>
      <c r="M12" s="918"/>
      <c r="N12" s="918"/>
      <c r="O12" s="918"/>
      <c r="P12" s="918"/>
      <c r="Q12" s="918"/>
      <c r="R12" s="918"/>
      <c r="S12" s="918"/>
      <c r="T12" s="918"/>
      <c r="U12" s="918"/>
      <c r="V12" s="918"/>
      <c r="W12" s="918"/>
      <c r="X12" s="918"/>
      <c r="Y12" s="918"/>
      <c r="Z12" s="918"/>
      <c r="AA12" s="918"/>
      <c r="AB12" s="918"/>
      <c r="AC12" s="918"/>
      <c r="AD12" s="918"/>
      <c r="AE12" s="181"/>
      <c r="AH12" s="449"/>
      <c r="AI12" s="449"/>
      <c r="AJ12" s="449"/>
      <c r="AK12" s="449"/>
      <c r="AL12" s="449"/>
      <c r="AM12" s="449"/>
      <c r="AN12" s="449"/>
      <c r="AO12" s="449"/>
      <c r="AP12" s="449"/>
      <c r="AQ12" s="449"/>
      <c r="AR12" s="449"/>
      <c r="AS12" s="449"/>
      <c r="AT12" s="449"/>
      <c r="AU12" s="449"/>
      <c r="AV12" s="449"/>
      <c r="AW12" s="449"/>
      <c r="AX12" s="449"/>
      <c r="AY12" s="449"/>
      <c r="AZ12" s="449"/>
      <c r="BA12" s="449"/>
      <c r="BB12" s="449"/>
      <c r="BC12" s="449"/>
      <c r="BD12" s="449"/>
      <c r="BE12" s="449"/>
      <c r="BF12" s="449"/>
    </row>
    <row r="13" spans="1:58" ht="15.75" x14ac:dyDescent="0.15">
      <c r="A13" s="927"/>
      <c r="B13" s="928"/>
      <c r="C13" s="929"/>
      <c r="D13" s="51"/>
      <c r="E13" s="918"/>
      <c r="F13" s="918"/>
      <c r="G13" s="918"/>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181"/>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row>
    <row r="14" spans="1:58" ht="15.75" x14ac:dyDescent="0.15">
      <c r="A14" s="927"/>
      <c r="B14" s="928"/>
      <c r="C14" s="929"/>
      <c r="D14" s="51"/>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181"/>
      <c r="AH14" s="449"/>
      <c r="AI14" s="449"/>
      <c r="AJ14" s="449"/>
      <c r="AK14" s="449"/>
      <c r="AL14" s="449"/>
      <c r="AM14" s="449"/>
      <c r="AN14" s="449"/>
      <c r="AO14" s="449"/>
      <c r="AP14" s="449"/>
      <c r="AQ14" s="449"/>
      <c r="AR14" s="449"/>
      <c r="AS14" s="449"/>
      <c r="AT14" s="449"/>
      <c r="AU14" s="449"/>
      <c r="AV14" s="449"/>
      <c r="AW14" s="449"/>
      <c r="AX14" s="449"/>
      <c r="AY14" s="449"/>
      <c r="AZ14" s="449"/>
      <c r="BA14" s="449"/>
      <c r="BB14" s="449"/>
      <c r="BC14" s="449"/>
      <c r="BD14" s="449"/>
      <c r="BE14" s="449"/>
      <c r="BF14" s="449"/>
    </row>
    <row r="15" spans="1:58" ht="15.75" x14ac:dyDescent="0.15">
      <c r="A15" s="927"/>
      <c r="B15" s="928"/>
      <c r="C15" s="929"/>
      <c r="D15" s="51"/>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181"/>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row>
    <row r="16" spans="1:58" ht="15.75" x14ac:dyDescent="0.15">
      <c r="A16" s="927"/>
      <c r="B16" s="928"/>
      <c r="C16" s="929"/>
      <c r="D16" s="51"/>
      <c r="E16" s="918"/>
      <c r="F16" s="918"/>
      <c r="G16" s="918"/>
      <c r="H16" s="918"/>
      <c r="I16" s="918"/>
      <c r="J16" s="918"/>
      <c r="K16" s="918"/>
      <c r="L16" s="918"/>
      <c r="M16" s="918"/>
      <c r="N16" s="918"/>
      <c r="O16" s="918"/>
      <c r="P16" s="918"/>
      <c r="Q16" s="918"/>
      <c r="R16" s="918"/>
      <c r="S16" s="918"/>
      <c r="T16" s="918"/>
      <c r="U16" s="918"/>
      <c r="V16" s="918"/>
      <c r="W16" s="918"/>
      <c r="X16" s="918"/>
      <c r="Y16" s="918"/>
      <c r="Z16" s="918"/>
      <c r="AA16" s="918"/>
      <c r="AB16" s="918"/>
      <c r="AC16" s="918"/>
      <c r="AD16" s="918"/>
      <c r="AE16" s="181"/>
      <c r="AH16" s="449"/>
      <c r="AI16" s="449"/>
      <c r="AJ16" s="449"/>
      <c r="AK16" s="449"/>
      <c r="AL16" s="449"/>
      <c r="AM16" s="449"/>
      <c r="AN16" s="449"/>
      <c r="AO16" s="449"/>
      <c r="AP16" s="449"/>
      <c r="AQ16" s="449"/>
      <c r="AR16" s="449"/>
      <c r="AS16" s="449"/>
      <c r="AT16" s="449"/>
      <c r="AU16" s="449"/>
      <c r="AV16" s="449"/>
      <c r="AW16" s="449"/>
      <c r="AX16" s="449"/>
      <c r="AY16" s="449"/>
      <c r="AZ16" s="449"/>
      <c r="BA16" s="449"/>
      <c r="BB16" s="449"/>
      <c r="BC16" s="449"/>
      <c r="BD16" s="449"/>
      <c r="BE16" s="449"/>
      <c r="BF16" s="449"/>
    </row>
    <row r="17" spans="1:58" ht="15.75" x14ac:dyDescent="0.15">
      <c r="A17" s="927"/>
      <c r="B17" s="928"/>
      <c r="C17" s="929"/>
      <c r="D17" s="51"/>
      <c r="E17" s="918"/>
      <c r="F17" s="918"/>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c r="AE17" s="181"/>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row>
    <row r="18" spans="1:58" ht="15.75" x14ac:dyDescent="0.15">
      <c r="A18" s="927"/>
      <c r="B18" s="928"/>
      <c r="C18" s="929"/>
      <c r="D18" s="51"/>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181"/>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row>
    <row r="19" spans="1:58" ht="15.75" x14ac:dyDescent="0.15">
      <c r="A19" s="927"/>
      <c r="B19" s="928"/>
      <c r="C19" s="929"/>
      <c r="D19" s="51"/>
      <c r="E19" s="918"/>
      <c r="F19" s="918"/>
      <c r="G19" s="918"/>
      <c r="H19" s="918"/>
      <c r="I19" s="918"/>
      <c r="J19" s="918"/>
      <c r="K19" s="918"/>
      <c r="L19" s="918"/>
      <c r="M19" s="918"/>
      <c r="N19" s="918"/>
      <c r="O19" s="918"/>
      <c r="P19" s="918"/>
      <c r="Q19" s="918"/>
      <c r="R19" s="918"/>
      <c r="S19" s="918"/>
      <c r="T19" s="918"/>
      <c r="U19" s="918"/>
      <c r="V19" s="918"/>
      <c r="W19" s="918"/>
      <c r="X19" s="918"/>
      <c r="Y19" s="918"/>
      <c r="Z19" s="918"/>
      <c r="AA19" s="918"/>
      <c r="AB19" s="918"/>
      <c r="AC19" s="918"/>
      <c r="AD19" s="918"/>
      <c r="AE19" s="181"/>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row>
    <row r="20" spans="1:58" ht="15.75" x14ac:dyDescent="0.15">
      <c r="A20" s="930"/>
      <c r="B20" s="931"/>
      <c r="C20" s="932"/>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181"/>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row>
    <row r="21" spans="1:58" ht="15.75" x14ac:dyDescent="0.15">
      <c r="A21" s="912" t="s">
        <v>417</v>
      </c>
      <c r="B21" s="913"/>
      <c r="C21" s="914"/>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182"/>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row>
    <row r="22" spans="1:58" ht="15.75" x14ac:dyDescent="0.15">
      <c r="A22" s="906"/>
      <c r="B22" s="907"/>
      <c r="C22" s="908"/>
      <c r="D22" s="51"/>
      <c r="E22" s="918" t="s">
        <v>411</v>
      </c>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181"/>
      <c r="AH22" s="451" t="s">
        <v>519</v>
      </c>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row>
    <row r="23" spans="1:58" ht="15.75" x14ac:dyDescent="0.15">
      <c r="A23" s="906"/>
      <c r="B23" s="907"/>
      <c r="C23" s="908"/>
      <c r="D23" s="51"/>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181"/>
      <c r="AH23" s="438"/>
      <c r="AI23" s="447"/>
      <c r="AJ23" s="447"/>
      <c r="AK23" s="447"/>
      <c r="AL23" s="447"/>
      <c r="AM23" s="447"/>
      <c r="AN23" s="447"/>
      <c r="AO23" s="447"/>
      <c r="AP23" s="447"/>
      <c r="AQ23" s="447"/>
      <c r="AR23" s="447"/>
      <c r="AS23" s="447"/>
      <c r="AT23" s="447"/>
      <c r="AU23" s="447"/>
      <c r="AV23" s="447"/>
      <c r="AW23" s="447"/>
      <c r="AX23" s="447"/>
      <c r="AY23" s="447"/>
      <c r="AZ23" s="447"/>
      <c r="BA23" s="447"/>
      <c r="BB23" s="447"/>
      <c r="BC23" s="447"/>
      <c r="BD23" s="447"/>
      <c r="BE23" s="447"/>
      <c r="BF23" s="447"/>
    </row>
    <row r="24" spans="1:58" ht="15.75" x14ac:dyDescent="0.15">
      <c r="A24" s="906"/>
      <c r="B24" s="907"/>
      <c r="C24" s="908"/>
      <c r="D24" s="51"/>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181"/>
      <c r="AH24" s="438" t="s">
        <v>516</v>
      </c>
      <c r="AI24" s="447"/>
      <c r="AJ24" s="447"/>
      <c r="AK24" s="447"/>
      <c r="AL24" s="447"/>
      <c r="AM24" s="447"/>
      <c r="AN24" s="447"/>
      <c r="AO24" s="447"/>
      <c r="AP24" s="447"/>
      <c r="AQ24" s="447"/>
      <c r="AR24" s="447"/>
      <c r="AS24" s="447"/>
      <c r="AT24" s="447"/>
      <c r="AU24" s="447"/>
      <c r="AV24" s="447"/>
      <c r="AW24" s="447"/>
      <c r="AX24" s="447"/>
      <c r="AY24" s="447"/>
      <c r="AZ24" s="447"/>
      <c r="BA24" s="447"/>
      <c r="BB24" s="447"/>
      <c r="BC24" s="447"/>
      <c r="BD24" s="447"/>
      <c r="BE24" s="447"/>
      <c r="BF24" s="447"/>
    </row>
    <row r="25" spans="1:58" ht="15.75" x14ac:dyDescent="0.15">
      <c r="A25" s="906"/>
      <c r="B25" s="907"/>
      <c r="C25" s="908"/>
      <c r="D25" s="51"/>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8"/>
      <c r="AD25" s="918"/>
      <c r="AE25" s="181"/>
      <c r="AH25" s="438"/>
      <c r="AI25" s="923" t="s">
        <v>870</v>
      </c>
      <c r="AJ25" s="923"/>
      <c r="AK25" s="923"/>
      <c r="AL25" s="923"/>
      <c r="AM25" s="923"/>
      <c r="AN25" s="923"/>
      <c r="AO25" s="923"/>
      <c r="AP25" s="923"/>
      <c r="AQ25" s="923"/>
      <c r="AR25" s="923"/>
      <c r="AS25" s="923"/>
      <c r="AT25" s="923"/>
      <c r="AU25" s="923"/>
      <c r="AV25" s="923"/>
      <c r="AW25" s="923"/>
      <c r="AX25" s="923"/>
      <c r="AY25" s="923"/>
      <c r="AZ25" s="923"/>
      <c r="BA25" s="923"/>
      <c r="BB25" s="923"/>
      <c r="BC25" s="923"/>
      <c r="BD25" s="923"/>
      <c r="BE25" s="923"/>
      <c r="BF25" s="923"/>
    </row>
    <row r="26" spans="1:58" ht="15.75" x14ac:dyDescent="0.15">
      <c r="A26" s="906"/>
      <c r="B26" s="907"/>
      <c r="C26" s="908"/>
      <c r="D26" s="51"/>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918"/>
      <c r="AE26" s="181"/>
      <c r="AH26" s="444"/>
      <c r="AI26" s="923"/>
      <c r="AJ26" s="923"/>
      <c r="AK26" s="923"/>
      <c r="AL26" s="923"/>
      <c r="AM26" s="923"/>
      <c r="AN26" s="923"/>
      <c r="AO26" s="923"/>
      <c r="AP26" s="923"/>
      <c r="AQ26" s="923"/>
      <c r="AR26" s="923"/>
      <c r="AS26" s="923"/>
      <c r="AT26" s="923"/>
      <c r="AU26" s="923"/>
      <c r="AV26" s="923"/>
      <c r="AW26" s="923"/>
      <c r="AX26" s="923"/>
      <c r="AY26" s="923"/>
      <c r="AZ26" s="923"/>
      <c r="BA26" s="923"/>
      <c r="BB26" s="923"/>
      <c r="BC26" s="923"/>
      <c r="BD26" s="923"/>
      <c r="BE26" s="923"/>
      <c r="BF26" s="923"/>
    </row>
    <row r="27" spans="1:58" ht="15.75" x14ac:dyDescent="0.15">
      <c r="A27" s="906"/>
      <c r="B27" s="907"/>
      <c r="C27" s="908"/>
      <c r="D27" s="51"/>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181"/>
      <c r="AH27" s="444"/>
      <c r="AI27" s="923"/>
      <c r="AJ27" s="923"/>
      <c r="AK27" s="923"/>
      <c r="AL27" s="923"/>
      <c r="AM27" s="923"/>
      <c r="AN27" s="923"/>
      <c r="AO27" s="923"/>
      <c r="AP27" s="923"/>
      <c r="AQ27" s="923"/>
      <c r="AR27" s="923"/>
      <c r="AS27" s="923"/>
      <c r="AT27" s="923"/>
      <c r="AU27" s="923"/>
      <c r="AV27" s="923"/>
      <c r="AW27" s="923"/>
      <c r="AX27" s="923"/>
      <c r="AY27" s="923"/>
      <c r="AZ27" s="923"/>
      <c r="BA27" s="923"/>
      <c r="BB27" s="923"/>
      <c r="BC27" s="923"/>
      <c r="BD27" s="923"/>
      <c r="BE27" s="923"/>
      <c r="BF27" s="923"/>
    </row>
    <row r="28" spans="1:58" ht="15.75" x14ac:dyDescent="0.15">
      <c r="A28" s="906"/>
      <c r="B28" s="907"/>
      <c r="C28" s="908"/>
      <c r="D28" s="51"/>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181"/>
      <c r="AH28" s="449"/>
      <c r="AI28" s="449"/>
      <c r="AJ28" s="449"/>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row>
    <row r="29" spans="1:58" ht="15.75" x14ac:dyDescent="0.15">
      <c r="A29" s="906"/>
      <c r="B29" s="907"/>
      <c r="C29" s="908"/>
      <c r="D29" s="51"/>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181"/>
      <c r="AH29" s="449"/>
      <c r="AI29" s="449"/>
      <c r="AJ29" s="449"/>
      <c r="AK29" s="449"/>
      <c r="AL29" s="449"/>
      <c r="AM29" s="449"/>
      <c r="AN29" s="449"/>
      <c r="AO29" s="449"/>
      <c r="AP29" s="449"/>
      <c r="AQ29" s="449"/>
      <c r="AR29" s="449"/>
      <c r="AS29" s="449"/>
      <c r="AT29" s="449"/>
      <c r="AU29" s="449"/>
      <c r="AV29" s="449"/>
      <c r="AW29" s="449"/>
      <c r="AX29" s="449"/>
      <c r="AY29" s="449"/>
      <c r="AZ29" s="449"/>
      <c r="BA29" s="449"/>
      <c r="BB29" s="449"/>
      <c r="BC29" s="449"/>
      <c r="BD29" s="449"/>
      <c r="BE29" s="449"/>
      <c r="BF29" s="449"/>
    </row>
    <row r="30" spans="1:58" ht="15.75" x14ac:dyDescent="0.15">
      <c r="A30" s="906"/>
      <c r="B30" s="907"/>
      <c r="C30" s="908"/>
      <c r="D30" s="51"/>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181"/>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row>
    <row r="31" spans="1:58" ht="15.75" x14ac:dyDescent="0.15">
      <c r="A31" s="906"/>
      <c r="B31" s="907"/>
      <c r="C31" s="908"/>
      <c r="D31" s="51"/>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181"/>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row>
    <row r="32" spans="1:58" ht="15.75" x14ac:dyDescent="0.15">
      <c r="A32" s="906"/>
      <c r="B32" s="907"/>
      <c r="C32" s="908"/>
      <c r="D32" s="51"/>
      <c r="E32" s="918"/>
      <c r="F32" s="918"/>
      <c r="G32" s="918"/>
      <c r="H32" s="918"/>
      <c r="I32" s="918"/>
      <c r="J32" s="918"/>
      <c r="K32" s="918"/>
      <c r="L32" s="918"/>
      <c r="M32" s="918"/>
      <c r="N32" s="918"/>
      <c r="O32" s="918"/>
      <c r="P32" s="918"/>
      <c r="Q32" s="918"/>
      <c r="R32" s="918"/>
      <c r="S32" s="918"/>
      <c r="T32" s="918"/>
      <c r="U32" s="918"/>
      <c r="V32" s="918"/>
      <c r="W32" s="918"/>
      <c r="X32" s="918"/>
      <c r="Y32" s="918"/>
      <c r="Z32" s="918"/>
      <c r="AA32" s="918"/>
      <c r="AB32" s="918"/>
      <c r="AC32" s="918"/>
      <c r="AD32" s="918"/>
      <c r="AE32" s="181"/>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row>
    <row r="33" spans="1:58" ht="15.75" x14ac:dyDescent="0.15">
      <c r="A33" s="906"/>
      <c r="B33" s="907"/>
      <c r="C33" s="908"/>
      <c r="D33" s="51"/>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8"/>
      <c r="AD33" s="918"/>
      <c r="AE33" s="181"/>
      <c r="AH33" s="449"/>
      <c r="AI33" s="449"/>
      <c r="AJ33" s="449"/>
      <c r="AK33" s="449"/>
      <c r="AL33" s="449"/>
      <c r="AM33" s="449"/>
      <c r="AN33" s="449"/>
      <c r="AO33" s="449"/>
      <c r="AP33" s="449"/>
      <c r="AQ33" s="449"/>
      <c r="AR33" s="449"/>
      <c r="AS33" s="449"/>
      <c r="AT33" s="449"/>
      <c r="AU33" s="449"/>
      <c r="AV33" s="449"/>
      <c r="AW33" s="449"/>
      <c r="AX33" s="449"/>
      <c r="AY33" s="449"/>
      <c r="AZ33" s="449"/>
      <c r="BA33" s="449"/>
      <c r="BB33" s="449"/>
      <c r="BC33" s="449"/>
      <c r="BD33" s="449"/>
      <c r="BE33" s="449"/>
      <c r="BF33" s="449"/>
    </row>
    <row r="34" spans="1:58" ht="15.75" x14ac:dyDescent="0.15">
      <c r="A34" s="906"/>
      <c r="B34" s="907"/>
      <c r="C34" s="908"/>
      <c r="D34" s="51"/>
      <c r="E34" s="918"/>
      <c r="F34" s="918"/>
      <c r="G34" s="918"/>
      <c r="H34" s="918"/>
      <c r="I34" s="918"/>
      <c r="J34" s="918"/>
      <c r="K34" s="918"/>
      <c r="L34" s="918"/>
      <c r="M34" s="918"/>
      <c r="N34" s="918"/>
      <c r="O34" s="918"/>
      <c r="P34" s="918"/>
      <c r="Q34" s="918"/>
      <c r="R34" s="918"/>
      <c r="S34" s="918"/>
      <c r="T34" s="918"/>
      <c r="U34" s="918"/>
      <c r="V34" s="918"/>
      <c r="W34" s="918"/>
      <c r="X34" s="918"/>
      <c r="Y34" s="918"/>
      <c r="Z34" s="918"/>
      <c r="AA34" s="918"/>
      <c r="AB34" s="918"/>
      <c r="AC34" s="918"/>
      <c r="AD34" s="918"/>
      <c r="AE34" s="181"/>
      <c r="AH34" s="449"/>
      <c r="AI34" s="449"/>
      <c r="AJ34" s="449"/>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row>
    <row r="35" spans="1:58" ht="15.75" x14ac:dyDescent="0.15">
      <c r="A35" s="906"/>
      <c r="B35" s="907"/>
      <c r="C35" s="908"/>
      <c r="D35" s="51"/>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181"/>
      <c r="AH35" s="449"/>
      <c r="AI35" s="449"/>
      <c r="AJ35" s="449"/>
      <c r="AK35" s="449"/>
      <c r="AL35" s="449"/>
      <c r="AM35" s="449"/>
      <c r="AN35" s="449"/>
      <c r="AO35" s="449"/>
      <c r="AP35" s="449"/>
      <c r="AQ35" s="449"/>
      <c r="AR35" s="449"/>
      <c r="AS35" s="449"/>
      <c r="AT35" s="449"/>
      <c r="AU35" s="449"/>
      <c r="AV35" s="449"/>
      <c r="AW35" s="449"/>
      <c r="AX35" s="449"/>
      <c r="AY35" s="449"/>
      <c r="AZ35" s="449"/>
      <c r="BA35" s="449"/>
      <c r="BB35" s="449"/>
      <c r="BC35" s="449"/>
      <c r="BD35" s="449"/>
      <c r="BE35" s="449"/>
      <c r="BF35" s="449"/>
    </row>
    <row r="36" spans="1:58" ht="15.75" x14ac:dyDescent="0.15">
      <c r="A36" s="906"/>
      <c r="B36" s="907"/>
      <c r="C36" s="908"/>
      <c r="D36" s="51"/>
      <c r="E36" s="918"/>
      <c r="F36" s="918"/>
      <c r="G36" s="918"/>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181"/>
      <c r="AH36" s="449"/>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49"/>
      <c r="BE36" s="449"/>
      <c r="BF36" s="449"/>
    </row>
    <row r="37" spans="1:58" ht="15.75" x14ac:dyDescent="0.15">
      <c r="A37" s="906"/>
      <c r="B37" s="907"/>
      <c r="C37" s="908"/>
      <c r="D37" s="51"/>
      <c r="E37" s="918"/>
      <c r="F37" s="918"/>
      <c r="G37" s="918"/>
      <c r="H37" s="918"/>
      <c r="I37" s="918"/>
      <c r="J37" s="918"/>
      <c r="K37" s="918"/>
      <c r="L37" s="918"/>
      <c r="M37" s="918"/>
      <c r="N37" s="918"/>
      <c r="O37" s="918"/>
      <c r="P37" s="918"/>
      <c r="Q37" s="918"/>
      <c r="R37" s="918"/>
      <c r="S37" s="918"/>
      <c r="T37" s="918"/>
      <c r="U37" s="918"/>
      <c r="V37" s="918"/>
      <c r="W37" s="918"/>
      <c r="X37" s="918"/>
      <c r="Y37" s="918"/>
      <c r="Z37" s="918"/>
      <c r="AA37" s="918"/>
      <c r="AB37" s="918"/>
      <c r="AC37" s="918"/>
      <c r="AD37" s="918"/>
      <c r="AE37" s="181"/>
      <c r="AH37" s="449"/>
      <c r="AI37" s="449"/>
      <c r="AJ37" s="449"/>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row>
    <row r="38" spans="1:58" ht="15.75" x14ac:dyDescent="0.15">
      <c r="A38" s="906"/>
      <c r="B38" s="907"/>
      <c r="C38" s="908"/>
      <c r="D38" s="51"/>
      <c r="E38" s="918"/>
      <c r="F38" s="918"/>
      <c r="G38" s="918"/>
      <c r="H38" s="918"/>
      <c r="I38" s="918"/>
      <c r="J38" s="918"/>
      <c r="K38" s="918"/>
      <c r="L38" s="918"/>
      <c r="M38" s="918"/>
      <c r="N38" s="918"/>
      <c r="O38" s="918"/>
      <c r="P38" s="918"/>
      <c r="Q38" s="918"/>
      <c r="R38" s="918"/>
      <c r="S38" s="918"/>
      <c r="T38" s="918"/>
      <c r="U38" s="918"/>
      <c r="V38" s="918"/>
      <c r="W38" s="918"/>
      <c r="X38" s="918"/>
      <c r="Y38" s="918"/>
      <c r="Z38" s="918"/>
      <c r="AA38" s="918"/>
      <c r="AB38" s="918"/>
      <c r="AC38" s="918"/>
      <c r="AD38" s="918"/>
      <c r="AE38" s="181"/>
      <c r="AH38" s="449"/>
      <c r="AI38" s="449"/>
      <c r="AJ38" s="449"/>
      <c r="AK38" s="449"/>
      <c r="AL38" s="449"/>
      <c r="AM38" s="449"/>
      <c r="AN38" s="449"/>
      <c r="AO38" s="449"/>
      <c r="AP38" s="449"/>
      <c r="AQ38" s="449"/>
      <c r="AR38" s="449"/>
      <c r="AS38" s="449"/>
      <c r="AT38" s="449"/>
      <c r="AU38" s="449"/>
      <c r="AV38" s="449"/>
      <c r="AW38" s="449"/>
      <c r="AX38" s="449"/>
      <c r="AY38" s="449"/>
      <c r="AZ38" s="449"/>
      <c r="BA38" s="449"/>
      <c r="BB38" s="449"/>
      <c r="BC38" s="449"/>
      <c r="BD38" s="449"/>
      <c r="BE38" s="449"/>
      <c r="BF38" s="449"/>
    </row>
    <row r="39" spans="1:58" ht="15.75" x14ac:dyDescent="0.15">
      <c r="A39" s="909"/>
      <c r="B39" s="910"/>
      <c r="C39" s="91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83"/>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row>
    <row r="40" spans="1:58" ht="15.75" x14ac:dyDescent="0.15">
      <c r="A40" s="912" t="s">
        <v>418</v>
      </c>
      <c r="B40" s="913"/>
      <c r="C40" s="914"/>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181"/>
      <c r="AH40" s="449"/>
      <c r="AI40" s="449"/>
      <c r="AJ40" s="449"/>
      <c r="AK40" s="449"/>
      <c r="AL40" s="449"/>
      <c r="AM40" s="449"/>
      <c r="AN40" s="449"/>
      <c r="AO40" s="449"/>
      <c r="AP40" s="449"/>
      <c r="AQ40" s="449"/>
      <c r="AR40" s="449"/>
      <c r="AS40" s="449"/>
      <c r="AT40" s="449"/>
      <c r="AU40" s="449"/>
      <c r="AV40" s="449"/>
      <c r="AW40" s="449"/>
      <c r="AX40" s="449"/>
      <c r="AY40" s="449"/>
      <c r="AZ40" s="449"/>
      <c r="BA40" s="449"/>
      <c r="BB40" s="449"/>
      <c r="BC40" s="449"/>
      <c r="BD40" s="449"/>
      <c r="BE40" s="449"/>
      <c r="BF40" s="449"/>
    </row>
    <row r="41" spans="1:58" ht="15.75" x14ac:dyDescent="0.15">
      <c r="A41" s="906"/>
      <c r="B41" s="907"/>
      <c r="C41" s="908"/>
      <c r="D41" s="51"/>
      <c r="E41" s="918" t="s">
        <v>411</v>
      </c>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181"/>
      <c r="AH41" s="451" t="s">
        <v>519</v>
      </c>
      <c r="AI41" s="447"/>
      <c r="AJ41" s="450"/>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row>
    <row r="42" spans="1:58" ht="15.75" x14ac:dyDescent="0.15">
      <c r="A42" s="906"/>
      <c r="B42" s="907"/>
      <c r="C42" s="908"/>
      <c r="D42" s="51"/>
      <c r="E42" s="918"/>
      <c r="F42" s="918"/>
      <c r="G42" s="918"/>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181"/>
      <c r="AH42" s="438"/>
      <c r="AI42" s="447"/>
      <c r="AJ42" s="450"/>
      <c r="AK42" s="449"/>
      <c r="AL42" s="449"/>
      <c r="AM42" s="449"/>
      <c r="AN42" s="449"/>
      <c r="AO42" s="449"/>
      <c r="AP42" s="449"/>
      <c r="AQ42" s="449"/>
      <c r="AR42" s="449"/>
      <c r="AS42" s="449"/>
      <c r="AT42" s="449"/>
      <c r="AU42" s="449"/>
      <c r="AV42" s="449"/>
      <c r="AW42" s="449"/>
      <c r="AX42" s="449"/>
      <c r="AY42" s="449"/>
      <c r="AZ42" s="449"/>
      <c r="BA42" s="449"/>
      <c r="BB42" s="449"/>
      <c r="BC42" s="449"/>
      <c r="BD42" s="449"/>
      <c r="BE42" s="449"/>
      <c r="BF42" s="449"/>
    </row>
    <row r="43" spans="1:58" ht="15.75" x14ac:dyDescent="0.15">
      <c r="A43" s="906"/>
      <c r="B43" s="907"/>
      <c r="C43" s="908"/>
      <c r="D43" s="51"/>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181"/>
      <c r="AH43" s="438" t="s">
        <v>516</v>
      </c>
      <c r="AI43" s="447"/>
      <c r="AJ43" s="450"/>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row>
    <row r="44" spans="1:58" ht="15.75" x14ac:dyDescent="0.25">
      <c r="A44" s="906"/>
      <c r="B44" s="907"/>
      <c r="C44" s="908"/>
      <c r="D44" s="51"/>
      <c r="E44" s="918"/>
      <c r="F44" s="918"/>
      <c r="G44" s="918"/>
      <c r="H44" s="918"/>
      <c r="I44" s="918"/>
      <c r="J44" s="918"/>
      <c r="K44" s="918"/>
      <c r="L44" s="918"/>
      <c r="M44" s="918"/>
      <c r="N44" s="918"/>
      <c r="O44" s="918"/>
      <c r="P44" s="918"/>
      <c r="Q44" s="918"/>
      <c r="R44" s="918"/>
      <c r="S44" s="918"/>
      <c r="T44" s="918"/>
      <c r="U44" s="918"/>
      <c r="V44" s="918"/>
      <c r="W44" s="918"/>
      <c r="X44" s="918"/>
      <c r="Y44" s="918"/>
      <c r="Z44" s="918"/>
      <c r="AA44" s="918"/>
      <c r="AB44" s="918"/>
      <c r="AC44" s="918"/>
      <c r="AD44" s="918"/>
      <c r="AE44" s="181"/>
      <c r="AH44" s="444"/>
      <c r="AI44" s="448" t="s">
        <v>871</v>
      </c>
      <c r="AJ44" s="450"/>
      <c r="AK44" s="449"/>
      <c r="AL44" s="449"/>
      <c r="AM44" s="449"/>
      <c r="AN44" s="449"/>
      <c r="AO44" s="449"/>
      <c r="AP44" s="449"/>
      <c r="AQ44" s="449"/>
      <c r="AR44" s="449"/>
      <c r="AS44" s="449"/>
      <c r="AT44" s="449"/>
      <c r="AU44" s="449"/>
      <c r="AV44" s="449"/>
      <c r="AW44" s="449"/>
      <c r="AX44" s="449"/>
      <c r="AY44" s="449"/>
      <c r="AZ44" s="449"/>
      <c r="BA44" s="449"/>
      <c r="BB44" s="449"/>
      <c r="BC44" s="449"/>
      <c r="BD44" s="449"/>
      <c r="BE44" s="449"/>
      <c r="BF44" s="449"/>
    </row>
    <row r="45" spans="1:58" x14ac:dyDescent="0.15">
      <c r="A45" s="906"/>
      <c r="B45" s="907"/>
      <c r="C45" s="908"/>
      <c r="D45" s="51"/>
      <c r="E45" s="918"/>
      <c r="F45" s="918"/>
      <c r="G45" s="918"/>
      <c r="H45" s="918"/>
      <c r="I45" s="918"/>
      <c r="J45" s="918"/>
      <c r="K45" s="918"/>
      <c r="L45" s="918"/>
      <c r="M45" s="918"/>
      <c r="N45" s="918"/>
      <c r="O45" s="918"/>
      <c r="P45" s="918"/>
      <c r="Q45" s="918"/>
      <c r="R45" s="918"/>
      <c r="S45" s="918"/>
      <c r="T45" s="918"/>
      <c r="U45" s="918"/>
      <c r="V45" s="918"/>
      <c r="W45" s="918"/>
      <c r="X45" s="918"/>
      <c r="Y45" s="918"/>
      <c r="Z45" s="918"/>
      <c r="AA45" s="918"/>
      <c r="AB45" s="918"/>
      <c r="AC45" s="918"/>
      <c r="AD45" s="918"/>
      <c r="AE45" s="181"/>
    </row>
    <row r="46" spans="1:58" x14ac:dyDescent="0.15">
      <c r="A46" s="906"/>
      <c r="B46" s="907"/>
      <c r="C46" s="908"/>
      <c r="D46" s="51"/>
      <c r="E46" s="918"/>
      <c r="F46" s="918"/>
      <c r="G46" s="918"/>
      <c r="H46" s="918"/>
      <c r="I46" s="918"/>
      <c r="J46" s="918"/>
      <c r="K46" s="918"/>
      <c r="L46" s="918"/>
      <c r="M46" s="918"/>
      <c r="N46" s="918"/>
      <c r="O46" s="918"/>
      <c r="P46" s="918"/>
      <c r="Q46" s="918"/>
      <c r="R46" s="918"/>
      <c r="S46" s="918"/>
      <c r="T46" s="918"/>
      <c r="U46" s="918"/>
      <c r="V46" s="918"/>
      <c r="W46" s="918"/>
      <c r="X46" s="918"/>
      <c r="Y46" s="918"/>
      <c r="Z46" s="918"/>
      <c r="AA46" s="918"/>
      <c r="AB46" s="918"/>
      <c r="AC46" s="918"/>
      <c r="AD46" s="918"/>
      <c r="AE46" s="181"/>
    </row>
    <row r="47" spans="1:58" x14ac:dyDescent="0.15">
      <c r="A47" s="906"/>
      <c r="B47" s="907"/>
      <c r="C47" s="908"/>
      <c r="D47" s="51"/>
      <c r="E47" s="918"/>
      <c r="F47" s="918"/>
      <c r="G47" s="918"/>
      <c r="H47" s="918"/>
      <c r="I47" s="918"/>
      <c r="J47" s="918"/>
      <c r="K47" s="918"/>
      <c r="L47" s="918"/>
      <c r="M47" s="918"/>
      <c r="N47" s="918"/>
      <c r="O47" s="918"/>
      <c r="P47" s="918"/>
      <c r="Q47" s="918"/>
      <c r="R47" s="918"/>
      <c r="S47" s="918"/>
      <c r="T47" s="918"/>
      <c r="U47" s="918"/>
      <c r="V47" s="918"/>
      <c r="W47" s="918"/>
      <c r="X47" s="918"/>
      <c r="Y47" s="918"/>
      <c r="Z47" s="918"/>
      <c r="AA47" s="918"/>
      <c r="AB47" s="918"/>
      <c r="AC47" s="918"/>
      <c r="AD47" s="918"/>
      <c r="AE47" s="181"/>
    </row>
    <row r="48" spans="1:58" x14ac:dyDescent="0.15">
      <c r="A48" s="906"/>
      <c r="B48" s="907"/>
      <c r="C48" s="908"/>
      <c r="D48" s="51"/>
      <c r="E48" s="918"/>
      <c r="F48" s="918"/>
      <c r="G48" s="918"/>
      <c r="H48" s="918"/>
      <c r="I48" s="918"/>
      <c r="J48" s="918"/>
      <c r="K48" s="918"/>
      <c r="L48" s="918"/>
      <c r="M48" s="918"/>
      <c r="N48" s="918"/>
      <c r="O48" s="918"/>
      <c r="P48" s="918"/>
      <c r="Q48" s="918"/>
      <c r="R48" s="918"/>
      <c r="S48" s="918"/>
      <c r="T48" s="918"/>
      <c r="U48" s="918"/>
      <c r="V48" s="918"/>
      <c r="W48" s="918"/>
      <c r="X48" s="918"/>
      <c r="Y48" s="918"/>
      <c r="Z48" s="918"/>
      <c r="AA48" s="918"/>
      <c r="AB48" s="918"/>
      <c r="AC48" s="918"/>
      <c r="AD48" s="918"/>
      <c r="AE48" s="181"/>
    </row>
    <row r="49" spans="1:31" x14ac:dyDescent="0.15">
      <c r="A49" s="906"/>
      <c r="B49" s="907"/>
      <c r="C49" s="908"/>
      <c r="D49" s="51"/>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181"/>
    </row>
    <row r="50" spans="1:31" x14ac:dyDescent="0.15">
      <c r="A50" s="906"/>
      <c r="B50" s="907"/>
      <c r="C50" s="908"/>
      <c r="D50" s="51"/>
      <c r="E50" s="918"/>
      <c r="F50" s="918"/>
      <c r="G50" s="918"/>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181"/>
    </row>
    <row r="51" spans="1:31" x14ac:dyDescent="0.15">
      <c r="A51" s="906"/>
      <c r="B51" s="907"/>
      <c r="C51" s="908"/>
      <c r="D51" s="51"/>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181"/>
    </row>
    <row r="52" spans="1:31" x14ac:dyDescent="0.15">
      <c r="A52" s="906"/>
      <c r="B52" s="907"/>
      <c r="C52" s="908"/>
      <c r="D52" s="51"/>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181"/>
    </row>
    <row r="53" spans="1:31" x14ac:dyDescent="0.15">
      <c r="A53" s="906"/>
      <c r="B53" s="907"/>
      <c r="C53" s="908"/>
      <c r="D53" s="51"/>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181"/>
    </row>
    <row r="54" spans="1:31" x14ac:dyDescent="0.15">
      <c r="A54" s="906"/>
      <c r="B54" s="907"/>
      <c r="C54" s="908"/>
      <c r="D54" s="51"/>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181"/>
    </row>
    <row r="55" spans="1:31" x14ac:dyDescent="0.15">
      <c r="A55" s="906"/>
      <c r="B55" s="907"/>
      <c r="C55" s="908"/>
      <c r="D55" s="51"/>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181"/>
    </row>
    <row r="56" spans="1:31" x14ac:dyDescent="0.15">
      <c r="A56" s="906"/>
      <c r="B56" s="907"/>
      <c r="C56" s="908"/>
      <c r="D56" s="51"/>
      <c r="E56" s="918"/>
      <c r="F56" s="918"/>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181"/>
    </row>
    <row r="57" spans="1:31" x14ac:dyDescent="0.15">
      <c r="A57" s="906"/>
      <c r="B57" s="907"/>
      <c r="C57" s="908"/>
      <c r="D57" s="51"/>
      <c r="E57" s="918"/>
      <c r="F57" s="918"/>
      <c r="G57" s="918"/>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181"/>
    </row>
    <row r="58" spans="1:31" ht="14.25" thickBot="1" x14ac:dyDescent="0.2">
      <c r="A58" s="915"/>
      <c r="B58" s="916"/>
      <c r="C58" s="917"/>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5"/>
    </row>
    <row r="59" spans="1:31" x14ac:dyDescent="0.15">
      <c r="B59" s="32" t="s">
        <v>412</v>
      </c>
    </row>
  </sheetData>
  <mergeCells count="9">
    <mergeCell ref="A40:C58"/>
    <mergeCell ref="AI7:BF8"/>
    <mergeCell ref="AI25:BF27"/>
    <mergeCell ref="A1:AE1"/>
    <mergeCell ref="A2:C20"/>
    <mergeCell ref="A21:C39"/>
    <mergeCell ref="E41:AD57"/>
    <mergeCell ref="E22:AD38"/>
    <mergeCell ref="E3:AD19"/>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BC58"/>
  <sheetViews>
    <sheetView zoomScale="120" zoomScaleNormal="120" workbookViewId="0">
      <selection activeCell="A2" sqref="A2"/>
    </sheetView>
  </sheetViews>
  <sheetFormatPr defaultColWidth="2.875" defaultRowHeight="13.5" x14ac:dyDescent="0.15"/>
  <cols>
    <col min="1" max="16384" width="2.875" style="3"/>
  </cols>
  <sheetData>
    <row r="1" spans="1:55" ht="18" thickBot="1" x14ac:dyDescent="0.2">
      <c r="A1" s="933" t="s">
        <v>419</v>
      </c>
      <c r="B1" s="933"/>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row>
    <row r="2" spans="1:55" ht="15" x14ac:dyDescent="0.15">
      <c r="A2" s="424"/>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6"/>
      <c r="AG2" s="446" t="s">
        <v>510</v>
      </c>
      <c r="AH2" s="284"/>
      <c r="AI2" s="284"/>
      <c r="AJ2" s="284"/>
      <c r="AK2" s="284"/>
      <c r="AL2" s="284"/>
      <c r="AM2" s="284"/>
      <c r="AN2" s="284"/>
      <c r="AO2" s="284"/>
      <c r="AP2" s="284"/>
      <c r="AQ2" s="284"/>
      <c r="AR2" s="284"/>
      <c r="AS2" s="284"/>
      <c r="AT2" s="284"/>
      <c r="AU2" s="284"/>
      <c r="AV2" s="284"/>
      <c r="AW2" s="284"/>
      <c r="AX2" s="284"/>
      <c r="AY2" s="284"/>
      <c r="AZ2" s="284"/>
      <c r="BA2" s="284"/>
      <c r="BB2" s="284"/>
      <c r="BC2" s="284"/>
    </row>
    <row r="3" spans="1:55" ht="15.75" x14ac:dyDescent="0.15">
      <c r="A3" s="427"/>
      <c r="B3" s="428"/>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30"/>
      <c r="AG3" s="284"/>
      <c r="AH3" s="443" t="s">
        <v>869</v>
      </c>
      <c r="AI3" s="444"/>
      <c r="AJ3" s="444"/>
      <c r="AK3" s="444"/>
      <c r="AL3" s="444"/>
      <c r="AM3" s="444"/>
      <c r="AN3" s="444"/>
      <c r="AO3" s="444"/>
      <c r="AP3" s="444"/>
      <c r="AQ3" s="444"/>
      <c r="AR3" s="444"/>
      <c r="AS3" s="444"/>
      <c r="AT3" s="444"/>
      <c r="AU3" s="444"/>
      <c r="AV3" s="444"/>
      <c r="AW3" s="444"/>
      <c r="AX3" s="444"/>
      <c r="AY3" s="444"/>
      <c r="AZ3" s="444"/>
      <c r="BA3" s="444"/>
      <c r="BB3" s="444"/>
      <c r="BC3" s="444"/>
    </row>
    <row r="4" spans="1:55" x14ac:dyDescent="0.15">
      <c r="A4" s="427"/>
      <c r="B4" s="428"/>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30"/>
      <c r="AG4" s="284"/>
      <c r="AH4" s="934" t="s">
        <v>511</v>
      </c>
      <c r="AI4" s="934"/>
      <c r="AJ4" s="934"/>
      <c r="AK4" s="934"/>
      <c r="AL4" s="934"/>
      <c r="AM4" s="934"/>
      <c r="AN4" s="934"/>
      <c r="AO4" s="934"/>
      <c r="AP4" s="934"/>
      <c r="AQ4" s="934"/>
      <c r="AR4" s="934"/>
      <c r="AS4" s="934"/>
      <c r="AT4" s="934"/>
      <c r="AU4" s="934"/>
      <c r="AV4" s="934"/>
      <c r="AW4" s="934"/>
      <c r="AX4" s="934"/>
      <c r="AY4" s="934"/>
      <c r="AZ4" s="934"/>
      <c r="BA4" s="934"/>
      <c r="BB4" s="934"/>
      <c r="BC4" s="934"/>
    </row>
    <row r="5" spans="1:55" x14ac:dyDescent="0.15">
      <c r="A5" s="427"/>
      <c r="B5" s="428"/>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30"/>
      <c r="AG5" s="284"/>
      <c r="AH5" s="934"/>
      <c r="AI5" s="934"/>
      <c r="AJ5" s="934"/>
      <c r="AK5" s="934"/>
      <c r="AL5" s="934"/>
      <c r="AM5" s="934"/>
      <c r="AN5" s="934"/>
      <c r="AO5" s="934"/>
      <c r="AP5" s="934"/>
      <c r="AQ5" s="934"/>
      <c r="AR5" s="934"/>
      <c r="AS5" s="934"/>
      <c r="AT5" s="934"/>
      <c r="AU5" s="934"/>
      <c r="AV5" s="934"/>
      <c r="AW5" s="934"/>
      <c r="AX5" s="934"/>
      <c r="AY5" s="934"/>
      <c r="AZ5" s="934"/>
      <c r="BA5" s="934"/>
      <c r="BB5" s="934"/>
      <c r="BC5" s="934"/>
    </row>
    <row r="6" spans="1:55" x14ac:dyDescent="0.15">
      <c r="A6" s="427"/>
      <c r="B6" s="428"/>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30"/>
      <c r="AG6" s="284"/>
      <c r="AH6" s="934" t="s">
        <v>512</v>
      </c>
      <c r="AI6" s="934"/>
      <c r="AJ6" s="934"/>
      <c r="AK6" s="934"/>
      <c r="AL6" s="934"/>
      <c r="AM6" s="934"/>
      <c r="AN6" s="934"/>
      <c r="AO6" s="934"/>
      <c r="AP6" s="934"/>
      <c r="AQ6" s="934"/>
      <c r="AR6" s="934"/>
      <c r="AS6" s="934"/>
      <c r="AT6" s="934"/>
      <c r="AU6" s="934"/>
      <c r="AV6" s="934"/>
      <c r="AW6" s="934"/>
      <c r="AX6" s="934"/>
      <c r="AY6" s="934"/>
      <c r="AZ6" s="934"/>
      <c r="BA6" s="934"/>
      <c r="BB6" s="934"/>
      <c r="BC6" s="934"/>
    </row>
    <row r="7" spans="1:55" x14ac:dyDescent="0.15">
      <c r="A7" s="427"/>
      <c r="B7" s="428"/>
      <c r="C7" s="429"/>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30"/>
      <c r="AG7" s="284"/>
      <c r="AH7" s="934"/>
      <c r="AI7" s="934"/>
      <c r="AJ7" s="934"/>
      <c r="AK7" s="934"/>
      <c r="AL7" s="934"/>
      <c r="AM7" s="934"/>
      <c r="AN7" s="934"/>
      <c r="AO7" s="934"/>
      <c r="AP7" s="934"/>
      <c r="AQ7" s="934"/>
      <c r="AR7" s="934"/>
      <c r="AS7" s="934"/>
      <c r="AT7" s="934"/>
      <c r="AU7" s="934"/>
      <c r="AV7" s="934"/>
      <c r="AW7" s="934"/>
      <c r="AX7" s="934"/>
      <c r="AY7" s="934"/>
      <c r="AZ7" s="934"/>
      <c r="BA7" s="934"/>
      <c r="BB7" s="934"/>
      <c r="BC7" s="934"/>
    </row>
    <row r="8" spans="1:55" ht="15.75" x14ac:dyDescent="0.15">
      <c r="A8" s="427"/>
      <c r="B8" s="428"/>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30"/>
      <c r="AG8" s="284"/>
      <c r="AH8" s="445" t="s">
        <v>513</v>
      </c>
      <c r="AI8" s="444"/>
      <c r="AJ8" s="444"/>
      <c r="AK8" s="444"/>
      <c r="AL8" s="444"/>
      <c r="AM8" s="444"/>
      <c r="AN8" s="444"/>
      <c r="AO8" s="444"/>
      <c r="AP8" s="444"/>
      <c r="AQ8" s="444"/>
      <c r="AR8" s="444"/>
      <c r="AS8" s="444"/>
      <c r="AT8" s="444"/>
      <c r="AU8" s="444"/>
      <c r="AV8" s="444"/>
      <c r="AW8" s="444"/>
      <c r="AX8" s="444"/>
      <c r="AY8" s="444"/>
      <c r="AZ8" s="444"/>
      <c r="BA8" s="444"/>
      <c r="BB8" s="444"/>
      <c r="BC8" s="444"/>
    </row>
    <row r="9" spans="1:55" x14ac:dyDescent="0.15">
      <c r="A9" s="427"/>
      <c r="B9" s="428"/>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30"/>
    </row>
    <row r="10" spans="1:55" x14ac:dyDescent="0.15">
      <c r="A10" s="427"/>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30"/>
    </row>
    <row r="11" spans="1:55" x14ac:dyDescent="0.15">
      <c r="A11" s="427"/>
      <c r="B11" s="429"/>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30"/>
    </row>
    <row r="12" spans="1:55" x14ac:dyDescent="0.15">
      <c r="A12" s="427"/>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30"/>
    </row>
    <row r="13" spans="1:55" x14ac:dyDescent="0.15">
      <c r="A13" s="427"/>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30"/>
    </row>
    <row r="14" spans="1:55" x14ac:dyDescent="0.15">
      <c r="A14" s="427"/>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30"/>
    </row>
    <row r="15" spans="1:55" x14ac:dyDescent="0.15">
      <c r="A15" s="427"/>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30"/>
    </row>
    <row r="16" spans="1:55" x14ac:dyDescent="0.15">
      <c r="A16" s="427"/>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30"/>
    </row>
    <row r="17" spans="1:31" x14ac:dyDescent="0.15">
      <c r="A17" s="427"/>
      <c r="B17" s="429"/>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30"/>
    </row>
    <row r="18" spans="1:31" x14ac:dyDescent="0.15">
      <c r="A18" s="427"/>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30"/>
    </row>
    <row r="19" spans="1:31" x14ac:dyDescent="0.15">
      <c r="A19" s="427"/>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row>
    <row r="20" spans="1:31" x14ac:dyDescent="0.15">
      <c r="A20" s="427"/>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30"/>
    </row>
    <row r="21" spans="1:31" x14ac:dyDescent="0.15">
      <c r="A21" s="427"/>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30"/>
    </row>
    <row r="22" spans="1:31" x14ac:dyDescent="0.15">
      <c r="A22" s="427"/>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30"/>
    </row>
    <row r="23" spans="1:31" x14ac:dyDescent="0.15">
      <c r="A23" s="427"/>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row>
    <row r="24" spans="1:31" x14ac:dyDescent="0.15">
      <c r="A24" s="427"/>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30"/>
    </row>
    <row r="25" spans="1:31" x14ac:dyDescent="0.15">
      <c r="A25" s="427"/>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30"/>
    </row>
    <row r="26" spans="1:31" x14ac:dyDescent="0.15">
      <c r="A26" s="427"/>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30"/>
    </row>
    <row r="27" spans="1:31" x14ac:dyDescent="0.15">
      <c r="A27" s="427"/>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30"/>
    </row>
    <row r="28" spans="1:31" x14ac:dyDescent="0.15">
      <c r="A28" s="427"/>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30"/>
    </row>
    <row r="29" spans="1:31" x14ac:dyDescent="0.15">
      <c r="A29" s="427"/>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30"/>
    </row>
    <row r="30" spans="1:31" x14ac:dyDescent="0.15">
      <c r="A30" s="427"/>
      <c r="B30" s="429"/>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30"/>
    </row>
    <row r="31" spans="1:31" x14ac:dyDescent="0.15">
      <c r="A31" s="427"/>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30"/>
    </row>
    <row r="32" spans="1:31" x14ac:dyDescent="0.15">
      <c r="A32" s="427"/>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30"/>
    </row>
    <row r="33" spans="1:31" x14ac:dyDescent="0.15">
      <c r="A33" s="427"/>
      <c r="B33" s="429"/>
      <c r="C33" s="429"/>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30"/>
    </row>
    <row r="34" spans="1:31" x14ac:dyDescent="0.15">
      <c r="A34" s="427"/>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30"/>
    </row>
    <row r="35" spans="1:31" x14ac:dyDescent="0.15">
      <c r="A35" s="427"/>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30"/>
    </row>
    <row r="36" spans="1:31" x14ac:dyDescent="0.15">
      <c r="A36" s="427"/>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30"/>
    </row>
    <row r="37" spans="1:31" x14ac:dyDescent="0.15">
      <c r="A37" s="427"/>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30"/>
    </row>
    <row r="38" spans="1:31" x14ac:dyDescent="0.15">
      <c r="A38" s="427"/>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30"/>
    </row>
    <row r="39" spans="1:31" x14ac:dyDescent="0.15">
      <c r="A39" s="427"/>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30"/>
    </row>
    <row r="40" spans="1:31" x14ac:dyDescent="0.15">
      <c r="A40" s="427"/>
      <c r="B40" s="429"/>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30"/>
    </row>
    <row r="41" spans="1:31" x14ac:dyDescent="0.15">
      <c r="A41" s="427"/>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30"/>
    </row>
    <row r="42" spans="1:31" x14ac:dyDescent="0.15">
      <c r="A42" s="427"/>
      <c r="B42" s="429"/>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30"/>
    </row>
    <row r="43" spans="1:31" x14ac:dyDescent="0.15">
      <c r="A43" s="427"/>
      <c r="B43" s="42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30"/>
    </row>
    <row r="44" spans="1:31" x14ac:dyDescent="0.15">
      <c r="A44" s="427"/>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30"/>
    </row>
    <row r="45" spans="1:31" x14ac:dyDescent="0.15">
      <c r="A45" s="427"/>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30"/>
    </row>
    <row r="46" spans="1:31" x14ac:dyDescent="0.15">
      <c r="A46" s="427"/>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30"/>
    </row>
    <row r="47" spans="1:31" x14ac:dyDescent="0.15">
      <c r="A47" s="427"/>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30"/>
    </row>
    <row r="48" spans="1:31" x14ac:dyDescent="0.15">
      <c r="A48" s="427"/>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30"/>
    </row>
    <row r="49" spans="1:31" x14ac:dyDescent="0.15">
      <c r="A49" s="427"/>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30"/>
    </row>
    <row r="50" spans="1:31" x14ac:dyDescent="0.15">
      <c r="A50" s="427"/>
      <c r="B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30"/>
    </row>
    <row r="51" spans="1:31" x14ac:dyDescent="0.15">
      <c r="A51" s="427"/>
      <c r="B51" s="42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30"/>
    </row>
    <row r="52" spans="1:31" x14ac:dyDescent="0.15">
      <c r="A52" s="427"/>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30"/>
    </row>
    <row r="53" spans="1:31" x14ac:dyDescent="0.15">
      <c r="A53" s="427"/>
      <c r="B53" s="429"/>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30"/>
    </row>
    <row r="54" spans="1:31" x14ac:dyDescent="0.15">
      <c r="A54" s="427"/>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30"/>
    </row>
    <row r="55" spans="1:31" x14ac:dyDescent="0.15">
      <c r="A55" s="427"/>
      <c r="B55" s="429"/>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30"/>
    </row>
    <row r="56" spans="1:31" x14ac:dyDescent="0.15">
      <c r="A56" s="427"/>
      <c r="B56" s="429"/>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30"/>
    </row>
    <row r="57" spans="1:31" x14ac:dyDescent="0.15">
      <c r="A57" s="427"/>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30"/>
    </row>
    <row r="58" spans="1:31" ht="14.25" thickBot="1" x14ac:dyDescent="0.2">
      <c r="A58" s="431"/>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3"/>
    </row>
  </sheetData>
  <mergeCells count="3">
    <mergeCell ref="A1:AE1"/>
    <mergeCell ref="AH4:BC5"/>
    <mergeCell ref="AH6:BC7"/>
  </mergeCells>
  <phoneticPr fontId="2"/>
  <printOptions horizontalCentered="1"/>
  <pageMargins left="0.39370078740157483" right="0.39370078740157483" top="0.59055118110236227" bottom="0.59055118110236227" header="0.51181102362204722" footer="0.51181102362204722"/>
  <pageSetup paperSize="9" orientation="portrait" r:id="rId1"/>
  <headerFooter>
    <oddFooter>&amp;C&amp;"ＭＳ 明朝,標準"&amp;10&amp;A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CB61"/>
  <sheetViews>
    <sheetView showGridLines="0" zoomScale="120" zoomScaleNormal="120" workbookViewId="0">
      <selection activeCell="F5" sqref="F5:T6"/>
    </sheetView>
  </sheetViews>
  <sheetFormatPr defaultRowHeight="13.5" x14ac:dyDescent="0.15"/>
  <cols>
    <col min="1" max="79" width="2.875" style="32" customWidth="1"/>
    <col min="80" max="16384" width="9" style="32"/>
  </cols>
  <sheetData>
    <row r="1" spans="1:80" x14ac:dyDescent="0.15">
      <c r="AC1" s="558" t="s">
        <v>732</v>
      </c>
      <c r="AD1" s="558"/>
      <c r="AE1" s="558"/>
      <c r="AF1" s="51"/>
      <c r="CB1" s="161" t="s">
        <v>317</v>
      </c>
    </row>
    <row r="2" spans="1:80" ht="17.25" customHeight="1" x14ac:dyDescent="0.15">
      <c r="A2" s="38"/>
      <c r="B2" s="610" t="s">
        <v>747</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H2" s="935" t="s">
        <v>721</v>
      </c>
      <c r="AI2" s="935"/>
      <c r="AJ2" s="935"/>
      <c r="AK2" s="935"/>
      <c r="AL2" s="935"/>
      <c r="AM2" s="935"/>
      <c r="AN2" s="935"/>
      <c r="AO2" s="935"/>
      <c r="AP2" s="935"/>
      <c r="AQ2" s="935"/>
      <c r="AR2" s="935"/>
      <c r="AS2" s="935"/>
      <c r="AT2" s="935"/>
      <c r="AU2" s="935"/>
      <c r="AV2" s="935"/>
      <c r="AW2" s="935"/>
      <c r="AX2" s="935"/>
      <c r="CB2" s="161" t="s">
        <v>318</v>
      </c>
    </row>
    <row r="3" spans="1:80" ht="21" x14ac:dyDescent="0.15">
      <c r="B3" s="745" t="s">
        <v>752</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H3" s="935"/>
      <c r="AI3" s="935"/>
      <c r="AJ3" s="935"/>
      <c r="AK3" s="935"/>
      <c r="AL3" s="935"/>
      <c r="AM3" s="935"/>
      <c r="AN3" s="935"/>
      <c r="AO3" s="935"/>
      <c r="AP3" s="935"/>
      <c r="AQ3" s="935"/>
      <c r="AR3" s="935"/>
      <c r="AS3" s="935"/>
      <c r="AT3" s="935"/>
      <c r="AU3" s="935"/>
      <c r="AV3" s="935"/>
      <c r="AW3" s="935"/>
      <c r="AX3" s="935"/>
      <c r="CB3" s="161" t="s">
        <v>320</v>
      </c>
    </row>
    <row r="4" spans="1:80" ht="6" customHeight="1" x14ac:dyDescent="0.15">
      <c r="L4" s="174"/>
      <c r="M4" s="174"/>
      <c r="N4" s="174"/>
      <c r="O4" s="174"/>
      <c r="P4" s="174"/>
      <c r="Q4" s="174"/>
      <c r="R4" s="174"/>
      <c r="S4" s="174"/>
      <c r="AH4" s="935"/>
      <c r="AI4" s="935"/>
      <c r="AJ4" s="935"/>
      <c r="AK4" s="935"/>
      <c r="AL4" s="935"/>
      <c r="AM4" s="935"/>
      <c r="AN4" s="935"/>
      <c r="AO4" s="935"/>
      <c r="AP4" s="935"/>
      <c r="AQ4" s="935"/>
      <c r="AR4" s="935"/>
      <c r="AS4" s="935"/>
      <c r="AT4" s="935"/>
      <c r="AU4" s="935"/>
      <c r="AV4" s="935"/>
      <c r="AW4" s="935"/>
      <c r="AX4" s="935"/>
      <c r="CB4" s="161" t="s">
        <v>321</v>
      </c>
    </row>
    <row r="5" spans="1:80" ht="18" customHeight="1" x14ac:dyDescent="0.15">
      <c r="B5" s="726" t="s">
        <v>751</v>
      </c>
      <c r="C5" s="706"/>
      <c r="D5" s="706"/>
      <c r="E5" s="707"/>
      <c r="F5" s="656"/>
      <c r="G5" s="656"/>
      <c r="H5" s="656"/>
      <c r="I5" s="656"/>
      <c r="J5" s="656"/>
      <c r="K5" s="656"/>
      <c r="L5" s="656"/>
      <c r="M5" s="656"/>
      <c r="N5" s="656"/>
      <c r="O5" s="656"/>
      <c r="P5" s="656"/>
      <c r="Q5" s="656"/>
      <c r="R5" s="656"/>
      <c r="S5" s="656"/>
      <c r="T5" s="656"/>
      <c r="U5" s="82"/>
      <c r="V5" s="82"/>
      <c r="W5" s="82"/>
      <c r="X5" s="82"/>
      <c r="Y5" s="82"/>
      <c r="Z5" s="82"/>
      <c r="AA5" s="82"/>
      <c r="AB5" s="82"/>
      <c r="AC5" s="82"/>
      <c r="AD5" s="82"/>
      <c r="AE5" s="80"/>
      <c r="AH5" s="935"/>
      <c r="AI5" s="935"/>
      <c r="AJ5" s="935"/>
      <c r="AK5" s="935"/>
      <c r="AL5" s="935"/>
      <c r="AM5" s="935"/>
      <c r="AN5" s="935"/>
      <c r="AO5" s="935"/>
      <c r="AP5" s="935"/>
      <c r="AQ5" s="935"/>
      <c r="AR5" s="935"/>
      <c r="AS5" s="935"/>
      <c r="AT5" s="935"/>
      <c r="AU5" s="935"/>
      <c r="AV5" s="935"/>
      <c r="AW5" s="935"/>
      <c r="AX5" s="935"/>
      <c r="CB5" s="161" t="s">
        <v>322</v>
      </c>
    </row>
    <row r="6" spans="1:80" ht="18" customHeight="1" x14ac:dyDescent="0.15">
      <c r="B6" s="727"/>
      <c r="C6" s="728"/>
      <c r="D6" s="728"/>
      <c r="E6" s="729"/>
      <c r="F6" s="662"/>
      <c r="G6" s="662"/>
      <c r="H6" s="662"/>
      <c r="I6" s="662"/>
      <c r="J6" s="662"/>
      <c r="K6" s="662"/>
      <c r="L6" s="662"/>
      <c r="M6" s="662"/>
      <c r="N6" s="662"/>
      <c r="O6" s="662"/>
      <c r="P6" s="662"/>
      <c r="Q6" s="662"/>
      <c r="R6" s="662"/>
      <c r="S6" s="662"/>
      <c r="T6" s="662"/>
      <c r="U6" s="785" t="s">
        <v>421</v>
      </c>
      <c r="V6" s="785"/>
      <c r="W6" s="785"/>
      <c r="X6" s="966"/>
      <c r="Y6" s="965"/>
      <c r="Z6" s="178" t="s">
        <v>2</v>
      </c>
      <c r="AA6" s="965"/>
      <c r="AB6" s="965"/>
      <c r="AC6" s="178" t="s">
        <v>420</v>
      </c>
      <c r="AD6" s="963"/>
      <c r="AE6" s="964"/>
      <c r="AH6" s="935"/>
      <c r="AI6" s="935"/>
      <c r="AJ6" s="935"/>
      <c r="AK6" s="935"/>
      <c r="AL6" s="935"/>
      <c r="AM6" s="935"/>
      <c r="AN6" s="935"/>
      <c r="AO6" s="935"/>
      <c r="AP6" s="935"/>
      <c r="AQ6" s="935"/>
      <c r="AR6" s="935"/>
      <c r="AS6" s="935"/>
      <c r="AT6" s="935"/>
      <c r="AU6" s="935"/>
      <c r="AV6" s="935"/>
      <c r="AW6" s="935"/>
      <c r="AX6" s="935"/>
      <c r="CB6" s="161" t="s">
        <v>323</v>
      </c>
    </row>
    <row r="7" spans="1:80" ht="18" customHeight="1" x14ac:dyDescent="0.15">
      <c r="B7" s="969" t="s">
        <v>149</v>
      </c>
      <c r="C7" s="970"/>
      <c r="D7" s="970"/>
      <c r="E7" s="971"/>
      <c r="F7" s="959" t="str">
        <f>'1'!I38</f>
        <v/>
      </c>
      <c r="G7" s="959"/>
      <c r="H7" s="959"/>
      <c r="I7" s="959"/>
      <c r="J7" s="959"/>
      <c r="K7" s="959"/>
      <c r="L7" s="959"/>
      <c r="M7" s="959"/>
      <c r="N7" s="959"/>
      <c r="O7" s="959"/>
      <c r="P7" s="959"/>
      <c r="Q7" s="959"/>
      <c r="R7" s="959"/>
      <c r="S7" s="959"/>
      <c r="T7" s="960"/>
      <c r="U7" s="726" t="s">
        <v>24</v>
      </c>
      <c r="V7" s="706"/>
      <c r="W7" s="706"/>
      <c r="X7" s="707"/>
      <c r="Y7" s="953" t="str">
        <f>'1'!I40</f>
        <v>　</v>
      </c>
      <c r="Z7" s="955" t="str">
        <f>ASC('1'!K40&amp;'1'!L40)</f>
        <v/>
      </c>
      <c r="AA7" s="936" t="s">
        <v>424</v>
      </c>
      <c r="AB7" s="937" t="str">
        <f>ASC('1'!N40&amp;'1'!O40)</f>
        <v/>
      </c>
      <c r="AC7" s="939" t="s">
        <v>423</v>
      </c>
      <c r="AD7" s="937" t="str">
        <f>ASC('1'!Q40&amp;'1'!R40)</f>
        <v/>
      </c>
      <c r="AE7" s="967" t="s">
        <v>422</v>
      </c>
      <c r="AH7" s="935"/>
      <c r="AI7" s="935"/>
      <c r="AJ7" s="935"/>
      <c r="AK7" s="935"/>
      <c r="AL7" s="935"/>
      <c r="AM7" s="935"/>
      <c r="AN7" s="935"/>
      <c r="AO7" s="935"/>
      <c r="AP7" s="935"/>
      <c r="AQ7" s="935"/>
      <c r="AR7" s="935"/>
      <c r="AS7" s="935"/>
      <c r="AT7" s="935"/>
      <c r="AU7" s="935"/>
      <c r="AV7" s="935"/>
      <c r="AW7" s="935"/>
      <c r="AX7" s="935"/>
      <c r="CB7" s="161" t="s">
        <v>324</v>
      </c>
    </row>
    <row r="8" spans="1:80" ht="18" customHeight="1" x14ac:dyDescent="0.15">
      <c r="B8" s="727" t="s">
        <v>749</v>
      </c>
      <c r="C8" s="728"/>
      <c r="D8" s="728"/>
      <c r="E8" s="729"/>
      <c r="F8" s="961">
        <f>'1'!I39</f>
        <v>0</v>
      </c>
      <c r="G8" s="961"/>
      <c r="H8" s="961"/>
      <c r="I8" s="961"/>
      <c r="J8" s="961"/>
      <c r="K8" s="961"/>
      <c r="L8" s="961"/>
      <c r="M8" s="961"/>
      <c r="N8" s="961"/>
      <c r="O8" s="961"/>
      <c r="P8" s="961"/>
      <c r="Q8" s="961"/>
      <c r="R8" s="961"/>
      <c r="S8" s="961"/>
      <c r="T8" s="962"/>
      <c r="U8" s="727"/>
      <c r="V8" s="728"/>
      <c r="W8" s="728"/>
      <c r="X8" s="729"/>
      <c r="Y8" s="954"/>
      <c r="Z8" s="956"/>
      <c r="AA8" s="785"/>
      <c r="AB8" s="938"/>
      <c r="AC8" s="940"/>
      <c r="AD8" s="938"/>
      <c r="AE8" s="786"/>
      <c r="CB8" s="161" t="s">
        <v>325</v>
      </c>
    </row>
    <row r="9" spans="1:80" ht="18" customHeight="1" x14ac:dyDescent="0.15">
      <c r="B9" s="726" t="s">
        <v>750</v>
      </c>
      <c r="C9" s="706"/>
      <c r="D9" s="706"/>
      <c r="E9" s="707"/>
      <c r="F9" s="623"/>
      <c r="G9" s="623"/>
      <c r="H9" s="623"/>
      <c r="I9" s="623"/>
      <c r="J9" s="623"/>
      <c r="K9" s="623"/>
      <c r="L9" s="623"/>
      <c r="M9" s="623"/>
      <c r="N9" s="623"/>
      <c r="O9" s="623"/>
      <c r="P9" s="623"/>
      <c r="Q9" s="623"/>
      <c r="R9" s="82"/>
      <c r="S9" s="82"/>
      <c r="T9" s="80"/>
      <c r="U9" s="941" t="s">
        <v>748</v>
      </c>
      <c r="V9" s="942"/>
      <c r="W9" s="942"/>
      <c r="X9" s="943"/>
      <c r="Y9" s="949" t="str">
        <f>'8'!AA16</f>
        <v>(　　)</v>
      </c>
      <c r="Z9" s="950"/>
      <c r="AA9" s="706" t="s">
        <v>425</v>
      </c>
      <c r="AB9" s="957" t="str">
        <f>'8'!AB16</f>
        <v/>
      </c>
      <c r="AC9" s="957"/>
      <c r="AD9" s="957"/>
      <c r="AE9" s="707" t="s">
        <v>426</v>
      </c>
      <c r="CB9" s="161" t="s">
        <v>326</v>
      </c>
    </row>
    <row r="10" spans="1:80" ht="18" customHeight="1" x14ac:dyDescent="0.15">
      <c r="B10" s="727"/>
      <c r="C10" s="728"/>
      <c r="D10" s="728"/>
      <c r="E10" s="729"/>
      <c r="F10" s="626"/>
      <c r="G10" s="626"/>
      <c r="H10" s="626"/>
      <c r="I10" s="626"/>
      <c r="J10" s="626"/>
      <c r="K10" s="626"/>
      <c r="L10" s="626"/>
      <c r="M10" s="626"/>
      <c r="N10" s="626"/>
      <c r="O10" s="626"/>
      <c r="P10" s="626"/>
      <c r="Q10" s="626"/>
      <c r="R10" s="947" t="s">
        <v>771</v>
      </c>
      <c r="S10" s="947"/>
      <c r="T10" s="948"/>
      <c r="U10" s="944"/>
      <c r="V10" s="945"/>
      <c r="W10" s="945"/>
      <c r="X10" s="946"/>
      <c r="Y10" s="951"/>
      <c r="Z10" s="952"/>
      <c r="AA10" s="728"/>
      <c r="AB10" s="958"/>
      <c r="AC10" s="958"/>
      <c r="AD10" s="958"/>
      <c r="AE10" s="729"/>
      <c r="CB10" s="161" t="s">
        <v>327</v>
      </c>
    </row>
    <row r="11" spans="1:80" x14ac:dyDescent="0.15">
      <c r="B11" s="108"/>
      <c r="C11" s="82"/>
      <c r="D11" s="82"/>
      <c r="E11" s="80"/>
      <c r="F11" s="108"/>
      <c r="G11" s="82"/>
      <c r="H11" s="706" t="s">
        <v>431</v>
      </c>
      <c r="I11" s="706"/>
      <c r="J11" s="706"/>
      <c r="K11" s="706"/>
      <c r="L11" s="82"/>
      <c r="M11" s="80"/>
      <c r="N11" s="108"/>
      <c r="O11" s="82"/>
      <c r="P11" s="615" t="s">
        <v>765</v>
      </c>
      <c r="Q11" s="615"/>
      <c r="R11" s="615"/>
      <c r="S11" s="615"/>
      <c r="T11" s="615"/>
      <c r="U11" s="615"/>
      <c r="V11" s="615"/>
      <c r="W11" s="615"/>
      <c r="X11" s="615"/>
      <c r="Y11" s="615"/>
      <c r="Z11" s="615"/>
      <c r="AA11" s="615"/>
      <c r="AB11" s="615"/>
      <c r="AC11" s="615"/>
      <c r="AD11" s="82"/>
      <c r="AE11" s="80"/>
      <c r="CB11" s="161" t="s">
        <v>328</v>
      </c>
    </row>
    <row r="12" spans="1:80" x14ac:dyDescent="0.15">
      <c r="B12" s="115"/>
      <c r="C12" s="638" t="s">
        <v>148</v>
      </c>
      <c r="D12" s="638"/>
      <c r="E12" s="110"/>
      <c r="F12" s="120"/>
      <c r="G12" s="121"/>
      <c r="H12" s="728"/>
      <c r="I12" s="728"/>
      <c r="J12" s="728"/>
      <c r="K12" s="728"/>
      <c r="L12" s="51"/>
      <c r="M12" s="110"/>
      <c r="N12" s="115"/>
      <c r="O12" s="51"/>
      <c r="P12" s="634"/>
      <c r="Q12" s="634"/>
      <c r="R12" s="634"/>
      <c r="S12" s="634"/>
      <c r="T12" s="634"/>
      <c r="U12" s="634"/>
      <c r="V12" s="634"/>
      <c r="W12" s="634"/>
      <c r="X12" s="634"/>
      <c r="Y12" s="634"/>
      <c r="Z12" s="634"/>
      <c r="AA12" s="634"/>
      <c r="AB12" s="634"/>
      <c r="AC12" s="634"/>
      <c r="AD12" s="51"/>
      <c r="AE12" s="110"/>
      <c r="CB12" s="161" t="s">
        <v>329</v>
      </c>
    </row>
    <row r="13" spans="1:80" ht="10.5" customHeight="1" x14ac:dyDescent="0.15">
      <c r="B13" s="115"/>
      <c r="C13" s="638"/>
      <c r="D13" s="638"/>
      <c r="E13" s="110"/>
      <c r="F13" s="108"/>
      <c r="G13" s="82"/>
      <c r="H13" s="82"/>
      <c r="I13" s="82"/>
      <c r="J13" s="82"/>
      <c r="K13" s="82"/>
      <c r="L13" s="82"/>
      <c r="M13" s="80"/>
      <c r="N13" s="655"/>
      <c r="O13" s="656"/>
      <c r="P13" s="656"/>
      <c r="Q13" s="656"/>
      <c r="R13" s="656"/>
      <c r="S13" s="656"/>
      <c r="T13" s="656"/>
      <c r="U13" s="656"/>
      <c r="V13" s="656"/>
      <c r="W13" s="656"/>
      <c r="X13" s="656"/>
      <c r="Y13" s="656"/>
      <c r="Z13" s="656"/>
      <c r="AA13" s="656"/>
      <c r="AB13" s="656"/>
      <c r="AC13" s="656"/>
      <c r="AD13" s="656"/>
      <c r="AE13" s="657"/>
      <c r="CB13" s="161" t="s">
        <v>330</v>
      </c>
    </row>
    <row r="14" spans="1:80" x14ac:dyDescent="0.15">
      <c r="B14" s="115"/>
      <c r="C14" s="638"/>
      <c r="D14" s="638"/>
      <c r="E14" s="110"/>
      <c r="F14" s="186" t="s">
        <v>430</v>
      </c>
      <c r="G14" s="434"/>
      <c r="H14" s="435"/>
      <c r="I14" s="176" t="s">
        <v>424</v>
      </c>
      <c r="J14" s="435"/>
      <c r="K14" s="176" t="s">
        <v>428</v>
      </c>
      <c r="L14" s="435"/>
      <c r="M14" s="177" t="s">
        <v>422</v>
      </c>
      <c r="N14" s="658"/>
      <c r="O14" s="659"/>
      <c r="P14" s="659"/>
      <c r="Q14" s="659"/>
      <c r="R14" s="659"/>
      <c r="S14" s="659"/>
      <c r="T14" s="659"/>
      <c r="U14" s="659"/>
      <c r="V14" s="659"/>
      <c r="W14" s="659"/>
      <c r="X14" s="659"/>
      <c r="Y14" s="659"/>
      <c r="Z14" s="659"/>
      <c r="AA14" s="659"/>
      <c r="AB14" s="659"/>
      <c r="AC14" s="659"/>
      <c r="AD14" s="659"/>
      <c r="AE14" s="660"/>
      <c r="CB14" s="161" t="s">
        <v>331</v>
      </c>
    </row>
    <row r="15" spans="1:80" x14ac:dyDescent="0.15">
      <c r="B15" s="115"/>
      <c r="C15" s="638"/>
      <c r="D15" s="638"/>
      <c r="E15" s="110"/>
      <c r="F15" s="186" t="s">
        <v>429</v>
      </c>
      <c r="G15" s="434"/>
      <c r="H15" s="435"/>
      <c r="I15" s="176" t="s">
        <v>424</v>
      </c>
      <c r="J15" s="435"/>
      <c r="K15" s="176" t="s">
        <v>428</v>
      </c>
      <c r="L15" s="435"/>
      <c r="M15" s="177" t="s">
        <v>422</v>
      </c>
      <c r="N15" s="658"/>
      <c r="O15" s="659"/>
      <c r="P15" s="659"/>
      <c r="Q15" s="659"/>
      <c r="R15" s="659"/>
      <c r="S15" s="659"/>
      <c r="T15" s="659"/>
      <c r="U15" s="659"/>
      <c r="V15" s="659"/>
      <c r="W15" s="659"/>
      <c r="X15" s="659"/>
      <c r="Y15" s="659"/>
      <c r="Z15" s="659"/>
      <c r="AA15" s="659"/>
      <c r="AB15" s="659"/>
      <c r="AC15" s="659"/>
      <c r="AD15" s="659"/>
      <c r="AE15" s="660"/>
      <c r="CB15" s="161" t="s">
        <v>332</v>
      </c>
    </row>
    <row r="16" spans="1:80" ht="10.5" customHeight="1" x14ac:dyDescent="0.15">
      <c r="B16" s="115"/>
      <c r="C16" s="638"/>
      <c r="D16" s="638"/>
      <c r="E16" s="110"/>
      <c r="F16" s="120"/>
      <c r="G16" s="121"/>
      <c r="H16" s="121"/>
      <c r="I16" s="121"/>
      <c r="J16" s="121"/>
      <c r="K16" s="121"/>
      <c r="L16" s="121"/>
      <c r="M16" s="88"/>
      <c r="N16" s="661"/>
      <c r="O16" s="662"/>
      <c r="P16" s="662"/>
      <c r="Q16" s="662"/>
      <c r="R16" s="662"/>
      <c r="S16" s="662"/>
      <c r="T16" s="662"/>
      <c r="U16" s="662"/>
      <c r="V16" s="662"/>
      <c r="W16" s="662"/>
      <c r="X16" s="662"/>
      <c r="Y16" s="662"/>
      <c r="Z16" s="662"/>
      <c r="AA16" s="662"/>
      <c r="AB16" s="662"/>
      <c r="AC16" s="662"/>
      <c r="AD16" s="662"/>
      <c r="AE16" s="663"/>
      <c r="CB16" s="161" t="s">
        <v>333</v>
      </c>
    </row>
    <row r="17" spans="2:80" ht="10.5" customHeight="1" x14ac:dyDescent="0.15">
      <c r="B17" s="115"/>
      <c r="C17" s="638"/>
      <c r="D17" s="638"/>
      <c r="E17" s="110"/>
      <c r="F17" s="108"/>
      <c r="G17" s="82"/>
      <c r="H17" s="82"/>
      <c r="I17" s="82"/>
      <c r="J17" s="82"/>
      <c r="K17" s="82"/>
      <c r="L17" s="82"/>
      <c r="M17" s="80"/>
      <c r="N17" s="655"/>
      <c r="O17" s="656"/>
      <c r="P17" s="656"/>
      <c r="Q17" s="656"/>
      <c r="R17" s="656"/>
      <c r="S17" s="656"/>
      <c r="T17" s="656"/>
      <c r="U17" s="656"/>
      <c r="V17" s="656"/>
      <c r="W17" s="656"/>
      <c r="X17" s="656"/>
      <c r="Y17" s="656"/>
      <c r="Z17" s="656"/>
      <c r="AA17" s="656"/>
      <c r="AB17" s="656"/>
      <c r="AC17" s="656"/>
      <c r="AD17" s="656"/>
      <c r="AE17" s="657"/>
      <c r="CB17" s="161" t="s">
        <v>334</v>
      </c>
    </row>
    <row r="18" spans="2:80" ht="13.5" customHeight="1" x14ac:dyDescent="0.15">
      <c r="B18" s="115"/>
      <c r="C18" s="638"/>
      <c r="D18" s="638"/>
      <c r="E18" s="110"/>
      <c r="F18" s="186" t="s">
        <v>430</v>
      </c>
      <c r="G18" s="434"/>
      <c r="H18" s="435"/>
      <c r="I18" s="176" t="s">
        <v>424</v>
      </c>
      <c r="J18" s="435"/>
      <c r="K18" s="176" t="s">
        <v>428</v>
      </c>
      <c r="L18" s="435"/>
      <c r="M18" s="177" t="s">
        <v>422</v>
      </c>
      <c r="N18" s="658"/>
      <c r="O18" s="659"/>
      <c r="P18" s="659"/>
      <c r="Q18" s="659"/>
      <c r="R18" s="659"/>
      <c r="S18" s="659"/>
      <c r="T18" s="659"/>
      <c r="U18" s="659"/>
      <c r="V18" s="659"/>
      <c r="W18" s="659"/>
      <c r="X18" s="659"/>
      <c r="Y18" s="659"/>
      <c r="Z18" s="659"/>
      <c r="AA18" s="659"/>
      <c r="AB18" s="659"/>
      <c r="AC18" s="659"/>
      <c r="AD18" s="659"/>
      <c r="AE18" s="660"/>
      <c r="CB18" s="161" t="s">
        <v>335</v>
      </c>
    </row>
    <row r="19" spans="2:80" ht="13.5" customHeight="1" x14ac:dyDescent="0.15">
      <c r="B19" s="115"/>
      <c r="C19" s="638"/>
      <c r="D19" s="638"/>
      <c r="E19" s="110"/>
      <c r="F19" s="186" t="s">
        <v>429</v>
      </c>
      <c r="G19" s="434"/>
      <c r="H19" s="435"/>
      <c r="I19" s="176" t="s">
        <v>424</v>
      </c>
      <c r="J19" s="435"/>
      <c r="K19" s="176" t="s">
        <v>428</v>
      </c>
      <c r="L19" s="435"/>
      <c r="M19" s="177" t="s">
        <v>422</v>
      </c>
      <c r="N19" s="658"/>
      <c r="O19" s="659"/>
      <c r="P19" s="659"/>
      <c r="Q19" s="659"/>
      <c r="R19" s="659"/>
      <c r="S19" s="659"/>
      <c r="T19" s="659"/>
      <c r="U19" s="659"/>
      <c r="V19" s="659"/>
      <c r="W19" s="659"/>
      <c r="X19" s="659"/>
      <c r="Y19" s="659"/>
      <c r="Z19" s="659"/>
      <c r="AA19" s="659"/>
      <c r="AB19" s="659"/>
      <c r="AC19" s="659"/>
      <c r="AD19" s="659"/>
      <c r="AE19" s="660"/>
      <c r="CB19" s="161" t="s">
        <v>336</v>
      </c>
    </row>
    <row r="20" spans="2:80" ht="10.5" customHeight="1" x14ac:dyDescent="0.15">
      <c r="B20" s="115"/>
      <c r="C20" s="638"/>
      <c r="D20" s="638"/>
      <c r="E20" s="110"/>
      <c r="F20" s="120"/>
      <c r="G20" s="121"/>
      <c r="H20" s="121"/>
      <c r="I20" s="121"/>
      <c r="J20" s="121"/>
      <c r="K20" s="121"/>
      <c r="L20" s="121"/>
      <c r="M20" s="88"/>
      <c r="N20" s="661"/>
      <c r="O20" s="662"/>
      <c r="P20" s="662"/>
      <c r="Q20" s="662"/>
      <c r="R20" s="662"/>
      <c r="S20" s="662"/>
      <c r="T20" s="662"/>
      <c r="U20" s="662"/>
      <c r="V20" s="662"/>
      <c r="W20" s="662"/>
      <c r="X20" s="662"/>
      <c r="Y20" s="662"/>
      <c r="Z20" s="662"/>
      <c r="AA20" s="662"/>
      <c r="AB20" s="662"/>
      <c r="AC20" s="662"/>
      <c r="AD20" s="662"/>
      <c r="AE20" s="663"/>
      <c r="CB20" s="161" t="s">
        <v>337</v>
      </c>
    </row>
    <row r="21" spans="2:80" ht="10.5" customHeight="1" x14ac:dyDescent="0.15">
      <c r="B21" s="115"/>
      <c r="C21" s="638"/>
      <c r="D21" s="638"/>
      <c r="E21" s="110"/>
      <c r="F21" s="108"/>
      <c r="G21" s="82"/>
      <c r="H21" s="82"/>
      <c r="I21" s="82"/>
      <c r="J21" s="82"/>
      <c r="K21" s="82"/>
      <c r="L21" s="82"/>
      <c r="M21" s="80"/>
      <c r="N21" s="655"/>
      <c r="O21" s="656"/>
      <c r="P21" s="656"/>
      <c r="Q21" s="656"/>
      <c r="R21" s="656"/>
      <c r="S21" s="656"/>
      <c r="T21" s="656"/>
      <c r="U21" s="656"/>
      <c r="V21" s="656"/>
      <c r="W21" s="656"/>
      <c r="X21" s="656"/>
      <c r="Y21" s="656"/>
      <c r="Z21" s="656"/>
      <c r="AA21" s="656"/>
      <c r="AB21" s="656"/>
      <c r="AC21" s="656"/>
      <c r="AD21" s="656"/>
      <c r="AE21" s="657"/>
      <c r="CB21" s="161" t="s">
        <v>338</v>
      </c>
    </row>
    <row r="22" spans="2:80" ht="13.5" customHeight="1" x14ac:dyDescent="0.15">
      <c r="B22" s="115"/>
      <c r="C22" s="638"/>
      <c r="D22" s="638"/>
      <c r="E22" s="110"/>
      <c r="F22" s="186" t="s">
        <v>430</v>
      </c>
      <c r="G22" s="434"/>
      <c r="H22" s="435"/>
      <c r="I22" s="176" t="s">
        <v>424</v>
      </c>
      <c r="J22" s="435"/>
      <c r="K22" s="176" t="s">
        <v>428</v>
      </c>
      <c r="L22" s="435"/>
      <c r="M22" s="177" t="s">
        <v>422</v>
      </c>
      <c r="N22" s="658"/>
      <c r="O22" s="659"/>
      <c r="P22" s="659"/>
      <c r="Q22" s="659"/>
      <c r="R22" s="659"/>
      <c r="S22" s="659"/>
      <c r="T22" s="659"/>
      <c r="U22" s="659"/>
      <c r="V22" s="659"/>
      <c r="W22" s="659"/>
      <c r="X22" s="659"/>
      <c r="Y22" s="659"/>
      <c r="Z22" s="659"/>
      <c r="AA22" s="659"/>
      <c r="AB22" s="659"/>
      <c r="AC22" s="659"/>
      <c r="AD22" s="659"/>
      <c r="AE22" s="660"/>
      <c r="CB22" s="161" t="s">
        <v>339</v>
      </c>
    </row>
    <row r="23" spans="2:80" ht="13.5" customHeight="1" x14ac:dyDescent="0.15">
      <c r="B23" s="115"/>
      <c r="C23" s="638"/>
      <c r="D23" s="638"/>
      <c r="E23" s="110"/>
      <c r="F23" s="186" t="s">
        <v>429</v>
      </c>
      <c r="G23" s="434"/>
      <c r="H23" s="435"/>
      <c r="I23" s="176" t="s">
        <v>424</v>
      </c>
      <c r="J23" s="435"/>
      <c r="K23" s="176" t="s">
        <v>428</v>
      </c>
      <c r="L23" s="435"/>
      <c r="M23" s="177" t="s">
        <v>422</v>
      </c>
      <c r="N23" s="658"/>
      <c r="O23" s="659"/>
      <c r="P23" s="659"/>
      <c r="Q23" s="659"/>
      <c r="R23" s="659"/>
      <c r="S23" s="659"/>
      <c r="T23" s="659"/>
      <c r="U23" s="659"/>
      <c r="V23" s="659"/>
      <c r="W23" s="659"/>
      <c r="X23" s="659"/>
      <c r="Y23" s="659"/>
      <c r="Z23" s="659"/>
      <c r="AA23" s="659"/>
      <c r="AB23" s="659"/>
      <c r="AC23" s="659"/>
      <c r="AD23" s="659"/>
      <c r="AE23" s="660"/>
      <c r="CB23" s="161" t="s">
        <v>340</v>
      </c>
    </row>
    <row r="24" spans="2:80" ht="10.5" customHeight="1" x14ac:dyDescent="0.15">
      <c r="B24" s="115"/>
      <c r="C24" s="638"/>
      <c r="D24" s="638"/>
      <c r="E24" s="110"/>
      <c r="F24" s="120"/>
      <c r="G24" s="121"/>
      <c r="H24" s="121"/>
      <c r="I24" s="121"/>
      <c r="J24" s="121"/>
      <c r="K24" s="121"/>
      <c r="L24" s="121"/>
      <c r="M24" s="88"/>
      <c r="N24" s="661"/>
      <c r="O24" s="662"/>
      <c r="P24" s="662"/>
      <c r="Q24" s="662"/>
      <c r="R24" s="662"/>
      <c r="S24" s="662"/>
      <c r="T24" s="662"/>
      <c r="U24" s="662"/>
      <c r="V24" s="662"/>
      <c r="W24" s="662"/>
      <c r="X24" s="662"/>
      <c r="Y24" s="662"/>
      <c r="Z24" s="662"/>
      <c r="AA24" s="662"/>
      <c r="AB24" s="662"/>
      <c r="AC24" s="662"/>
      <c r="AD24" s="662"/>
      <c r="AE24" s="663"/>
      <c r="CB24" s="161" t="s">
        <v>341</v>
      </c>
    </row>
    <row r="25" spans="2:80" ht="10.5" customHeight="1" x14ac:dyDescent="0.15">
      <c r="B25" s="115"/>
      <c r="C25" s="638"/>
      <c r="D25" s="638"/>
      <c r="E25" s="110"/>
      <c r="F25" s="108"/>
      <c r="G25" s="82"/>
      <c r="H25" s="82"/>
      <c r="I25" s="82"/>
      <c r="J25" s="82"/>
      <c r="K25" s="82"/>
      <c r="L25" s="82"/>
      <c r="M25" s="80"/>
      <c r="N25" s="655"/>
      <c r="O25" s="656"/>
      <c r="P25" s="656"/>
      <c r="Q25" s="656"/>
      <c r="R25" s="656"/>
      <c r="S25" s="656"/>
      <c r="T25" s="656"/>
      <c r="U25" s="656"/>
      <c r="V25" s="656"/>
      <c r="W25" s="656"/>
      <c r="X25" s="656"/>
      <c r="Y25" s="656"/>
      <c r="Z25" s="656"/>
      <c r="AA25" s="656"/>
      <c r="AB25" s="656"/>
      <c r="AC25" s="656"/>
      <c r="AD25" s="656"/>
      <c r="AE25" s="657"/>
      <c r="CB25" s="161" t="s">
        <v>342</v>
      </c>
    </row>
    <row r="26" spans="2:80" ht="13.5" customHeight="1" x14ac:dyDescent="0.15">
      <c r="B26" s="115"/>
      <c r="C26" s="638"/>
      <c r="D26" s="638"/>
      <c r="E26" s="110"/>
      <c r="F26" s="186" t="s">
        <v>430</v>
      </c>
      <c r="G26" s="434"/>
      <c r="H26" s="435"/>
      <c r="I26" s="176" t="s">
        <v>424</v>
      </c>
      <c r="J26" s="435"/>
      <c r="K26" s="176" t="s">
        <v>428</v>
      </c>
      <c r="L26" s="435"/>
      <c r="M26" s="177" t="s">
        <v>422</v>
      </c>
      <c r="N26" s="658"/>
      <c r="O26" s="659"/>
      <c r="P26" s="659"/>
      <c r="Q26" s="659"/>
      <c r="R26" s="659"/>
      <c r="S26" s="659"/>
      <c r="T26" s="659"/>
      <c r="U26" s="659"/>
      <c r="V26" s="659"/>
      <c r="W26" s="659"/>
      <c r="X26" s="659"/>
      <c r="Y26" s="659"/>
      <c r="Z26" s="659"/>
      <c r="AA26" s="659"/>
      <c r="AB26" s="659"/>
      <c r="AC26" s="659"/>
      <c r="AD26" s="659"/>
      <c r="AE26" s="660"/>
      <c r="CB26" s="161" t="s">
        <v>343</v>
      </c>
    </row>
    <row r="27" spans="2:80" ht="13.5" customHeight="1" x14ac:dyDescent="0.15">
      <c r="B27" s="115"/>
      <c r="C27" s="638"/>
      <c r="D27" s="638"/>
      <c r="E27" s="110"/>
      <c r="F27" s="186" t="s">
        <v>429</v>
      </c>
      <c r="G27" s="434"/>
      <c r="H27" s="435"/>
      <c r="I27" s="176" t="s">
        <v>424</v>
      </c>
      <c r="J27" s="435"/>
      <c r="K27" s="176" t="s">
        <v>428</v>
      </c>
      <c r="L27" s="435"/>
      <c r="M27" s="177" t="s">
        <v>422</v>
      </c>
      <c r="N27" s="658"/>
      <c r="O27" s="659"/>
      <c r="P27" s="659"/>
      <c r="Q27" s="659"/>
      <c r="R27" s="659"/>
      <c r="S27" s="659"/>
      <c r="T27" s="659"/>
      <c r="U27" s="659"/>
      <c r="V27" s="659"/>
      <c r="W27" s="659"/>
      <c r="X27" s="659"/>
      <c r="Y27" s="659"/>
      <c r="Z27" s="659"/>
      <c r="AA27" s="659"/>
      <c r="AB27" s="659"/>
      <c r="AC27" s="659"/>
      <c r="AD27" s="659"/>
      <c r="AE27" s="660"/>
      <c r="CB27" s="161" t="s">
        <v>344</v>
      </c>
    </row>
    <row r="28" spans="2:80" ht="10.5" customHeight="1" x14ac:dyDescent="0.15">
      <c r="B28" s="115"/>
      <c r="C28" s="638"/>
      <c r="D28" s="638"/>
      <c r="E28" s="110"/>
      <c r="F28" s="120"/>
      <c r="G28" s="121"/>
      <c r="H28" s="121"/>
      <c r="I28" s="121"/>
      <c r="J28" s="121"/>
      <c r="K28" s="121"/>
      <c r="L28" s="121"/>
      <c r="M28" s="88"/>
      <c r="N28" s="661"/>
      <c r="O28" s="662"/>
      <c r="P28" s="662"/>
      <c r="Q28" s="662"/>
      <c r="R28" s="662"/>
      <c r="S28" s="662"/>
      <c r="T28" s="662"/>
      <c r="U28" s="662"/>
      <c r="V28" s="662"/>
      <c r="W28" s="662"/>
      <c r="X28" s="662"/>
      <c r="Y28" s="662"/>
      <c r="Z28" s="662"/>
      <c r="AA28" s="662"/>
      <c r="AB28" s="662"/>
      <c r="AC28" s="662"/>
      <c r="AD28" s="662"/>
      <c r="AE28" s="663"/>
      <c r="CB28" s="161" t="s">
        <v>345</v>
      </c>
    </row>
    <row r="29" spans="2:80" ht="10.5" customHeight="1" x14ac:dyDescent="0.15">
      <c r="B29" s="115"/>
      <c r="C29" s="638"/>
      <c r="D29" s="638"/>
      <c r="E29" s="110"/>
      <c r="F29" s="108"/>
      <c r="G29" s="82"/>
      <c r="H29" s="82"/>
      <c r="I29" s="82"/>
      <c r="J29" s="82"/>
      <c r="K29" s="82"/>
      <c r="L29" s="82"/>
      <c r="M29" s="80"/>
      <c r="N29" s="655"/>
      <c r="O29" s="656"/>
      <c r="P29" s="656"/>
      <c r="Q29" s="656"/>
      <c r="R29" s="656"/>
      <c r="S29" s="656"/>
      <c r="T29" s="656"/>
      <c r="U29" s="656"/>
      <c r="V29" s="656"/>
      <c r="W29" s="656"/>
      <c r="X29" s="656"/>
      <c r="Y29" s="656"/>
      <c r="Z29" s="656"/>
      <c r="AA29" s="656"/>
      <c r="AB29" s="656"/>
      <c r="AC29" s="656"/>
      <c r="AD29" s="656"/>
      <c r="AE29" s="657"/>
      <c r="CB29" s="161" t="s">
        <v>346</v>
      </c>
    </row>
    <row r="30" spans="2:80" ht="13.5" customHeight="1" x14ac:dyDescent="0.15">
      <c r="B30" s="115"/>
      <c r="C30" s="638"/>
      <c r="D30" s="638"/>
      <c r="E30" s="110"/>
      <c r="F30" s="186" t="s">
        <v>430</v>
      </c>
      <c r="G30" s="434"/>
      <c r="H30" s="435"/>
      <c r="I30" s="176" t="s">
        <v>424</v>
      </c>
      <c r="J30" s="435"/>
      <c r="K30" s="176" t="s">
        <v>428</v>
      </c>
      <c r="L30" s="435"/>
      <c r="M30" s="177" t="s">
        <v>422</v>
      </c>
      <c r="N30" s="658"/>
      <c r="O30" s="659"/>
      <c r="P30" s="659"/>
      <c r="Q30" s="659"/>
      <c r="R30" s="659"/>
      <c r="S30" s="659"/>
      <c r="T30" s="659"/>
      <c r="U30" s="659"/>
      <c r="V30" s="659"/>
      <c r="W30" s="659"/>
      <c r="X30" s="659"/>
      <c r="Y30" s="659"/>
      <c r="Z30" s="659"/>
      <c r="AA30" s="659"/>
      <c r="AB30" s="659"/>
      <c r="AC30" s="659"/>
      <c r="AD30" s="659"/>
      <c r="AE30" s="660"/>
      <c r="CB30" s="161" t="s">
        <v>347</v>
      </c>
    </row>
    <row r="31" spans="2:80" ht="13.5" customHeight="1" x14ac:dyDescent="0.15">
      <c r="B31" s="115"/>
      <c r="C31" s="638"/>
      <c r="D31" s="638"/>
      <c r="E31" s="110"/>
      <c r="F31" s="186" t="s">
        <v>429</v>
      </c>
      <c r="G31" s="434"/>
      <c r="H31" s="435"/>
      <c r="I31" s="176" t="s">
        <v>424</v>
      </c>
      <c r="J31" s="435"/>
      <c r="K31" s="176" t="s">
        <v>428</v>
      </c>
      <c r="L31" s="435"/>
      <c r="M31" s="177" t="s">
        <v>422</v>
      </c>
      <c r="N31" s="658"/>
      <c r="O31" s="659"/>
      <c r="P31" s="659"/>
      <c r="Q31" s="659"/>
      <c r="R31" s="659"/>
      <c r="S31" s="659"/>
      <c r="T31" s="659"/>
      <c r="U31" s="659"/>
      <c r="V31" s="659"/>
      <c r="W31" s="659"/>
      <c r="X31" s="659"/>
      <c r="Y31" s="659"/>
      <c r="Z31" s="659"/>
      <c r="AA31" s="659"/>
      <c r="AB31" s="659"/>
      <c r="AC31" s="659"/>
      <c r="AD31" s="659"/>
      <c r="AE31" s="660"/>
      <c r="CB31" s="161" t="s">
        <v>348</v>
      </c>
    </row>
    <row r="32" spans="2:80" ht="10.5" customHeight="1" x14ac:dyDescent="0.15">
      <c r="B32" s="115"/>
      <c r="C32" s="638"/>
      <c r="D32" s="638"/>
      <c r="E32" s="110"/>
      <c r="F32" s="120"/>
      <c r="G32" s="121"/>
      <c r="H32" s="121"/>
      <c r="I32" s="121"/>
      <c r="J32" s="121"/>
      <c r="K32" s="121"/>
      <c r="L32" s="121"/>
      <c r="M32" s="88"/>
      <c r="N32" s="661"/>
      <c r="O32" s="662"/>
      <c r="P32" s="662"/>
      <c r="Q32" s="662"/>
      <c r="R32" s="662"/>
      <c r="S32" s="662"/>
      <c r="T32" s="662"/>
      <c r="U32" s="662"/>
      <c r="V32" s="662"/>
      <c r="W32" s="662"/>
      <c r="X32" s="662"/>
      <c r="Y32" s="662"/>
      <c r="Z32" s="662"/>
      <c r="AA32" s="662"/>
      <c r="AB32" s="662"/>
      <c r="AC32" s="662"/>
      <c r="AD32" s="662"/>
      <c r="AE32" s="663"/>
      <c r="CB32" s="161" t="s">
        <v>349</v>
      </c>
    </row>
    <row r="33" spans="2:80" ht="10.5" customHeight="1" x14ac:dyDescent="0.15">
      <c r="B33" s="115"/>
      <c r="C33" s="638"/>
      <c r="D33" s="638"/>
      <c r="E33" s="110"/>
      <c r="F33" s="108"/>
      <c r="G33" s="82"/>
      <c r="H33" s="82"/>
      <c r="I33" s="82"/>
      <c r="J33" s="82"/>
      <c r="K33" s="82"/>
      <c r="L33" s="82"/>
      <c r="M33" s="80"/>
      <c r="N33" s="655"/>
      <c r="O33" s="656"/>
      <c r="P33" s="656"/>
      <c r="Q33" s="656"/>
      <c r="R33" s="656"/>
      <c r="S33" s="656"/>
      <c r="T33" s="656"/>
      <c r="U33" s="656"/>
      <c r="V33" s="656"/>
      <c r="W33" s="656"/>
      <c r="X33" s="656"/>
      <c r="Y33" s="656"/>
      <c r="Z33" s="656"/>
      <c r="AA33" s="656"/>
      <c r="AB33" s="656"/>
      <c r="AC33" s="656"/>
      <c r="AD33" s="656"/>
      <c r="AE33" s="657"/>
      <c r="CB33" s="161" t="s">
        <v>350</v>
      </c>
    </row>
    <row r="34" spans="2:80" ht="13.5" customHeight="1" x14ac:dyDescent="0.15">
      <c r="B34" s="115"/>
      <c r="C34" s="638"/>
      <c r="D34" s="638"/>
      <c r="E34" s="110"/>
      <c r="F34" s="186" t="s">
        <v>430</v>
      </c>
      <c r="G34" s="434"/>
      <c r="H34" s="435"/>
      <c r="I34" s="176" t="s">
        <v>424</v>
      </c>
      <c r="J34" s="435"/>
      <c r="K34" s="176" t="s">
        <v>428</v>
      </c>
      <c r="L34" s="435"/>
      <c r="M34" s="177" t="s">
        <v>422</v>
      </c>
      <c r="N34" s="658"/>
      <c r="O34" s="659"/>
      <c r="P34" s="659"/>
      <c r="Q34" s="659"/>
      <c r="R34" s="659"/>
      <c r="S34" s="659"/>
      <c r="T34" s="659"/>
      <c r="U34" s="659"/>
      <c r="V34" s="659"/>
      <c r="W34" s="659"/>
      <c r="X34" s="659"/>
      <c r="Y34" s="659"/>
      <c r="Z34" s="659"/>
      <c r="AA34" s="659"/>
      <c r="AB34" s="659"/>
      <c r="AC34" s="659"/>
      <c r="AD34" s="659"/>
      <c r="AE34" s="660"/>
      <c r="CB34" s="161" t="s">
        <v>351</v>
      </c>
    </row>
    <row r="35" spans="2:80" ht="13.5" customHeight="1" x14ac:dyDescent="0.15">
      <c r="B35" s="115"/>
      <c r="C35" s="638"/>
      <c r="D35" s="638"/>
      <c r="E35" s="110"/>
      <c r="F35" s="186" t="s">
        <v>429</v>
      </c>
      <c r="G35" s="434"/>
      <c r="H35" s="435"/>
      <c r="I35" s="176" t="s">
        <v>424</v>
      </c>
      <c r="J35" s="435"/>
      <c r="K35" s="176" t="s">
        <v>428</v>
      </c>
      <c r="L35" s="435"/>
      <c r="M35" s="177" t="s">
        <v>422</v>
      </c>
      <c r="N35" s="658"/>
      <c r="O35" s="659"/>
      <c r="P35" s="659"/>
      <c r="Q35" s="659"/>
      <c r="R35" s="659"/>
      <c r="S35" s="659"/>
      <c r="T35" s="659"/>
      <c r="U35" s="659"/>
      <c r="V35" s="659"/>
      <c r="W35" s="659"/>
      <c r="X35" s="659"/>
      <c r="Y35" s="659"/>
      <c r="Z35" s="659"/>
      <c r="AA35" s="659"/>
      <c r="AB35" s="659"/>
      <c r="AC35" s="659"/>
      <c r="AD35" s="659"/>
      <c r="AE35" s="660"/>
      <c r="CB35" s="161" t="s">
        <v>352</v>
      </c>
    </row>
    <row r="36" spans="2:80" ht="10.5" customHeight="1" x14ac:dyDescent="0.15">
      <c r="B36" s="115"/>
      <c r="C36" s="638"/>
      <c r="D36" s="638"/>
      <c r="E36" s="110"/>
      <c r="F36" s="120"/>
      <c r="G36" s="121"/>
      <c r="H36" s="121"/>
      <c r="I36" s="121"/>
      <c r="J36" s="121"/>
      <c r="K36" s="121"/>
      <c r="L36" s="121"/>
      <c r="M36" s="88"/>
      <c r="N36" s="661"/>
      <c r="O36" s="662"/>
      <c r="P36" s="662"/>
      <c r="Q36" s="662"/>
      <c r="R36" s="662"/>
      <c r="S36" s="662"/>
      <c r="T36" s="662"/>
      <c r="U36" s="662"/>
      <c r="V36" s="662"/>
      <c r="W36" s="662"/>
      <c r="X36" s="662"/>
      <c r="Y36" s="662"/>
      <c r="Z36" s="662"/>
      <c r="AA36" s="662"/>
      <c r="AB36" s="662"/>
      <c r="AC36" s="662"/>
      <c r="AD36" s="662"/>
      <c r="AE36" s="663"/>
      <c r="CB36" s="161" t="s">
        <v>353</v>
      </c>
    </row>
    <row r="37" spans="2:80" ht="10.5" customHeight="1" x14ac:dyDescent="0.15">
      <c r="B37" s="115"/>
      <c r="C37" s="638"/>
      <c r="D37" s="638"/>
      <c r="E37" s="110"/>
      <c r="F37" s="108"/>
      <c r="G37" s="82"/>
      <c r="H37" s="82"/>
      <c r="I37" s="82"/>
      <c r="J37" s="82"/>
      <c r="K37" s="82"/>
      <c r="L37" s="82"/>
      <c r="M37" s="80"/>
      <c r="N37" s="655"/>
      <c r="O37" s="656"/>
      <c r="P37" s="656"/>
      <c r="Q37" s="656"/>
      <c r="R37" s="656"/>
      <c r="S37" s="656"/>
      <c r="T37" s="656"/>
      <c r="U37" s="656"/>
      <c r="V37" s="656"/>
      <c r="W37" s="656"/>
      <c r="X37" s="656"/>
      <c r="Y37" s="656"/>
      <c r="Z37" s="656"/>
      <c r="AA37" s="656"/>
      <c r="AB37" s="656"/>
      <c r="AC37" s="656"/>
      <c r="AD37" s="656"/>
      <c r="AE37" s="657"/>
      <c r="CB37" s="161" t="s">
        <v>354</v>
      </c>
    </row>
    <row r="38" spans="2:80" ht="13.5" customHeight="1" x14ac:dyDescent="0.15">
      <c r="B38" s="115"/>
      <c r="C38" s="638"/>
      <c r="D38" s="638"/>
      <c r="E38" s="110"/>
      <c r="F38" s="186" t="s">
        <v>430</v>
      </c>
      <c r="G38" s="434"/>
      <c r="H38" s="435"/>
      <c r="I38" s="176" t="s">
        <v>424</v>
      </c>
      <c r="J38" s="435"/>
      <c r="K38" s="176" t="s">
        <v>428</v>
      </c>
      <c r="L38" s="435"/>
      <c r="M38" s="177" t="s">
        <v>422</v>
      </c>
      <c r="N38" s="658"/>
      <c r="O38" s="659"/>
      <c r="P38" s="659"/>
      <c r="Q38" s="659"/>
      <c r="R38" s="659"/>
      <c r="S38" s="659"/>
      <c r="T38" s="659"/>
      <c r="U38" s="659"/>
      <c r="V38" s="659"/>
      <c r="W38" s="659"/>
      <c r="X38" s="659"/>
      <c r="Y38" s="659"/>
      <c r="Z38" s="659"/>
      <c r="AA38" s="659"/>
      <c r="AB38" s="659"/>
      <c r="AC38" s="659"/>
      <c r="AD38" s="659"/>
      <c r="AE38" s="660"/>
      <c r="CB38" s="161" t="s">
        <v>355</v>
      </c>
    </row>
    <row r="39" spans="2:80" ht="13.5" customHeight="1" x14ac:dyDescent="0.15">
      <c r="B39" s="115"/>
      <c r="C39" s="638"/>
      <c r="D39" s="638"/>
      <c r="E39" s="110"/>
      <c r="F39" s="186" t="s">
        <v>429</v>
      </c>
      <c r="G39" s="434"/>
      <c r="H39" s="435"/>
      <c r="I39" s="176" t="s">
        <v>424</v>
      </c>
      <c r="J39" s="435"/>
      <c r="K39" s="176" t="s">
        <v>428</v>
      </c>
      <c r="L39" s="435"/>
      <c r="M39" s="177" t="s">
        <v>422</v>
      </c>
      <c r="N39" s="658"/>
      <c r="O39" s="659"/>
      <c r="P39" s="659"/>
      <c r="Q39" s="659"/>
      <c r="R39" s="659"/>
      <c r="S39" s="659"/>
      <c r="T39" s="659"/>
      <c r="U39" s="659"/>
      <c r="V39" s="659"/>
      <c r="W39" s="659"/>
      <c r="X39" s="659"/>
      <c r="Y39" s="659"/>
      <c r="Z39" s="659"/>
      <c r="AA39" s="659"/>
      <c r="AB39" s="659"/>
      <c r="AC39" s="659"/>
      <c r="AD39" s="659"/>
      <c r="AE39" s="660"/>
      <c r="CB39" s="161" t="s">
        <v>356</v>
      </c>
    </row>
    <row r="40" spans="2:80" ht="10.5" customHeight="1" x14ac:dyDescent="0.15">
      <c r="B40" s="115"/>
      <c r="C40" s="638"/>
      <c r="D40" s="638"/>
      <c r="E40" s="110"/>
      <c r="F40" s="120"/>
      <c r="G40" s="121"/>
      <c r="H40" s="121"/>
      <c r="I40" s="121"/>
      <c r="J40" s="121"/>
      <c r="K40" s="121"/>
      <c r="L40" s="121"/>
      <c r="M40" s="88"/>
      <c r="N40" s="661"/>
      <c r="O40" s="662"/>
      <c r="P40" s="662"/>
      <c r="Q40" s="662"/>
      <c r="R40" s="662"/>
      <c r="S40" s="662"/>
      <c r="T40" s="662"/>
      <c r="U40" s="662"/>
      <c r="V40" s="662"/>
      <c r="W40" s="662"/>
      <c r="X40" s="662"/>
      <c r="Y40" s="662"/>
      <c r="Z40" s="662"/>
      <c r="AA40" s="662"/>
      <c r="AB40" s="662"/>
      <c r="AC40" s="662"/>
      <c r="AD40" s="662"/>
      <c r="AE40" s="663"/>
      <c r="CB40" s="161" t="s">
        <v>357</v>
      </c>
    </row>
    <row r="41" spans="2:80" ht="10.5" customHeight="1" x14ac:dyDescent="0.15">
      <c r="B41" s="115"/>
      <c r="C41" s="638"/>
      <c r="D41" s="638"/>
      <c r="E41" s="110"/>
      <c r="F41" s="108"/>
      <c r="G41" s="82"/>
      <c r="H41" s="82"/>
      <c r="I41" s="82"/>
      <c r="J41" s="82"/>
      <c r="K41" s="82"/>
      <c r="L41" s="82"/>
      <c r="M41" s="80"/>
      <c r="N41" s="655"/>
      <c r="O41" s="656"/>
      <c r="P41" s="656"/>
      <c r="Q41" s="656"/>
      <c r="R41" s="656"/>
      <c r="S41" s="656"/>
      <c r="T41" s="656"/>
      <c r="U41" s="656"/>
      <c r="V41" s="656"/>
      <c r="W41" s="656"/>
      <c r="X41" s="656"/>
      <c r="Y41" s="656"/>
      <c r="Z41" s="656"/>
      <c r="AA41" s="656"/>
      <c r="AB41" s="656"/>
      <c r="AC41" s="656"/>
      <c r="AD41" s="656"/>
      <c r="AE41" s="657"/>
      <c r="CB41" s="161" t="s">
        <v>358</v>
      </c>
    </row>
    <row r="42" spans="2:80" ht="13.5" customHeight="1" x14ac:dyDescent="0.15">
      <c r="B42" s="115"/>
      <c r="C42" s="638"/>
      <c r="D42" s="638"/>
      <c r="E42" s="110"/>
      <c r="F42" s="186" t="s">
        <v>430</v>
      </c>
      <c r="G42" s="434"/>
      <c r="H42" s="435"/>
      <c r="I42" s="176" t="s">
        <v>424</v>
      </c>
      <c r="J42" s="435"/>
      <c r="K42" s="176" t="s">
        <v>428</v>
      </c>
      <c r="L42" s="435"/>
      <c r="M42" s="177" t="s">
        <v>422</v>
      </c>
      <c r="N42" s="658"/>
      <c r="O42" s="659"/>
      <c r="P42" s="659"/>
      <c r="Q42" s="659"/>
      <c r="R42" s="659"/>
      <c r="S42" s="659"/>
      <c r="T42" s="659"/>
      <c r="U42" s="659"/>
      <c r="V42" s="659"/>
      <c r="W42" s="659"/>
      <c r="X42" s="659"/>
      <c r="Y42" s="659"/>
      <c r="Z42" s="659"/>
      <c r="AA42" s="659"/>
      <c r="AB42" s="659"/>
      <c r="AC42" s="659"/>
      <c r="AD42" s="659"/>
      <c r="AE42" s="660"/>
      <c r="CB42" s="161" t="s">
        <v>359</v>
      </c>
    </row>
    <row r="43" spans="2:80" ht="13.5" customHeight="1" x14ac:dyDescent="0.15">
      <c r="B43" s="115"/>
      <c r="C43" s="638"/>
      <c r="D43" s="638"/>
      <c r="E43" s="110"/>
      <c r="F43" s="186" t="s">
        <v>429</v>
      </c>
      <c r="G43" s="434"/>
      <c r="H43" s="435"/>
      <c r="I43" s="176" t="s">
        <v>424</v>
      </c>
      <c r="J43" s="435"/>
      <c r="K43" s="176" t="s">
        <v>428</v>
      </c>
      <c r="L43" s="435"/>
      <c r="M43" s="177" t="s">
        <v>422</v>
      </c>
      <c r="N43" s="658"/>
      <c r="O43" s="659"/>
      <c r="P43" s="659"/>
      <c r="Q43" s="659"/>
      <c r="R43" s="659"/>
      <c r="S43" s="659"/>
      <c r="T43" s="659"/>
      <c r="U43" s="659"/>
      <c r="V43" s="659"/>
      <c r="W43" s="659"/>
      <c r="X43" s="659"/>
      <c r="Y43" s="659"/>
      <c r="Z43" s="659"/>
      <c r="AA43" s="659"/>
      <c r="AB43" s="659"/>
      <c r="AC43" s="659"/>
      <c r="AD43" s="659"/>
      <c r="AE43" s="660"/>
      <c r="CB43" s="161" t="s">
        <v>360</v>
      </c>
    </row>
    <row r="44" spans="2:80" ht="10.5" customHeight="1" x14ac:dyDescent="0.15">
      <c r="B44" s="115"/>
      <c r="C44" s="638"/>
      <c r="D44" s="638"/>
      <c r="E44" s="110"/>
      <c r="F44" s="120"/>
      <c r="G44" s="121"/>
      <c r="H44" s="121"/>
      <c r="I44" s="121"/>
      <c r="J44" s="121"/>
      <c r="K44" s="121"/>
      <c r="L44" s="121"/>
      <c r="M44" s="88"/>
      <c r="N44" s="661"/>
      <c r="O44" s="662"/>
      <c r="P44" s="662"/>
      <c r="Q44" s="662"/>
      <c r="R44" s="662"/>
      <c r="S44" s="662"/>
      <c r="T44" s="662"/>
      <c r="U44" s="662"/>
      <c r="V44" s="662"/>
      <c r="W44" s="662"/>
      <c r="X44" s="662"/>
      <c r="Y44" s="662"/>
      <c r="Z44" s="662"/>
      <c r="AA44" s="662"/>
      <c r="AB44" s="662"/>
      <c r="AC44" s="662"/>
      <c r="AD44" s="662"/>
      <c r="AE44" s="663"/>
      <c r="CB44" s="161" t="s">
        <v>361</v>
      </c>
    </row>
    <row r="45" spans="2:80" ht="10.5" customHeight="1" x14ac:dyDescent="0.15">
      <c r="B45" s="115"/>
      <c r="C45" s="638"/>
      <c r="D45" s="638"/>
      <c r="E45" s="110"/>
      <c r="F45" s="108"/>
      <c r="G45" s="82"/>
      <c r="H45" s="82"/>
      <c r="I45" s="82"/>
      <c r="J45" s="82"/>
      <c r="K45" s="82"/>
      <c r="L45" s="82"/>
      <c r="M45" s="80"/>
      <c r="N45" s="655"/>
      <c r="O45" s="656"/>
      <c r="P45" s="656"/>
      <c r="Q45" s="656"/>
      <c r="R45" s="656"/>
      <c r="S45" s="656"/>
      <c r="T45" s="656"/>
      <c r="U45" s="656"/>
      <c r="V45" s="656"/>
      <c r="W45" s="656"/>
      <c r="X45" s="656"/>
      <c r="Y45" s="656"/>
      <c r="Z45" s="656"/>
      <c r="AA45" s="656"/>
      <c r="AB45" s="656"/>
      <c r="AC45" s="656"/>
      <c r="AD45" s="656"/>
      <c r="AE45" s="657"/>
      <c r="CB45" s="161" t="s">
        <v>362</v>
      </c>
    </row>
    <row r="46" spans="2:80" ht="13.5" customHeight="1" x14ac:dyDescent="0.15">
      <c r="B46" s="115"/>
      <c r="C46" s="638"/>
      <c r="D46" s="638"/>
      <c r="E46" s="110"/>
      <c r="F46" s="186" t="s">
        <v>430</v>
      </c>
      <c r="G46" s="434"/>
      <c r="H46" s="435"/>
      <c r="I46" s="176" t="s">
        <v>424</v>
      </c>
      <c r="J46" s="435"/>
      <c r="K46" s="176" t="s">
        <v>428</v>
      </c>
      <c r="L46" s="435"/>
      <c r="M46" s="177" t="s">
        <v>422</v>
      </c>
      <c r="N46" s="658"/>
      <c r="O46" s="659"/>
      <c r="P46" s="659"/>
      <c r="Q46" s="659"/>
      <c r="R46" s="659"/>
      <c r="S46" s="659"/>
      <c r="T46" s="659"/>
      <c r="U46" s="659"/>
      <c r="V46" s="659"/>
      <c r="W46" s="659"/>
      <c r="X46" s="659"/>
      <c r="Y46" s="659"/>
      <c r="Z46" s="659"/>
      <c r="AA46" s="659"/>
      <c r="AB46" s="659"/>
      <c r="AC46" s="659"/>
      <c r="AD46" s="659"/>
      <c r="AE46" s="660"/>
      <c r="CB46" s="161" t="s">
        <v>363</v>
      </c>
    </row>
    <row r="47" spans="2:80" ht="13.5" customHeight="1" x14ac:dyDescent="0.15">
      <c r="B47" s="115"/>
      <c r="C47" s="638"/>
      <c r="D47" s="638"/>
      <c r="E47" s="110"/>
      <c r="F47" s="186" t="s">
        <v>429</v>
      </c>
      <c r="G47" s="434"/>
      <c r="H47" s="435"/>
      <c r="I47" s="176" t="s">
        <v>424</v>
      </c>
      <c r="J47" s="435"/>
      <c r="K47" s="176" t="s">
        <v>428</v>
      </c>
      <c r="L47" s="435"/>
      <c r="M47" s="177" t="s">
        <v>422</v>
      </c>
      <c r="N47" s="658"/>
      <c r="O47" s="659"/>
      <c r="P47" s="659"/>
      <c r="Q47" s="659"/>
      <c r="R47" s="659"/>
      <c r="S47" s="659"/>
      <c r="T47" s="659"/>
      <c r="U47" s="659"/>
      <c r="V47" s="659"/>
      <c r="W47" s="659"/>
      <c r="X47" s="659"/>
      <c r="Y47" s="659"/>
      <c r="Z47" s="659"/>
      <c r="AA47" s="659"/>
      <c r="AB47" s="659"/>
      <c r="AC47" s="659"/>
      <c r="AD47" s="659"/>
      <c r="AE47" s="660"/>
      <c r="CB47" s="32" t="s">
        <v>427</v>
      </c>
    </row>
    <row r="48" spans="2:80" ht="10.5" customHeight="1" x14ac:dyDescent="0.15">
      <c r="B48" s="115"/>
      <c r="C48" s="638"/>
      <c r="D48" s="638"/>
      <c r="E48" s="110"/>
      <c r="F48" s="120"/>
      <c r="G48" s="121"/>
      <c r="H48" s="121"/>
      <c r="I48" s="121"/>
      <c r="J48" s="121"/>
      <c r="K48" s="121"/>
      <c r="L48" s="121"/>
      <c r="M48" s="88"/>
      <c r="N48" s="661"/>
      <c r="O48" s="662"/>
      <c r="P48" s="662"/>
      <c r="Q48" s="662"/>
      <c r="R48" s="662"/>
      <c r="S48" s="662"/>
      <c r="T48" s="662"/>
      <c r="U48" s="662"/>
      <c r="V48" s="662"/>
      <c r="W48" s="662"/>
      <c r="X48" s="662"/>
      <c r="Y48" s="662"/>
      <c r="Z48" s="662"/>
      <c r="AA48" s="662"/>
      <c r="AB48" s="662"/>
      <c r="AC48" s="662"/>
      <c r="AD48" s="662"/>
      <c r="AE48" s="663"/>
    </row>
    <row r="49" spans="2:32" ht="10.5" customHeight="1" x14ac:dyDescent="0.15">
      <c r="B49" s="115"/>
      <c r="C49" s="638"/>
      <c r="D49" s="638"/>
      <c r="E49" s="110"/>
      <c r="F49" s="108"/>
      <c r="G49" s="82"/>
      <c r="H49" s="82"/>
      <c r="I49" s="82"/>
      <c r="J49" s="82"/>
      <c r="K49" s="82"/>
      <c r="L49" s="82"/>
      <c r="M49" s="80"/>
      <c r="N49" s="655"/>
      <c r="O49" s="656"/>
      <c r="P49" s="656"/>
      <c r="Q49" s="656"/>
      <c r="R49" s="656"/>
      <c r="S49" s="656"/>
      <c r="T49" s="656"/>
      <c r="U49" s="656"/>
      <c r="V49" s="656"/>
      <c r="W49" s="656"/>
      <c r="X49" s="656"/>
      <c r="Y49" s="656"/>
      <c r="Z49" s="656"/>
      <c r="AA49" s="656"/>
      <c r="AB49" s="656"/>
      <c r="AC49" s="656"/>
      <c r="AD49" s="656"/>
      <c r="AE49" s="657"/>
    </row>
    <row r="50" spans="2:32" ht="13.5" customHeight="1" x14ac:dyDescent="0.15">
      <c r="B50" s="115"/>
      <c r="C50" s="638"/>
      <c r="D50" s="638"/>
      <c r="E50" s="110"/>
      <c r="F50" s="186" t="s">
        <v>430</v>
      </c>
      <c r="G50" s="434"/>
      <c r="H50" s="435"/>
      <c r="I50" s="176" t="s">
        <v>424</v>
      </c>
      <c r="J50" s="435"/>
      <c r="K50" s="176" t="s">
        <v>428</v>
      </c>
      <c r="L50" s="435"/>
      <c r="M50" s="177" t="s">
        <v>422</v>
      </c>
      <c r="N50" s="658"/>
      <c r="O50" s="659"/>
      <c r="P50" s="659"/>
      <c r="Q50" s="659"/>
      <c r="R50" s="659"/>
      <c r="S50" s="659"/>
      <c r="T50" s="659"/>
      <c r="U50" s="659"/>
      <c r="V50" s="659"/>
      <c r="W50" s="659"/>
      <c r="X50" s="659"/>
      <c r="Y50" s="659"/>
      <c r="Z50" s="659"/>
      <c r="AA50" s="659"/>
      <c r="AB50" s="659"/>
      <c r="AC50" s="659"/>
      <c r="AD50" s="659"/>
      <c r="AE50" s="660"/>
    </row>
    <row r="51" spans="2:32" ht="13.5" customHeight="1" x14ac:dyDescent="0.15">
      <c r="B51" s="115"/>
      <c r="C51" s="638"/>
      <c r="D51" s="638"/>
      <c r="E51" s="110"/>
      <c r="F51" s="186" t="s">
        <v>429</v>
      </c>
      <c r="G51" s="434"/>
      <c r="H51" s="435"/>
      <c r="I51" s="176" t="s">
        <v>424</v>
      </c>
      <c r="J51" s="435"/>
      <c r="K51" s="176" t="s">
        <v>428</v>
      </c>
      <c r="L51" s="435"/>
      <c r="M51" s="177" t="s">
        <v>422</v>
      </c>
      <c r="N51" s="658"/>
      <c r="O51" s="659"/>
      <c r="P51" s="659"/>
      <c r="Q51" s="659"/>
      <c r="R51" s="659"/>
      <c r="S51" s="659"/>
      <c r="T51" s="659"/>
      <c r="U51" s="659"/>
      <c r="V51" s="659"/>
      <c r="W51" s="659"/>
      <c r="X51" s="659"/>
      <c r="Y51" s="659"/>
      <c r="Z51" s="659"/>
      <c r="AA51" s="659"/>
      <c r="AB51" s="659"/>
      <c r="AC51" s="659"/>
      <c r="AD51" s="659"/>
      <c r="AE51" s="660"/>
    </row>
    <row r="52" spans="2:32" ht="10.5" customHeight="1" x14ac:dyDescent="0.15">
      <c r="B52" s="120"/>
      <c r="C52" s="121"/>
      <c r="D52" s="121"/>
      <c r="E52" s="88"/>
      <c r="F52" s="120"/>
      <c r="G52" s="121"/>
      <c r="H52" s="121"/>
      <c r="I52" s="121"/>
      <c r="J52" s="121"/>
      <c r="K52" s="121"/>
      <c r="L52" s="121"/>
      <c r="M52" s="88"/>
      <c r="N52" s="661"/>
      <c r="O52" s="662"/>
      <c r="P52" s="662"/>
      <c r="Q52" s="662"/>
      <c r="R52" s="662"/>
      <c r="S52" s="662"/>
      <c r="T52" s="662"/>
      <c r="U52" s="662"/>
      <c r="V52" s="662"/>
      <c r="W52" s="662"/>
      <c r="X52" s="662"/>
      <c r="Y52" s="662"/>
      <c r="Z52" s="662"/>
      <c r="AA52" s="662"/>
      <c r="AB52" s="662"/>
      <c r="AC52" s="662"/>
      <c r="AD52" s="662"/>
      <c r="AE52" s="663"/>
    </row>
    <row r="53" spans="2:32" x14ac:dyDescent="0.15">
      <c r="B53" s="32" t="s">
        <v>147</v>
      </c>
    </row>
    <row r="55" spans="2:32" x14ac:dyDescent="0.15">
      <c r="B55" s="32" t="s">
        <v>92</v>
      </c>
      <c r="E55" s="434"/>
      <c r="F55" s="436"/>
      <c r="G55" s="213" t="s">
        <v>424</v>
      </c>
      <c r="H55" s="436"/>
      <c r="I55" s="213" t="s">
        <v>428</v>
      </c>
      <c r="J55" s="436"/>
      <c r="K55" s="213" t="s">
        <v>422</v>
      </c>
      <c r="L55" s="51"/>
    </row>
    <row r="56" spans="2:32" x14ac:dyDescent="0.15">
      <c r="N56" s="747" t="s">
        <v>44</v>
      </c>
      <c r="O56" s="747"/>
      <c r="P56" s="747"/>
      <c r="Q56" s="747"/>
      <c r="S56" s="968">
        <f>F8</f>
        <v>0</v>
      </c>
      <c r="T56" s="968"/>
      <c r="U56" s="968"/>
      <c r="V56" s="968"/>
      <c r="W56" s="968"/>
      <c r="X56" s="968"/>
      <c r="Y56" s="968"/>
      <c r="Z56" s="968"/>
      <c r="AA56" s="968"/>
      <c r="AB56" s="968"/>
      <c r="AC56" s="968"/>
      <c r="AD56" s="968"/>
      <c r="AE56" s="968"/>
    </row>
    <row r="57" spans="2:32" ht="45" customHeight="1" x14ac:dyDescent="0.15"/>
    <row r="58" spans="2:32" ht="13.5" customHeight="1" x14ac:dyDescent="0.15">
      <c r="B58" s="187" t="s">
        <v>432</v>
      </c>
      <c r="D58" s="865" t="s">
        <v>433</v>
      </c>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row>
    <row r="59" spans="2:32" x14ac:dyDescent="0.15">
      <c r="B59" s="187"/>
      <c r="D59" s="865"/>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row>
    <row r="60" spans="2:32" x14ac:dyDescent="0.15">
      <c r="D60" s="865" t="s">
        <v>434</v>
      </c>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row>
    <row r="61" spans="2:32" x14ac:dyDescent="0.15">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row>
  </sheetData>
  <sheetProtection sheet="1" objects="1" scenarios="1"/>
  <mergeCells count="47">
    <mergeCell ref="AC1:AE1"/>
    <mergeCell ref="B8:E8"/>
    <mergeCell ref="B9:E10"/>
    <mergeCell ref="B5:E6"/>
    <mergeCell ref="B3:AE3"/>
    <mergeCell ref="B7:E7"/>
    <mergeCell ref="D58:AF59"/>
    <mergeCell ref="D60:AF61"/>
    <mergeCell ref="N21:AE24"/>
    <mergeCell ref="N25:AE28"/>
    <mergeCell ref="N29:AE32"/>
    <mergeCell ref="N33:AE36"/>
    <mergeCell ref="N37:AE40"/>
    <mergeCell ref="N56:Q56"/>
    <mergeCell ref="N45:AE48"/>
    <mergeCell ref="N49:AE52"/>
    <mergeCell ref="S56:AE56"/>
    <mergeCell ref="N17:AE20"/>
    <mergeCell ref="C12:D51"/>
    <mergeCell ref="AE9:AE10"/>
    <mergeCell ref="AB9:AD10"/>
    <mergeCell ref="F5:T6"/>
    <mergeCell ref="F7:T7"/>
    <mergeCell ref="F8:T8"/>
    <mergeCell ref="F9:Q10"/>
    <mergeCell ref="AD6:AE6"/>
    <mergeCell ref="AA6:AB6"/>
    <mergeCell ref="X6:Y6"/>
    <mergeCell ref="U6:W6"/>
    <mergeCell ref="N13:AE16"/>
    <mergeCell ref="AD7:AD8"/>
    <mergeCell ref="AE7:AE8"/>
    <mergeCell ref="N41:AE44"/>
    <mergeCell ref="AH2:AX7"/>
    <mergeCell ref="H11:K12"/>
    <mergeCell ref="AA7:AA8"/>
    <mergeCell ref="AB7:AB8"/>
    <mergeCell ref="AC7:AC8"/>
    <mergeCell ref="B2:AE2"/>
    <mergeCell ref="P11:AC12"/>
    <mergeCell ref="U7:X8"/>
    <mergeCell ref="U9:X10"/>
    <mergeCell ref="R10:T10"/>
    <mergeCell ref="Y9:Z10"/>
    <mergeCell ref="AA9:AA10"/>
    <mergeCell ref="Y7:Y8"/>
    <mergeCell ref="Z7:Z8"/>
  </mergeCells>
  <phoneticPr fontId="2"/>
  <dataValidations count="4">
    <dataValidation type="list" allowBlank="1" showInputMessage="1" sqref="Y7:Y8">
      <formula1>"　,T,S,H"</formula1>
    </dataValidation>
    <dataValidation type="list" allowBlank="1" showInputMessage="1" showErrorMessage="1" sqref="R10:T10">
      <formula1>"常勤・非常勤,常勤,非常勤"</formula1>
    </dataValidation>
    <dataValidation type="list" allowBlank="1" showInputMessage="1" sqref="Y9:Z10">
      <formula1>$CB$1:$CB$47</formula1>
    </dataValidation>
    <dataValidation type="list" allowBlank="1" showInputMessage="1" showErrorMessage="1" sqref="G14:G15 G18:G19 G22:G23 G26:G27 G30:G31 G34:G35 G38:G39 G42:G43 G46:G47 G50:G51 E55">
      <formula1>"　,S,H,R"</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B61"/>
  <sheetViews>
    <sheetView showGridLines="0" zoomScale="120" zoomScaleNormal="120" workbookViewId="0">
      <selection activeCell="F5" sqref="F5:T6"/>
    </sheetView>
  </sheetViews>
  <sheetFormatPr defaultRowHeight="13.5" x14ac:dyDescent="0.15"/>
  <cols>
    <col min="1" max="79" width="2.875" style="32" customWidth="1"/>
    <col min="80" max="16384" width="9" style="32"/>
  </cols>
  <sheetData>
    <row r="1" spans="1:80" x14ac:dyDescent="0.15">
      <c r="AC1" s="558" t="s">
        <v>732</v>
      </c>
      <c r="AD1" s="558"/>
      <c r="AE1" s="558"/>
      <c r="AF1" s="51"/>
      <c r="CB1" s="161" t="s">
        <v>317</v>
      </c>
    </row>
    <row r="2" spans="1:80" ht="17.25" customHeight="1" x14ac:dyDescent="0.15">
      <c r="A2" s="38"/>
      <c r="B2" s="610" t="s">
        <v>747</v>
      </c>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H2" s="935" t="s">
        <v>722</v>
      </c>
      <c r="AI2" s="935"/>
      <c r="AJ2" s="935"/>
      <c r="AK2" s="935"/>
      <c r="AL2" s="935"/>
      <c r="AM2" s="935"/>
      <c r="AN2" s="935"/>
      <c r="AO2" s="935"/>
      <c r="AP2" s="935"/>
      <c r="AQ2" s="935"/>
      <c r="AR2" s="935"/>
      <c r="AS2" s="935"/>
      <c r="AT2" s="935"/>
      <c r="AU2" s="935"/>
      <c r="AV2" s="935"/>
      <c r="AW2" s="935"/>
      <c r="AX2" s="935"/>
      <c r="CB2" s="161" t="s">
        <v>318</v>
      </c>
    </row>
    <row r="3" spans="1:80" ht="21" customHeight="1" x14ac:dyDescent="0.15">
      <c r="B3" s="745" t="s">
        <v>752</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H3" s="935"/>
      <c r="AI3" s="935"/>
      <c r="AJ3" s="935"/>
      <c r="AK3" s="935"/>
      <c r="AL3" s="935"/>
      <c r="AM3" s="935"/>
      <c r="AN3" s="935"/>
      <c r="AO3" s="935"/>
      <c r="AP3" s="935"/>
      <c r="AQ3" s="935"/>
      <c r="AR3" s="935"/>
      <c r="AS3" s="935"/>
      <c r="AT3" s="935"/>
      <c r="AU3" s="935"/>
      <c r="AV3" s="935"/>
      <c r="AW3" s="935"/>
      <c r="AX3" s="935"/>
      <c r="CB3" s="161" t="s">
        <v>320</v>
      </c>
    </row>
    <row r="4" spans="1:80" ht="6" customHeight="1" x14ac:dyDescent="0.15">
      <c r="L4" s="174"/>
      <c r="M4" s="174"/>
      <c r="N4" s="174"/>
      <c r="O4" s="174"/>
      <c r="P4" s="174"/>
      <c r="Q4" s="174"/>
      <c r="R4" s="174"/>
      <c r="S4" s="174"/>
      <c r="AH4" s="935"/>
      <c r="AI4" s="935"/>
      <c r="AJ4" s="935"/>
      <c r="AK4" s="935"/>
      <c r="AL4" s="935"/>
      <c r="AM4" s="935"/>
      <c r="AN4" s="935"/>
      <c r="AO4" s="935"/>
      <c r="AP4" s="935"/>
      <c r="AQ4" s="935"/>
      <c r="AR4" s="935"/>
      <c r="AS4" s="935"/>
      <c r="AT4" s="935"/>
      <c r="AU4" s="935"/>
      <c r="AV4" s="935"/>
      <c r="AW4" s="935"/>
      <c r="AX4" s="935"/>
      <c r="CB4" s="161" t="s">
        <v>321</v>
      </c>
    </row>
    <row r="5" spans="1:80" ht="18" customHeight="1" x14ac:dyDescent="0.15">
      <c r="B5" s="726" t="s">
        <v>751</v>
      </c>
      <c r="C5" s="706"/>
      <c r="D5" s="706"/>
      <c r="E5" s="707"/>
      <c r="F5" s="656"/>
      <c r="G5" s="656"/>
      <c r="H5" s="656"/>
      <c r="I5" s="656"/>
      <c r="J5" s="656"/>
      <c r="K5" s="656"/>
      <c r="L5" s="656"/>
      <c r="M5" s="656"/>
      <c r="N5" s="656"/>
      <c r="O5" s="656"/>
      <c r="P5" s="656"/>
      <c r="Q5" s="656"/>
      <c r="R5" s="656"/>
      <c r="S5" s="656"/>
      <c r="T5" s="656"/>
      <c r="U5" s="82"/>
      <c r="V5" s="82"/>
      <c r="W5" s="82"/>
      <c r="X5" s="82"/>
      <c r="Y5" s="82"/>
      <c r="Z5" s="82"/>
      <c r="AA5" s="82"/>
      <c r="AB5" s="82"/>
      <c r="AC5" s="82"/>
      <c r="AD5" s="82"/>
      <c r="AE5" s="80"/>
      <c r="AH5" s="935"/>
      <c r="AI5" s="935"/>
      <c r="AJ5" s="935"/>
      <c r="AK5" s="935"/>
      <c r="AL5" s="935"/>
      <c r="AM5" s="935"/>
      <c r="AN5" s="935"/>
      <c r="AO5" s="935"/>
      <c r="AP5" s="935"/>
      <c r="AQ5" s="935"/>
      <c r="AR5" s="935"/>
      <c r="AS5" s="935"/>
      <c r="AT5" s="935"/>
      <c r="AU5" s="935"/>
      <c r="AV5" s="935"/>
      <c r="AW5" s="935"/>
      <c r="AX5" s="935"/>
      <c r="CB5" s="161" t="s">
        <v>322</v>
      </c>
    </row>
    <row r="6" spans="1:80" ht="18" customHeight="1" x14ac:dyDescent="0.15">
      <c r="B6" s="727"/>
      <c r="C6" s="728"/>
      <c r="D6" s="728"/>
      <c r="E6" s="729"/>
      <c r="F6" s="662"/>
      <c r="G6" s="662"/>
      <c r="H6" s="662"/>
      <c r="I6" s="662"/>
      <c r="J6" s="662"/>
      <c r="K6" s="662"/>
      <c r="L6" s="662"/>
      <c r="M6" s="662"/>
      <c r="N6" s="662"/>
      <c r="O6" s="662"/>
      <c r="P6" s="662"/>
      <c r="Q6" s="662"/>
      <c r="R6" s="662"/>
      <c r="S6" s="662"/>
      <c r="T6" s="662"/>
      <c r="U6" s="785" t="s">
        <v>421</v>
      </c>
      <c r="V6" s="785"/>
      <c r="W6" s="785"/>
      <c r="X6" s="966"/>
      <c r="Y6" s="965"/>
      <c r="Z6" s="178" t="s">
        <v>2</v>
      </c>
      <c r="AA6" s="965"/>
      <c r="AB6" s="965"/>
      <c r="AC6" s="178" t="s">
        <v>420</v>
      </c>
      <c r="AD6" s="965"/>
      <c r="AE6" s="978"/>
      <c r="AH6" s="935"/>
      <c r="AI6" s="935"/>
      <c r="AJ6" s="935"/>
      <c r="AK6" s="935"/>
      <c r="AL6" s="935"/>
      <c r="AM6" s="935"/>
      <c r="AN6" s="935"/>
      <c r="AO6" s="935"/>
      <c r="AP6" s="935"/>
      <c r="AQ6" s="935"/>
      <c r="AR6" s="935"/>
      <c r="AS6" s="935"/>
      <c r="AT6" s="935"/>
      <c r="AU6" s="935"/>
      <c r="AV6" s="935"/>
      <c r="AW6" s="935"/>
      <c r="AX6" s="935"/>
      <c r="CB6" s="161" t="s">
        <v>323</v>
      </c>
    </row>
    <row r="7" spans="1:80" ht="18" customHeight="1" x14ac:dyDescent="0.15">
      <c r="B7" s="969" t="s">
        <v>149</v>
      </c>
      <c r="C7" s="970"/>
      <c r="D7" s="970"/>
      <c r="E7" s="971"/>
      <c r="F7" s="979"/>
      <c r="G7" s="979"/>
      <c r="H7" s="979"/>
      <c r="I7" s="979"/>
      <c r="J7" s="979"/>
      <c r="K7" s="979"/>
      <c r="L7" s="979"/>
      <c r="M7" s="979"/>
      <c r="N7" s="979"/>
      <c r="O7" s="979"/>
      <c r="P7" s="979"/>
      <c r="Q7" s="979"/>
      <c r="R7" s="979"/>
      <c r="S7" s="979"/>
      <c r="T7" s="980"/>
      <c r="U7" s="726" t="s">
        <v>24</v>
      </c>
      <c r="V7" s="706"/>
      <c r="W7" s="706"/>
      <c r="X7" s="707"/>
      <c r="Y7" s="981"/>
      <c r="Z7" s="767"/>
      <c r="AA7" s="936" t="s">
        <v>26</v>
      </c>
      <c r="AB7" s="976"/>
      <c r="AC7" s="939" t="s">
        <v>423</v>
      </c>
      <c r="AD7" s="976"/>
      <c r="AE7" s="967" t="s">
        <v>67</v>
      </c>
      <c r="AH7" s="935"/>
      <c r="AI7" s="935"/>
      <c r="AJ7" s="935"/>
      <c r="AK7" s="935"/>
      <c r="AL7" s="935"/>
      <c r="AM7" s="935"/>
      <c r="AN7" s="935"/>
      <c r="AO7" s="935"/>
      <c r="AP7" s="935"/>
      <c r="AQ7" s="935"/>
      <c r="AR7" s="935"/>
      <c r="AS7" s="935"/>
      <c r="AT7" s="935"/>
      <c r="AU7" s="935"/>
      <c r="AV7" s="935"/>
      <c r="AW7" s="935"/>
      <c r="AX7" s="935"/>
      <c r="CB7" s="161" t="s">
        <v>324</v>
      </c>
    </row>
    <row r="8" spans="1:80" ht="18" customHeight="1" x14ac:dyDescent="0.15">
      <c r="B8" s="727" t="s">
        <v>749</v>
      </c>
      <c r="C8" s="728"/>
      <c r="D8" s="728"/>
      <c r="E8" s="729"/>
      <c r="F8" s="632"/>
      <c r="G8" s="632"/>
      <c r="H8" s="632"/>
      <c r="I8" s="632"/>
      <c r="J8" s="632"/>
      <c r="K8" s="632"/>
      <c r="L8" s="632"/>
      <c r="M8" s="632"/>
      <c r="N8" s="632"/>
      <c r="O8" s="632"/>
      <c r="P8" s="632"/>
      <c r="Q8" s="632"/>
      <c r="R8" s="632"/>
      <c r="S8" s="632"/>
      <c r="T8" s="633"/>
      <c r="U8" s="727"/>
      <c r="V8" s="728"/>
      <c r="W8" s="728"/>
      <c r="X8" s="729"/>
      <c r="Y8" s="982"/>
      <c r="Z8" s="769"/>
      <c r="AA8" s="785"/>
      <c r="AB8" s="977"/>
      <c r="AC8" s="940"/>
      <c r="AD8" s="977"/>
      <c r="AE8" s="786"/>
      <c r="CB8" s="161" t="s">
        <v>325</v>
      </c>
    </row>
    <row r="9" spans="1:80" ht="18" customHeight="1" x14ac:dyDescent="0.15">
      <c r="B9" s="726" t="s">
        <v>750</v>
      </c>
      <c r="C9" s="706"/>
      <c r="D9" s="706"/>
      <c r="E9" s="707"/>
      <c r="F9" s="629"/>
      <c r="G9" s="629"/>
      <c r="H9" s="629"/>
      <c r="I9" s="629"/>
      <c r="J9" s="629"/>
      <c r="K9" s="629"/>
      <c r="L9" s="629"/>
      <c r="M9" s="629"/>
      <c r="N9" s="629"/>
      <c r="O9" s="629"/>
      <c r="P9" s="629"/>
      <c r="Q9" s="629"/>
      <c r="R9" s="82"/>
      <c r="S9" s="82"/>
      <c r="T9" s="80"/>
      <c r="U9" s="941" t="s">
        <v>748</v>
      </c>
      <c r="V9" s="942"/>
      <c r="W9" s="942"/>
      <c r="X9" s="943"/>
      <c r="Y9" s="972" t="s">
        <v>316</v>
      </c>
      <c r="Z9" s="973"/>
      <c r="AA9" s="706" t="s">
        <v>425</v>
      </c>
      <c r="AB9" s="647"/>
      <c r="AC9" s="647"/>
      <c r="AD9" s="647"/>
      <c r="AE9" s="707" t="s">
        <v>426</v>
      </c>
      <c r="CB9" s="161" t="s">
        <v>326</v>
      </c>
    </row>
    <row r="10" spans="1:80" ht="18" customHeight="1" x14ac:dyDescent="0.15">
      <c r="B10" s="727"/>
      <c r="C10" s="728"/>
      <c r="D10" s="728"/>
      <c r="E10" s="729"/>
      <c r="F10" s="632"/>
      <c r="G10" s="632"/>
      <c r="H10" s="632"/>
      <c r="I10" s="632"/>
      <c r="J10" s="632"/>
      <c r="K10" s="632"/>
      <c r="L10" s="632"/>
      <c r="M10" s="632"/>
      <c r="N10" s="632"/>
      <c r="O10" s="632"/>
      <c r="P10" s="632"/>
      <c r="Q10" s="632"/>
      <c r="R10" s="947" t="s">
        <v>771</v>
      </c>
      <c r="S10" s="947"/>
      <c r="T10" s="948"/>
      <c r="U10" s="944"/>
      <c r="V10" s="945"/>
      <c r="W10" s="945"/>
      <c r="X10" s="946"/>
      <c r="Y10" s="974"/>
      <c r="Z10" s="975"/>
      <c r="AA10" s="728"/>
      <c r="AB10" s="651"/>
      <c r="AC10" s="651"/>
      <c r="AD10" s="651"/>
      <c r="AE10" s="729"/>
      <c r="CB10" s="161" t="s">
        <v>327</v>
      </c>
    </row>
    <row r="11" spans="1:80" x14ac:dyDescent="0.15">
      <c r="B11" s="108"/>
      <c r="C11" s="82"/>
      <c r="D11" s="82"/>
      <c r="E11" s="80"/>
      <c r="F11" s="108"/>
      <c r="G11" s="82"/>
      <c r="H11" s="706" t="s">
        <v>431</v>
      </c>
      <c r="I11" s="706"/>
      <c r="J11" s="706"/>
      <c r="K11" s="706"/>
      <c r="L11" s="82"/>
      <c r="M11" s="80"/>
      <c r="N11" s="108"/>
      <c r="O11" s="82"/>
      <c r="P11" s="615" t="s">
        <v>765</v>
      </c>
      <c r="Q11" s="615"/>
      <c r="R11" s="615"/>
      <c r="S11" s="615"/>
      <c r="T11" s="615"/>
      <c r="U11" s="615"/>
      <c r="V11" s="615"/>
      <c r="W11" s="615"/>
      <c r="X11" s="615"/>
      <c r="Y11" s="615"/>
      <c r="Z11" s="615"/>
      <c r="AA11" s="615"/>
      <c r="AB11" s="615"/>
      <c r="AC11" s="615"/>
      <c r="AD11" s="82"/>
      <c r="AE11" s="80"/>
      <c r="CB11" s="161" t="s">
        <v>328</v>
      </c>
    </row>
    <row r="12" spans="1:80" x14ac:dyDescent="0.15">
      <c r="B12" s="115"/>
      <c r="C12" s="638" t="s">
        <v>148</v>
      </c>
      <c r="D12" s="638"/>
      <c r="E12" s="110"/>
      <c r="F12" s="120"/>
      <c r="G12" s="121"/>
      <c r="H12" s="728"/>
      <c r="I12" s="728"/>
      <c r="J12" s="728"/>
      <c r="K12" s="728"/>
      <c r="L12" s="51"/>
      <c r="M12" s="110"/>
      <c r="N12" s="115"/>
      <c r="O12" s="51"/>
      <c r="P12" s="634"/>
      <c r="Q12" s="634"/>
      <c r="R12" s="634"/>
      <c r="S12" s="634"/>
      <c r="T12" s="634"/>
      <c r="U12" s="634"/>
      <c r="V12" s="634"/>
      <c r="W12" s="634"/>
      <c r="X12" s="634"/>
      <c r="Y12" s="634"/>
      <c r="Z12" s="634"/>
      <c r="AA12" s="634"/>
      <c r="AB12" s="634"/>
      <c r="AC12" s="634"/>
      <c r="AD12" s="51"/>
      <c r="AE12" s="110"/>
      <c r="CB12" s="161" t="s">
        <v>329</v>
      </c>
    </row>
    <row r="13" spans="1:80" ht="10.5" customHeight="1" x14ac:dyDescent="0.15">
      <c r="B13" s="115"/>
      <c r="C13" s="638"/>
      <c r="D13" s="638"/>
      <c r="E13" s="110"/>
      <c r="F13" s="108"/>
      <c r="G13" s="82"/>
      <c r="H13" s="82"/>
      <c r="I13" s="82"/>
      <c r="J13" s="82"/>
      <c r="K13" s="82"/>
      <c r="L13" s="82"/>
      <c r="M13" s="80"/>
      <c r="N13" s="655"/>
      <c r="O13" s="656"/>
      <c r="P13" s="656"/>
      <c r="Q13" s="656"/>
      <c r="R13" s="656"/>
      <c r="S13" s="656"/>
      <c r="T13" s="656"/>
      <c r="U13" s="656"/>
      <c r="V13" s="656"/>
      <c r="W13" s="656"/>
      <c r="X13" s="656"/>
      <c r="Y13" s="656"/>
      <c r="Z13" s="656"/>
      <c r="AA13" s="656"/>
      <c r="AB13" s="656"/>
      <c r="AC13" s="656"/>
      <c r="AD13" s="656"/>
      <c r="AE13" s="657"/>
      <c r="CB13" s="161" t="s">
        <v>330</v>
      </c>
    </row>
    <row r="14" spans="1:80" x14ac:dyDescent="0.15">
      <c r="B14" s="115"/>
      <c r="C14" s="638"/>
      <c r="D14" s="638"/>
      <c r="E14" s="110"/>
      <c r="F14" s="186" t="s">
        <v>430</v>
      </c>
      <c r="G14" s="434"/>
      <c r="H14" s="435"/>
      <c r="I14" s="176" t="s">
        <v>26</v>
      </c>
      <c r="J14" s="435"/>
      <c r="K14" s="176" t="s">
        <v>179</v>
      </c>
      <c r="L14" s="435"/>
      <c r="M14" s="177" t="s">
        <v>67</v>
      </c>
      <c r="N14" s="658"/>
      <c r="O14" s="659"/>
      <c r="P14" s="659"/>
      <c r="Q14" s="659"/>
      <c r="R14" s="659"/>
      <c r="S14" s="659"/>
      <c r="T14" s="659"/>
      <c r="U14" s="659"/>
      <c r="V14" s="659"/>
      <c r="W14" s="659"/>
      <c r="X14" s="659"/>
      <c r="Y14" s="659"/>
      <c r="Z14" s="659"/>
      <c r="AA14" s="659"/>
      <c r="AB14" s="659"/>
      <c r="AC14" s="659"/>
      <c r="AD14" s="659"/>
      <c r="AE14" s="660"/>
      <c r="CB14" s="161" t="s">
        <v>331</v>
      </c>
    </row>
    <row r="15" spans="1:80" x14ac:dyDescent="0.15">
      <c r="B15" s="115"/>
      <c r="C15" s="638"/>
      <c r="D15" s="638"/>
      <c r="E15" s="110"/>
      <c r="F15" s="186" t="s">
        <v>429</v>
      </c>
      <c r="G15" s="434"/>
      <c r="H15" s="435"/>
      <c r="I15" s="176" t="s">
        <v>26</v>
      </c>
      <c r="J15" s="435"/>
      <c r="K15" s="176" t="s">
        <v>179</v>
      </c>
      <c r="L15" s="435"/>
      <c r="M15" s="177" t="s">
        <v>67</v>
      </c>
      <c r="N15" s="658"/>
      <c r="O15" s="659"/>
      <c r="P15" s="659"/>
      <c r="Q15" s="659"/>
      <c r="R15" s="659"/>
      <c r="S15" s="659"/>
      <c r="T15" s="659"/>
      <c r="U15" s="659"/>
      <c r="V15" s="659"/>
      <c r="W15" s="659"/>
      <c r="X15" s="659"/>
      <c r="Y15" s="659"/>
      <c r="Z15" s="659"/>
      <c r="AA15" s="659"/>
      <c r="AB15" s="659"/>
      <c r="AC15" s="659"/>
      <c r="AD15" s="659"/>
      <c r="AE15" s="660"/>
      <c r="CB15" s="161" t="s">
        <v>332</v>
      </c>
    </row>
    <row r="16" spans="1:80" ht="10.5" customHeight="1" x14ac:dyDescent="0.15">
      <c r="B16" s="115"/>
      <c r="C16" s="638"/>
      <c r="D16" s="638"/>
      <c r="E16" s="110"/>
      <c r="F16" s="120"/>
      <c r="G16" s="121"/>
      <c r="H16" s="121"/>
      <c r="I16" s="121"/>
      <c r="J16" s="121"/>
      <c r="K16" s="121"/>
      <c r="L16" s="121"/>
      <c r="M16" s="88"/>
      <c r="N16" s="661"/>
      <c r="O16" s="662"/>
      <c r="P16" s="662"/>
      <c r="Q16" s="662"/>
      <c r="R16" s="662"/>
      <c r="S16" s="662"/>
      <c r="T16" s="662"/>
      <c r="U16" s="662"/>
      <c r="V16" s="662"/>
      <c r="W16" s="662"/>
      <c r="X16" s="662"/>
      <c r="Y16" s="662"/>
      <c r="Z16" s="662"/>
      <c r="AA16" s="662"/>
      <c r="AB16" s="662"/>
      <c r="AC16" s="662"/>
      <c r="AD16" s="662"/>
      <c r="AE16" s="663"/>
      <c r="CB16" s="161" t="s">
        <v>333</v>
      </c>
    </row>
    <row r="17" spans="2:80" ht="10.5" customHeight="1" x14ac:dyDescent="0.15">
      <c r="B17" s="115"/>
      <c r="C17" s="638"/>
      <c r="D17" s="638"/>
      <c r="E17" s="110"/>
      <c r="F17" s="108"/>
      <c r="G17" s="82"/>
      <c r="H17" s="82"/>
      <c r="I17" s="82"/>
      <c r="J17" s="82"/>
      <c r="K17" s="82"/>
      <c r="L17" s="82"/>
      <c r="M17" s="80"/>
      <c r="N17" s="655"/>
      <c r="O17" s="656"/>
      <c r="P17" s="656"/>
      <c r="Q17" s="656"/>
      <c r="R17" s="656"/>
      <c r="S17" s="656"/>
      <c r="T17" s="656"/>
      <c r="U17" s="656"/>
      <c r="V17" s="656"/>
      <c r="W17" s="656"/>
      <c r="X17" s="656"/>
      <c r="Y17" s="656"/>
      <c r="Z17" s="656"/>
      <c r="AA17" s="656"/>
      <c r="AB17" s="656"/>
      <c r="AC17" s="656"/>
      <c r="AD17" s="656"/>
      <c r="AE17" s="657"/>
      <c r="CB17" s="161" t="s">
        <v>334</v>
      </c>
    </row>
    <row r="18" spans="2:80" ht="13.5" customHeight="1" x14ac:dyDescent="0.15">
      <c r="B18" s="115"/>
      <c r="C18" s="638"/>
      <c r="D18" s="638"/>
      <c r="E18" s="110"/>
      <c r="F18" s="186" t="s">
        <v>430</v>
      </c>
      <c r="G18" s="434"/>
      <c r="H18" s="435"/>
      <c r="I18" s="176" t="s">
        <v>26</v>
      </c>
      <c r="J18" s="435"/>
      <c r="K18" s="176" t="s">
        <v>179</v>
      </c>
      <c r="L18" s="435"/>
      <c r="M18" s="177" t="s">
        <v>67</v>
      </c>
      <c r="N18" s="658"/>
      <c r="O18" s="659"/>
      <c r="P18" s="659"/>
      <c r="Q18" s="659"/>
      <c r="R18" s="659"/>
      <c r="S18" s="659"/>
      <c r="T18" s="659"/>
      <c r="U18" s="659"/>
      <c r="V18" s="659"/>
      <c r="W18" s="659"/>
      <c r="X18" s="659"/>
      <c r="Y18" s="659"/>
      <c r="Z18" s="659"/>
      <c r="AA18" s="659"/>
      <c r="AB18" s="659"/>
      <c r="AC18" s="659"/>
      <c r="AD18" s="659"/>
      <c r="AE18" s="660"/>
      <c r="CB18" s="161" t="s">
        <v>335</v>
      </c>
    </row>
    <row r="19" spans="2:80" ht="13.5" customHeight="1" x14ac:dyDescent="0.15">
      <c r="B19" s="115"/>
      <c r="C19" s="638"/>
      <c r="D19" s="638"/>
      <c r="E19" s="110"/>
      <c r="F19" s="186" t="s">
        <v>429</v>
      </c>
      <c r="G19" s="434"/>
      <c r="H19" s="435"/>
      <c r="I19" s="176" t="s">
        <v>26</v>
      </c>
      <c r="J19" s="435"/>
      <c r="K19" s="176" t="s">
        <v>179</v>
      </c>
      <c r="L19" s="435"/>
      <c r="M19" s="177" t="s">
        <v>67</v>
      </c>
      <c r="N19" s="658"/>
      <c r="O19" s="659"/>
      <c r="P19" s="659"/>
      <c r="Q19" s="659"/>
      <c r="R19" s="659"/>
      <c r="S19" s="659"/>
      <c r="T19" s="659"/>
      <c r="U19" s="659"/>
      <c r="V19" s="659"/>
      <c r="W19" s="659"/>
      <c r="X19" s="659"/>
      <c r="Y19" s="659"/>
      <c r="Z19" s="659"/>
      <c r="AA19" s="659"/>
      <c r="AB19" s="659"/>
      <c r="AC19" s="659"/>
      <c r="AD19" s="659"/>
      <c r="AE19" s="660"/>
      <c r="CB19" s="161" t="s">
        <v>336</v>
      </c>
    </row>
    <row r="20" spans="2:80" ht="10.5" customHeight="1" x14ac:dyDescent="0.15">
      <c r="B20" s="115"/>
      <c r="C20" s="638"/>
      <c r="D20" s="638"/>
      <c r="E20" s="110"/>
      <c r="F20" s="120"/>
      <c r="G20" s="121"/>
      <c r="H20" s="121"/>
      <c r="I20" s="121"/>
      <c r="J20" s="121"/>
      <c r="K20" s="121"/>
      <c r="L20" s="121"/>
      <c r="M20" s="88"/>
      <c r="N20" s="661"/>
      <c r="O20" s="662"/>
      <c r="P20" s="662"/>
      <c r="Q20" s="662"/>
      <c r="R20" s="662"/>
      <c r="S20" s="662"/>
      <c r="T20" s="662"/>
      <c r="U20" s="662"/>
      <c r="V20" s="662"/>
      <c r="W20" s="662"/>
      <c r="X20" s="662"/>
      <c r="Y20" s="662"/>
      <c r="Z20" s="662"/>
      <c r="AA20" s="662"/>
      <c r="AB20" s="662"/>
      <c r="AC20" s="662"/>
      <c r="AD20" s="662"/>
      <c r="AE20" s="663"/>
      <c r="CB20" s="161" t="s">
        <v>337</v>
      </c>
    </row>
    <row r="21" spans="2:80" ht="10.5" customHeight="1" x14ac:dyDescent="0.15">
      <c r="B21" s="115"/>
      <c r="C21" s="638"/>
      <c r="D21" s="638"/>
      <c r="E21" s="110"/>
      <c r="F21" s="108"/>
      <c r="G21" s="82"/>
      <c r="H21" s="82"/>
      <c r="I21" s="82"/>
      <c r="J21" s="82"/>
      <c r="K21" s="82"/>
      <c r="L21" s="82"/>
      <c r="M21" s="80"/>
      <c r="N21" s="655"/>
      <c r="O21" s="656"/>
      <c r="P21" s="656"/>
      <c r="Q21" s="656"/>
      <c r="R21" s="656"/>
      <c r="S21" s="656"/>
      <c r="T21" s="656"/>
      <c r="U21" s="656"/>
      <c r="V21" s="656"/>
      <c r="W21" s="656"/>
      <c r="X21" s="656"/>
      <c r="Y21" s="656"/>
      <c r="Z21" s="656"/>
      <c r="AA21" s="656"/>
      <c r="AB21" s="656"/>
      <c r="AC21" s="656"/>
      <c r="AD21" s="656"/>
      <c r="AE21" s="657"/>
      <c r="CB21" s="161" t="s">
        <v>338</v>
      </c>
    </row>
    <row r="22" spans="2:80" ht="13.5" customHeight="1" x14ac:dyDescent="0.15">
      <c r="B22" s="115"/>
      <c r="C22" s="638"/>
      <c r="D22" s="638"/>
      <c r="E22" s="110"/>
      <c r="F22" s="186" t="s">
        <v>430</v>
      </c>
      <c r="G22" s="434"/>
      <c r="H22" s="435"/>
      <c r="I22" s="176" t="s">
        <v>26</v>
      </c>
      <c r="J22" s="435"/>
      <c r="K22" s="176" t="s">
        <v>179</v>
      </c>
      <c r="L22" s="435"/>
      <c r="M22" s="177" t="s">
        <v>67</v>
      </c>
      <c r="N22" s="658"/>
      <c r="O22" s="659"/>
      <c r="P22" s="659"/>
      <c r="Q22" s="659"/>
      <c r="R22" s="659"/>
      <c r="S22" s="659"/>
      <c r="T22" s="659"/>
      <c r="U22" s="659"/>
      <c r="V22" s="659"/>
      <c r="W22" s="659"/>
      <c r="X22" s="659"/>
      <c r="Y22" s="659"/>
      <c r="Z22" s="659"/>
      <c r="AA22" s="659"/>
      <c r="AB22" s="659"/>
      <c r="AC22" s="659"/>
      <c r="AD22" s="659"/>
      <c r="AE22" s="660"/>
      <c r="CB22" s="161" t="s">
        <v>339</v>
      </c>
    </row>
    <row r="23" spans="2:80" ht="13.5" customHeight="1" x14ac:dyDescent="0.15">
      <c r="B23" s="115"/>
      <c r="C23" s="638"/>
      <c r="D23" s="638"/>
      <c r="E23" s="110"/>
      <c r="F23" s="186" t="s">
        <v>429</v>
      </c>
      <c r="G23" s="434"/>
      <c r="H23" s="435"/>
      <c r="I23" s="176" t="s">
        <v>26</v>
      </c>
      <c r="J23" s="435"/>
      <c r="K23" s="176" t="s">
        <v>179</v>
      </c>
      <c r="L23" s="435"/>
      <c r="M23" s="177" t="s">
        <v>67</v>
      </c>
      <c r="N23" s="658"/>
      <c r="O23" s="659"/>
      <c r="P23" s="659"/>
      <c r="Q23" s="659"/>
      <c r="R23" s="659"/>
      <c r="S23" s="659"/>
      <c r="T23" s="659"/>
      <c r="U23" s="659"/>
      <c r="V23" s="659"/>
      <c r="W23" s="659"/>
      <c r="X23" s="659"/>
      <c r="Y23" s="659"/>
      <c r="Z23" s="659"/>
      <c r="AA23" s="659"/>
      <c r="AB23" s="659"/>
      <c r="AC23" s="659"/>
      <c r="AD23" s="659"/>
      <c r="AE23" s="660"/>
      <c r="CB23" s="161" t="s">
        <v>340</v>
      </c>
    </row>
    <row r="24" spans="2:80" ht="10.5" customHeight="1" x14ac:dyDescent="0.15">
      <c r="B24" s="115"/>
      <c r="C24" s="638"/>
      <c r="D24" s="638"/>
      <c r="E24" s="110"/>
      <c r="F24" s="120"/>
      <c r="G24" s="121"/>
      <c r="H24" s="121"/>
      <c r="I24" s="121"/>
      <c r="J24" s="121"/>
      <c r="K24" s="121"/>
      <c r="L24" s="121"/>
      <c r="M24" s="88"/>
      <c r="N24" s="661"/>
      <c r="O24" s="662"/>
      <c r="P24" s="662"/>
      <c r="Q24" s="662"/>
      <c r="R24" s="662"/>
      <c r="S24" s="662"/>
      <c r="T24" s="662"/>
      <c r="U24" s="662"/>
      <c r="V24" s="662"/>
      <c r="W24" s="662"/>
      <c r="X24" s="662"/>
      <c r="Y24" s="662"/>
      <c r="Z24" s="662"/>
      <c r="AA24" s="662"/>
      <c r="AB24" s="662"/>
      <c r="AC24" s="662"/>
      <c r="AD24" s="662"/>
      <c r="AE24" s="663"/>
      <c r="CB24" s="161" t="s">
        <v>341</v>
      </c>
    </row>
    <row r="25" spans="2:80" ht="10.5" customHeight="1" x14ac:dyDescent="0.15">
      <c r="B25" s="115"/>
      <c r="C25" s="638"/>
      <c r="D25" s="638"/>
      <c r="E25" s="110"/>
      <c r="F25" s="108"/>
      <c r="G25" s="82"/>
      <c r="H25" s="82"/>
      <c r="I25" s="82"/>
      <c r="J25" s="82"/>
      <c r="K25" s="82"/>
      <c r="L25" s="82"/>
      <c r="M25" s="80"/>
      <c r="N25" s="655"/>
      <c r="O25" s="656"/>
      <c r="P25" s="656"/>
      <c r="Q25" s="656"/>
      <c r="R25" s="656"/>
      <c r="S25" s="656"/>
      <c r="T25" s="656"/>
      <c r="U25" s="656"/>
      <c r="V25" s="656"/>
      <c r="W25" s="656"/>
      <c r="X25" s="656"/>
      <c r="Y25" s="656"/>
      <c r="Z25" s="656"/>
      <c r="AA25" s="656"/>
      <c r="AB25" s="656"/>
      <c r="AC25" s="656"/>
      <c r="AD25" s="656"/>
      <c r="AE25" s="657"/>
      <c r="CB25" s="161" t="s">
        <v>342</v>
      </c>
    </row>
    <row r="26" spans="2:80" ht="13.5" customHeight="1" x14ac:dyDescent="0.15">
      <c r="B26" s="115"/>
      <c r="C26" s="638"/>
      <c r="D26" s="638"/>
      <c r="E26" s="110"/>
      <c r="F26" s="186" t="s">
        <v>430</v>
      </c>
      <c r="G26" s="434"/>
      <c r="H26" s="435"/>
      <c r="I26" s="176" t="s">
        <v>26</v>
      </c>
      <c r="J26" s="435"/>
      <c r="K26" s="176" t="s">
        <v>179</v>
      </c>
      <c r="L26" s="435"/>
      <c r="M26" s="177" t="s">
        <v>67</v>
      </c>
      <c r="N26" s="658"/>
      <c r="O26" s="659"/>
      <c r="P26" s="659"/>
      <c r="Q26" s="659"/>
      <c r="R26" s="659"/>
      <c r="S26" s="659"/>
      <c r="T26" s="659"/>
      <c r="U26" s="659"/>
      <c r="V26" s="659"/>
      <c r="W26" s="659"/>
      <c r="X26" s="659"/>
      <c r="Y26" s="659"/>
      <c r="Z26" s="659"/>
      <c r="AA26" s="659"/>
      <c r="AB26" s="659"/>
      <c r="AC26" s="659"/>
      <c r="AD26" s="659"/>
      <c r="AE26" s="660"/>
      <c r="CB26" s="161" t="s">
        <v>343</v>
      </c>
    </row>
    <row r="27" spans="2:80" ht="13.5" customHeight="1" x14ac:dyDescent="0.15">
      <c r="B27" s="115"/>
      <c r="C27" s="638"/>
      <c r="D27" s="638"/>
      <c r="E27" s="110"/>
      <c r="F27" s="186" t="s">
        <v>429</v>
      </c>
      <c r="G27" s="434"/>
      <c r="H27" s="435"/>
      <c r="I27" s="176" t="s">
        <v>26</v>
      </c>
      <c r="J27" s="435"/>
      <c r="K27" s="176" t="s">
        <v>179</v>
      </c>
      <c r="L27" s="435"/>
      <c r="M27" s="177" t="s">
        <v>67</v>
      </c>
      <c r="N27" s="658"/>
      <c r="O27" s="659"/>
      <c r="P27" s="659"/>
      <c r="Q27" s="659"/>
      <c r="R27" s="659"/>
      <c r="S27" s="659"/>
      <c r="T27" s="659"/>
      <c r="U27" s="659"/>
      <c r="V27" s="659"/>
      <c r="W27" s="659"/>
      <c r="X27" s="659"/>
      <c r="Y27" s="659"/>
      <c r="Z27" s="659"/>
      <c r="AA27" s="659"/>
      <c r="AB27" s="659"/>
      <c r="AC27" s="659"/>
      <c r="AD27" s="659"/>
      <c r="AE27" s="660"/>
      <c r="CB27" s="161" t="s">
        <v>344</v>
      </c>
    </row>
    <row r="28" spans="2:80" ht="10.5" customHeight="1" x14ac:dyDescent="0.15">
      <c r="B28" s="115"/>
      <c r="C28" s="638"/>
      <c r="D28" s="638"/>
      <c r="E28" s="110"/>
      <c r="F28" s="120"/>
      <c r="G28" s="121"/>
      <c r="H28" s="121"/>
      <c r="I28" s="121"/>
      <c r="J28" s="121"/>
      <c r="K28" s="121"/>
      <c r="L28" s="121"/>
      <c r="M28" s="88"/>
      <c r="N28" s="661"/>
      <c r="O28" s="662"/>
      <c r="P28" s="662"/>
      <c r="Q28" s="662"/>
      <c r="R28" s="662"/>
      <c r="S28" s="662"/>
      <c r="T28" s="662"/>
      <c r="U28" s="662"/>
      <c r="V28" s="662"/>
      <c r="W28" s="662"/>
      <c r="X28" s="662"/>
      <c r="Y28" s="662"/>
      <c r="Z28" s="662"/>
      <c r="AA28" s="662"/>
      <c r="AB28" s="662"/>
      <c r="AC28" s="662"/>
      <c r="AD28" s="662"/>
      <c r="AE28" s="663"/>
      <c r="CB28" s="161" t="s">
        <v>345</v>
      </c>
    </row>
    <row r="29" spans="2:80" ht="10.5" customHeight="1" x14ac:dyDescent="0.15">
      <c r="B29" s="115"/>
      <c r="C29" s="638"/>
      <c r="D29" s="638"/>
      <c r="E29" s="110"/>
      <c r="F29" s="108"/>
      <c r="G29" s="82"/>
      <c r="H29" s="82"/>
      <c r="I29" s="82"/>
      <c r="J29" s="82"/>
      <c r="K29" s="82"/>
      <c r="L29" s="82"/>
      <c r="M29" s="80"/>
      <c r="N29" s="655"/>
      <c r="O29" s="656"/>
      <c r="P29" s="656"/>
      <c r="Q29" s="656"/>
      <c r="R29" s="656"/>
      <c r="S29" s="656"/>
      <c r="T29" s="656"/>
      <c r="U29" s="656"/>
      <c r="V29" s="656"/>
      <c r="W29" s="656"/>
      <c r="X29" s="656"/>
      <c r="Y29" s="656"/>
      <c r="Z29" s="656"/>
      <c r="AA29" s="656"/>
      <c r="AB29" s="656"/>
      <c r="AC29" s="656"/>
      <c r="AD29" s="656"/>
      <c r="AE29" s="657"/>
      <c r="CB29" s="161" t="s">
        <v>346</v>
      </c>
    </row>
    <row r="30" spans="2:80" ht="13.5" customHeight="1" x14ac:dyDescent="0.15">
      <c r="B30" s="115"/>
      <c r="C30" s="638"/>
      <c r="D30" s="638"/>
      <c r="E30" s="110"/>
      <c r="F30" s="186" t="s">
        <v>430</v>
      </c>
      <c r="G30" s="434"/>
      <c r="H30" s="435"/>
      <c r="I30" s="176" t="s">
        <v>26</v>
      </c>
      <c r="J30" s="435"/>
      <c r="K30" s="176" t="s">
        <v>179</v>
      </c>
      <c r="L30" s="435"/>
      <c r="M30" s="177" t="s">
        <v>67</v>
      </c>
      <c r="N30" s="658"/>
      <c r="O30" s="659"/>
      <c r="P30" s="659"/>
      <c r="Q30" s="659"/>
      <c r="R30" s="659"/>
      <c r="S30" s="659"/>
      <c r="T30" s="659"/>
      <c r="U30" s="659"/>
      <c r="V30" s="659"/>
      <c r="W30" s="659"/>
      <c r="X30" s="659"/>
      <c r="Y30" s="659"/>
      <c r="Z30" s="659"/>
      <c r="AA30" s="659"/>
      <c r="AB30" s="659"/>
      <c r="AC30" s="659"/>
      <c r="AD30" s="659"/>
      <c r="AE30" s="660"/>
      <c r="CB30" s="161" t="s">
        <v>347</v>
      </c>
    </row>
    <row r="31" spans="2:80" ht="13.5" customHeight="1" x14ac:dyDescent="0.15">
      <c r="B31" s="115"/>
      <c r="C31" s="638"/>
      <c r="D31" s="638"/>
      <c r="E31" s="110"/>
      <c r="F31" s="186" t="s">
        <v>429</v>
      </c>
      <c r="G31" s="434"/>
      <c r="H31" s="435"/>
      <c r="I31" s="176" t="s">
        <v>26</v>
      </c>
      <c r="J31" s="435"/>
      <c r="K31" s="176" t="s">
        <v>179</v>
      </c>
      <c r="L31" s="435"/>
      <c r="M31" s="177" t="s">
        <v>67</v>
      </c>
      <c r="N31" s="658"/>
      <c r="O31" s="659"/>
      <c r="P31" s="659"/>
      <c r="Q31" s="659"/>
      <c r="R31" s="659"/>
      <c r="S31" s="659"/>
      <c r="T31" s="659"/>
      <c r="U31" s="659"/>
      <c r="V31" s="659"/>
      <c r="W31" s="659"/>
      <c r="X31" s="659"/>
      <c r="Y31" s="659"/>
      <c r="Z31" s="659"/>
      <c r="AA31" s="659"/>
      <c r="AB31" s="659"/>
      <c r="AC31" s="659"/>
      <c r="AD31" s="659"/>
      <c r="AE31" s="660"/>
      <c r="CB31" s="161" t="s">
        <v>348</v>
      </c>
    </row>
    <row r="32" spans="2:80" ht="10.5" customHeight="1" x14ac:dyDescent="0.15">
      <c r="B32" s="115"/>
      <c r="C32" s="638"/>
      <c r="D32" s="638"/>
      <c r="E32" s="110"/>
      <c r="F32" s="120"/>
      <c r="G32" s="121"/>
      <c r="H32" s="121"/>
      <c r="I32" s="121"/>
      <c r="J32" s="121"/>
      <c r="K32" s="121"/>
      <c r="L32" s="121"/>
      <c r="M32" s="88"/>
      <c r="N32" s="661"/>
      <c r="O32" s="662"/>
      <c r="P32" s="662"/>
      <c r="Q32" s="662"/>
      <c r="R32" s="662"/>
      <c r="S32" s="662"/>
      <c r="T32" s="662"/>
      <c r="U32" s="662"/>
      <c r="V32" s="662"/>
      <c r="W32" s="662"/>
      <c r="X32" s="662"/>
      <c r="Y32" s="662"/>
      <c r="Z32" s="662"/>
      <c r="AA32" s="662"/>
      <c r="AB32" s="662"/>
      <c r="AC32" s="662"/>
      <c r="AD32" s="662"/>
      <c r="AE32" s="663"/>
      <c r="CB32" s="161" t="s">
        <v>349</v>
      </c>
    </row>
    <row r="33" spans="2:80" ht="10.5" customHeight="1" x14ac:dyDescent="0.15">
      <c r="B33" s="115"/>
      <c r="C33" s="638"/>
      <c r="D33" s="638"/>
      <c r="E33" s="110"/>
      <c r="F33" s="108"/>
      <c r="G33" s="82"/>
      <c r="H33" s="82"/>
      <c r="I33" s="82"/>
      <c r="J33" s="82"/>
      <c r="K33" s="82"/>
      <c r="L33" s="82"/>
      <c r="M33" s="80"/>
      <c r="N33" s="655"/>
      <c r="O33" s="656"/>
      <c r="P33" s="656"/>
      <c r="Q33" s="656"/>
      <c r="R33" s="656"/>
      <c r="S33" s="656"/>
      <c r="T33" s="656"/>
      <c r="U33" s="656"/>
      <c r="V33" s="656"/>
      <c r="W33" s="656"/>
      <c r="X33" s="656"/>
      <c r="Y33" s="656"/>
      <c r="Z33" s="656"/>
      <c r="AA33" s="656"/>
      <c r="AB33" s="656"/>
      <c r="AC33" s="656"/>
      <c r="AD33" s="656"/>
      <c r="AE33" s="657"/>
      <c r="CB33" s="161" t="s">
        <v>350</v>
      </c>
    </row>
    <row r="34" spans="2:80" ht="13.5" customHeight="1" x14ac:dyDescent="0.15">
      <c r="B34" s="115"/>
      <c r="C34" s="638"/>
      <c r="D34" s="638"/>
      <c r="E34" s="110"/>
      <c r="F34" s="186" t="s">
        <v>430</v>
      </c>
      <c r="G34" s="434"/>
      <c r="H34" s="435"/>
      <c r="I34" s="176" t="s">
        <v>26</v>
      </c>
      <c r="J34" s="435"/>
      <c r="K34" s="176" t="s">
        <v>179</v>
      </c>
      <c r="L34" s="435"/>
      <c r="M34" s="177" t="s">
        <v>67</v>
      </c>
      <c r="N34" s="658"/>
      <c r="O34" s="659"/>
      <c r="P34" s="659"/>
      <c r="Q34" s="659"/>
      <c r="R34" s="659"/>
      <c r="S34" s="659"/>
      <c r="T34" s="659"/>
      <c r="U34" s="659"/>
      <c r="V34" s="659"/>
      <c r="W34" s="659"/>
      <c r="X34" s="659"/>
      <c r="Y34" s="659"/>
      <c r="Z34" s="659"/>
      <c r="AA34" s="659"/>
      <c r="AB34" s="659"/>
      <c r="AC34" s="659"/>
      <c r="AD34" s="659"/>
      <c r="AE34" s="660"/>
      <c r="CB34" s="161" t="s">
        <v>351</v>
      </c>
    </row>
    <row r="35" spans="2:80" ht="13.5" customHeight="1" x14ac:dyDescent="0.15">
      <c r="B35" s="115"/>
      <c r="C35" s="638"/>
      <c r="D35" s="638"/>
      <c r="E35" s="110"/>
      <c r="F35" s="186" t="s">
        <v>429</v>
      </c>
      <c r="G35" s="434"/>
      <c r="H35" s="435"/>
      <c r="I35" s="176" t="s">
        <v>26</v>
      </c>
      <c r="J35" s="435"/>
      <c r="K35" s="176" t="s">
        <v>179</v>
      </c>
      <c r="L35" s="435"/>
      <c r="M35" s="177" t="s">
        <v>67</v>
      </c>
      <c r="N35" s="658"/>
      <c r="O35" s="659"/>
      <c r="P35" s="659"/>
      <c r="Q35" s="659"/>
      <c r="R35" s="659"/>
      <c r="S35" s="659"/>
      <c r="T35" s="659"/>
      <c r="U35" s="659"/>
      <c r="V35" s="659"/>
      <c r="W35" s="659"/>
      <c r="X35" s="659"/>
      <c r="Y35" s="659"/>
      <c r="Z35" s="659"/>
      <c r="AA35" s="659"/>
      <c r="AB35" s="659"/>
      <c r="AC35" s="659"/>
      <c r="AD35" s="659"/>
      <c r="AE35" s="660"/>
      <c r="CB35" s="161" t="s">
        <v>352</v>
      </c>
    </row>
    <row r="36" spans="2:80" ht="10.5" customHeight="1" x14ac:dyDescent="0.15">
      <c r="B36" s="115"/>
      <c r="C36" s="638"/>
      <c r="D36" s="638"/>
      <c r="E36" s="110"/>
      <c r="F36" s="120"/>
      <c r="G36" s="121"/>
      <c r="H36" s="121"/>
      <c r="I36" s="121"/>
      <c r="J36" s="121"/>
      <c r="K36" s="121"/>
      <c r="L36" s="121"/>
      <c r="M36" s="88"/>
      <c r="N36" s="661"/>
      <c r="O36" s="662"/>
      <c r="P36" s="662"/>
      <c r="Q36" s="662"/>
      <c r="R36" s="662"/>
      <c r="S36" s="662"/>
      <c r="T36" s="662"/>
      <c r="U36" s="662"/>
      <c r="V36" s="662"/>
      <c r="W36" s="662"/>
      <c r="X36" s="662"/>
      <c r="Y36" s="662"/>
      <c r="Z36" s="662"/>
      <c r="AA36" s="662"/>
      <c r="AB36" s="662"/>
      <c r="AC36" s="662"/>
      <c r="AD36" s="662"/>
      <c r="AE36" s="663"/>
      <c r="CB36" s="161" t="s">
        <v>353</v>
      </c>
    </row>
    <row r="37" spans="2:80" ht="10.5" customHeight="1" x14ac:dyDescent="0.15">
      <c r="B37" s="115"/>
      <c r="C37" s="638"/>
      <c r="D37" s="638"/>
      <c r="E37" s="110"/>
      <c r="F37" s="108"/>
      <c r="G37" s="82"/>
      <c r="H37" s="82"/>
      <c r="I37" s="82"/>
      <c r="J37" s="82"/>
      <c r="K37" s="82"/>
      <c r="L37" s="82"/>
      <c r="M37" s="80"/>
      <c r="N37" s="655"/>
      <c r="O37" s="656"/>
      <c r="P37" s="656"/>
      <c r="Q37" s="656"/>
      <c r="R37" s="656"/>
      <c r="S37" s="656"/>
      <c r="T37" s="656"/>
      <c r="U37" s="656"/>
      <c r="V37" s="656"/>
      <c r="W37" s="656"/>
      <c r="X37" s="656"/>
      <c r="Y37" s="656"/>
      <c r="Z37" s="656"/>
      <c r="AA37" s="656"/>
      <c r="AB37" s="656"/>
      <c r="AC37" s="656"/>
      <c r="AD37" s="656"/>
      <c r="AE37" s="657"/>
      <c r="CB37" s="161" t="s">
        <v>354</v>
      </c>
    </row>
    <row r="38" spans="2:80" ht="13.5" customHeight="1" x14ac:dyDescent="0.15">
      <c r="B38" s="115"/>
      <c r="C38" s="638"/>
      <c r="D38" s="638"/>
      <c r="E38" s="110"/>
      <c r="F38" s="186" t="s">
        <v>430</v>
      </c>
      <c r="G38" s="434"/>
      <c r="H38" s="435"/>
      <c r="I38" s="176" t="s">
        <v>26</v>
      </c>
      <c r="J38" s="435"/>
      <c r="K38" s="176" t="s">
        <v>179</v>
      </c>
      <c r="L38" s="435"/>
      <c r="M38" s="177" t="s">
        <v>67</v>
      </c>
      <c r="N38" s="658"/>
      <c r="O38" s="659"/>
      <c r="P38" s="659"/>
      <c r="Q38" s="659"/>
      <c r="R38" s="659"/>
      <c r="S38" s="659"/>
      <c r="T38" s="659"/>
      <c r="U38" s="659"/>
      <c r="V38" s="659"/>
      <c r="W38" s="659"/>
      <c r="X38" s="659"/>
      <c r="Y38" s="659"/>
      <c r="Z38" s="659"/>
      <c r="AA38" s="659"/>
      <c r="AB38" s="659"/>
      <c r="AC38" s="659"/>
      <c r="AD38" s="659"/>
      <c r="AE38" s="660"/>
      <c r="CB38" s="161" t="s">
        <v>355</v>
      </c>
    </row>
    <row r="39" spans="2:80" ht="13.5" customHeight="1" x14ac:dyDescent="0.15">
      <c r="B39" s="115"/>
      <c r="C39" s="638"/>
      <c r="D39" s="638"/>
      <c r="E39" s="110"/>
      <c r="F39" s="186" t="s">
        <v>429</v>
      </c>
      <c r="G39" s="434"/>
      <c r="H39" s="435"/>
      <c r="I39" s="176" t="s">
        <v>26</v>
      </c>
      <c r="J39" s="435"/>
      <c r="K39" s="176" t="s">
        <v>179</v>
      </c>
      <c r="L39" s="435"/>
      <c r="M39" s="177" t="s">
        <v>67</v>
      </c>
      <c r="N39" s="658"/>
      <c r="O39" s="659"/>
      <c r="P39" s="659"/>
      <c r="Q39" s="659"/>
      <c r="R39" s="659"/>
      <c r="S39" s="659"/>
      <c r="T39" s="659"/>
      <c r="U39" s="659"/>
      <c r="V39" s="659"/>
      <c r="W39" s="659"/>
      <c r="X39" s="659"/>
      <c r="Y39" s="659"/>
      <c r="Z39" s="659"/>
      <c r="AA39" s="659"/>
      <c r="AB39" s="659"/>
      <c r="AC39" s="659"/>
      <c r="AD39" s="659"/>
      <c r="AE39" s="660"/>
      <c r="CB39" s="161" t="s">
        <v>356</v>
      </c>
    </row>
    <row r="40" spans="2:80" ht="10.5" customHeight="1" x14ac:dyDescent="0.15">
      <c r="B40" s="115"/>
      <c r="C40" s="638"/>
      <c r="D40" s="638"/>
      <c r="E40" s="110"/>
      <c r="F40" s="120"/>
      <c r="G40" s="121"/>
      <c r="H40" s="121"/>
      <c r="I40" s="121"/>
      <c r="J40" s="121"/>
      <c r="K40" s="121"/>
      <c r="L40" s="121"/>
      <c r="M40" s="88"/>
      <c r="N40" s="661"/>
      <c r="O40" s="662"/>
      <c r="P40" s="662"/>
      <c r="Q40" s="662"/>
      <c r="R40" s="662"/>
      <c r="S40" s="662"/>
      <c r="T40" s="662"/>
      <c r="U40" s="662"/>
      <c r="V40" s="662"/>
      <c r="W40" s="662"/>
      <c r="X40" s="662"/>
      <c r="Y40" s="662"/>
      <c r="Z40" s="662"/>
      <c r="AA40" s="662"/>
      <c r="AB40" s="662"/>
      <c r="AC40" s="662"/>
      <c r="AD40" s="662"/>
      <c r="AE40" s="663"/>
      <c r="CB40" s="161" t="s">
        <v>357</v>
      </c>
    </row>
    <row r="41" spans="2:80" ht="10.5" customHeight="1" x14ac:dyDescent="0.15">
      <c r="B41" s="115"/>
      <c r="C41" s="638"/>
      <c r="D41" s="638"/>
      <c r="E41" s="110"/>
      <c r="F41" s="108"/>
      <c r="G41" s="82"/>
      <c r="H41" s="82"/>
      <c r="I41" s="82"/>
      <c r="J41" s="82"/>
      <c r="K41" s="82"/>
      <c r="L41" s="82"/>
      <c r="M41" s="80"/>
      <c r="N41" s="655"/>
      <c r="O41" s="656"/>
      <c r="P41" s="656"/>
      <c r="Q41" s="656"/>
      <c r="R41" s="656"/>
      <c r="S41" s="656"/>
      <c r="T41" s="656"/>
      <c r="U41" s="656"/>
      <c r="V41" s="656"/>
      <c r="W41" s="656"/>
      <c r="X41" s="656"/>
      <c r="Y41" s="656"/>
      <c r="Z41" s="656"/>
      <c r="AA41" s="656"/>
      <c r="AB41" s="656"/>
      <c r="AC41" s="656"/>
      <c r="AD41" s="656"/>
      <c r="AE41" s="657"/>
      <c r="CB41" s="161" t="s">
        <v>358</v>
      </c>
    </row>
    <row r="42" spans="2:80" ht="13.5" customHeight="1" x14ac:dyDescent="0.15">
      <c r="B42" s="115"/>
      <c r="C42" s="638"/>
      <c r="D42" s="638"/>
      <c r="E42" s="110"/>
      <c r="F42" s="186" t="s">
        <v>430</v>
      </c>
      <c r="G42" s="434"/>
      <c r="H42" s="435"/>
      <c r="I42" s="176" t="s">
        <v>26</v>
      </c>
      <c r="J42" s="435"/>
      <c r="K42" s="176" t="s">
        <v>179</v>
      </c>
      <c r="L42" s="435"/>
      <c r="M42" s="177" t="s">
        <v>67</v>
      </c>
      <c r="N42" s="658"/>
      <c r="O42" s="659"/>
      <c r="P42" s="659"/>
      <c r="Q42" s="659"/>
      <c r="R42" s="659"/>
      <c r="S42" s="659"/>
      <c r="T42" s="659"/>
      <c r="U42" s="659"/>
      <c r="V42" s="659"/>
      <c r="W42" s="659"/>
      <c r="X42" s="659"/>
      <c r="Y42" s="659"/>
      <c r="Z42" s="659"/>
      <c r="AA42" s="659"/>
      <c r="AB42" s="659"/>
      <c r="AC42" s="659"/>
      <c r="AD42" s="659"/>
      <c r="AE42" s="660"/>
      <c r="CB42" s="161" t="s">
        <v>359</v>
      </c>
    </row>
    <row r="43" spans="2:80" ht="13.5" customHeight="1" x14ac:dyDescent="0.15">
      <c r="B43" s="115"/>
      <c r="C43" s="638"/>
      <c r="D43" s="638"/>
      <c r="E43" s="110"/>
      <c r="F43" s="186" t="s">
        <v>429</v>
      </c>
      <c r="G43" s="434"/>
      <c r="H43" s="435"/>
      <c r="I43" s="176" t="s">
        <v>26</v>
      </c>
      <c r="J43" s="435"/>
      <c r="K43" s="176" t="s">
        <v>179</v>
      </c>
      <c r="L43" s="435"/>
      <c r="M43" s="177" t="s">
        <v>67</v>
      </c>
      <c r="N43" s="658"/>
      <c r="O43" s="659"/>
      <c r="P43" s="659"/>
      <c r="Q43" s="659"/>
      <c r="R43" s="659"/>
      <c r="S43" s="659"/>
      <c r="T43" s="659"/>
      <c r="U43" s="659"/>
      <c r="V43" s="659"/>
      <c r="W43" s="659"/>
      <c r="X43" s="659"/>
      <c r="Y43" s="659"/>
      <c r="Z43" s="659"/>
      <c r="AA43" s="659"/>
      <c r="AB43" s="659"/>
      <c r="AC43" s="659"/>
      <c r="AD43" s="659"/>
      <c r="AE43" s="660"/>
      <c r="CB43" s="161" t="s">
        <v>360</v>
      </c>
    </row>
    <row r="44" spans="2:80" ht="10.5" customHeight="1" x14ac:dyDescent="0.15">
      <c r="B44" s="115"/>
      <c r="C44" s="638"/>
      <c r="D44" s="638"/>
      <c r="E44" s="110"/>
      <c r="F44" s="120"/>
      <c r="G44" s="121"/>
      <c r="H44" s="121"/>
      <c r="I44" s="121"/>
      <c r="J44" s="121"/>
      <c r="K44" s="121"/>
      <c r="L44" s="121"/>
      <c r="M44" s="88"/>
      <c r="N44" s="661"/>
      <c r="O44" s="662"/>
      <c r="P44" s="662"/>
      <c r="Q44" s="662"/>
      <c r="R44" s="662"/>
      <c r="S44" s="662"/>
      <c r="T44" s="662"/>
      <c r="U44" s="662"/>
      <c r="V44" s="662"/>
      <c r="W44" s="662"/>
      <c r="X44" s="662"/>
      <c r="Y44" s="662"/>
      <c r="Z44" s="662"/>
      <c r="AA44" s="662"/>
      <c r="AB44" s="662"/>
      <c r="AC44" s="662"/>
      <c r="AD44" s="662"/>
      <c r="AE44" s="663"/>
      <c r="CB44" s="161" t="s">
        <v>361</v>
      </c>
    </row>
    <row r="45" spans="2:80" ht="10.5" customHeight="1" x14ac:dyDescent="0.15">
      <c r="B45" s="115"/>
      <c r="C45" s="638"/>
      <c r="D45" s="638"/>
      <c r="E45" s="110"/>
      <c r="F45" s="108"/>
      <c r="G45" s="82"/>
      <c r="H45" s="82"/>
      <c r="I45" s="82"/>
      <c r="J45" s="82"/>
      <c r="K45" s="82"/>
      <c r="L45" s="82"/>
      <c r="M45" s="80"/>
      <c r="N45" s="655"/>
      <c r="O45" s="656"/>
      <c r="P45" s="656"/>
      <c r="Q45" s="656"/>
      <c r="R45" s="656"/>
      <c r="S45" s="656"/>
      <c r="T45" s="656"/>
      <c r="U45" s="656"/>
      <c r="V45" s="656"/>
      <c r="W45" s="656"/>
      <c r="X45" s="656"/>
      <c r="Y45" s="656"/>
      <c r="Z45" s="656"/>
      <c r="AA45" s="656"/>
      <c r="AB45" s="656"/>
      <c r="AC45" s="656"/>
      <c r="AD45" s="656"/>
      <c r="AE45" s="657"/>
      <c r="CB45" s="161" t="s">
        <v>362</v>
      </c>
    </row>
    <row r="46" spans="2:80" ht="13.5" customHeight="1" x14ac:dyDescent="0.15">
      <c r="B46" s="115"/>
      <c r="C46" s="638"/>
      <c r="D46" s="638"/>
      <c r="E46" s="110"/>
      <c r="F46" s="186" t="s">
        <v>430</v>
      </c>
      <c r="G46" s="434"/>
      <c r="H46" s="435"/>
      <c r="I46" s="176" t="s">
        <v>26</v>
      </c>
      <c r="J46" s="435"/>
      <c r="K46" s="176" t="s">
        <v>179</v>
      </c>
      <c r="L46" s="435"/>
      <c r="M46" s="177" t="s">
        <v>67</v>
      </c>
      <c r="N46" s="658"/>
      <c r="O46" s="659"/>
      <c r="P46" s="659"/>
      <c r="Q46" s="659"/>
      <c r="R46" s="659"/>
      <c r="S46" s="659"/>
      <c r="T46" s="659"/>
      <c r="U46" s="659"/>
      <c r="V46" s="659"/>
      <c r="W46" s="659"/>
      <c r="X46" s="659"/>
      <c r="Y46" s="659"/>
      <c r="Z46" s="659"/>
      <c r="AA46" s="659"/>
      <c r="AB46" s="659"/>
      <c r="AC46" s="659"/>
      <c r="AD46" s="659"/>
      <c r="AE46" s="660"/>
      <c r="CB46" s="161" t="s">
        <v>363</v>
      </c>
    </row>
    <row r="47" spans="2:80" ht="13.5" customHeight="1" x14ac:dyDescent="0.15">
      <c r="B47" s="115"/>
      <c r="C47" s="638"/>
      <c r="D47" s="638"/>
      <c r="E47" s="110"/>
      <c r="F47" s="186" t="s">
        <v>429</v>
      </c>
      <c r="G47" s="434"/>
      <c r="H47" s="435"/>
      <c r="I47" s="176" t="s">
        <v>26</v>
      </c>
      <c r="J47" s="435"/>
      <c r="K47" s="176" t="s">
        <v>179</v>
      </c>
      <c r="L47" s="435"/>
      <c r="M47" s="177" t="s">
        <v>67</v>
      </c>
      <c r="N47" s="658"/>
      <c r="O47" s="659"/>
      <c r="P47" s="659"/>
      <c r="Q47" s="659"/>
      <c r="R47" s="659"/>
      <c r="S47" s="659"/>
      <c r="T47" s="659"/>
      <c r="U47" s="659"/>
      <c r="V47" s="659"/>
      <c r="W47" s="659"/>
      <c r="X47" s="659"/>
      <c r="Y47" s="659"/>
      <c r="Z47" s="659"/>
      <c r="AA47" s="659"/>
      <c r="AB47" s="659"/>
      <c r="AC47" s="659"/>
      <c r="AD47" s="659"/>
      <c r="AE47" s="660"/>
      <c r="CB47" s="32" t="s">
        <v>92</v>
      </c>
    </row>
    <row r="48" spans="2:80" ht="10.5" customHeight="1" x14ac:dyDescent="0.15">
      <c r="B48" s="115"/>
      <c r="C48" s="638"/>
      <c r="D48" s="638"/>
      <c r="E48" s="110"/>
      <c r="F48" s="120"/>
      <c r="G48" s="121"/>
      <c r="H48" s="121"/>
      <c r="I48" s="121"/>
      <c r="J48" s="121"/>
      <c r="K48" s="121"/>
      <c r="L48" s="121"/>
      <c r="M48" s="88"/>
      <c r="N48" s="661"/>
      <c r="O48" s="662"/>
      <c r="P48" s="662"/>
      <c r="Q48" s="662"/>
      <c r="R48" s="662"/>
      <c r="S48" s="662"/>
      <c r="T48" s="662"/>
      <c r="U48" s="662"/>
      <c r="V48" s="662"/>
      <c r="W48" s="662"/>
      <c r="X48" s="662"/>
      <c r="Y48" s="662"/>
      <c r="Z48" s="662"/>
      <c r="AA48" s="662"/>
      <c r="AB48" s="662"/>
      <c r="AC48" s="662"/>
      <c r="AD48" s="662"/>
      <c r="AE48" s="663"/>
    </row>
    <row r="49" spans="2:32" ht="10.5" customHeight="1" x14ac:dyDescent="0.15">
      <c r="B49" s="115"/>
      <c r="C49" s="638"/>
      <c r="D49" s="638"/>
      <c r="E49" s="110"/>
      <c r="F49" s="108"/>
      <c r="G49" s="82"/>
      <c r="H49" s="82"/>
      <c r="I49" s="82"/>
      <c r="J49" s="82"/>
      <c r="K49" s="82"/>
      <c r="L49" s="82"/>
      <c r="M49" s="80"/>
      <c r="N49" s="655"/>
      <c r="O49" s="656"/>
      <c r="P49" s="656"/>
      <c r="Q49" s="656"/>
      <c r="R49" s="656"/>
      <c r="S49" s="656"/>
      <c r="T49" s="656"/>
      <c r="U49" s="656"/>
      <c r="V49" s="656"/>
      <c r="W49" s="656"/>
      <c r="X49" s="656"/>
      <c r="Y49" s="656"/>
      <c r="Z49" s="656"/>
      <c r="AA49" s="656"/>
      <c r="AB49" s="656"/>
      <c r="AC49" s="656"/>
      <c r="AD49" s="656"/>
      <c r="AE49" s="657"/>
    </row>
    <row r="50" spans="2:32" ht="13.5" customHeight="1" x14ac:dyDescent="0.15">
      <c r="B50" s="115"/>
      <c r="C50" s="638"/>
      <c r="D50" s="638"/>
      <c r="E50" s="110"/>
      <c r="F50" s="186" t="s">
        <v>430</v>
      </c>
      <c r="G50" s="434"/>
      <c r="H50" s="435"/>
      <c r="I50" s="176" t="s">
        <v>26</v>
      </c>
      <c r="J50" s="435"/>
      <c r="K50" s="176" t="s">
        <v>179</v>
      </c>
      <c r="L50" s="435"/>
      <c r="M50" s="177" t="s">
        <v>67</v>
      </c>
      <c r="N50" s="658"/>
      <c r="O50" s="659"/>
      <c r="P50" s="659"/>
      <c r="Q50" s="659"/>
      <c r="R50" s="659"/>
      <c r="S50" s="659"/>
      <c r="T50" s="659"/>
      <c r="U50" s="659"/>
      <c r="V50" s="659"/>
      <c r="W50" s="659"/>
      <c r="X50" s="659"/>
      <c r="Y50" s="659"/>
      <c r="Z50" s="659"/>
      <c r="AA50" s="659"/>
      <c r="AB50" s="659"/>
      <c r="AC50" s="659"/>
      <c r="AD50" s="659"/>
      <c r="AE50" s="660"/>
    </row>
    <row r="51" spans="2:32" ht="13.5" customHeight="1" x14ac:dyDescent="0.15">
      <c r="B51" s="115"/>
      <c r="C51" s="638"/>
      <c r="D51" s="638"/>
      <c r="E51" s="110"/>
      <c r="F51" s="186" t="s">
        <v>429</v>
      </c>
      <c r="G51" s="434"/>
      <c r="H51" s="435"/>
      <c r="I51" s="176" t="s">
        <v>26</v>
      </c>
      <c r="J51" s="435"/>
      <c r="K51" s="176" t="s">
        <v>179</v>
      </c>
      <c r="L51" s="435"/>
      <c r="M51" s="177" t="s">
        <v>67</v>
      </c>
      <c r="N51" s="658"/>
      <c r="O51" s="659"/>
      <c r="P51" s="659"/>
      <c r="Q51" s="659"/>
      <c r="R51" s="659"/>
      <c r="S51" s="659"/>
      <c r="T51" s="659"/>
      <c r="U51" s="659"/>
      <c r="V51" s="659"/>
      <c r="W51" s="659"/>
      <c r="X51" s="659"/>
      <c r="Y51" s="659"/>
      <c r="Z51" s="659"/>
      <c r="AA51" s="659"/>
      <c r="AB51" s="659"/>
      <c r="AC51" s="659"/>
      <c r="AD51" s="659"/>
      <c r="AE51" s="660"/>
    </row>
    <row r="52" spans="2:32" ht="10.5" customHeight="1" x14ac:dyDescent="0.15">
      <c r="B52" s="120"/>
      <c r="C52" s="121"/>
      <c r="D52" s="121"/>
      <c r="E52" s="88"/>
      <c r="F52" s="120"/>
      <c r="G52" s="121"/>
      <c r="H52" s="121"/>
      <c r="I52" s="121"/>
      <c r="J52" s="121"/>
      <c r="K52" s="121"/>
      <c r="L52" s="121"/>
      <c r="M52" s="88"/>
      <c r="N52" s="661"/>
      <c r="O52" s="662"/>
      <c r="P52" s="662"/>
      <c r="Q52" s="662"/>
      <c r="R52" s="662"/>
      <c r="S52" s="662"/>
      <c r="T52" s="662"/>
      <c r="U52" s="662"/>
      <c r="V52" s="662"/>
      <c r="W52" s="662"/>
      <c r="X52" s="662"/>
      <c r="Y52" s="662"/>
      <c r="Z52" s="662"/>
      <c r="AA52" s="662"/>
      <c r="AB52" s="662"/>
      <c r="AC52" s="662"/>
      <c r="AD52" s="662"/>
      <c r="AE52" s="663"/>
    </row>
    <row r="53" spans="2:32" x14ac:dyDescent="0.15">
      <c r="B53" s="32" t="s">
        <v>147</v>
      </c>
    </row>
    <row r="55" spans="2:32" x14ac:dyDescent="0.15">
      <c r="B55" s="32" t="s">
        <v>92</v>
      </c>
      <c r="E55" s="434"/>
      <c r="F55" s="436"/>
      <c r="G55" s="213" t="s">
        <v>26</v>
      </c>
      <c r="H55" s="436"/>
      <c r="I55" s="213" t="s">
        <v>179</v>
      </c>
      <c r="J55" s="436"/>
      <c r="K55" s="213" t="s">
        <v>67</v>
      </c>
      <c r="L55" s="51"/>
    </row>
    <row r="56" spans="2:32" x14ac:dyDescent="0.15">
      <c r="N56" s="747" t="s">
        <v>44</v>
      </c>
      <c r="O56" s="747"/>
      <c r="P56" s="747"/>
      <c r="Q56" s="747"/>
      <c r="S56" s="968">
        <f>F8</f>
        <v>0</v>
      </c>
      <c r="T56" s="968"/>
      <c r="U56" s="968"/>
      <c r="V56" s="968"/>
      <c r="W56" s="968"/>
      <c r="X56" s="968"/>
      <c r="Y56" s="968"/>
      <c r="Z56" s="968"/>
      <c r="AA56" s="968"/>
      <c r="AB56" s="968"/>
      <c r="AC56" s="968"/>
      <c r="AD56" s="968"/>
      <c r="AE56" s="968"/>
    </row>
    <row r="57" spans="2:32" ht="45" customHeight="1" x14ac:dyDescent="0.15"/>
    <row r="58" spans="2:32" ht="13.5" customHeight="1" x14ac:dyDescent="0.15">
      <c r="B58" s="187" t="s">
        <v>432</v>
      </c>
      <c r="D58" s="865" t="s">
        <v>433</v>
      </c>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row>
    <row r="59" spans="2:32" x14ac:dyDescent="0.15">
      <c r="B59" s="187"/>
      <c r="D59" s="865"/>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row>
    <row r="60" spans="2:32" x14ac:dyDescent="0.15">
      <c r="D60" s="865" t="s">
        <v>434</v>
      </c>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row>
    <row r="61" spans="2:32" x14ac:dyDescent="0.15">
      <c r="D61" s="865"/>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row>
  </sheetData>
  <sheetProtection sheet="1" objects="1" scenarios="1"/>
  <mergeCells count="47">
    <mergeCell ref="AC1:AE1"/>
    <mergeCell ref="B2:AE2"/>
    <mergeCell ref="B3:AE3"/>
    <mergeCell ref="B5:E6"/>
    <mergeCell ref="B8:E8"/>
    <mergeCell ref="F5:T6"/>
    <mergeCell ref="U6:W6"/>
    <mergeCell ref="X6:Y6"/>
    <mergeCell ref="AA6:AB6"/>
    <mergeCell ref="AD6:AE6"/>
    <mergeCell ref="B7:E7"/>
    <mergeCell ref="F7:T7"/>
    <mergeCell ref="U7:X8"/>
    <mergeCell ref="Y7:Y8"/>
    <mergeCell ref="Z7:Z8"/>
    <mergeCell ref="AA7:AA8"/>
    <mergeCell ref="AB7:AB8"/>
    <mergeCell ref="AC7:AC8"/>
    <mergeCell ref="AD7:AD8"/>
    <mergeCell ref="AE7:AE8"/>
    <mergeCell ref="F8:T8"/>
    <mergeCell ref="F9:Q10"/>
    <mergeCell ref="U9:X10"/>
    <mergeCell ref="Y9:Z10"/>
    <mergeCell ref="AA9:AA10"/>
    <mergeCell ref="B9:E10"/>
    <mergeCell ref="C12:D51"/>
    <mergeCell ref="N13:AE16"/>
    <mergeCell ref="N17:AE20"/>
    <mergeCell ref="N21:AE24"/>
    <mergeCell ref="N25:AE28"/>
    <mergeCell ref="N56:Q56"/>
    <mergeCell ref="S56:AE56"/>
    <mergeCell ref="D58:AF59"/>
    <mergeCell ref="D60:AF61"/>
    <mergeCell ref="AH2:AX7"/>
    <mergeCell ref="N29:AE32"/>
    <mergeCell ref="N33:AE36"/>
    <mergeCell ref="N37:AE40"/>
    <mergeCell ref="N41:AE44"/>
    <mergeCell ref="N45:AE48"/>
    <mergeCell ref="N49:AE52"/>
    <mergeCell ref="AB9:AD10"/>
    <mergeCell ref="AE9:AE10"/>
    <mergeCell ref="R10:T10"/>
    <mergeCell ref="H11:K12"/>
    <mergeCell ref="P11:AC12"/>
  </mergeCells>
  <phoneticPr fontId="2"/>
  <dataValidations count="4">
    <dataValidation type="list" allowBlank="1" showInputMessage="1" showErrorMessage="1" sqref="G14:G15 G18:G19 G22:G23 G26:G27 G30:G31 G34:G35 G38:G39 G42:G43 G46:G47 G50:G51 E55">
      <formula1>"　,S,H,R"</formula1>
    </dataValidation>
    <dataValidation type="list" allowBlank="1" showInputMessage="1" showErrorMessage="1" sqref="Y9:Z10">
      <formula1>$CB$1:$CB$47</formula1>
    </dataValidation>
    <dataValidation type="list" allowBlank="1" showInputMessage="1" showErrorMessage="1" sqref="R10:T10">
      <formula1>"常勤・非常勤,常勤,非常勤"</formula1>
    </dataValidation>
    <dataValidation type="list" allowBlank="1" showInputMessage="1" showErrorMessage="1" sqref="Y7:Y8">
      <formula1>"　,T,S,H"</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horizontalDpi="300" verticalDpi="300" r:id="rId1"/>
  <headerFooter alignWithMargins="0">
    <oddFooter>&amp;C&amp;"ＭＳ 明朝,標準"&amp;10&amp;A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2:AG41"/>
  <sheetViews>
    <sheetView showGridLines="0" zoomScale="120" zoomScaleNormal="120" workbookViewId="0">
      <selection activeCell="U12" sqref="U12:V12"/>
    </sheetView>
  </sheetViews>
  <sheetFormatPr defaultColWidth="2.875" defaultRowHeight="13.5" x14ac:dyDescent="0.15"/>
  <cols>
    <col min="1" max="16384" width="2.875" style="32"/>
  </cols>
  <sheetData>
    <row r="2" spans="2:30" x14ac:dyDescent="0.15">
      <c r="B2" s="39"/>
    </row>
    <row r="3" spans="2:30" x14ac:dyDescent="0.15">
      <c r="B3" s="39"/>
    </row>
    <row r="4" spans="2:30" x14ac:dyDescent="0.15">
      <c r="B4" s="39"/>
    </row>
    <row r="5" spans="2:30" x14ac:dyDescent="0.15">
      <c r="B5" s="39"/>
    </row>
    <row r="6" spans="2:30" x14ac:dyDescent="0.15">
      <c r="B6" s="39"/>
    </row>
    <row r="7" spans="2:30" ht="24" x14ac:dyDescent="0.15">
      <c r="B7" s="191"/>
    </row>
    <row r="8" spans="2:30" ht="21" x14ac:dyDescent="0.15">
      <c r="B8" s="645" t="s">
        <v>438</v>
      </c>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row>
    <row r="9" spans="2:30" x14ac:dyDescent="0.15">
      <c r="B9" s="39"/>
    </row>
    <row r="10" spans="2:30" x14ac:dyDescent="0.15">
      <c r="B10" s="39"/>
    </row>
    <row r="11" spans="2:30" x14ac:dyDescent="0.15">
      <c r="B11" s="39"/>
    </row>
    <row r="12" spans="2:30" x14ac:dyDescent="0.15">
      <c r="B12" s="39"/>
      <c r="S12" s="558" t="s">
        <v>180</v>
      </c>
      <c r="T12" s="558"/>
      <c r="U12" s="987"/>
      <c r="V12" s="987"/>
      <c r="W12" s="32" t="s">
        <v>26</v>
      </c>
      <c r="X12" s="987"/>
      <c r="Y12" s="987"/>
      <c r="Z12" s="32" t="s">
        <v>423</v>
      </c>
      <c r="AA12" s="987"/>
      <c r="AB12" s="987"/>
      <c r="AC12" s="32" t="s">
        <v>67</v>
      </c>
    </row>
    <row r="13" spans="2:30" x14ac:dyDescent="0.15">
      <c r="B13" s="39"/>
    </row>
    <row r="15" spans="2:30" x14ac:dyDescent="0.15">
      <c r="B15" s="32" t="s">
        <v>435</v>
      </c>
    </row>
    <row r="16" spans="2:30" x14ac:dyDescent="0.15">
      <c r="B16" s="39"/>
    </row>
    <row r="17" spans="2:30" x14ac:dyDescent="0.15">
      <c r="B17" s="39"/>
    </row>
    <row r="20" spans="2:30" x14ac:dyDescent="0.15">
      <c r="B20" s="39"/>
      <c r="R20" s="610" t="s">
        <v>111</v>
      </c>
      <c r="S20" s="610"/>
      <c r="T20" s="639"/>
      <c r="U20" s="639"/>
      <c r="V20" s="639"/>
      <c r="W20" s="639"/>
      <c r="X20" s="639"/>
      <c r="Y20" s="639"/>
      <c r="Z20" s="639"/>
      <c r="AA20" s="639"/>
      <c r="AB20" s="639"/>
      <c r="AC20" s="639"/>
      <c r="AD20" s="639"/>
    </row>
    <row r="21" spans="2:30" x14ac:dyDescent="0.15">
      <c r="B21" s="39"/>
    </row>
    <row r="22" spans="2:30" x14ac:dyDescent="0.15">
      <c r="B22" s="39"/>
      <c r="R22" s="610" t="s">
        <v>44</v>
      </c>
      <c r="S22" s="610"/>
      <c r="T22" s="639"/>
      <c r="U22" s="639"/>
      <c r="V22" s="639"/>
      <c r="W22" s="639"/>
      <c r="X22" s="639"/>
      <c r="Y22" s="639"/>
      <c r="Z22" s="639"/>
      <c r="AA22" s="639"/>
      <c r="AB22" s="639"/>
      <c r="AC22" s="639"/>
      <c r="AD22" s="639"/>
    </row>
    <row r="23" spans="2:30" x14ac:dyDescent="0.15">
      <c r="B23" s="39"/>
    </row>
    <row r="24" spans="2:30" x14ac:dyDescent="0.15">
      <c r="B24" s="39"/>
    </row>
    <row r="27" spans="2:30" ht="13.5" customHeight="1" x14ac:dyDescent="0.15">
      <c r="B27" s="865" t="s">
        <v>439</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row>
    <row r="28" spans="2:30" x14ac:dyDescent="0.15">
      <c r="B28" s="865"/>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row>
    <row r="29" spans="2:30" x14ac:dyDescent="0.15">
      <c r="B29" s="865"/>
      <c r="C29" s="865"/>
      <c r="D29" s="865"/>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row>
    <row r="30" spans="2:30" x14ac:dyDescent="0.15">
      <c r="B30" s="39"/>
    </row>
    <row r="31" spans="2:30" x14ac:dyDescent="0.15">
      <c r="B31" s="39"/>
    </row>
    <row r="32" spans="2:30" x14ac:dyDescent="0.15">
      <c r="B32" s="610" t="s">
        <v>130</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row>
    <row r="35" spans="2:33" x14ac:dyDescent="0.15">
      <c r="B35" s="985" t="s">
        <v>436</v>
      </c>
      <c r="C35" s="985"/>
      <c r="D35" s="985"/>
      <c r="E35" s="985"/>
      <c r="F35" s="985"/>
      <c r="G35" s="985"/>
      <c r="H35" s="968">
        <f>'1'!F33</f>
        <v>0</v>
      </c>
      <c r="I35" s="968"/>
      <c r="J35" s="968"/>
      <c r="K35" s="968"/>
      <c r="L35" s="968"/>
      <c r="M35" s="968"/>
      <c r="N35" s="968"/>
      <c r="O35" s="968"/>
      <c r="P35" s="968"/>
      <c r="Q35" s="968"/>
      <c r="R35" s="968"/>
      <c r="S35" s="968"/>
      <c r="T35" s="968"/>
      <c r="U35" s="968"/>
      <c r="V35" s="968"/>
      <c r="W35" s="968"/>
      <c r="X35" s="968"/>
      <c r="Y35" s="968"/>
      <c r="Z35" s="968"/>
      <c r="AA35" s="968"/>
      <c r="AB35" s="968"/>
      <c r="AC35" s="968"/>
      <c r="AD35" s="968"/>
    </row>
    <row r="37" spans="2:33" x14ac:dyDescent="0.15">
      <c r="B37" s="985" t="s">
        <v>437</v>
      </c>
      <c r="C37" s="985"/>
      <c r="D37" s="985"/>
      <c r="E37" s="985"/>
      <c r="F37" s="985"/>
      <c r="G37" s="985"/>
      <c r="H37" s="968" t="str">
        <f>'1'!U17</f>
        <v/>
      </c>
      <c r="I37" s="968"/>
      <c r="J37" s="968"/>
      <c r="K37" s="968"/>
      <c r="L37" s="968"/>
      <c r="M37" s="968"/>
      <c r="N37" s="968"/>
      <c r="O37" s="968"/>
      <c r="P37" s="968"/>
      <c r="Q37" s="968"/>
      <c r="R37" s="968"/>
      <c r="S37" s="968"/>
      <c r="T37" s="968"/>
      <c r="U37" s="968"/>
      <c r="V37" s="968"/>
      <c r="W37" s="968"/>
      <c r="X37" s="968"/>
      <c r="Y37" s="968"/>
      <c r="Z37" s="968"/>
      <c r="AA37" s="968"/>
      <c r="AB37" s="968"/>
      <c r="AC37" s="968"/>
      <c r="AD37" s="968"/>
    </row>
    <row r="39" spans="2:33" ht="13.5" customHeight="1" x14ac:dyDescent="0.15">
      <c r="B39" s="865" t="s">
        <v>859</v>
      </c>
      <c r="C39" s="865"/>
      <c r="D39" s="865"/>
      <c r="E39" s="865"/>
      <c r="F39" s="865"/>
      <c r="G39" s="865"/>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G39" s="442" t="s">
        <v>868</v>
      </c>
    </row>
    <row r="40" spans="2:33" x14ac:dyDescent="0.15">
      <c r="B40" s="357"/>
      <c r="C40" s="357"/>
      <c r="D40" s="357"/>
      <c r="E40" s="357"/>
      <c r="F40" s="357"/>
      <c r="G40" s="357"/>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G40" s="264"/>
    </row>
    <row r="41" spans="2:33" x14ac:dyDescent="0.15">
      <c r="B41" s="983" t="s">
        <v>860</v>
      </c>
      <c r="C41" s="983"/>
      <c r="D41" s="983"/>
      <c r="E41" s="983"/>
      <c r="F41" s="983"/>
      <c r="G41" s="983"/>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row>
  </sheetData>
  <sheetProtection sheet="1" objects="1" scenarios="1"/>
  <mergeCells count="19">
    <mergeCell ref="R22:S22"/>
    <mergeCell ref="R20:S20"/>
    <mergeCell ref="T20:AD20"/>
    <mergeCell ref="T22:AD22"/>
    <mergeCell ref="B8:AD8"/>
    <mergeCell ref="S12:T12"/>
    <mergeCell ref="U12:V12"/>
    <mergeCell ref="X12:Y12"/>
    <mergeCell ref="AA12:AB12"/>
    <mergeCell ref="B41:G41"/>
    <mergeCell ref="H41:AD41"/>
    <mergeCell ref="B27:AD29"/>
    <mergeCell ref="B32:AD32"/>
    <mergeCell ref="B35:G35"/>
    <mergeCell ref="B37:G37"/>
    <mergeCell ref="H35:AD35"/>
    <mergeCell ref="H37:AD37"/>
    <mergeCell ref="H39:AD39"/>
    <mergeCell ref="B39:G39"/>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52"/>
  <sheetViews>
    <sheetView showGridLines="0" zoomScale="120" zoomScaleNormal="120" workbookViewId="0">
      <selection activeCell="U7" sqref="U7:V7"/>
    </sheetView>
  </sheetViews>
  <sheetFormatPr defaultColWidth="2.875" defaultRowHeight="13.5" customHeight="1" x14ac:dyDescent="0.15"/>
  <cols>
    <col min="1" max="16384" width="2.875" style="74"/>
  </cols>
  <sheetData>
    <row r="1" spans="2:30" ht="13.5" customHeight="1" x14ac:dyDescent="0.15">
      <c r="B1" s="74" t="s">
        <v>441</v>
      </c>
    </row>
    <row r="3" spans="2:30" ht="13.5" customHeight="1" x14ac:dyDescent="0.15">
      <c r="B3" s="996" t="s">
        <v>440</v>
      </c>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row>
    <row r="4" spans="2:30" ht="13.5" customHeight="1" x14ac:dyDescent="0.15">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row>
    <row r="5" spans="2:30" ht="13.5" customHeight="1" x14ac:dyDescent="0.15">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row>
    <row r="6" spans="2:30" ht="13.5" customHeight="1" x14ac:dyDescent="0.15">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row>
    <row r="7" spans="2:30" ht="13.5" customHeight="1" x14ac:dyDescent="0.15">
      <c r="B7" s="193"/>
      <c r="C7" s="193"/>
      <c r="D7" s="193"/>
      <c r="E7" s="193"/>
      <c r="F7" s="193"/>
      <c r="G7" s="193"/>
      <c r="H7" s="193"/>
      <c r="I7" s="193"/>
      <c r="J7" s="193"/>
      <c r="K7" s="193"/>
      <c r="L7" s="193"/>
      <c r="M7" s="193"/>
      <c r="N7" s="193"/>
      <c r="O7" s="193"/>
      <c r="P7" s="193"/>
      <c r="Q7" s="193"/>
      <c r="R7" s="193"/>
      <c r="S7" s="994" t="s">
        <v>180</v>
      </c>
      <c r="T7" s="994"/>
      <c r="U7" s="991"/>
      <c r="V7" s="991"/>
      <c r="W7" s="193" t="s">
        <v>26</v>
      </c>
      <c r="X7" s="991"/>
      <c r="Y7" s="991"/>
      <c r="Z7" s="193" t="s">
        <v>179</v>
      </c>
      <c r="AA7" s="991"/>
      <c r="AB7" s="991"/>
      <c r="AC7" s="194" t="s">
        <v>367</v>
      </c>
      <c r="AD7" s="193"/>
    </row>
    <row r="8" spans="2:30" ht="13.5" customHeight="1" thickBot="1" x14ac:dyDescent="0.2">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row>
    <row r="9" spans="2:30" ht="13.5" customHeight="1" x14ac:dyDescent="0.15">
      <c r="B9" s="195"/>
      <c r="C9" s="196"/>
      <c r="D9" s="196"/>
      <c r="E9" s="196"/>
      <c r="F9" s="196"/>
      <c r="G9" s="196"/>
      <c r="H9" s="196"/>
      <c r="I9" s="196"/>
      <c r="J9" s="196"/>
      <c r="K9" s="196"/>
      <c r="L9" s="196"/>
      <c r="M9" s="196"/>
      <c r="N9" s="196"/>
      <c r="O9" s="197"/>
      <c r="P9" s="195"/>
      <c r="Q9" s="196"/>
      <c r="R9" s="196"/>
      <c r="S9" s="196"/>
      <c r="T9" s="196"/>
      <c r="U9" s="196"/>
      <c r="V9" s="196"/>
      <c r="W9" s="196"/>
      <c r="X9" s="196"/>
      <c r="Y9" s="196"/>
      <c r="Z9" s="196"/>
      <c r="AA9" s="196"/>
      <c r="AB9" s="196"/>
      <c r="AC9" s="197"/>
      <c r="AD9" s="198"/>
    </row>
    <row r="10" spans="2:30" ht="13.5" customHeight="1" x14ac:dyDescent="0.15">
      <c r="B10" s="198"/>
      <c r="C10" s="995" t="s">
        <v>442</v>
      </c>
      <c r="D10" s="995"/>
      <c r="E10" s="995"/>
      <c r="F10" s="995"/>
      <c r="G10" s="995"/>
      <c r="H10" s="995"/>
      <c r="I10" s="995"/>
      <c r="J10" s="995"/>
      <c r="K10" s="995"/>
      <c r="L10" s="995"/>
      <c r="M10" s="995"/>
      <c r="N10" s="995"/>
      <c r="O10" s="200"/>
      <c r="P10" s="198"/>
      <c r="Q10" s="995" t="s">
        <v>766</v>
      </c>
      <c r="R10" s="995"/>
      <c r="S10" s="995"/>
      <c r="T10" s="995"/>
      <c r="U10" s="995"/>
      <c r="V10" s="995"/>
      <c r="W10" s="995"/>
      <c r="X10" s="995"/>
      <c r="Y10" s="995"/>
      <c r="Z10" s="995"/>
      <c r="AA10" s="995"/>
      <c r="AB10" s="995"/>
      <c r="AC10" s="200"/>
      <c r="AD10" s="198"/>
    </row>
    <row r="11" spans="2:30" ht="13.5" customHeight="1" thickBot="1" x14ac:dyDescent="0.2">
      <c r="B11" s="198"/>
      <c r="C11" s="199"/>
      <c r="D11" s="199"/>
      <c r="E11" s="199"/>
      <c r="F11" s="199"/>
      <c r="G11" s="199"/>
      <c r="H11" s="199"/>
      <c r="I11" s="199"/>
      <c r="J11" s="199"/>
      <c r="K11" s="199"/>
      <c r="L11" s="199"/>
      <c r="M11" s="199"/>
      <c r="N11" s="199"/>
      <c r="O11" s="200"/>
      <c r="P11" s="198"/>
      <c r="Q11" s="199"/>
      <c r="R11" s="199"/>
      <c r="S11" s="199"/>
      <c r="T11" s="199"/>
      <c r="U11" s="199"/>
      <c r="V11" s="199"/>
      <c r="W11" s="199"/>
      <c r="X11" s="199"/>
      <c r="Y11" s="199"/>
      <c r="Z11" s="199"/>
      <c r="AA11" s="199"/>
      <c r="AB11" s="199"/>
      <c r="AC11" s="200"/>
      <c r="AD11" s="198"/>
    </row>
    <row r="12" spans="2:30" ht="13.5" customHeight="1" x14ac:dyDescent="0.15">
      <c r="B12" s="195"/>
      <c r="C12" s="196"/>
      <c r="D12" s="196"/>
      <c r="E12" s="196"/>
      <c r="F12" s="196"/>
      <c r="G12" s="196"/>
      <c r="H12" s="195"/>
      <c r="I12" s="196"/>
      <c r="J12" s="196"/>
      <c r="K12" s="196"/>
      <c r="L12" s="196"/>
      <c r="M12" s="196"/>
      <c r="N12" s="196"/>
      <c r="O12" s="196"/>
      <c r="P12" s="195"/>
      <c r="Q12" s="196"/>
      <c r="R12" s="196"/>
      <c r="S12" s="196"/>
      <c r="T12" s="196"/>
      <c r="U12" s="197"/>
      <c r="V12" s="196"/>
      <c r="W12" s="196"/>
      <c r="X12" s="196"/>
      <c r="Y12" s="196"/>
      <c r="Z12" s="196"/>
      <c r="AA12" s="196"/>
      <c r="AB12" s="196"/>
      <c r="AC12" s="197"/>
      <c r="AD12" s="198"/>
    </row>
    <row r="13" spans="2:30" ht="13.5" customHeight="1" x14ac:dyDescent="0.15">
      <c r="B13" s="201"/>
      <c r="C13" s="995" t="s">
        <v>443</v>
      </c>
      <c r="D13" s="995"/>
      <c r="E13" s="995"/>
      <c r="F13" s="995"/>
      <c r="G13" s="202"/>
      <c r="H13" s="201"/>
      <c r="I13" s="995" t="s">
        <v>444</v>
      </c>
      <c r="J13" s="995"/>
      <c r="K13" s="995"/>
      <c r="L13" s="995"/>
      <c r="M13" s="995"/>
      <c r="N13" s="995"/>
      <c r="O13" s="202"/>
      <c r="P13" s="201"/>
      <c r="Q13" s="995" t="s">
        <v>443</v>
      </c>
      <c r="R13" s="995"/>
      <c r="S13" s="995"/>
      <c r="T13" s="995"/>
      <c r="U13" s="202"/>
      <c r="V13" s="201"/>
      <c r="W13" s="995" t="s">
        <v>444</v>
      </c>
      <c r="X13" s="995"/>
      <c r="Y13" s="995"/>
      <c r="Z13" s="995"/>
      <c r="AA13" s="995"/>
      <c r="AB13" s="995"/>
      <c r="AC13" s="203"/>
      <c r="AD13" s="201"/>
    </row>
    <row r="14" spans="2:30" ht="13.5" customHeight="1" thickBot="1" x14ac:dyDescent="0.2">
      <c r="B14" s="201"/>
      <c r="C14" s="202"/>
      <c r="D14" s="202"/>
      <c r="E14" s="202"/>
      <c r="F14" s="202"/>
      <c r="G14" s="202"/>
      <c r="H14" s="201"/>
      <c r="I14" s="202"/>
      <c r="J14" s="202"/>
      <c r="K14" s="202"/>
      <c r="L14" s="202"/>
      <c r="M14" s="202"/>
      <c r="N14" s="202"/>
      <c r="O14" s="202"/>
      <c r="P14" s="201"/>
      <c r="Q14" s="202"/>
      <c r="R14" s="202"/>
      <c r="S14" s="202"/>
      <c r="T14" s="202"/>
      <c r="U14" s="203"/>
      <c r="V14" s="202"/>
      <c r="W14" s="202"/>
      <c r="X14" s="202"/>
      <c r="Y14" s="202"/>
      <c r="Z14" s="202"/>
      <c r="AA14" s="202"/>
      <c r="AB14" s="202"/>
      <c r="AC14" s="203"/>
      <c r="AD14" s="202"/>
    </row>
    <row r="15" spans="2:30" ht="13.5" customHeight="1" x14ac:dyDescent="0.15">
      <c r="B15" s="204"/>
      <c r="C15" s="205"/>
      <c r="D15" s="205"/>
      <c r="E15" s="205"/>
      <c r="F15" s="205"/>
      <c r="G15" s="205"/>
      <c r="H15" s="204"/>
      <c r="I15" s="205"/>
      <c r="J15" s="205"/>
      <c r="K15" s="205"/>
      <c r="L15" s="205"/>
      <c r="M15" s="205"/>
      <c r="N15" s="205"/>
      <c r="O15" s="205"/>
      <c r="P15" s="204"/>
      <c r="Q15" s="205"/>
      <c r="R15" s="205"/>
      <c r="S15" s="205"/>
      <c r="T15" s="205"/>
      <c r="U15" s="206"/>
      <c r="V15" s="205"/>
      <c r="W15" s="205"/>
      <c r="X15" s="205"/>
      <c r="Y15" s="205"/>
      <c r="Z15" s="205"/>
      <c r="AA15" s="205"/>
      <c r="AB15" s="205"/>
      <c r="AC15" s="206"/>
      <c r="AD15" s="202"/>
    </row>
    <row r="16" spans="2:30" ht="13.5" customHeight="1" x14ac:dyDescent="0.15">
      <c r="B16" s="201"/>
      <c r="C16" s="998" t="s">
        <v>445</v>
      </c>
      <c r="D16" s="998"/>
      <c r="E16" s="998"/>
      <c r="F16" s="998"/>
      <c r="G16" s="202"/>
      <c r="H16" s="201"/>
      <c r="I16" s="989"/>
      <c r="J16" s="989"/>
      <c r="K16" s="989"/>
      <c r="L16" s="989"/>
      <c r="M16" s="989"/>
      <c r="N16" s="989"/>
      <c r="O16" s="202" t="s">
        <v>368</v>
      </c>
      <c r="P16" s="201"/>
      <c r="Q16" s="998" t="s">
        <v>446</v>
      </c>
      <c r="R16" s="998"/>
      <c r="S16" s="998"/>
      <c r="T16" s="998"/>
      <c r="U16" s="203"/>
      <c r="V16" s="202"/>
      <c r="W16" s="989"/>
      <c r="X16" s="989"/>
      <c r="Y16" s="989"/>
      <c r="Z16" s="989"/>
      <c r="AA16" s="989"/>
      <c r="AB16" s="989"/>
      <c r="AC16" s="203" t="s">
        <v>368</v>
      </c>
      <c r="AD16" s="202"/>
    </row>
    <row r="17" spans="2:30" ht="13.5" customHeight="1" x14ac:dyDescent="0.15">
      <c r="B17" s="201"/>
      <c r="C17" s="992"/>
      <c r="D17" s="992"/>
      <c r="E17" s="992"/>
      <c r="F17" s="992"/>
      <c r="G17" s="202"/>
      <c r="H17" s="201"/>
      <c r="I17" s="989"/>
      <c r="J17" s="989"/>
      <c r="K17" s="989"/>
      <c r="L17" s="989"/>
      <c r="M17" s="989"/>
      <c r="N17" s="989"/>
      <c r="O17" s="202"/>
      <c r="P17" s="201"/>
      <c r="Q17" s="992"/>
      <c r="R17" s="992"/>
      <c r="S17" s="992"/>
      <c r="T17" s="992"/>
      <c r="U17" s="203"/>
      <c r="V17" s="202"/>
      <c r="W17" s="989"/>
      <c r="X17" s="989"/>
      <c r="Y17" s="989"/>
      <c r="Z17" s="989"/>
      <c r="AA17" s="989"/>
      <c r="AB17" s="989"/>
      <c r="AC17" s="203"/>
      <c r="AD17" s="202"/>
    </row>
    <row r="18" spans="2:30" ht="13.5" customHeight="1" x14ac:dyDescent="0.15">
      <c r="B18" s="201"/>
      <c r="C18" s="992"/>
      <c r="D18" s="992"/>
      <c r="E18" s="992"/>
      <c r="F18" s="992"/>
      <c r="G18" s="202"/>
      <c r="H18" s="201"/>
      <c r="I18" s="989"/>
      <c r="J18" s="989"/>
      <c r="K18" s="989"/>
      <c r="L18" s="989"/>
      <c r="M18" s="989"/>
      <c r="N18" s="989"/>
      <c r="O18" s="202"/>
      <c r="P18" s="201"/>
      <c r="Q18" s="992"/>
      <c r="R18" s="992"/>
      <c r="S18" s="992"/>
      <c r="T18" s="992"/>
      <c r="U18" s="203"/>
      <c r="V18" s="202"/>
      <c r="W18" s="989"/>
      <c r="X18" s="989"/>
      <c r="Y18" s="989"/>
      <c r="Z18" s="989"/>
      <c r="AA18" s="989"/>
      <c r="AB18" s="989"/>
      <c r="AC18" s="203"/>
      <c r="AD18" s="202"/>
    </row>
    <row r="19" spans="2:30" ht="13.5" customHeight="1" x14ac:dyDescent="0.15">
      <c r="B19" s="201"/>
      <c r="C19" s="992"/>
      <c r="D19" s="992"/>
      <c r="E19" s="992"/>
      <c r="F19" s="992"/>
      <c r="G19" s="202"/>
      <c r="H19" s="201"/>
      <c r="I19" s="989"/>
      <c r="J19" s="989"/>
      <c r="K19" s="989"/>
      <c r="L19" s="989"/>
      <c r="M19" s="989"/>
      <c r="N19" s="989"/>
      <c r="O19" s="202"/>
      <c r="P19" s="201"/>
      <c r="Q19" s="992"/>
      <c r="R19" s="992"/>
      <c r="S19" s="992"/>
      <c r="T19" s="992"/>
      <c r="U19" s="203"/>
      <c r="V19" s="202"/>
      <c r="W19" s="989"/>
      <c r="X19" s="989"/>
      <c r="Y19" s="989"/>
      <c r="Z19" s="989"/>
      <c r="AA19" s="989"/>
      <c r="AB19" s="989"/>
      <c r="AC19" s="203"/>
      <c r="AD19" s="202"/>
    </row>
    <row r="20" spans="2:30" ht="13.5" customHeight="1" x14ac:dyDescent="0.15">
      <c r="B20" s="201"/>
      <c r="C20" s="992"/>
      <c r="D20" s="992"/>
      <c r="E20" s="992"/>
      <c r="F20" s="992"/>
      <c r="G20" s="202"/>
      <c r="H20" s="201"/>
      <c r="I20" s="989"/>
      <c r="J20" s="989"/>
      <c r="K20" s="989"/>
      <c r="L20" s="989"/>
      <c r="M20" s="989"/>
      <c r="N20" s="989"/>
      <c r="O20" s="202"/>
      <c r="P20" s="201"/>
      <c r="Q20" s="992"/>
      <c r="R20" s="992"/>
      <c r="S20" s="992"/>
      <c r="T20" s="992"/>
      <c r="U20" s="203"/>
      <c r="V20" s="202"/>
      <c r="W20" s="989"/>
      <c r="X20" s="989"/>
      <c r="Y20" s="989"/>
      <c r="Z20" s="989"/>
      <c r="AA20" s="989"/>
      <c r="AB20" s="989"/>
      <c r="AC20" s="203"/>
      <c r="AD20" s="202"/>
    </row>
    <row r="21" spans="2:30" ht="13.5" customHeight="1" x14ac:dyDescent="0.15">
      <c r="B21" s="201"/>
      <c r="C21" s="992"/>
      <c r="D21" s="992"/>
      <c r="E21" s="992"/>
      <c r="F21" s="992"/>
      <c r="G21" s="202"/>
      <c r="H21" s="201"/>
      <c r="I21" s="989"/>
      <c r="J21" s="989"/>
      <c r="K21" s="989"/>
      <c r="L21" s="989"/>
      <c r="M21" s="989"/>
      <c r="N21" s="989"/>
      <c r="O21" s="202"/>
      <c r="P21" s="201"/>
      <c r="Q21" s="992"/>
      <c r="R21" s="992"/>
      <c r="S21" s="992"/>
      <c r="T21" s="992"/>
      <c r="U21" s="203"/>
      <c r="V21" s="202"/>
      <c r="W21" s="989"/>
      <c r="X21" s="989"/>
      <c r="Y21" s="989"/>
      <c r="Z21" s="989"/>
      <c r="AA21" s="989"/>
      <c r="AB21" s="989"/>
      <c r="AC21" s="203"/>
      <c r="AD21" s="202"/>
    </row>
    <row r="22" spans="2:30" ht="13.5" customHeight="1" x14ac:dyDescent="0.15">
      <c r="B22" s="201"/>
      <c r="C22" s="992"/>
      <c r="D22" s="992"/>
      <c r="E22" s="992"/>
      <c r="F22" s="992"/>
      <c r="G22" s="202"/>
      <c r="H22" s="201"/>
      <c r="I22" s="989"/>
      <c r="J22" s="989"/>
      <c r="K22" s="989"/>
      <c r="L22" s="989"/>
      <c r="M22" s="989"/>
      <c r="N22" s="989"/>
      <c r="O22" s="202"/>
      <c r="P22" s="201"/>
      <c r="Q22" s="992"/>
      <c r="R22" s="992"/>
      <c r="S22" s="992"/>
      <c r="T22" s="992"/>
      <c r="U22" s="203"/>
      <c r="V22" s="202"/>
      <c r="W22" s="989"/>
      <c r="X22" s="989"/>
      <c r="Y22" s="989"/>
      <c r="Z22" s="989"/>
      <c r="AA22" s="989"/>
      <c r="AB22" s="989"/>
      <c r="AC22" s="203"/>
      <c r="AD22" s="202"/>
    </row>
    <row r="23" spans="2:30" ht="13.5" customHeight="1" x14ac:dyDescent="0.15">
      <c r="B23" s="201"/>
      <c r="C23" s="992"/>
      <c r="D23" s="992"/>
      <c r="E23" s="992"/>
      <c r="F23" s="992"/>
      <c r="G23" s="202"/>
      <c r="H23" s="201"/>
      <c r="I23" s="989"/>
      <c r="J23" s="989"/>
      <c r="K23" s="989"/>
      <c r="L23" s="989"/>
      <c r="M23" s="989"/>
      <c r="N23" s="989"/>
      <c r="O23" s="202"/>
      <c r="P23" s="201"/>
      <c r="Q23" s="992"/>
      <c r="R23" s="992"/>
      <c r="S23" s="992"/>
      <c r="T23" s="992"/>
      <c r="U23" s="203"/>
      <c r="V23" s="202"/>
      <c r="W23" s="989"/>
      <c r="X23" s="989"/>
      <c r="Y23" s="989"/>
      <c r="Z23" s="989"/>
      <c r="AA23" s="989"/>
      <c r="AB23" s="989"/>
      <c r="AC23" s="203"/>
      <c r="AD23" s="202"/>
    </row>
    <row r="24" spans="2:30" ht="13.5" customHeight="1" x14ac:dyDescent="0.15">
      <c r="B24" s="201"/>
      <c r="C24" s="992"/>
      <c r="D24" s="992"/>
      <c r="E24" s="992"/>
      <c r="F24" s="992"/>
      <c r="G24" s="202"/>
      <c r="H24" s="201"/>
      <c r="I24" s="989"/>
      <c r="J24" s="989"/>
      <c r="K24" s="989"/>
      <c r="L24" s="989"/>
      <c r="M24" s="989"/>
      <c r="N24" s="989"/>
      <c r="O24" s="202"/>
      <c r="P24" s="201"/>
      <c r="Q24" s="992"/>
      <c r="R24" s="992"/>
      <c r="S24" s="992"/>
      <c r="T24" s="992"/>
      <c r="U24" s="203"/>
      <c r="V24" s="202"/>
      <c r="W24" s="989"/>
      <c r="X24" s="989"/>
      <c r="Y24" s="989"/>
      <c r="Z24" s="989"/>
      <c r="AA24" s="989"/>
      <c r="AB24" s="989"/>
      <c r="AC24" s="203"/>
      <c r="AD24" s="202"/>
    </row>
    <row r="25" spans="2:30" ht="13.5" customHeight="1" x14ac:dyDescent="0.15">
      <c r="B25" s="201"/>
      <c r="C25" s="992"/>
      <c r="D25" s="992"/>
      <c r="E25" s="992"/>
      <c r="F25" s="992"/>
      <c r="G25" s="202"/>
      <c r="H25" s="201"/>
      <c r="I25" s="989"/>
      <c r="J25" s="989"/>
      <c r="K25" s="989"/>
      <c r="L25" s="989"/>
      <c r="M25" s="989"/>
      <c r="N25" s="989"/>
      <c r="O25" s="202"/>
      <c r="P25" s="201"/>
      <c r="Q25" s="992"/>
      <c r="R25" s="992"/>
      <c r="S25" s="992"/>
      <c r="T25" s="992"/>
      <c r="U25" s="203"/>
      <c r="V25" s="202"/>
      <c r="W25" s="989"/>
      <c r="X25" s="989"/>
      <c r="Y25" s="989"/>
      <c r="Z25" s="989"/>
      <c r="AA25" s="989"/>
      <c r="AB25" s="989"/>
      <c r="AC25" s="203"/>
      <c r="AD25" s="202"/>
    </row>
    <row r="26" spans="2:30" ht="13.5" customHeight="1" x14ac:dyDescent="0.15">
      <c r="B26" s="201"/>
      <c r="C26" s="992"/>
      <c r="D26" s="992"/>
      <c r="E26" s="992"/>
      <c r="F26" s="992"/>
      <c r="G26" s="202"/>
      <c r="H26" s="201"/>
      <c r="I26" s="989"/>
      <c r="J26" s="989"/>
      <c r="K26" s="989"/>
      <c r="L26" s="989"/>
      <c r="M26" s="989"/>
      <c r="N26" s="989"/>
      <c r="O26" s="202"/>
      <c r="P26" s="201"/>
      <c r="Q26" s="992"/>
      <c r="R26" s="992"/>
      <c r="S26" s="992"/>
      <c r="T26" s="992"/>
      <c r="U26" s="203"/>
      <c r="V26" s="202"/>
      <c r="W26" s="989"/>
      <c r="X26" s="989"/>
      <c r="Y26" s="989"/>
      <c r="Z26" s="989"/>
      <c r="AA26" s="989"/>
      <c r="AB26" s="989"/>
      <c r="AC26" s="203"/>
      <c r="AD26" s="202"/>
    </row>
    <row r="27" spans="2:30" ht="13.5" customHeight="1" x14ac:dyDescent="0.15">
      <c r="B27" s="201"/>
      <c r="C27" s="992"/>
      <c r="D27" s="992"/>
      <c r="E27" s="992"/>
      <c r="F27" s="992"/>
      <c r="G27" s="202"/>
      <c r="H27" s="201"/>
      <c r="I27" s="989"/>
      <c r="J27" s="989"/>
      <c r="K27" s="989"/>
      <c r="L27" s="989"/>
      <c r="M27" s="989"/>
      <c r="N27" s="989"/>
      <c r="O27" s="202"/>
      <c r="P27" s="201"/>
      <c r="Q27" s="992"/>
      <c r="R27" s="992"/>
      <c r="S27" s="992"/>
      <c r="T27" s="992"/>
      <c r="U27" s="203"/>
      <c r="V27" s="202"/>
      <c r="W27" s="989"/>
      <c r="X27" s="989"/>
      <c r="Y27" s="989"/>
      <c r="Z27" s="989"/>
      <c r="AA27" s="989"/>
      <c r="AB27" s="989"/>
      <c r="AC27" s="203"/>
      <c r="AD27" s="202"/>
    </row>
    <row r="28" spans="2:30" ht="13.5" customHeight="1" x14ac:dyDescent="0.15">
      <c r="B28" s="201"/>
      <c r="C28" s="992"/>
      <c r="D28" s="992"/>
      <c r="E28" s="992"/>
      <c r="F28" s="992"/>
      <c r="G28" s="202"/>
      <c r="H28" s="201"/>
      <c r="I28" s="989"/>
      <c r="J28" s="989"/>
      <c r="K28" s="989"/>
      <c r="L28" s="989"/>
      <c r="M28" s="989"/>
      <c r="N28" s="989"/>
      <c r="O28" s="202"/>
      <c r="P28" s="201"/>
      <c r="Q28" s="992"/>
      <c r="R28" s="992"/>
      <c r="S28" s="992"/>
      <c r="T28" s="992"/>
      <c r="U28" s="203"/>
      <c r="V28" s="202"/>
      <c r="W28" s="989"/>
      <c r="X28" s="989"/>
      <c r="Y28" s="989"/>
      <c r="Z28" s="989"/>
      <c r="AA28" s="989"/>
      <c r="AB28" s="989"/>
      <c r="AC28" s="203"/>
      <c r="AD28" s="202"/>
    </row>
    <row r="29" spans="2:30" ht="13.5" customHeight="1" x14ac:dyDescent="0.15">
      <c r="B29" s="201"/>
      <c r="C29" s="992"/>
      <c r="D29" s="992"/>
      <c r="E29" s="992"/>
      <c r="F29" s="992"/>
      <c r="G29" s="202"/>
      <c r="H29" s="201"/>
      <c r="I29" s="989"/>
      <c r="J29" s="989"/>
      <c r="K29" s="989"/>
      <c r="L29" s="989"/>
      <c r="M29" s="989"/>
      <c r="N29" s="989"/>
      <c r="O29" s="202"/>
      <c r="P29" s="201"/>
      <c r="Q29" s="992"/>
      <c r="R29" s="992"/>
      <c r="S29" s="992"/>
      <c r="T29" s="992"/>
      <c r="U29" s="203"/>
      <c r="V29" s="202"/>
      <c r="W29" s="989"/>
      <c r="X29" s="989"/>
      <c r="Y29" s="989"/>
      <c r="Z29" s="989"/>
      <c r="AA29" s="989"/>
      <c r="AB29" s="989"/>
      <c r="AC29" s="203"/>
      <c r="AD29" s="202"/>
    </row>
    <row r="30" spans="2:30" ht="13.5" customHeight="1" x14ac:dyDescent="0.15">
      <c r="B30" s="201"/>
      <c r="C30" s="992"/>
      <c r="D30" s="992"/>
      <c r="E30" s="992"/>
      <c r="F30" s="992"/>
      <c r="G30" s="202"/>
      <c r="H30" s="201"/>
      <c r="I30" s="989"/>
      <c r="J30" s="989"/>
      <c r="K30" s="989"/>
      <c r="L30" s="989"/>
      <c r="M30" s="989"/>
      <c r="N30" s="989"/>
      <c r="O30" s="202"/>
      <c r="P30" s="201"/>
      <c r="Q30" s="992"/>
      <c r="R30" s="992"/>
      <c r="S30" s="992"/>
      <c r="T30" s="992"/>
      <c r="U30" s="203"/>
      <c r="V30" s="202"/>
      <c r="W30" s="989"/>
      <c r="X30" s="989"/>
      <c r="Y30" s="989"/>
      <c r="Z30" s="989"/>
      <c r="AA30" s="989"/>
      <c r="AB30" s="989"/>
      <c r="AC30" s="203"/>
      <c r="AD30" s="202"/>
    </row>
    <row r="31" spans="2:30" ht="13.5" customHeight="1" x14ac:dyDescent="0.15">
      <c r="B31" s="201"/>
      <c r="C31" s="992"/>
      <c r="D31" s="992"/>
      <c r="E31" s="992"/>
      <c r="F31" s="992"/>
      <c r="G31" s="202"/>
      <c r="H31" s="201"/>
      <c r="I31" s="989"/>
      <c r="J31" s="989"/>
      <c r="K31" s="989"/>
      <c r="L31" s="989"/>
      <c r="M31" s="989"/>
      <c r="N31" s="989"/>
      <c r="O31" s="202"/>
      <c r="P31" s="201"/>
      <c r="Q31" s="992"/>
      <c r="R31" s="992"/>
      <c r="S31" s="992"/>
      <c r="T31" s="992"/>
      <c r="U31" s="203"/>
      <c r="V31" s="202"/>
      <c r="W31" s="989"/>
      <c r="X31" s="989"/>
      <c r="Y31" s="989"/>
      <c r="Z31" s="989"/>
      <c r="AA31" s="989"/>
      <c r="AB31" s="989"/>
      <c r="AC31" s="203"/>
      <c r="AD31" s="202"/>
    </row>
    <row r="32" spans="2:30" ht="13.5" customHeight="1" x14ac:dyDescent="0.15">
      <c r="B32" s="201"/>
      <c r="C32" s="992"/>
      <c r="D32" s="992"/>
      <c r="E32" s="992"/>
      <c r="F32" s="992"/>
      <c r="G32" s="202"/>
      <c r="H32" s="201"/>
      <c r="I32" s="989"/>
      <c r="J32" s="989"/>
      <c r="K32" s="989"/>
      <c r="L32" s="989"/>
      <c r="M32" s="989"/>
      <c r="N32" s="989"/>
      <c r="O32" s="202"/>
      <c r="P32" s="201"/>
      <c r="Q32" s="992"/>
      <c r="R32" s="992"/>
      <c r="S32" s="992"/>
      <c r="T32" s="992"/>
      <c r="U32" s="203"/>
      <c r="V32" s="202"/>
      <c r="W32" s="989"/>
      <c r="X32" s="989"/>
      <c r="Y32" s="989"/>
      <c r="Z32" s="989"/>
      <c r="AA32" s="989"/>
      <c r="AB32" s="989"/>
      <c r="AC32" s="203"/>
      <c r="AD32" s="202"/>
    </row>
    <row r="33" spans="2:30" ht="13.5" customHeight="1" x14ac:dyDescent="0.15">
      <c r="B33" s="201"/>
      <c r="C33" s="992"/>
      <c r="D33" s="992"/>
      <c r="E33" s="992"/>
      <c r="F33" s="992"/>
      <c r="G33" s="202"/>
      <c r="H33" s="201"/>
      <c r="I33" s="989"/>
      <c r="J33" s="989"/>
      <c r="K33" s="989"/>
      <c r="L33" s="989"/>
      <c r="M33" s="989"/>
      <c r="N33" s="989"/>
      <c r="O33" s="202"/>
      <c r="P33" s="201"/>
      <c r="Q33" s="992"/>
      <c r="R33" s="992"/>
      <c r="S33" s="992"/>
      <c r="T33" s="992"/>
      <c r="U33" s="203"/>
      <c r="V33" s="202"/>
      <c r="W33" s="989"/>
      <c r="X33" s="989"/>
      <c r="Y33" s="989"/>
      <c r="Z33" s="989"/>
      <c r="AA33" s="989"/>
      <c r="AB33" s="989"/>
      <c r="AC33" s="203"/>
      <c r="AD33" s="202"/>
    </row>
    <row r="34" spans="2:30" ht="13.5" customHeight="1" x14ac:dyDescent="0.15">
      <c r="B34" s="201"/>
      <c r="C34" s="992"/>
      <c r="D34" s="992"/>
      <c r="E34" s="992"/>
      <c r="F34" s="992"/>
      <c r="G34" s="202"/>
      <c r="H34" s="201"/>
      <c r="I34" s="989"/>
      <c r="J34" s="989"/>
      <c r="K34" s="989"/>
      <c r="L34" s="989"/>
      <c r="M34" s="989"/>
      <c r="N34" s="989"/>
      <c r="O34" s="202"/>
      <c r="P34" s="201"/>
      <c r="Q34" s="992"/>
      <c r="R34" s="992"/>
      <c r="S34" s="992"/>
      <c r="T34" s="992"/>
      <c r="U34" s="203"/>
      <c r="V34" s="202"/>
      <c r="W34" s="989"/>
      <c r="X34" s="989"/>
      <c r="Y34" s="989"/>
      <c r="Z34" s="989"/>
      <c r="AA34" s="989"/>
      <c r="AB34" s="989"/>
      <c r="AC34" s="203"/>
      <c r="AD34" s="202"/>
    </row>
    <row r="35" spans="2:30" ht="13.5" customHeight="1" x14ac:dyDescent="0.15">
      <c r="B35" s="201"/>
      <c r="C35" s="992"/>
      <c r="D35" s="992"/>
      <c r="E35" s="992"/>
      <c r="F35" s="992"/>
      <c r="G35" s="202"/>
      <c r="H35" s="201"/>
      <c r="I35" s="989"/>
      <c r="J35" s="989"/>
      <c r="K35" s="989"/>
      <c r="L35" s="989"/>
      <c r="M35" s="989"/>
      <c r="N35" s="989"/>
      <c r="O35" s="202"/>
      <c r="P35" s="201"/>
      <c r="Q35" s="992"/>
      <c r="R35" s="992"/>
      <c r="S35" s="992"/>
      <c r="T35" s="992"/>
      <c r="U35" s="203"/>
      <c r="V35" s="202"/>
      <c r="W35" s="989"/>
      <c r="X35" s="989"/>
      <c r="Y35" s="989"/>
      <c r="Z35" s="989"/>
      <c r="AA35" s="989"/>
      <c r="AB35" s="989"/>
      <c r="AC35" s="203"/>
      <c r="AD35" s="202"/>
    </row>
    <row r="36" spans="2:30" ht="13.5" customHeight="1" x14ac:dyDescent="0.15">
      <c r="B36" s="201"/>
      <c r="C36" s="992"/>
      <c r="D36" s="992"/>
      <c r="E36" s="992"/>
      <c r="F36" s="992"/>
      <c r="G36" s="202"/>
      <c r="H36" s="201"/>
      <c r="I36" s="989"/>
      <c r="J36" s="989"/>
      <c r="K36" s="989"/>
      <c r="L36" s="989"/>
      <c r="M36" s="989"/>
      <c r="N36" s="989"/>
      <c r="O36" s="202"/>
      <c r="P36" s="201"/>
      <c r="Q36" s="992"/>
      <c r="R36" s="992"/>
      <c r="S36" s="992"/>
      <c r="T36" s="992"/>
      <c r="U36" s="203"/>
      <c r="V36" s="202"/>
      <c r="W36" s="989"/>
      <c r="X36" s="989"/>
      <c r="Y36" s="989"/>
      <c r="Z36" s="989"/>
      <c r="AA36" s="989"/>
      <c r="AB36" s="989"/>
      <c r="AC36" s="203"/>
      <c r="AD36" s="202"/>
    </row>
    <row r="37" spans="2:30" ht="13.5" customHeight="1" x14ac:dyDescent="0.15">
      <c r="B37" s="201"/>
      <c r="C37" s="992"/>
      <c r="D37" s="992"/>
      <c r="E37" s="992"/>
      <c r="F37" s="992"/>
      <c r="G37" s="202"/>
      <c r="H37" s="201"/>
      <c r="I37" s="989"/>
      <c r="J37" s="989"/>
      <c r="K37" s="989"/>
      <c r="L37" s="989"/>
      <c r="M37" s="989"/>
      <c r="N37" s="989"/>
      <c r="O37" s="202"/>
      <c r="P37" s="201"/>
      <c r="Q37" s="992"/>
      <c r="R37" s="992"/>
      <c r="S37" s="992"/>
      <c r="T37" s="992"/>
      <c r="U37" s="203"/>
      <c r="V37" s="202"/>
      <c r="W37" s="989"/>
      <c r="X37" s="989"/>
      <c r="Y37" s="989"/>
      <c r="Z37" s="989"/>
      <c r="AA37" s="989"/>
      <c r="AB37" s="989"/>
      <c r="AC37" s="203"/>
      <c r="AD37" s="202"/>
    </row>
    <row r="38" spans="2:30" ht="13.5" customHeight="1" thickBot="1" x14ac:dyDescent="0.2">
      <c r="B38" s="201"/>
      <c r="C38" s="993"/>
      <c r="D38" s="993"/>
      <c r="E38" s="993"/>
      <c r="F38" s="993"/>
      <c r="G38" s="202"/>
      <c r="H38" s="201"/>
      <c r="I38" s="990"/>
      <c r="J38" s="990"/>
      <c r="K38" s="990"/>
      <c r="L38" s="990"/>
      <c r="M38" s="990"/>
      <c r="N38" s="990"/>
      <c r="O38" s="202"/>
      <c r="P38" s="201"/>
      <c r="Q38" s="993"/>
      <c r="R38" s="993"/>
      <c r="S38" s="993"/>
      <c r="T38" s="993"/>
      <c r="U38" s="203"/>
      <c r="V38" s="202"/>
      <c r="W38" s="990"/>
      <c r="X38" s="990"/>
      <c r="Y38" s="990"/>
      <c r="Z38" s="990"/>
      <c r="AA38" s="990"/>
      <c r="AB38" s="990"/>
      <c r="AC38" s="203"/>
      <c r="AD38" s="202"/>
    </row>
    <row r="39" spans="2:30" ht="13.5" customHeight="1" x14ac:dyDescent="0.15">
      <c r="B39" s="204"/>
      <c r="C39" s="205"/>
      <c r="D39" s="205"/>
      <c r="E39" s="205"/>
      <c r="F39" s="205"/>
      <c r="G39" s="205"/>
      <c r="H39" s="204"/>
      <c r="I39" s="205"/>
      <c r="J39" s="205"/>
      <c r="K39" s="205"/>
      <c r="L39" s="205"/>
      <c r="M39" s="205"/>
      <c r="N39" s="205"/>
      <c r="O39" s="205"/>
      <c r="P39" s="204"/>
      <c r="Q39" s="205"/>
      <c r="R39" s="205"/>
      <c r="S39" s="205"/>
      <c r="T39" s="205"/>
      <c r="U39" s="206"/>
      <c r="V39" s="205"/>
      <c r="W39" s="205"/>
      <c r="X39" s="205"/>
      <c r="Y39" s="205"/>
      <c r="Z39" s="205"/>
      <c r="AA39" s="205"/>
      <c r="AB39" s="205"/>
      <c r="AC39" s="206"/>
      <c r="AD39" s="202"/>
    </row>
    <row r="40" spans="2:30" ht="13.5" customHeight="1" x14ac:dyDescent="0.15">
      <c r="B40" s="201"/>
      <c r="C40" s="995" t="s">
        <v>447</v>
      </c>
      <c r="D40" s="995"/>
      <c r="E40" s="995"/>
      <c r="F40" s="995"/>
      <c r="G40" s="202"/>
      <c r="H40" s="201"/>
      <c r="I40" s="997">
        <f>SUM(I16:N38)</f>
        <v>0</v>
      </c>
      <c r="J40" s="997"/>
      <c r="K40" s="997"/>
      <c r="L40" s="997"/>
      <c r="M40" s="997"/>
      <c r="N40" s="997"/>
      <c r="O40" s="202" t="s">
        <v>368</v>
      </c>
      <c r="P40" s="201"/>
      <c r="Q40" s="995" t="s">
        <v>447</v>
      </c>
      <c r="R40" s="995"/>
      <c r="S40" s="995"/>
      <c r="T40" s="995"/>
      <c r="U40" s="203"/>
      <c r="V40" s="202"/>
      <c r="W40" s="997">
        <f>SUM(W16:AB38)</f>
        <v>0</v>
      </c>
      <c r="X40" s="997"/>
      <c r="Y40" s="997"/>
      <c r="Z40" s="997"/>
      <c r="AA40" s="997"/>
      <c r="AB40" s="997"/>
      <c r="AC40" s="203" t="s">
        <v>368</v>
      </c>
      <c r="AD40" s="202"/>
    </row>
    <row r="41" spans="2:30" ht="13.5" customHeight="1" thickBot="1" x14ac:dyDescent="0.2">
      <c r="B41" s="207"/>
      <c r="C41" s="208"/>
      <c r="D41" s="208"/>
      <c r="E41" s="208"/>
      <c r="F41" s="208"/>
      <c r="G41" s="208"/>
      <c r="H41" s="207"/>
      <c r="I41" s="208"/>
      <c r="J41" s="208"/>
      <c r="K41" s="208"/>
      <c r="L41" s="208"/>
      <c r="M41" s="208"/>
      <c r="N41" s="208"/>
      <c r="O41" s="208"/>
      <c r="P41" s="207"/>
      <c r="Q41" s="208"/>
      <c r="R41" s="208"/>
      <c r="S41" s="208"/>
      <c r="T41" s="208"/>
      <c r="U41" s="209"/>
      <c r="V41" s="208"/>
      <c r="W41" s="208"/>
      <c r="X41" s="208"/>
      <c r="Y41" s="208"/>
      <c r="Z41" s="208"/>
      <c r="AA41" s="208"/>
      <c r="AB41" s="208"/>
      <c r="AC41" s="209"/>
      <c r="AD41" s="202"/>
    </row>
    <row r="43" spans="2:30" ht="13.5" customHeight="1" x14ac:dyDescent="0.15">
      <c r="B43" s="74" t="s">
        <v>767</v>
      </c>
    </row>
    <row r="46" spans="2:30" ht="13.5" customHeight="1" x14ac:dyDescent="0.15">
      <c r="B46" s="994" t="s">
        <v>180</v>
      </c>
      <c r="C46" s="994"/>
      <c r="D46" s="991"/>
      <c r="E46" s="991"/>
      <c r="F46" s="74" t="s">
        <v>26</v>
      </c>
      <c r="G46" s="991"/>
      <c r="H46" s="991"/>
      <c r="I46" s="74" t="s">
        <v>179</v>
      </c>
      <c r="J46" s="991"/>
      <c r="K46" s="991"/>
      <c r="L46" s="74" t="s">
        <v>67</v>
      </c>
    </row>
    <row r="50" spans="5:30" ht="13.5" customHeight="1" x14ac:dyDescent="0.15">
      <c r="E50" s="988" t="s">
        <v>448</v>
      </c>
      <c r="F50" s="988"/>
      <c r="G50" s="988"/>
      <c r="H50" s="988"/>
      <c r="I50" s="988"/>
      <c r="J50" s="968">
        <f>'1'!F33</f>
        <v>0</v>
      </c>
      <c r="K50" s="968"/>
      <c r="L50" s="968"/>
      <c r="M50" s="968"/>
      <c r="N50" s="968"/>
      <c r="O50" s="968"/>
      <c r="P50" s="968"/>
      <c r="Q50" s="968"/>
      <c r="R50" s="968"/>
      <c r="S50" s="968"/>
      <c r="T50" s="968"/>
      <c r="U50" s="968"/>
      <c r="V50" s="968"/>
      <c r="W50" s="968"/>
      <c r="X50" s="968"/>
      <c r="Y50" s="968"/>
      <c r="Z50" s="968"/>
      <c r="AA50" s="968"/>
      <c r="AB50" s="968"/>
      <c r="AC50" s="968"/>
      <c r="AD50" s="968"/>
    </row>
    <row r="52" spans="5:30" ht="13.5" customHeight="1" x14ac:dyDescent="0.15">
      <c r="E52" s="988" t="s">
        <v>449</v>
      </c>
      <c r="F52" s="988"/>
      <c r="G52" s="988"/>
      <c r="H52" s="988"/>
      <c r="I52" s="988"/>
      <c r="J52" s="968" t="str">
        <f>'1'!U17</f>
        <v/>
      </c>
      <c r="K52" s="968"/>
      <c r="L52" s="968"/>
      <c r="M52" s="968"/>
      <c r="N52" s="968"/>
      <c r="O52" s="968"/>
      <c r="P52" s="968"/>
      <c r="Q52" s="968"/>
      <c r="R52" s="968"/>
      <c r="S52" s="968"/>
      <c r="T52" s="968"/>
      <c r="U52" s="968"/>
      <c r="V52" s="968"/>
      <c r="W52" s="968"/>
      <c r="X52" s="968"/>
      <c r="Y52" s="968"/>
      <c r="Z52" s="968"/>
      <c r="AA52" s="968"/>
      <c r="AB52" s="968"/>
      <c r="AC52" s="968"/>
      <c r="AD52" s="968"/>
    </row>
  </sheetData>
  <sheetProtection sheet="1" objects="1" scenarios="1"/>
  <mergeCells count="115">
    <mergeCell ref="B46:C46"/>
    <mergeCell ref="C10:N10"/>
    <mergeCell ref="Q10:AB10"/>
    <mergeCell ref="C13:F13"/>
    <mergeCell ref="I13:N13"/>
    <mergeCell ref="Q13:T13"/>
    <mergeCell ref="W13:AB13"/>
    <mergeCell ref="B3:AD4"/>
    <mergeCell ref="S7:T7"/>
    <mergeCell ref="U7:V7"/>
    <mergeCell ref="X7:Y7"/>
    <mergeCell ref="AA7:AB7"/>
    <mergeCell ref="I16:N16"/>
    <mergeCell ref="W16:AB16"/>
    <mergeCell ref="C40:F40"/>
    <mergeCell ref="Q40:T40"/>
    <mergeCell ref="W40:AB40"/>
    <mergeCell ref="I40:N40"/>
    <mergeCell ref="C16:F16"/>
    <mergeCell ref="Q16:T16"/>
    <mergeCell ref="C38:F38"/>
    <mergeCell ref="C37:F37"/>
    <mergeCell ref="C30:F30"/>
    <mergeCell ref="C29:F29"/>
    <mergeCell ref="C28:F28"/>
    <mergeCell ref="C27:F27"/>
    <mergeCell ref="C26:F26"/>
    <mergeCell ref="C25:F25"/>
    <mergeCell ref="C36:F36"/>
    <mergeCell ref="C35:F35"/>
    <mergeCell ref="C34:F34"/>
    <mergeCell ref="C33:F33"/>
    <mergeCell ref="C32:F32"/>
    <mergeCell ref="C31:F31"/>
    <mergeCell ref="I21:N21"/>
    <mergeCell ref="I22:N22"/>
    <mergeCell ref="I23:N23"/>
    <mergeCell ref="I24:N24"/>
    <mergeCell ref="I25:N25"/>
    <mergeCell ref="I26:N26"/>
    <mergeCell ref="C18:F18"/>
    <mergeCell ref="C17:F17"/>
    <mergeCell ref="I17:N17"/>
    <mergeCell ref="I18:N18"/>
    <mergeCell ref="I19:N19"/>
    <mergeCell ref="I20:N20"/>
    <mergeCell ref="C24:F24"/>
    <mergeCell ref="C23:F23"/>
    <mergeCell ref="C22:F22"/>
    <mergeCell ref="C21:F21"/>
    <mergeCell ref="C20:F20"/>
    <mergeCell ref="C19:F19"/>
    <mergeCell ref="I33:N33"/>
    <mergeCell ref="I34:N34"/>
    <mergeCell ref="I35:N35"/>
    <mergeCell ref="I38:N38"/>
    <mergeCell ref="I36:N36"/>
    <mergeCell ref="I37:N37"/>
    <mergeCell ref="I27:N27"/>
    <mergeCell ref="I28:N28"/>
    <mergeCell ref="I29:N29"/>
    <mergeCell ref="I30:N30"/>
    <mergeCell ref="I31:N31"/>
    <mergeCell ref="I32:N32"/>
    <mergeCell ref="Q32:T32"/>
    <mergeCell ref="Q33:T33"/>
    <mergeCell ref="Q34:T34"/>
    <mergeCell ref="Q23:T23"/>
    <mergeCell ref="Q24:T24"/>
    <mergeCell ref="Q25:T25"/>
    <mergeCell ref="Q26:T26"/>
    <mergeCell ref="Q27:T27"/>
    <mergeCell ref="Q28:T28"/>
    <mergeCell ref="W17:AB17"/>
    <mergeCell ref="W18:AB18"/>
    <mergeCell ref="W19:AB19"/>
    <mergeCell ref="W20:AB20"/>
    <mergeCell ref="W21:AB21"/>
    <mergeCell ref="W22:AB22"/>
    <mergeCell ref="Q29:T29"/>
    <mergeCell ref="Q30:T30"/>
    <mergeCell ref="Q31:T31"/>
    <mergeCell ref="Q17:T17"/>
    <mergeCell ref="Q18:T18"/>
    <mergeCell ref="Q19:T19"/>
    <mergeCell ref="Q20:T20"/>
    <mergeCell ref="Q21:T21"/>
    <mergeCell ref="Q22:T22"/>
    <mergeCell ref="W29:AB29"/>
    <mergeCell ref="W30:AB30"/>
    <mergeCell ref="W31:AB31"/>
    <mergeCell ref="W32:AB32"/>
    <mergeCell ref="W33:AB33"/>
    <mergeCell ref="W34:AB34"/>
    <mergeCell ref="W23:AB23"/>
    <mergeCell ref="W24:AB24"/>
    <mergeCell ref="W25:AB25"/>
    <mergeCell ref="W26:AB26"/>
    <mergeCell ref="W27:AB27"/>
    <mergeCell ref="W28:AB28"/>
    <mergeCell ref="E50:I50"/>
    <mergeCell ref="E52:I52"/>
    <mergeCell ref="J50:AD50"/>
    <mergeCell ref="J52:AD52"/>
    <mergeCell ref="W35:AB35"/>
    <mergeCell ref="W36:AB36"/>
    <mergeCell ref="W37:AB37"/>
    <mergeCell ref="W38:AB38"/>
    <mergeCell ref="D46:E46"/>
    <mergeCell ref="G46:H46"/>
    <mergeCell ref="J46:K46"/>
    <mergeCell ref="Q35:T35"/>
    <mergeCell ref="Q36:T36"/>
    <mergeCell ref="Q37:T37"/>
    <mergeCell ref="Q38:T38"/>
  </mergeCells>
  <phoneticPr fontId="2"/>
  <printOptions horizontalCentered="1"/>
  <pageMargins left="0.39370078740157483" right="0.39370078740157483" top="0.59055118110236227" bottom="0.59055118110236227" header="0.51181102362204722" footer="0.51181102362204722"/>
  <pageSetup paperSize="9" orientation="portrait" blackAndWhite="1" r:id="rId1"/>
  <headerFooter>
    <oddFooter>&amp;C&amp;"ＭＳ 明朝,標準"&amp;10&amp;A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2:AP37"/>
  <sheetViews>
    <sheetView zoomScale="120" zoomScaleNormal="120" workbookViewId="0"/>
  </sheetViews>
  <sheetFormatPr defaultColWidth="3.125" defaultRowHeight="25.5" customHeight="1" x14ac:dyDescent="0.15"/>
  <cols>
    <col min="1" max="29" width="3.125" style="32"/>
    <col min="30" max="30" width="7.5" style="32" bestFit="1" customWidth="1"/>
    <col min="31" max="31" width="3.125" style="32"/>
    <col min="32" max="35" width="10.875" style="32" customWidth="1"/>
    <col min="36" max="16384" width="3.125" style="32"/>
  </cols>
  <sheetData>
    <row r="2" spans="2:42" ht="25.5" customHeight="1" x14ac:dyDescent="0.15">
      <c r="B2" s="107" t="s">
        <v>450</v>
      </c>
    </row>
    <row r="3" spans="2:42" ht="25.5" customHeight="1" x14ac:dyDescent="0.15">
      <c r="B3" s="1011" t="s">
        <v>495</v>
      </c>
      <c r="C3" s="1012"/>
      <c r="D3" s="1012"/>
      <c r="E3" s="1012"/>
      <c r="F3" s="1012"/>
      <c r="G3" s="1012"/>
      <c r="H3" s="1012"/>
      <c r="I3" s="1012"/>
      <c r="J3" s="1012"/>
      <c r="K3" s="1012"/>
      <c r="L3" s="1012"/>
      <c r="M3" s="1012"/>
      <c r="N3" s="1012"/>
      <c r="O3" s="1012"/>
      <c r="P3" s="1012"/>
      <c r="Q3" s="1012"/>
      <c r="R3" s="1012" t="s">
        <v>59</v>
      </c>
      <c r="S3" s="1012"/>
      <c r="T3" s="1012"/>
      <c r="U3" s="1012"/>
      <c r="V3" s="1012"/>
      <c r="W3" s="1012"/>
      <c r="X3" s="1012"/>
      <c r="Y3" s="1012"/>
      <c r="Z3" s="1012"/>
      <c r="AA3" s="1012"/>
      <c r="AB3" s="1012"/>
      <c r="AC3" s="1013"/>
      <c r="AD3" s="212"/>
      <c r="AE3" s="212"/>
      <c r="AF3" s="212"/>
      <c r="AG3" s="212"/>
      <c r="AH3" s="212"/>
      <c r="AI3" s="212"/>
      <c r="AJ3" s="87"/>
      <c r="AK3" s="87"/>
      <c r="AL3" s="87"/>
      <c r="AM3" s="87"/>
      <c r="AN3" s="87"/>
      <c r="AO3" s="87"/>
      <c r="AP3" s="51"/>
    </row>
    <row r="4" spans="2:42" ht="25.5" customHeight="1" x14ac:dyDescent="0.15">
      <c r="B4" s="491" t="s">
        <v>772</v>
      </c>
      <c r="C4" s="491"/>
      <c r="D4" s="491"/>
      <c r="E4" s="491"/>
      <c r="F4" s="491" t="s">
        <v>496</v>
      </c>
      <c r="G4" s="491"/>
      <c r="H4" s="491"/>
      <c r="I4" s="491"/>
      <c r="J4" s="491" t="s">
        <v>772</v>
      </c>
      <c r="K4" s="491"/>
      <c r="L4" s="491"/>
      <c r="M4" s="491"/>
      <c r="N4" s="491" t="s">
        <v>496</v>
      </c>
      <c r="O4" s="491"/>
      <c r="P4" s="491"/>
      <c r="Q4" s="493"/>
      <c r="R4" s="1014" t="s">
        <v>773</v>
      </c>
      <c r="S4" s="494"/>
      <c r="T4" s="546" t="s">
        <v>497</v>
      </c>
      <c r="U4" s="546"/>
      <c r="V4" s="546"/>
      <c r="W4" s="546"/>
      <c r="X4" s="546"/>
      <c r="Y4" s="546"/>
      <c r="Z4" s="546"/>
      <c r="AA4" s="546"/>
      <c r="AB4" s="546"/>
      <c r="AC4" s="494"/>
      <c r="AD4" s="210"/>
      <c r="AE4" s="210"/>
      <c r="AF4" s="210"/>
      <c r="AG4" s="210"/>
      <c r="AH4" s="210"/>
      <c r="AI4" s="210"/>
      <c r="AJ4" s="87"/>
      <c r="AK4" s="87"/>
      <c r="AL4" s="87"/>
      <c r="AM4" s="87"/>
      <c r="AN4" s="87"/>
      <c r="AO4" s="87"/>
      <c r="AP4" s="51"/>
    </row>
    <row r="5" spans="2:42" ht="25.5" customHeight="1" x14ac:dyDescent="0.15">
      <c r="B5" s="1005">
        <v>242012</v>
      </c>
      <c r="C5" s="1005"/>
      <c r="D5" s="1005"/>
      <c r="E5" s="1005"/>
      <c r="F5" s="1005" t="s">
        <v>451</v>
      </c>
      <c r="G5" s="1005"/>
      <c r="H5" s="1005"/>
      <c r="I5" s="1005"/>
      <c r="J5" s="1002">
        <v>243035</v>
      </c>
      <c r="K5" s="1003"/>
      <c r="L5" s="1003"/>
      <c r="M5" s="1004"/>
      <c r="N5" s="493" t="s">
        <v>452</v>
      </c>
      <c r="O5" s="546"/>
      <c r="P5" s="546"/>
      <c r="Q5" s="546"/>
      <c r="R5" s="1006">
        <v>1</v>
      </c>
      <c r="S5" s="1007"/>
      <c r="T5" s="1008" t="s">
        <v>453</v>
      </c>
      <c r="U5" s="1009"/>
      <c r="V5" s="1009"/>
      <c r="W5" s="1009"/>
      <c r="X5" s="1009"/>
      <c r="Y5" s="1009"/>
      <c r="Z5" s="1009"/>
      <c r="AA5" s="1009"/>
      <c r="AB5" s="1009"/>
      <c r="AC5" s="1010"/>
      <c r="AD5" s="87"/>
      <c r="AE5" s="210"/>
      <c r="AF5" s="210"/>
      <c r="AG5" s="210"/>
      <c r="AH5" s="210"/>
      <c r="AI5" s="210"/>
      <c r="AJ5" s="87"/>
      <c r="AK5" s="87"/>
      <c r="AL5" s="87"/>
      <c r="AM5" s="87"/>
      <c r="AN5" s="87"/>
      <c r="AO5" s="87"/>
      <c r="AP5" s="51"/>
    </row>
    <row r="6" spans="2:42" ht="25.5" customHeight="1" x14ac:dyDescent="0.15">
      <c r="B6" s="1005">
        <v>242021</v>
      </c>
      <c r="C6" s="1005"/>
      <c r="D6" s="1005"/>
      <c r="E6" s="1005"/>
      <c r="F6" s="1005" t="s">
        <v>454</v>
      </c>
      <c r="G6" s="1005"/>
      <c r="H6" s="1005"/>
      <c r="I6" s="1005"/>
      <c r="J6" s="1002">
        <v>243248</v>
      </c>
      <c r="K6" s="1003"/>
      <c r="L6" s="1003"/>
      <c r="M6" s="1004"/>
      <c r="N6" s="493" t="s">
        <v>455</v>
      </c>
      <c r="O6" s="546"/>
      <c r="P6" s="546"/>
      <c r="Q6" s="546"/>
      <c r="R6" s="1006">
        <v>2</v>
      </c>
      <c r="S6" s="1007"/>
      <c r="T6" s="1008" t="s">
        <v>456</v>
      </c>
      <c r="U6" s="1009"/>
      <c r="V6" s="1009"/>
      <c r="W6" s="1009"/>
      <c r="X6" s="1009"/>
      <c r="Y6" s="1009"/>
      <c r="Z6" s="1009"/>
      <c r="AA6" s="1009"/>
      <c r="AB6" s="1009"/>
      <c r="AC6" s="1010"/>
      <c r="AD6" s="87"/>
      <c r="AE6" s="210"/>
      <c r="AF6" s="210"/>
      <c r="AG6" s="210"/>
      <c r="AH6" s="210"/>
      <c r="AI6" s="210"/>
      <c r="AJ6" s="87"/>
      <c r="AK6" s="87"/>
      <c r="AL6" s="87"/>
      <c r="AM6" s="87"/>
      <c r="AN6" s="87"/>
      <c r="AO6" s="87"/>
      <c r="AP6" s="51"/>
    </row>
    <row r="7" spans="2:42" ht="25.5" customHeight="1" x14ac:dyDescent="0.15">
      <c r="B7" s="1005">
        <v>242039</v>
      </c>
      <c r="C7" s="1005"/>
      <c r="D7" s="1005"/>
      <c r="E7" s="1005"/>
      <c r="F7" s="1005" t="s">
        <v>457</v>
      </c>
      <c r="G7" s="1005"/>
      <c r="H7" s="1005"/>
      <c r="I7" s="1005"/>
      <c r="J7" s="1002">
        <v>243418</v>
      </c>
      <c r="K7" s="1003"/>
      <c r="L7" s="1003"/>
      <c r="M7" s="1004"/>
      <c r="N7" s="493" t="s">
        <v>458</v>
      </c>
      <c r="O7" s="546"/>
      <c r="P7" s="546"/>
      <c r="Q7" s="546"/>
      <c r="R7" s="1006">
        <v>3</v>
      </c>
      <c r="S7" s="1007"/>
      <c r="T7" s="1008" t="s">
        <v>459</v>
      </c>
      <c r="U7" s="1009"/>
      <c r="V7" s="1009"/>
      <c r="W7" s="1009"/>
      <c r="X7" s="1009"/>
      <c r="Y7" s="1009"/>
      <c r="Z7" s="1009"/>
      <c r="AA7" s="1009"/>
      <c r="AB7" s="1009"/>
      <c r="AC7" s="1010"/>
      <c r="AD7" s="87"/>
      <c r="AE7" s="210"/>
      <c r="AF7" s="210"/>
      <c r="AG7" s="210"/>
      <c r="AH7" s="210"/>
      <c r="AI7" s="211"/>
      <c r="AJ7" s="87"/>
      <c r="AK7" s="87"/>
      <c r="AL7" s="87"/>
      <c r="AM7" s="87"/>
      <c r="AN7" s="87"/>
      <c r="AO7" s="87"/>
      <c r="AP7" s="51"/>
    </row>
    <row r="8" spans="2:42" ht="25.5" customHeight="1" x14ac:dyDescent="0.15">
      <c r="B8" s="1005">
        <v>242047</v>
      </c>
      <c r="C8" s="1005"/>
      <c r="D8" s="1005"/>
      <c r="E8" s="1005"/>
      <c r="F8" s="1005" t="s">
        <v>460</v>
      </c>
      <c r="G8" s="1005"/>
      <c r="H8" s="1005"/>
      <c r="I8" s="1005"/>
      <c r="J8" s="1002">
        <v>243434</v>
      </c>
      <c r="K8" s="1003"/>
      <c r="L8" s="1003"/>
      <c r="M8" s="1004"/>
      <c r="N8" s="493" t="s">
        <v>461</v>
      </c>
      <c r="O8" s="546"/>
      <c r="P8" s="546"/>
      <c r="Q8" s="546"/>
      <c r="R8" s="1006">
        <v>4</v>
      </c>
      <c r="S8" s="1007"/>
      <c r="T8" s="1008" t="s">
        <v>462</v>
      </c>
      <c r="U8" s="1009"/>
      <c r="V8" s="1009"/>
      <c r="W8" s="1009"/>
      <c r="X8" s="1009"/>
      <c r="Y8" s="1009"/>
      <c r="Z8" s="1009"/>
      <c r="AA8" s="1009"/>
      <c r="AB8" s="1009"/>
      <c r="AC8" s="1010"/>
      <c r="AD8" s="87"/>
      <c r="AE8" s="210"/>
      <c r="AF8" s="210"/>
      <c r="AG8" s="210"/>
      <c r="AH8" s="210"/>
      <c r="AI8" s="211"/>
      <c r="AJ8" s="87"/>
      <c r="AK8" s="87"/>
      <c r="AL8" s="87"/>
      <c r="AM8" s="87"/>
      <c r="AN8" s="87"/>
      <c r="AO8" s="87"/>
      <c r="AP8" s="51"/>
    </row>
    <row r="9" spans="2:42" ht="25.5" customHeight="1" x14ac:dyDescent="0.15">
      <c r="B9" s="1005">
        <v>242055</v>
      </c>
      <c r="C9" s="1005"/>
      <c r="D9" s="1005"/>
      <c r="E9" s="1005"/>
      <c r="F9" s="1005" t="s">
        <v>463</v>
      </c>
      <c r="G9" s="1005"/>
      <c r="H9" s="1005"/>
      <c r="I9" s="1005"/>
      <c r="J9" s="1002">
        <v>243442</v>
      </c>
      <c r="K9" s="1003"/>
      <c r="L9" s="1003"/>
      <c r="M9" s="1004"/>
      <c r="N9" s="493" t="s">
        <v>464</v>
      </c>
      <c r="O9" s="546"/>
      <c r="P9" s="546"/>
      <c r="Q9" s="546"/>
      <c r="R9" s="1006">
        <v>5</v>
      </c>
      <c r="S9" s="1007"/>
      <c r="T9" s="1008" t="s">
        <v>465</v>
      </c>
      <c r="U9" s="1009"/>
      <c r="V9" s="1009"/>
      <c r="W9" s="1009"/>
      <c r="X9" s="1009"/>
      <c r="Y9" s="1009"/>
      <c r="Z9" s="1009"/>
      <c r="AA9" s="1009"/>
      <c r="AB9" s="1009"/>
      <c r="AC9" s="1010"/>
      <c r="AD9" s="87"/>
      <c r="AE9" s="210"/>
      <c r="AF9" s="210"/>
      <c r="AG9" s="210"/>
      <c r="AH9" s="210"/>
      <c r="AI9" s="211"/>
      <c r="AJ9" s="87"/>
      <c r="AK9" s="87"/>
      <c r="AL9" s="87"/>
      <c r="AM9" s="87"/>
      <c r="AN9" s="87"/>
      <c r="AO9" s="87"/>
      <c r="AP9" s="51"/>
    </row>
    <row r="10" spans="2:42" ht="25.5" customHeight="1" x14ac:dyDescent="0.15">
      <c r="B10" s="1005">
        <v>242071</v>
      </c>
      <c r="C10" s="1005"/>
      <c r="D10" s="1005"/>
      <c r="E10" s="1005"/>
      <c r="F10" s="1005" t="s">
        <v>466</v>
      </c>
      <c r="G10" s="1005"/>
      <c r="H10" s="1005"/>
      <c r="I10" s="1005"/>
      <c r="J10" s="1002">
        <v>244414</v>
      </c>
      <c r="K10" s="1003"/>
      <c r="L10" s="1003"/>
      <c r="M10" s="1004"/>
      <c r="N10" s="493" t="s">
        <v>467</v>
      </c>
      <c r="O10" s="546"/>
      <c r="P10" s="546"/>
      <c r="Q10" s="546"/>
      <c r="R10" s="1006">
        <v>6</v>
      </c>
      <c r="S10" s="1007"/>
      <c r="T10" s="1008" t="s">
        <v>468</v>
      </c>
      <c r="U10" s="1009"/>
      <c r="V10" s="1009"/>
      <c r="W10" s="1009"/>
      <c r="X10" s="1009"/>
      <c r="Y10" s="1009"/>
      <c r="Z10" s="1009"/>
      <c r="AA10" s="1009"/>
      <c r="AB10" s="1009"/>
      <c r="AC10" s="1010"/>
      <c r="AD10" s="87"/>
      <c r="AE10" s="210"/>
      <c r="AF10" s="210"/>
      <c r="AG10" s="210"/>
      <c r="AH10" s="210"/>
      <c r="AI10" s="211"/>
      <c r="AJ10" s="87"/>
      <c r="AK10" s="87"/>
      <c r="AL10" s="87"/>
      <c r="AM10" s="87"/>
      <c r="AN10" s="87"/>
      <c r="AO10" s="87"/>
      <c r="AP10" s="51"/>
    </row>
    <row r="11" spans="2:42" ht="25.5" customHeight="1" x14ac:dyDescent="0.15">
      <c r="B11" s="1005">
        <v>242080</v>
      </c>
      <c r="C11" s="1005"/>
      <c r="D11" s="1005"/>
      <c r="E11" s="1005"/>
      <c r="F11" s="1005" t="s">
        <v>469</v>
      </c>
      <c r="G11" s="1005"/>
      <c r="H11" s="1005"/>
      <c r="I11" s="1005"/>
      <c r="J11" s="1002">
        <v>244422</v>
      </c>
      <c r="K11" s="1003"/>
      <c r="L11" s="1003"/>
      <c r="M11" s="1004"/>
      <c r="N11" s="493" t="s">
        <v>470</v>
      </c>
      <c r="O11" s="546"/>
      <c r="P11" s="546"/>
      <c r="Q11" s="546"/>
      <c r="R11" s="1006">
        <v>7</v>
      </c>
      <c r="S11" s="1007"/>
      <c r="T11" s="1008" t="s">
        <v>471</v>
      </c>
      <c r="U11" s="1009"/>
      <c r="V11" s="1009"/>
      <c r="W11" s="1009"/>
      <c r="X11" s="1009"/>
      <c r="Y11" s="1009"/>
      <c r="Z11" s="1009"/>
      <c r="AA11" s="1009"/>
      <c r="AB11" s="1009"/>
      <c r="AC11" s="1010"/>
      <c r="AD11" s="87"/>
      <c r="AE11" s="210"/>
      <c r="AF11" s="210"/>
      <c r="AG11" s="210"/>
      <c r="AH11" s="210"/>
      <c r="AI11" s="211"/>
      <c r="AJ11" s="87"/>
      <c r="AK11" s="87"/>
      <c r="AL11" s="87"/>
      <c r="AM11" s="87"/>
      <c r="AN11" s="87"/>
      <c r="AO11" s="87"/>
      <c r="AP11" s="51"/>
    </row>
    <row r="12" spans="2:42" ht="25.5" customHeight="1" x14ac:dyDescent="0.15">
      <c r="B12" s="1005">
        <v>242098</v>
      </c>
      <c r="C12" s="1005"/>
      <c r="D12" s="1005"/>
      <c r="E12" s="1005"/>
      <c r="F12" s="1005" t="s">
        <v>472</v>
      </c>
      <c r="G12" s="1005"/>
      <c r="H12" s="1005"/>
      <c r="I12" s="1005"/>
      <c r="J12" s="1002">
        <v>244431</v>
      </c>
      <c r="K12" s="1003"/>
      <c r="L12" s="1003"/>
      <c r="M12" s="1004"/>
      <c r="N12" s="493" t="s">
        <v>473</v>
      </c>
      <c r="O12" s="546"/>
      <c r="P12" s="546"/>
      <c r="Q12" s="546"/>
      <c r="R12" s="1006">
        <v>8</v>
      </c>
      <c r="S12" s="1007"/>
      <c r="T12" s="1008" t="s">
        <v>474</v>
      </c>
      <c r="U12" s="1009"/>
      <c r="V12" s="1009"/>
      <c r="W12" s="1009"/>
      <c r="X12" s="1009"/>
      <c r="Y12" s="1009"/>
      <c r="Z12" s="1009"/>
      <c r="AA12" s="1009"/>
      <c r="AB12" s="1009"/>
      <c r="AC12" s="1010"/>
      <c r="AD12" s="87"/>
      <c r="AE12" s="210"/>
      <c r="AF12" s="210"/>
      <c r="AG12" s="210"/>
      <c r="AH12" s="210"/>
      <c r="AI12" s="211"/>
      <c r="AJ12" s="87"/>
      <c r="AK12" s="87"/>
      <c r="AL12" s="87"/>
      <c r="AM12" s="87"/>
      <c r="AN12" s="87"/>
      <c r="AO12" s="87"/>
      <c r="AP12" s="51"/>
    </row>
    <row r="13" spans="2:42" ht="25.5" customHeight="1" x14ac:dyDescent="0.15">
      <c r="B13" s="1005">
        <v>242101</v>
      </c>
      <c r="C13" s="1005"/>
      <c r="D13" s="1005"/>
      <c r="E13" s="1005"/>
      <c r="F13" s="1005" t="s">
        <v>475</v>
      </c>
      <c r="G13" s="1005"/>
      <c r="H13" s="1005"/>
      <c r="I13" s="1005"/>
      <c r="J13" s="1002">
        <v>244619</v>
      </c>
      <c r="K13" s="1003"/>
      <c r="L13" s="1003"/>
      <c r="M13" s="1004"/>
      <c r="N13" s="493" t="s">
        <v>476</v>
      </c>
      <c r="O13" s="546"/>
      <c r="P13" s="546"/>
      <c r="Q13" s="546"/>
      <c r="R13" s="1006">
        <v>9</v>
      </c>
      <c r="S13" s="1007"/>
      <c r="T13" s="1008" t="s">
        <v>477</v>
      </c>
      <c r="U13" s="1009"/>
      <c r="V13" s="1009"/>
      <c r="W13" s="1009"/>
      <c r="X13" s="1009"/>
      <c r="Y13" s="1009"/>
      <c r="Z13" s="1009"/>
      <c r="AA13" s="1009"/>
      <c r="AB13" s="1009"/>
      <c r="AC13" s="1010"/>
      <c r="AD13" s="87"/>
      <c r="AE13" s="210"/>
      <c r="AF13" s="210"/>
      <c r="AG13" s="210"/>
      <c r="AH13" s="210"/>
      <c r="AI13" s="211"/>
      <c r="AJ13" s="87"/>
      <c r="AK13" s="87"/>
      <c r="AL13" s="87"/>
      <c r="AM13" s="87"/>
      <c r="AN13" s="87"/>
      <c r="AO13" s="87"/>
      <c r="AP13" s="51"/>
    </row>
    <row r="14" spans="2:42" ht="25.5" customHeight="1" x14ac:dyDescent="0.15">
      <c r="B14" s="1005">
        <v>242110</v>
      </c>
      <c r="C14" s="1005"/>
      <c r="D14" s="1005"/>
      <c r="E14" s="1005"/>
      <c r="F14" s="1005" t="s">
        <v>478</v>
      </c>
      <c r="G14" s="1005"/>
      <c r="H14" s="1005"/>
      <c r="I14" s="1005"/>
      <c r="J14" s="1002">
        <v>244708</v>
      </c>
      <c r="K14" s="1003"/>
      <c r="L14" s="1003"/>
      <c r="M14" s="1004"/>
      <c r="N14" s="493" t="s">
        <v>479</v>
      </c>
      <c r="O14" s="546"/>
      <c r="P14" s="546"/>
      <c r="Q14" s="546"/>
      <c r="R14" s="1006">
        <v>10</v>
      </c>
      <c r="S14" s="1007"/>
      <c r="T14" s="1008" t="s">
        <v>480</v>
      </c>
      <c r="U14" s="1009"/>
      <c r="V14" s="1009"/>
      <c r="W14" s="1009"/>
      <c r="X14" s="1009"/>
      <c r="Y14" s="1009"/>
      <c r="Z14" s="1009"/>
      <c r="AA14" s="1009"/>
      <c r="AB14" s="1009"/>
      <c r="AC14" s="1010"/>
      <c r="AD14" s="87"/>
      <c r="AE14" s="210"/>
      <c r="AF14" s="210"/>
      <c r="AG14" s="210"/>
      <c r="AH14" s="210"/>
      <c r="AI14" s="211"/>
      <c r="AJ14" s="87"/>
      <c r="AK14" s="87"/>
      <c r="AL14" s="87"/>
      <c r="AM14" s="87"/>
      <c r="AN14" s="87"/>
      <c r="AO14" s="87"/>
      <c r="AP14" s="51"/>
    </row>
    <row r="15" spans="2:42" ht="25.5" customHeight="1" x14ac:dyDescent="0.15">
      <c r="B15" s="1005">
        <v>242128</v>
      </c>
      <c r="C15" s="1005"/>
      <c r="D15" s="1005"/>
      <c r="E15" s="1005"/>
      <c r="F15" s="1005" t="s">
        <v>481</v>
      </c>
      <c r="G15" s="1005"/>
      <c r="H15" s="1005"/>
      <c r="I15" s="1005"/>
      <c r="J15" s="1002">
        <v>244716</v>
      </c>
      <c r="K15" s="1003"/>
      <c r="L15" s="1003"/>
      <c r="M15" s="1004"/>
      <c r="N15" s="493" t="s">
        <v>482</v>
      </c>
      <c r="O15" s="546"/>
      <c r="P15" s="546"/>
      <c r="Q15" s="546"/>
      <c r="R15" s="1006">
        <v>11</v>
      </c>
      <c r="S15" s="1007"/>
      <c r="T15" s="1008" t="s">
        <v>483</v>
      </c>
      <c r="U15" s="1009"/>
      <c r="V15" s="1009"/>
      <c r="W15" s="1009"/>
      <c r="X15" s="1009"/>
      <c r="Y15" s="1009"/>
      <c r="Z15" s="1009"/>
      <c r="AA15" s="1009"/>
      <c r="AB15" s="1009"/>
      <c r="AC15" s="1010"/>
      <c r="AD15" s="87"/>
      <c r="AE15" s="210"/>
      <c r="AF15" s="210"/>
      <c r="AG15" s="210"/>
      <c r="AH15" s="210"/>
      <c r="AI15" s="211"/>
      <c r="AJ15" s="87"/>
      <c r="AK15" s="87"/>
      <c r="AL15" s="87"/>
      <c r="AM15" s="87"/>
      <c r="AN15" s="87"/>
      <c r="AO15" s="87"/>
      <c r="AP15" s="51"/>
    </row>
    <row r="16" spans="2:42" ht="25.5" customHeight="1" x14ac:dyDescent="0.15">
      <c r="B16" s="1005">
        <v>242144</v>
      </c>
      <c r="C16" s="1005"/>
      <c r="D16" s="1005"/>
      <c r="E16" s="1005"/>
      <c r="F16" s="1005" t="s">
        <v>484</v>
      </c>
      <c r="G16" s="1005"/>
      <c r="H16" s="1005"/>
      <c r="I16" s="1005"/>
      <c r="J16" s="1002">
        <v>244724</v>
      </c>
      <c r="K16" s="1003"/>
      <c r="L16" s="1003"/>
      <c r="M16" s="1004"/>
      <c r="N16" s="493" t="s">
        <v>485</v>
      </c>
      <c r="O16" s="546"/>
      <c r="P16" s="546"/>
      <c r="Q16" s="546"/>
      <c r="R16" s="1006">
        <v>12</v>
      </c>
      <c r="S16" s="1007"/>
      <c r="T16" s="1008" t="s">
        <v>486</v>
      </c>
      <c r="U16" s="1009"/>
      <c r="V16" s="1009"/>
      <c r="W16" s="1009"/>
      <c r="X16" s="1009"/>
      <c r="Y16" s="1009"/>
      <c r="Z16" s="1009"/>
      <c r="AA16" s="1009"/>
      <c r="AB16" s="1009"/>
      <c r="AC16" s="1010"/>
      <c r="AD16" s="87"/>
      <c r="AE16" s="210"/>
      <c r="AF16" s="210"/>
      <c r="AG16" s="210"/>
      <c r="AH16" s="210"/>
      <c r="AI16" s="211"/>
      <c r="AJ16" s="87"/>
      <c r="AK16" s="87"/>
      <c r="AL16" s="87"/>
      <c r="AM16" s="87"/>
      <c r="AN16" s="87"/>
      <c r="AO16" s="87"/>
      <c r="AP16" s="51"/>
    </row>
    <row r="17" spans="2:42" ht="25.5" customHeight="1" x14ac:dyDescent="0.15">
      <c r="B17" s="1005">
        <v>242152</v>
      </c>
      <c r="C17" s="1005"/>
      <c r="D17" s="1005"/>
      <c r="E17" s="1005"/>
      <c r="F17" s="1005" t="s">
        <v>487</v>
      </c>
      <c r="G17" s="1005"/>
      <c r="H17" s="1005"/>
      <c r="I17" s="1005"/>
      <c r="J17" s="1002">
        <v>245437</v>
      </c>
      <c r="K17" s="1003"/>
      <c r="L17" s="1003"/>
      <c r="M17" s="1004"/>
      <c r="N17" s="493" t="s">
        <v>488</v>
      </c>
      <c r="O17" s="546"/>
      <c r="P17" s="546"/>
      <c r="Q17" s="546"/>
      <c r="R17" s="1006">
        <v>13</v>
      </c>
      <c r="S17" s="1007"/>
      <c r="T17" s="1008" t="s">
        <v>489</v>
      </c>
      <c r="U17" s="1009"/>
      <c r="V17" s="1009"/>
      <c r="W17" s="1009"/>
      <c r="X17" s="1009"/>
      <c r="Y17" s="1009"/>
      <c r="Z17" s="1009"/>
      <c r="AA17" s="1009"/>
      <c r="AB17" s="1009"/>
      <c r="AC17" s="1010"/>
      <c r="AD17" s="87"/>
      <c r="AE17" s="210"/>
      <c r="AF17" s="210"/>
      <c r="AG17" s="210"/>
      <c r="AH17" s="210"/>
      <c r="AI17" s="211"/>
      <c r="AJ17" s="87"/>
      <c r="AK17" s="87"/>
      <c r="AL17" s="87"/>
      <c r="AM17" s="87"/>
      <c r="AN17" s="87"/>
      <c r="AO17" s="87"/>
      <c r="AP17" s="51"/>
    </row>
    <row r="18" spans="2:42" ht="25.5" customHeight="1" x14ac:dyDescent="0.15">
      <c r="B18" s="1005">
        <v>242161</v>
      </c>
      <c r="C18" s="1005"/>
      <c r="D18" s="1005"/>
      <c r="E18" s="1005"/>
      <c r="F18" s="1005" t="s">
        <v>490</v>
      </c>
      <c r="G18" s="1005"/>
      <c r="H18" s="1005"/>
      <c r="I18" s="1005"/>
      <c r="J18" s="1002">
        <v>245615</v>
      </c>
      <c r="K18" s="1003"/>
      <c r="L18" s="1003"/>
      <c r="M18" s="1004"/>
      <c r="N18" s="493" t="s">
        <v>491</v>
      </c>
      <c r="O18" s="546"/>
      <c r="P18" s="546"/>
      <c r="Q18" s="546"/>
      <c r="R18" s="1006">
        <v>14</v>
      </c>
      <c r="S18" s="1007"/>
      <c r="T18" s="1008" t="s">
        <v>492</v>
      </c>
      <c r="U18" s="1009"/>
      <c r="V18" s="1009"/>
      <c r="W18" s="1009"/>
      <c r="X18" s="1009"/>
      <c r="Y18" s="1009"/>
      <c r="Z18" s="1009"/>
      <c r="AA18" s="1009"/>
      <c r="AB18" s="1009"/>
      <c r="AC18" s="1010"/>
      <c r="AD18" s="87"/>
      <c r="AE18" s="210"/>
      <c r="AF18" s="210"/>
      <c r="AG18" s="210"/>
      <c r="AH18" s="210"/>
      <c r="AI18" s="211"/>
      <c r="AJ18" s="87"/>
      <c r="AK18" s="87"/>
      <c r="AL18" s="87"/>
      <c r="AM18" s="87"/>
      <c r="AN18" s="87"/>
      <c r="AO18" s="87"/>
      <c r="AP18" s="51"/>
    </row>
    <row r="19" spans="2:42" ht="25.5" customHeight="1" x14ac:dyDescent="0.15">
      <c r="B19" s="1005"/>
      <c r="C19" s="1005"/>
      <c r="D19" s="1005"/>
      <c r="E19" s="1005"/>
      <c r="F19" s="1005"/>
      <c r="G19" s="1005"/>
      <c r="H19" s="1005"/>
      <c r="I19" s="1005"/>
      <c r="J19" s="1002">
        <v>245623</v>
      </c>
      <c r="K19" s="1003"/>
      <c r="L19" s="1003"/>
      <c r="M19" s="1004"/>
      <c r="N19" s="493" t="s">
        <v>493</v>
      </c>
      <c r="O19" s="546"/>
      <c r="P19" s="546"/>
      <c r="Q19" s="546"/>
      <c r="R19" s="1006">
        <v>50</v>
      </c>
      <c r="S19" s="1007"/>
      <c r="T19" s="1008" t="s">
        <v>494</v>
      </c>
      <c r="U19" s="1009"/>
      <c r="V19" s="1009"/>
      <c r="W19" s="1009"/>
      <c r="X19" s="1009"/>
      <c r="Y19" s="1009"/>
      <c r="Z19" s="1009"/>
      <c r="AA19" s="1009"/>
      <c r="AB19" s="1009"/>
      <c r="AC19" s="1010"/>
      <c r="AD19" s="210"/>
      <c r="AE19" s="210"/>
      <c r="AF19" s="210"/>
      <c r="AG19" s="210"/>
      <c r="AH19" s="210"/>
      <c r="AI19" s="211"/>
      <c r="AJ19" s="87"/>
      <c r="AK19" s="87"/>
      <c r="AL19" s="87"/>
      <c r="AM19" s="87"/>
      <c r="AN19" s="87"/>
      <c r="AO19" s="87"/>
      <c r="AP19" s="51"/>
    </row>
    <row r="20" spans="2:42" ht="25.5" customHeight="1" x14ac:dyDescent="0.15">
      <c r="B20" s="32" t="s">
        <v>498</v>
      </c>
      <c r="AD20" s="87"/>
      <c r="AE20" s="87"/>
      <c r="AF20" s="87"/>
      <c r="AG20" s="87"/>
      <c r="AH20" s="87"/>
      <c r="AI20" s="87"/>
      <c r="AJ20" s="87"/>
      <c r="AK20" s="87"/>
      <c r="AL20" s="87"/>
      <c r="AM20" s="87"/>
      <c r="AN20" s="87"/>
      <c r="AO20" s="87"/>
      <c r="AP20" s="51"/>
    </row>
    <row r="21" spans="2:42" ht="25.5" customHeight="1" x14ac:dyDescent="0.15">
      <c r="B21" s="281" t="s">
        <v>499</v>
      </c>
      <c r="AD21" s="51"/>
      <c r="AE21" s="51"/>
      <c r="AF21" s="51"/>
      <c r="AG21" s="51"/>
      <c r="AH21" s="51"/>
      <c r="AI21" s="51"/>
      <c r="AJ21" s="51"/>
      <c r="AK21" s="51"/>
      <c r="AL21" s="51"/>
      <c r="AM21" s="51"/>
      <c r="AN21" s="51"/>
      <c r="AO21" s="51"/>
      <c r="AP21" s="51"/>
    </row>
    <row r="22" spans="2:42" ht="25.5" customHeight="1" x14ac:dyDescent="0.15">
      <c r="AD22" s="51"/>
      <c r="AE22" s="51"/>
      <c r="AF22" s="51"/>
      <c r="AG22" s="51"/>
      <c r="AH22" s="51"/>
      <c r="AI22" s="51"/>
      <c r="AJ22" s="51"/>
      <c r="AK22" s="51"/>
      <c r="AL22" s="51"/>
      <c r="AM22" s="51"/>
      <c r="AN22" s="51"/>
      <c r="AO22" s="51"/>
      <c r="AP22" s="51"/>
    </row>
    <row r="23" spans="2:42" ht="25.5" customHeight="1" x14ac:dyDescent="0.15">
      <c r="B23" s="107" t="s">
        <v>500</v>
      </c>
      <c r="AD23" s="51"/>
      <c r="AE23" s="51"/>
      <c r="AF23" s="51"/>
      <c r="AG23" s="51"/>
      <c r="AH23" s="51"/>
      <c r="AI23" s="51"/>
      <c r="AJ23" s="51"/>
      <c r="AK23" s="51"/>
      <c r="AL23" s="51"/>
      <c r="AM23" s="51"/>
      <c r="AN23" s="51"/>
      <c r="AO23" s="51"/>
      <c r="AP23" s="51"/>
    </row>
    <row r="24" spans="2:42" ht="33" customHeight="1" x14ac:dyDescent="0.15">
      <c r="B24" s="999">
        <v>1</v>
      </c>
      <c r="C24" s="999"/>
      <c r="D24" s="1000" t="s">
        <v>502</v>
      </c>
      <c r="E24" s="1000"/>
      <c r="F24" s="1000"/>
      <c r="G24" s="1000"/>
      <c r="H24" s="1000"/>
      <c r="I24" s="999">
        <v>4</v>
      </c>
      <c r="J24" s="999"/>
      <c r="K24" s="1000" t="s">
        <v>775</v>
      </c>
      <c r="L24" s="1000"/>
      <c r="M24" s="1000"/>
      <c r="N24" s="1000"/>
      <c r="O24" s="1000"/>
      <c r="P24" s="999">
        <v>8</v>
      </c>
      <c r="Q24" s="999"/>
      <c r="R24" s="1000" t="s">
        <v>506</v>
      </c>
      <c r="S24" s="1000"/>
      <c r="T24" s="1000"/>
      <c r="U24" s="1000"/>
      <c r="V24" s="1000"/>
      <c r="W24" s="999">
        <v>15</v>
      </c>
      <c r="X24" s="999"/>
      <c r="Y24" s="1000" t="s">
        <v>509</v>
      </c>
      <c r="Z24" s="1000"/>
      <c r="AA24" s="1000"/>
      <c r="AB24" s="1000"/>
      <c r="AC24" s="1000"/>
      <c r="AD24" s="51"/>
      <c r="AE24" s="51"/>
      <c r="AF24" s="51"/>
      <c r="AG24" s="51"/>
      <c r="AH24" s="51"/>
      <c r="AI24" s="51"/>
      <c r="AJ24" s="51"/>
      <c r="AK24" s="51"/>
      <c r="AL24" s="51"/>
      <c r="AM24" s="51"/>
      <c r="AN24" s="51"/>
      <c r="AO24" s="51"/>
      <c r="AP24" s="51"/>
    </row>
    <row r="25" spans="2:42" ht="33" customHeight="1" x14ac:dyDescent="0.15">
      <c r="B25" s="999">
        <v>2</v>
      </c>
      <c r="C25" s="999"/>
      <c r="D25" s="1000" t="s">
        <v>503</v>
      </c>
      <c r="E25" s="1000"/>
      <c r="F25" s="1000"/>
      <c r="G25" s="1000"/>
      <c r="H25" s="1000"/>
      <c r="I25" s="999">
        <v>5</v>
      </c>
      <c r="J25" s="999"/>
      <c r="K25" s="1000" t="s">
        <v>776</v>
      </c>
      <c r="L25" s="1000"/>
      <c r="M25" s="1000"/>
      <c r="N25" s="1000"/>
      <c r="O25" s="1000"/>
      <c r="P25" s="999">
        <v>13</v>
      </c>
      <c r="Q25" s="999"/>
      <c r="R25" s="1000" t="s">
        <v>507</v>
      </c>
      <c r="S25" s="1000"/>
      <c r="T25" s="1000"/>
      <c r="U25" s="1000"/>
      <c r="V25" s="1000"/>
      <c r="W25" s="999">
        <v>9</v>
      </c>
      <c r="X25" s="999"/>
      <c r="Y25" s="1000" t="s">
        <v>150</v>
      </c>
      <c r="Z25" s="1000"/>
      <c r="AA25" s="1000"/>
      <c r="AB25" s="1000"/>
      <c r="AC25" s="1000"/>
      <c r="AD25" s="51"/>
      <c r="AE25" s="51"/>
      <c r="AF25" s="51"/>
      <c r="AG25" s="51"/>
      <c r="AH25" s="51"/>
      <c r="AI25" s="51"/>
      <c r="AJ25" s="51"/>
      <c r="AK25" s="51"/>
      <c r="AL25" s="51"/>
      <c r="AM25" s="51"/>
      <c r="AN25" s="51"/>
      <c r="AO25" s="51"/>
      <c r="AP25" s="51"/>
    </row>
    <row r="26" spans="2:42" ht="33" customHeight="1" x14ac:dyDescent="0.15">
      <c r="B26" s="999">
        <v>3</v>
      </c>
      <c r="C26" s="999"/>
      <c r="D26" s="1000" t="s">
        <v>504</v>
      </c>
      <c r="E26" s="1001"/>
      <c r="F26" s="1001"/>
      <c r="G26" s="1001"/>
      <c r="H26" s="1001"/>
      <c r="I26" s="999">
        <v>7</v>
      </c>
      <c r="J26" s="999"/>
      <c r="K26" s="1000" t="s">
        <v>505</v>
      </c>
      <c r="L26" s="1001"/>
      <c r="M26" s="1001"/>
      <c r="N26" s="1001"/>
      <c r="O26" s="1001"/>
      <c r="P26" s="999">
        <v>14</v>
      </c>
      <c r="Q26" s="999"/>
      <c r="R26" s="1000" t="s">
        <v>508</v>
      </c>
      <c r="S26" s="1001"/>
      <c r="T26" s="1001"/>
      <c r="U26" s="1001"/>
      <c r="V26" s="1001"/>
      <c r="W26" s="999"/>
      <c r="X26" s="999"/>
      <c r="Y26" s="1000"/>
      <c r="Z26" s="1001"/>
      <c r="AA26" s="1001"/>
      <c r="AB26" s="1001"/>
      <c r="AC26" s="1001"/>
      <c r="AD26" s="51"/>
      <c r="AE26" s="51"/>
      <c r="AF26" s="51"/>
      <c r="AG26" s="51"/>
      <c r="AH26" s="51"/>
      <c r="AI26" s="51"/>
      <c r="AJ26" s="51"/>
      <c r="AK26" s="51"/>
      <c r="AL26" s="51"/>
      <c r="AM26" s="51"/>
      <c r="AN26" s="51"/>
      <c r="AO26" s="51"/>
      <c r="AP26" s="51"/>
    </row>
    <row r="27" spans="2:42" ht="25.5" customHeight="1" x14ac:dyDescent="0.15">
      <c r="B27" s="32" t="s">
        <v>501</v>
      </c>
      <c r="AD27" s="51"/>
      <c r="AE27" s="51"/>
      <c r="AF27" s="51"/>
      <c r="AG27" s="51"/>
      <c r="AH27" s="51"/>
      <c r="AI27" s="51"/>
      <c r="AJ27" s="51"/>
      <c r="AK27" s="51"/>
      <c r="AL27" s="51"/>
      <c r="AM27" s="51"/>
      <c r="AN27" s="51"/>
      <c r="AO27" s="51"/>
      <c r="AP27" s="51"/>
    </row>
    <row r="28" spans="2:42" ht="25.5" customHeight="1" x14ac:dyDescent="0.15">
      <c r="AD28" s="51"/>
      <c r="AE28" s="51"/>
      <c r="AF28" s="51"/>
      <c r="AG28" s="51"/>
      <c r="AH28" s="51"/>
      <c r="AI28" s="51"/>
      <c r="AJ28" s="51"/>
      <c r="AK28" s="51"/>
      <c r="AL28" s="51"/>
      <c r="AM28" s="51"/>
      <c r="AN28" s="51"/>
      <c r="AO28" s="51"/>
      <c r="AP28" s="51"/>
    </row>
    <row r="29" spans="2:42" ht="25.5" customHeight="1" x14ac:dyDescent="0.15">
      <c r="AD29" s="51"/>
      <c r="AE29" s="51"/>
      <c r="AF29" s="51"/>
      <c r="AG29" s="51"/>
      <c r="AH29" s="51"/>
      <c r="AI29" s="51"/>
      <c r="AJ29" s="51"/>
      <c r="AK29" s="51"/>
      <c r="AL29" s="51"/>
      <c r="AM29" s="51"/>
      <c r="AN29" s="51"/>
      <c r="AO29" s="51"/>
      <c r="AP29" s="51"/>
    </row>
    <row r="30" spans="2:42" ht="25.5" customHeight="1" x14ac:dyDescent="0.15">
      <c r="AD30" s="51"/>
      <c r="AE30" s="51"/>
      <c r="AF30" s="51"/>
      <c r="AG30" s="51"/>
      <c r="AH30" s="51"/>
      <c r="AI30" s="51"/>
      <c r="AJ30" s="51"/>
      <c r="AK30" s="51"/>
      <c r="AL30" s="51"/>
      <c r="AM30" s="51"/>
      <c r="AN30" s="51"/>
      <c r="AO30" s="51"/>
      <c r="AP30" s="51"/>
    </row>
    <row r="31" spans="2:42" ht="25.5" customHeight="1" x14ac:dyDescent="0.15">
      <c r="AD31" s="51"/>
      <c r="AE31" s="51"/>
      <c r="AF31" s="51"/>
      <c r="AG31" s="51"/>
      <c r="AH31" s="51"/>
      <c r="AI31" s="51"/>
      <c r="AJ31" s="51"/>
      <c r="AK31" s="51"/>
      <c r="AL31" s="51"/>
      <c r="AM31" s="51"/>
      <c r="AN31" s="51"/>
      <c r="AO31" s="51"/>
      <c r="AP31" s="51"/>
    </row>
    <row r="32" spans="2:42" ht="25.5" customHeight="1" x14ac:dyDescent="0.15">
      <c r="AD32" s="51"/>
      <c r="AE32" s="51"/>
      <c r="AF32" s="51"/>
      <c r="AG32" s="51"/>
      <c r="AH32" s="51"/>
      <c r="AI32" s="51"/>
      <c r="AJ32" s="51"/>
      <c r="AK32" s="51"/>
      <c r="AL32" s="51"/>
      <c r="AM32" s="51"/>
      <c r="AN32" s="51"/>
      <c r="AO32" s="51"/>
      <c r="AP32" s="51"/>
    </row>
    <row r="33" spans="30:42" ht="25.5" customHeight="1" x14ac:dyDescent="0.15">
      <c r="AD33" s="51"/>
      <c r="AE33" s="51"/>
      <c r="AF33" s="51"/>
      <c r="AG33" s="51"/>
      <c r="AH33" s="51"/>
      <c r="AI33" s="51"/>
      <c r="AJ33" s="51"/>
      <c r="AK33" s="51"/>
      <c r="AL33" s="51"/>
      <c r="AM33" s="51"/>
      <c r="AN33" s="51"/>
      <c r="AO33" s="51"/>
      <c r="AP33" s="51"/>
    </row>
    <row r="34" spans="30:42" ht="25.5" customHeight="1" x14ac:dyDescent="0.15">
      <c r="AD34" s="51"/>
      <c r="AE34" s="51"/>
      <c r="AF34" s="51"/>
      <c r="AG34" s="51"/>
      <c r="AH34" s="51"/>
      <c r="AI34" s="51"/>
      <c r="AJ34" s="51"/>
      <c r="AK34" s="51"/>
      <c r="AL34" s="51"/>
      <c r="AM34" s="51"/>
      <c r="AN34" s="51"/>
      <c r="AO34" s="51"/>
      <c r="AP34" s="51"/>
    </row>
    <row r="35" spans="30:42" ht="25.5" customHeight="1" x14ac:dyDescent="0.15">
      <c r="AD35" s="51"/>
      <c r="AE35" s="51"/>
      <c r="AF35" s="51"/>
      <c r="AG35" s="51"/>
      <c r="AH35" s="51"/>
      <c r="AI35" s="51"/>
      <c r="AJ35" s="51"/>
      <c r="AK35" s="51"/>
      <c r="AL35" s="51"/>
      <c r="AM35" s="51"/>
      <c r="AN35" s="51"/>
      <c r="AO35" s="51"/>
      <c r="AP35" s="51"/>
    </row>
    <row r="36" spans="30:42" ht="25.5" customHeight="1" x14ac:dyDescent="0.15">
      <c r="AD36" s="51"/>
      <c r="AE36" s="51"/>
      <c r="AF36" s="51"/>
      <c r="AG36" s="51"/>
      <c r="AH36" s="51"/>
      <c r="AI36" s="51"/>
      <c r="AJ36" s="51"/>
      <c r="AK36" s="51"/>
      <c r="AL36" s="51"/>
      <c r="AM36" s="51"/>
      <c r="AN36" s="51"/>
      <c r="AO36" s="51"/>
      <c r="AP36" s="51"/>
    </row>
    <row r="37" spans="30:42" ht="25.5" customHeight="1" x14ac:dyDescent="0.15">
      <c r="AD37" s="51"/>
      <c r="AE37" s="51"/>
      <c r="AF37" s="51"/>
      <c r="AG37" s="51"/>
      <c r="AH37" s="51"/>
      <c r="AI37" s="51"/>
      <c r="AJ37" s="51"/>
      <c r="AK37" s="51"/>
      <c r="AL37" s="51"/>
      <c r="AM37" s="51"/>
      <c r="AN37" s="51"/>
      <c r="AO37" s="51"/>
      <c r="AP37" s="51"/>
    </row>
  </sheetData>
  <mergeCells count="122">
    <mergeCell ref="F12:I12"/>
    <mergeCell ref="F13:I13"/>
    <mergeCell ref="F14:I14"/>
    <mergeCell ref="F15:I15"/>
    <mergeCell ref="F16:I16"/>
    <mergeCell ref="B4:E4"/>
    <mergeCell ref="B5:E5"/>
    <mergeCell ref="R4:S4"/>
    <mergeCell ref="T4:AC4"/>
    <mergeCell ref="B12:E12"/>
    <mergeCell ref="B13:E13"/>
    <mergeCell ref="B14:E14"/>
    <mergeCell ref="B15:E15"/>
    <mergeCell ref="B16:E16"/>
    <mergeCell ref="N5:Q5"/>
    <mergeCell ref="J6:M6"/>
    <mergeCell ref="N6:Q6"/>
    <mergeCell ref="J7:M7"/>
    <mergeCell ref="N7:Q7"/>
    <mergeCell ref="J14:M14"/>
    <mergeCell ref="N14:Q14"/>
    <mergeCell ref="J15:M15"/>
    <mergeCell ref="N15:Q15"/>
    <mergeCell ref="J16:M16"/>
    <mergeCell ref="B8:E8"/>
    <mergeCell ref="B9:E9"/>
    <mergeCell ref="B10:E10"/>
    <mergeCell ref="B11:E11"/>
    <mergeCell ref="F4:I4"/>
    <mergeCell ref="F5:I5"/>
    <mergeCell ref="F6:I6"/>
    <mergeCell ref="F7:I7"/>
    <mergeCell ref="F8:I8"/>
    <mergeCell ref="F9:I9"/>
    <mergeCell ref="F10:I10"/>
    <mergeCell ref="F11:I11"/>
    <mergeCell ref="B3:Q3"/>
    <mergeCell ref="R3:AC3"/>
    <mergeCell ref="T5:AC5"/>
    <mergeCell ref="T6:AC6"/>
    <mergeCell ref="T7:AC7"/>
    <mergeCell ref="T8:AC8"/>
    <mergeCell ref="T9:AC9"/>
    <mergeCell ref="R11:S11"/>
    <mergeCell ref="R12:S12"/>
    <mergeCell ref="R5:S5"/>
    <mergeCell ref="R6:S6"/>
    <mergeCell ref="R7:S7"/>
    <mergeCell ref="R8:S8"/>
    <mergeCell ref="R9:S9"/>
    <mergeCell ref="R10:S10"/>
    <mergeCell ref="J8:M8"/>
    <mergeCell ref="N8:Q8"/>
    <mergeCell ref="J9:M9"/>
    <mergeCell ref="N9:Q9"/>
    <mergeCell ref="J10:M10"/>
    <mergeCell ref="N10:Q10"/>
    <mergeCell ref="J4:M4"/>
    <mergeCell ref="B6:E6"/>
    <mergeCell ref="B7:E7"/>
    <mergeCell ref="N4:Q4"/>
    <mergeCell ref="J5:M5"/>
    <mergeCell ref="T10:AC10"/>
    <mergeCell ref="T11:AC11"/>
    <mergeCell ref="T12:AC12"/>
    <mergeCell ref="T13:AC13"/>
    <mergeCell ref="T14:AC14"/>
    <mergeCell ref="T15:AC15"/>
    <mergeCell ref="R17:S17"/>
    <mergeCell ref="J13:M13"/>
    <mergeCell ref="N13:Q13"/>
    <mergeCell ref="N16:Q16"/>
    <mergeCell ref="J11:M11"/>
    <mergeCell ref="N11:Q11"/>
    <mergeCell ref="J12:M12"/>
    <mergeCell ref="N12:Q12"/>
    <mergeCell ref="J17:M17"/>
    <mergeCell ref="N17:Q17"/>
    <mergeCell ref="R18:S18"/>
    <mergeCell ref="R19:S19"/>
    <mergeCell ref="R13:S13"/>
    <mergeCell ref="R14:S14"/>
    <mergeCell ref="R15:S15"/>
    <mergeCell ref="R16:S16"/>
    <mergeCell ref="T16:AC16"/>
    <mergeCell ref="T17:AC17"/>
    <mergeCell ref="T18:AC18"/>
    <mergeCell ref="T19:AC19"/>
    <mergeCell ref="J18:M18"/>
    <mergeCell ref="N18:Q18"/>
    <mergeCell ref="J19:M19"/>
    <mergeCell ref="N19:Q19"/>
    <mergeCell ref="B19:E19"/>
    <mergeCell ref="F19:I19"/>
    <mergeCell ref="F17:I17"/>
    <mergeCell ref="F18:I18"/>
    <mergeCell ref="B18:E18"/>
    <mergeCell ref="B17:E17"/>
    <mergeCell ref="P26:Q26"/>
    <mergeCell ref="R26:V26"/>
    <mergeCell ref="W24:X24"/>
    <mergeCell ref="Y24:AC24"/>
    <mergeCell ref="W25:X25"/>
    <mergeCell ref="Y25:AC25"/>
    <mergeCell ref="W26:X26"/>
    <mergeCell ref="Y26:AC26"/>
    <mergeCell ref="B26:C26"/>
    <mergeCell ref="D24:H24"/>
    <mergeCell ref="D25:H25"/>
    <mergeCell ref="D26:H26"/>
    <mergeCell ref="I24:J24"/>
    <mergeCell ref="K24:O24"/>
    <mergeCell ref="I25:J25"/>
    <mergeCell ref="K25:O25"/>
    <mergeCell ref="I26:J26"/>
    <mergeCell ref="K26:O26"/>
    <mergeCell ref="B24:C24"/>
    <mergeCell ref="B25:C25"/>
    <mergeCell ref="P24:Q24"/>
    <mergeCell ref="R24:V24"/>
    <mergeCell ref="P25:Q25"/>
    <mergeCell ref="R25:V25"/>
  </mergeCells>
  <phoneticPr fontId="2"/>
  <hyperlinks>
    <hyperlink ref="B21" r:id="rId1"/>
  </hyperlinks>
  <printOptions horizontalCentered="1"/>
  <pageMargins left="0.39370078740157483" right="0.39370078740157483" top="0.59055118110236227" bottom="0.59055118110236227" header="0.51181102362204722" footer="0.51181102362204722"/>
  <pageSetup paperSize="9" orientation="portrait" blackAndWhite="1"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4DEE0AAF2213F4DB64F61E82D123C44" ma:contentTypeVersion="10" ma:contentTypeDescription="新しいドキュメントを作成します。" ma:contentTypeScope="" ma:versionID="52a309b9a752c1ee8f20a43756f14409">
  <xsd:schema xmlns:xsd="http://www.w3.org/2001/XMLSchema" xmlns:xs="http://www.w3.org/2001/XMLSchema" xmlns:p="http://schemas.microsoft.com/office/2006/metadata/properties" xmlns:ns3="48356936-f341-43ce-aad2-87e89d550659" targetNamespace="http://schemas.microsoft.com/office/2006/metadata/properties" ma:root="true" ma:fieldsID="aed76fd2306e13023d1a74ea0a33408b" ns3:_="">
    <xsd:import namespace="48356936-f341-43ce-aad2-87e89d55065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56936-f341-43ce-aad2-87e89d55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131319-56D0-44C5-A3C6-5392532F1302}">
  <ds:schemaRefs>
    <ds:schemaRef ds:uri="http://purl.org/dc/elements/1.1/"/>
    <ds:schemaRef ds:uri="http://schemas.microsoft.com/office/2006/metadata/properties"/>
    <ds:schemaRef ds:uri="http://purl.org/dc/term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01DBE63-DFBB-4197-A7A6-960F976D2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56936-f341-43ce-aad2-87e89d55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3172C0-C4AA-4326-9E5C-30EB0198B4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注意事項</vt:lpstr>
      <vt:lpstr>1</vt:lpstr>
      <vt:lpstr>2</vt:lpstr>
      <vt:lpstr>2 (2)</vt:lpstr>
      <vt:lpstr>3</vt:lpstr>
      <vt:lpstr>3 (2)</vt:lpstr>
      <vt:lpstr>4</vt:lpstr>
      <vt:lpstr>4 (2)</vt:lpstr>
      <vt:lpstr>5</vt:lpstr>
      <vt:lpstr>6</vt:lpstr>
      <vt:lpstr>7</vt:lpstr>
      <vt:lpstr>7 (2)</vt:lpstr>
      <vt:lpstr>8</vt:lpstr>
      <vt:lpstr>8 (2)</vt:lpstr>
      <vt:lpstr>9</vt:lpstr>
      <vt:lpstr>10</vt:lpstr>
      <vt:lpstr>11</vt:lpstr>
      <vt:lpstr>12</vt:lpstr>
      <vt:lpstr>13</vt:lpstr>
      <vt:lpstr>14</vt:lpstr>
      <vt:lpstr>15</vt:lpstr>
      <vt:lpstr>16</vt:lpstr>
      <vt:lpstr>17</vt:lpstr>
      <vt:lpstr>18</vt:lpstr>
      <vt:lpstr>19</vt:lpstr>
      <vt:lpstr>20</vt:lpstr>
      <vt:lpstr>21</vt:lpstr>
      <vt:lpstr>21 (2)</vt:lpstr>
      <vt:lpstr>22</vt:lpstr>
      <vt:lpstr>23</vt:lpstr>
      <vt:lpstr>コード表</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 (2)'!Print_Area</vt:lpstr>
      <vt:lpstr>'20'!Print_Area</vt:lpstr>
      <vt:lpstr>'21'!Print_Area</vt:lpstr>
      <vt:lpstr>'21 (2)'!Print_Area</vt:lpstr>
      <vt:lpstr>'22'!Print_Area</vt:lpstr>
      <vt:lpstr>'23'!Print_Area</vt:lpstr>
      <vt:lpstr>'3'!Print_Area</vt:lpstr>
      <vt:lpstr>'3 (2)'!Print_Area</vt:lpstr>
      <vt:lpstr>'4'!Print_Area</vt:lpstr>
      <vt:lpstr>'4 (2)'!Print_Area</vt:lpstr>
      <vt:lpstr>'5'!Print_Area</vt:lpstr>
      <vt:lpstr>'6'!Print_Area</vt:lpstr>
      <vt:lpstr>'7'!Print_Area</vt:lpstr>
      <vt:lpstr>'7 (2)'!Print_Area</vt:lpstr>
      <vt:lpstr>'8'!Print_Area</vt:lpstr>
      <vt:lpstr>'8 (2)'!Print_Area</vt:lpstr>
      <vt:lpstr>'9'!Print_Area</vt:lpstr>
      <vt:lpstr>コード表!Print_Area</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