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30" activeTab="0"/>
  </bookViews>
  <sheets>
    <sheet name="第３表" sheetId="1" r:id="rId1"/>
  </sheets>
  <definedNames>
    <definedName name="_xlnm.Print_Area" localSheetId="0">'第３表'!$A$1:$T$67</definedName>
    <definedName name="_xlnm.Print_Titles" localSheetId="0">'第３表'!$A:$A</definedName>
  </definedNames>
  <calcPr fullCalcOnLoad="1"/>
</workbook>
</file>

<file path=xl/sharedStrings.xml><?xml version="1.0" encoding="utf-8"?>
<sst xmlns="http://schemas.openxmlformats.org/spreadsheetml/2006/main" count="104" uniqueCount="88">
  <si>
    <t>従　業　者　数</t>
  </si>
  <si>
    <t>構　成　比　（％）</t>
  </si>
  <si>
    <t>（人）</t>
  </si>
  <si>
    <t>（百万円）</t>
  </si>
  <si>
    <t>従業者数</t>
  </si>
  <si>
    <t>対前回（％）</t>
  </si>
  <si>
    <t>市部計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</si>
  <si>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</si>
  <si>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</si>
  <si>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</si>
  <si>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</si>
  <si>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</si>
  <si>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</si>
  <si>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</si>
  <si>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</si>
  <si>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</si>
  <si>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</si>
  <si>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</si>
  <si>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郡部計</t>
  </si>
  <si>
    <t>桑名郡</t>
  </si>
  <si>
    <t>木曽岬町</t>
  </si>
  <si>
    <t>員弁郡</t>
  </si>
  <si>
    <t>東員町</t>
  </si>
  <si>
    <t>三重郡</t>
  </si>
  <si>
    <t>菰野町</t>
  </si>
  <si>
    <t>朝日町</t>
  </si>
  <si>
    <t>川越町</t>
  </si>
  <si>
    <t>多気郡</t>
  </si>
  <si>
    <t>多気町</t>
  </si>
  <si>
    <t>明和町</t>
  </si>
  <si>
    <t>大台町</t>
  </si>
  <si>
    <t>度会郡</t>
  </si>
  <si>
    <t>玉城町</t>
  </si>
  <si>
    <t>度会町</t>
  </si>
  <si>
    <t>北牟婁郡</t>
  </si>
  <si>
    <t>南牟婁郡</t>
  </si>
  <si>
    <t>御浜町</t>
  </si>
  <si>
    <t>紀宝町</t>
  </si>
  <si>
    <t>事　業　所　数</t>
  </si>
  <si>
    <t>年間商品販売額</t>
  </si>
  <si>
    <t>１事業所あたり従業者数</t>
  </si>
  <si>
    <t>１事業所あたり年間商品販売額</t>
  </si>
  <si>
    <t>事業所数</t>
  </si>
  <si>
    <t>平成16年</t>
  </si>
  <si>
    <t>いなべ市</t>
  </si>
  <si>
    <t>志摩市</t>
  </si>
  <si>
    <t>伊賀市</t>
  </si>
  <si>
    <t>年 間 商 品 販 売 額</t>
  </si>
  <si>
    <t>第３表　市町別事業所数、従業者数、年間商品販売額</t>
  </si>
  <si>
    <t>大紀町</t>
  </si>
  <si>
    <t>南伊勢町</t>
  </si>
  <si>
    <t>紀北町</t>
  </si>
  <si>
    <t>平成１６年</t>
  </si>
  <si>
    <t>平成１９年</t>
  </si>
  <si>
    <t>平成19年</t>
  </si>
  <si>
    <t>桑名市：</t>
  </si>
  <si>
    <t>桑名市、多度町、長島町</t>
  </si>
  <si>
    <t>四日市市：</t>
  </si>
  <si>
    <t>四日市市、楠町</t>
  </si>
  <si>
    <t>亀山市：</t>
  </si>
  <si>
    <t>津市：</t>
  </si>
  <si>
    <t>亀山市、関町</t>
  </si>
  <si>
    <t>津市、久居市、河芸町、芸濃町、美里村、安濃町、香良洲町、一志町、白山町、美杉村</t>
  </si>
  <si>
    <t>伊賀市：</t>
  </si>
  <si>
    <t>松阪市：</t>
  </si>
  <si>
    <t>多気町：</t>
  </si>
  <si>
    <t>大台町：</t>
  </si>
  <si>
    <t>伊勢市：</t>
  </si>
  <si>
    <t>志摩市：</t>
  </si>
  <si>
    <t>南伊勢町：</t>
  </si>
  <si>
    <t>大紀町：</t>
  </si>
  <si>
    <t>紀北町：</t>
  </si>
  <si>
    <t>熊野市：</t>
  </si>
  <si>
    <t>紀宝町：</t>
  </si>
  <si>
    <t>上野市、伊賀町、島ヶ原村、阿山町、大山田村、青山町</t>
  </si>
  <si>
    <t>松阪市、嬉野町、三雲町、飯南町、飯高町</t>
  </si>
  <si>
    <t>多気町、勢和村</t>
  </si>
  <si>
    <t>大台町、宮川村</t>
  </si>
  <si>
    <t>伊勢市、二見町、小俣町、御薗村</t>
  </si>
  <si>
    <t>浜島町、大王町、志摩町、阿児町、磯部町</t>
  </si>
  <si>
    <t>南勢町、南島町</t>
  </si>
  <si>
    <t>大宮町、紀勢町、大内山村</t>
  </si>
  <si>
    <t>紀伊長島町、海山町</t>
  </si>
  <si>
    <t>熊野市、紀和町</t>
  </si>
  <si>
    <t>紀宝町、鵜殿村</t>
  </si>
  <si>
    <t>※前回調査日(H16.6.1)以降に合併のありました下記の市町については、それぞれ以下のとおり旧市町村に</t>
  </si>
  <si>
    <t>おける合計値を前回値（平成１６年）として、算出しています。</t>
  </si>
  <si>
    <t>合　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</si>
</sst>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#,##0_ ;[Red]\-#,##0\ "/>
    <numFmt numFmtId="179" formatCode="0.0_ "/>
    <numFmt numFmtId="180" formatCode="0.0;&quot;▲ &quot;0.0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i/>
      <sz val="10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color indexed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76" fontId="0" fillId="0" borderId="0" xfId="17" applyNumberFormat="1" applyBorder="1" applyAlignment="1">
      <alignment/>
    </xf>
    <xf numFmtId="177" fontId="0" fillId="0" borderId="0" xfId="17" applyNumberFormat="1" applyBorder="1" applyAlignment="1">
      <alignment/>
    </xf>
    <xf numFmtId="0" fontId="0" fillId="0" borderId="0" xfId="0" applyBorder="1" applyAlignment="1" quotePrefix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38" fontId="5" fillId="0" borderId="1" xfId="17" applyFont="1" applyBorder="1" applyAlignment="1">
      <alignment/>
    </xf>
    <xf numFmtId="38" fontId="5" fillId="0" borderId="0" xfId="17" applyFont="1" applyBorder="1" applyAlignment="1">
      <alignment/>
    </xf>
    <xf numFmtId="176" fontId="5" fillId="0" borderId="0" xfId="17" applyNumberFormat="1" applyFont="1" applyBorder="1" applyAlignment="1">
      <alignment/>
    </xf>
    <xf numFmtId="177" fontId="5" fillId="0" borderId="0" xfId="17" applyNumberFormat="1" applyFont="1" applyBorder="1" applyAlignment="1">
      <alignment/>
    </xf>
    <xf numFmtId="0" fontId="5" fillId="0" borderId="2" xfId="0" applyFont="1" applyBorder="1" applyAlignment="1" quotePrefix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5" fillId="0" borderId="4" xfId="0" applyFont="1" applyBorder="1" applyAlignment="1">
      <alignment horizontal="centerContinuous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 quotePrefix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38" fontId="6" fillId="0" borderId="1" xfId="17" applyFont="1" applyBorder="1" applyAlignment="1">
      <alignment/>
    </xf>
    <xf numFmtId="38" fontId="5" fillId="0" borderId="0" xfId="17" applyFont="1" applyBorder="1" applyAlignment="1">
      <alignment horizontal="centerContinuous"/>
    </xf>
    <xf numFmtId="38" fontId="5" fillId="0" borderId="2" xfId="17" applyFont="1" applyBorder="1" applyAlignment="1">
      <alignment horizontal="centerContinuous"/>
    </xf>
    <xf numFmtId="0" fontId="5" fillId="0" borderId="1" xfId="0" applyFont="1" applyBorder="1" applyAlignment="1" quotePrefix="1">
      <alignment horizontal="center" vertical="center" wrapText="1"/>
    </xf>
    <xf numFmtId="38" fontId="5" fillId="0" borderId="0" xfId="17" applyFont="1" applyBorder="1" applyAlignment="1">
      <alignment vertical="center"/>
    </xf>
    <xf numFmtId="176" fontId="5" fillId="0" borderId="0" xfId="17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179" fontId="5" fillId="0" borderId="4" xfId="0" applyNumberFormat="1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176" fontId="5" fillId="0" borderId="9" xfId="17" applyNumberFormat="1" applyFont="1" applyBorder="1" applyAlignment="1">
      <alignment vertical="center"/>
    </xf>
    <xf numFmtId="0" fontId="5" fillId="0" borderId="9" xfId="0" applyFont="1" applyBorder="1" applyAlignment="1">
      <alignment/>
    </xf>
    <xf numFmtId="38" fontId="0" fillId="0" borderId="0" xfId="17" applyAlignment="1">
      <alignment/>
    </xf>
    <xf numFmtId="38" fontId="5" fillId="0" borderId="10" xfId="17" applyFont="1" applyBorder="1" applyAlignment="1">
      <alignment/>
    </xf>
    <xf numFmtId="0" fontId="0" fillId="0" borderId="9" xfId="0" applyBorder="1" applyAlignment="1">
      <alignment/>
    </xf>
    <xf numFmtId="38" fontId="6" fillId="0" borderId="9" xfId="17" applyFont="1" applyBorder="1" applyAlignment="1">
      <alignment vertical="center"/>
    </xf>
    <xf numFmtId="0" fontId="6" fillId="0" borderId="9" xfId="0" applyFont="1" applyBorder="1" applyAlignment="1">
      <alignment/>
    </xf>
    <xf numFmtId="180" fontId="5" fillId="0" borderId="0" xfId="0" applyNumberFormat="1" applyFont="1" applyFill="1" applyAlignment="1">
      <alignment vertical="center"/>
    </xf>
    <xf numFmtId="180" fontId="5" fillId="0" borderId="9" xfId="0" applyNumberFormat="1" applyFont="1" applyFill="1" applyBorder="1" applyAlignment="1">
      <alignment vertical="center"/>
    </xf>
    <xf numFmtId="38" fontId="4" fillId="0" borderId="9" xfId="17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180" fontId="5" fillId="0" borderId="9" xfId="0" applyNumberFormat="1" applyFont="1" applyBorder="1" applyAlignment="1">
      <alignment vertical="center"/>
    </xf>
    <xf numFmtId="0" fontId="0" fillId="0" borderId="0" xfId="0" applyFont="1" applyAlignment="1">
      <alignment/>
    </xf>
    <xf numFmtId="180" fontId="5" fillId="0" borderId="5" xfId="0" applyNumberFormat="1" applyFont="1" applyFill="1" applyBorder="1" applyAlignment="1">
      <alignment vertical="center"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38" fontId="5" fillId="0" borderId="7" xfId="17" applyFont="1" applyBorder="1" applyAlignment="1">
      <alignment/>
    </xf>
    <xf numFmtId="176" fontId="5" fillId="0" borderId="5" xfId="17" applyNumberFormat="1" applyFont="1" applyBorder="1" applyAlignment="1">
      <alignment vertical="center"/>
    </xf>
    <xf numFmtId="0" fontId="5" fillId="0" borderId="6" xfId="0" applyFont="1" applyBorder="1" applyAlignment="1" quotePrefix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center" vertical="center"/>
    </xf>
    <xf numFmtId="176" fontId="5" fillId="0" borderId="4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17" applyFont="1" applyAlignment="1">
      <alignment vertical="center"/>
    </xf>
    <xf numFmtId="0" fontId="0" fillId="0" borderId="0" xfId="0" applyFont="1" applyAlignment="1">
      <alignment horizontal="centerContinuous"/>
    </xf>
    <xf numFmtId="0" fontId="4" fillId="0" borderId="1" xfId="0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176" fontId="4" fillId="0" borderId="5" xfId="17" applyNumberFormat="1" applyFont="1" applyBorder="1" applyAlignment="1">
      <alignment vertical="center"/>
    </xf>
    <xf numFmtId="176" fontId="4" fillId="0" borderId="6" xfId="17" applyNumberFormat="1" applyFont="1" applyBorder="1" applyAlignment="1">
      <alignment vertical="center"/>
    </xf>
    <xf numFmtId="38" fontId="4" fillId="0" borderId="11" xfId="17" applyFont="1" applyBorder="1" applyAlignment="1">
      <alignment vertical="center"/>
    </xf>
    <xf numFmtId="180" fontId="0" fillId="0" borderId="9" xfId="0" applyNumberFormat="1" applyFont="1" applyBorder="1" applyAlignment="1">
      <alignment/>
    </xf>
    <xf numFmtId="176" fontId="5" fillId="0" borderId="12" xfId="17" applyNumberFormat="1" applyFont="1" applyBorder="1" applyAlignment="1">
      <alignment vertical="center"/>
    </xf>
    <xf numFmtId="0" fontId="4" fillId="0" borderId="1" xfId="0" applyFont="1" applyBorder="1" applyAlignment="1" quotePrefix="1">
      <alignment vertical="center"/>
    </xf>
    <xf numFmtId="38" fontId="0" fillId="0" borderId="0" xfId="17" applyFont="1" applyAlignment="1">
      <alignment/>
    </xf>
    <xf numFmtId="0" fontId="0" fillId="0" borderId="0" xfId="0" applyFont="1" applyBorder="1" applyAlignment="1" quotePrefix="1">
      <alignment horizontal="distributed" vertical="center" wrapText="1"/>
    </xf>
    <xf numFmtId="38" fontId="0" fillId="0" borderId="0" xfId="17" applyFont="1" applyBorder="1" applyAlignment="1" quotePrefix="1">
      <alignment horizontal="distributed" vertical="center" wrapText="1"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9" fontId="4" fillId="0" borderId="5" xfId="0" applyNumberFormat="1" applyFont="1" applyBorder="1" applyAlignment="1">
      <alignment vertical="center"/>
    </xf>
    <xf numFmtId="179" fontId="4" fillId="0" borderId="6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Continuous"/>
    </xf>
    <xf numFmtId="0" fontId="10" fillId="0" borderId="0" xfId="0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38" fontId="10" fillId="0" borderId="0" xfId="17" applyFont="1" applyBorder="1" applyAlignment="1">
      <alignment/>
    </xf>
    <xf numFmtId="176" fontId="10" fillId="0" borderId="0" xfId="17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8" fontId="5" fillId="0" borderId="0" xfId="17" applyFont="1" applyFill="1" applyBorder="1" applyAlignment="1">
      <alignment/>
    </xf>
    <xf numFmtId="0" fontId="10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8" fontId="5" fillId="0" borderId="5" xfId="17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7"/>
  <sheetViews>
    <sheetView tabSelected="1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7" sqref="E17"/>
    </sheetView>
  </sheetViews>
  <sheetFormatPr defaultColWidth="9.00390625" defaultRowHeight="13.5"/>
  <cols>
    <col min="1" max="1" width="10.75390625" style="0" customWidth="1"/>
    <col min="2" max="3" width="8.75390625" style="0" customWidth="1"/>
    <col min="4" max="4" width="7.875" style="0" customWidth="1"/>
    <col min="5" max="5" width="8.75390625" style="0" customWidth="1"/>
    <col min="6" max="6" width="8.75390625" style="36" customWidth="1"/>
    <col min="7" max="7" width="7.875" style="0" customWidth="1"/>
    <col min="8" max="8" width="9.375" style="0" bestFit="1" customWidth="1"/>
    <col min="9" max="9" width="11.00390625" style="0" customWidth="1"/>
    <col min="10" max="10" width="7.875" style="0" customWidth="1"/>
    <col min="11" max="16" width="7.125" style="0" customWidth="1"/>
    <col min="17" max="18" width="8.125" style="0" customWidth="1"/>
    <col min="19" max="20" width="10.00390625" style="0" customWidth="1"/>
  </cols>
  <sheetData>
    <row r="1" spans="1:10" s="54" customFormat="1" ht="30.75" customHeight="1">
      <c r="A1" s="53" t="s">
        <v>48</v>
      </c>
      <c r="B1" s="57"/>
      <c r="C1" s="57"/>
      <c r="D1" s="57"/>
      <c r="E1" s="57"/>
      <c r="F1" s="58"/>
      <c r="G1" s="57"/>
      <c r="H1" s="57"/>
      <c r="I1" s="57"/>
      <c r="J1" s="57"/>
    </row>
    <row r="2" spans="1:25" ht="15" customHeight="1">
      <c r="A2" s="29"/>
      <c r="B2" s="11" t="s">
        <v>38</v>
      </c>
      <c r="C2" s="11"/>
      <c r="D2" s="12"/>
      <c r="E2" s="11" t="s">
        <v>0</v>
      </c>
      <c r="F2" s="23"/>
      <c r="G2" s="12"/>
      <c r="H2" s="10" t="s">
        <v>47</v>
      </c>
      <c r="I2" s="11"/>
      <c r="J2" s="12"/>
      <c r="K2" s="18" t="s">
        <v>1</v>
      </c>
      <c r="L2" s="19"/>
      <c r="M2" s="19"/>
      <c r="N2" s="19"/>
      <c r="O2" s="19"/>
      <c r="P2" s="20"/>
      <c r="Q2" s="77" t="s">
        <v>40</v>
      </c>
      <c r="R2" s="12"/>
      <c r="S2" s="77" t="s">
        <v>41</v>
      </c>
      <c r="T2" s="12"/>
      <c r="U2" s="4"/>
      <c r="V2" s="4"/>
      <c r="W2" s="4"/>
      <c r="X2" s="4"/>
      <c r="Y2" s="4"/>
    </row>
    <row r="3" spans="1:25" ht="12.75" customHeight="1">
      <c r="A3" s="30"/>
      <c r="B3" s="5"/>
      <c r="C3" s="59"/>
      <c r="D3" s="16"/>
      <c r="E3" s="13" t="s">
        <v>2</v>
      </c>
      <c r="F3" s="22"/>
      <c r="G3" s="16"/>
      <c r="H3" s="13" t="s">
        <v>3</v>
      </c>
      <c r="I3" s="13"/>
      <c r="J3" s="16"/>
      <c r="K3" s="13" t="s">
        <v>42</v>
      </c>
      <c r="L3" s="16"/>
      <c r="M3" s="13" t="s">
        <v>4</v>
      </c>
      <c r="N3" s="16"/>
      <c r="O3" s="13" t="s">
        <v>39</v>
      </c>
      <c r="P3" s="16"/>
      <c r="Q3" s="13" t="s">
        <v>2</v>
      </c>
      <c r="R3" s="16"/>
      <c r="S3" s="13" t="s">
        <v>3</v>
      </c>
      <c r="T3" s="16"/>
      <c r="U3" s="4"/>
      <c r="V3" s="4"/>
      <c r="W3" s="4"/>
      <c r="X3" s="4"/>
      <c r="Y3" s="4"/>
    </row>
    <row r="4" spans="1:25" ht="26.25" customHeight="1">
      <c r="A4" s="31"/>
      <c r="B4" s="17" t="s">
        <v>52</v>
      </c>
      <c r="C4" s="17" t="s">
        <v>53</v>
      </c>
      <c r="D4" s="24" t="s">
        <v>5</v>
      </c>
      <c r="E4" s="17" t="s">
        <v>52</v>
      </c>
      <c r="F4" s="17" t="s">
        <v>53</v>
      </c>
      <c r="G4" s="24" t="s">
        <v>5</v>
      </c>
      <c r="H4" s="17" t="s">
        <v>52</v>
      </c>
      <c r="I4" s="17" t="s">
        <v>53</v>
      </c>
      <c r="J4" s="52" t="s">
        <v>5</v>
      </c>
      <c r="K4" s="55" t="s">
        <v>43</v>
      </c>
      <c r="L4" s="17" t="s">
        <v>54</v>
      </c>
      <c r="M4" s="17" t="s">
        <v>43</v>
      </c>
      <c r="N4" s="17" t="s">
        <v>54</v>
      </c>
      <c r="O4" s="17" t="s">
        <v>43</v>
      </c>
      <c r="P4" s="17" t="s">
        <v>54</v>
      </c>
      <c r="Q4" s="17" t="s">
        <v>43</v>
      </c>
      <c r="R4" s="17" t="s">
        <v>54</v>
      </c>
      <c r="S4" s="17" t="s">
        <v>43</v>
      </c>
      <c r="T4" s="17" t="s">
        <v>54</v>
      </c>
      <c r="U4" s="4"/>
      <c r="V4" s="4"/>
      <c r="W4" s="4"/>
      <c r="X4" s="4"/>
      <c r="Y4" s="4"/>
    </row>
    <row r="5" spans="1:25" ht="23.25" customHeight="1">
      <c r="A5" s="60" t="s">
        <v>87</v>
      </c>
      <c r="B5" s="61">
        <f>(B6+B21)</f>
        <v>23265</v>
      </c>
      <c r="C5" s="61">
        <f>(C6+C21)</f>
        <v>21602</v>
      </c>
      <c r="D5" s="62">
        <f>(C5-B5)/B5*100</f>
        <v>-7.148076509778638</v>
      </c>
      <c r="E5" s="61">
        <f>(E6+E21)</f>
        <v>146728</v>
      </c>
      <c r="F5" s="61">
        <f>(F6+F21)</f>
        <v>145169</v>
      </c>
      <c r="G5" s="62">
        <f>(F5-E5)/E5*100</f>
        <v>-1.0625102229976555</v>
      </c>
      <c r="H5" s="43">
        <f>(H6+H21)</f>
        <v>3843820</v>
      </c>
      <c r="I5" s="61">
        <f>(I6+I21)</f>
        <v>3940384</v>
      </c>
      <c r="J5" s="63">
        <f>(I5-H5)/H5*100</f>
        <v>2.5121883959186433</v>
      </c>
      <c r="K5" s="73">
        <v>100</v>
      </c>
      <c r="L5" s="73">
        <v>100</v>
      </c>
      <c r="M5" s="73">
        <v>100</v>
      </c>
      <c r="N5" s="73">
        <v>100</v>
      </c>
      <c r="O5" s="73">
        <v>100</v>
      </c>
      <c r="P5" s="73">
        <v>100</v>
      </c>
      <c r="Q5" s="73">
        <f>E5/B5</f>
        <v>6.306812808940468</v>
      </c>
      <c r="R5" s="73">
        <f>F5/C5</f>
        <v>6.720164799555596</v>
      </c>
      <c r="S5" s="73">
        <f>H5/B5</f>
        <v>165.21899849559424</v>
      </c>
      <c r="T5" s="74">
        <f>I5/C5</f>
        <v>182.40829552819184</v>
      </c>
      <c r="U5" s="4"/>
      <c r="V5" s="4"/>
      <c r="W5" s="4"/>
      <c r="X5" s="4"/>
      <c r="Y5" s="4"/>
    </row>
    <row r="6" spans="1:25" s="38" customFormat="1" ht="20.25" customHeight="1">
      <c r="A6" s="85" t="s">
        <v>6</v>
      </c>
      <c r="B6" s="64">
        <f>SUM(B7:B20)</f>
        <v>20558</v>
      </c>
      <c r="C6" s="61">
        <f>SUM(C7:C20)</f>
        <v>19041</v>
      </c>
      <c r="D6" s="65">
        <f aca="true" t="shared" si="0" ref="D6:D29">(C6-B6)/B6*100</f>
        <v>-7.379122482731783</v>
      </c>
      <c r="E6" s="61">
        <f>SUM(E7:E20)</f>
        <v>132651</v>
      </c>
      <c r="F6" s="61">
        <f>SUM(F7:F20)</f>
        <v>131344</v>
      </c>
      <c r="G6" s="62">
        <f aca="true" t="shared" si="1" ref="G6:G29">(F6-E6)/E6*100</f>
        <v>-0.9852922330023897</v>
      </c>
      <c r="H6" s="61">
        <f>SUM(H7:H20)</f>
        <v>3594723</v>
      </c>
      <c r="I6" s="61">
        <f>SUM(I7:I20)</f>
        <v>3681143</v>
      </c>
      <c r="J6" s="63">
        <f aca="true" t="shared" si="2" ref="J6:J29">(I6-H6)/H6*100</f>
        <v>2.4040795354746387</v>
      </c>
      <c r="K6" s="73">
        <f>B6/$B$5*100</f>
        <v>88.36449602407049</v>
      </c>
      <c r="L6" s="73">
        <f>C6/$C$5*100</f>
        <v>88.14461623923711</v>
      </c>
      <c r="M6" s="73">
        <f>E6/$E$5*100</f>
        <v>90.40605746687748</v>
      </c>
      <c r="N6" s="73">
        <f>F6/$F$5*100</f>
        <v>90.47661690856863</v>
      </c>
      <c r="O6" s="73">
        <f>H6/$H$5*100</f>
        <v>93.51954566030668</v>
      </c>
      <c r="P6" s="73">
        <f>I6/$I$5*100</f>
        <v>93.42092039760593</v>
      </c>
      <c r="Q6" s="73">
        <f aca="true" t="shared" si="3" ref="Q6:Q29">E6/B6</f>
        <v>6.4525245646463665</v>
      </c>
      <c r="R6" s="73">
        <f aca="true" t="shared" si="4" ref="R6:R29">F6/C6</f>
        <v>6.897957040071425</v>
      </c>
      <c r="S6" s="73">
        <f aca="true" t="shared" si="5" ref="S6:S29">H6/B6</f>
        <v>174.8576223368032</v>
      </c>
      <c r="T6" s="74">
        <f aca="true" t="shared" si="6" ref="T6:T29">I6/C6</f>
        <v>193.32718869807258</v>
      </c>
      <c r="U6" s="35"/>
      <c r="V6" s="35"/>
      <c r="W6" s="35"/>
      <c r="X6" s="35"/>
      <c r="Y6" s="35"/>
    </row>
    <row r="7" spans="1:25" ht="15.75" customHeight="1">
      <c r="A7" s="88" t="s">
        <v>7</v>
      </c>
      <c r="B7" s="25">
        <v>3218</v>
      </c>
      <c r="C7" s="25">
        <v>2907</v>
      </c>
      <c r="D7" s="26">
        <f t="shared" si="0"/>
        <v>-9.66438781852082</v>
      </c>
      <c r="E7" s="25">
        <v>22795</v>
      </c>
      <c r="F7" s="25">
        <v>23004</v>
      </c>
      <c r="G7" s="26">
        <f t="shared" si="1"/>
        <v>0.9168677341522263</v>
      </c>
      <c r="H7" s="25">
        <v>760134</v>
      </c>
      <c r="I7" s="25">
        <v>746624</v>
      </c>
      <c r="J7" s="56">
        <f t="shared" si="2"/>
        <v>-1.7773182096840818</v>
      </c>
      <c r="K7" s="27">
        <f aca="true" t="shared" si="7" ref="K7:K29">B7/$B$5*100</f>
        <v>13.831936385127875</v>
      </c>
      <c r="L7" s="27">
        <f aca="true" t="shared" si="8" ref="L7:L35">C7/$C$5*100</f>
        <v>13.457087306730859</v>
      </c>
      <c r="M7" s="27">
        <f aca="true" t="shared" si="9" ref="M7:M29">E7/$E$5*100</f>
        <v>15.535548770514149</v>
      </c>
      <c r="N7" s="27">
        <f aca="true" t="shared" si="10" ref="N7:N29">F7/$F$5*100</f>
        <v>15.84635838229925</v>
      </c>
      <c r="O7" s="27">
        <f aca="true" t="shared" si="11" ref="O7:O29">H7/$H$5*100</f>
        <v>19.775483763547722</v>
      </c>
      <c r="P7" s="27">
        <f aca="true" t="shared" si="12" ref="P7:P29">I7/$I$5*100</f>
        <v>18.948001007008454</v>
      </c>
      <c r="Q7" s="27">
        <f t="shared" si="3"/>
        <v>7.0835922933499065</v>
      </c>
      <c r="R7" s="27">
        <f t="shared" si="4"/>
        <v>7.913312693498452</v>
      </c>
      <c r="S7" s="27">
        <f t="shared" si="5"/>
        <v>236.21317588564327</v>
      </c>
      <c r="T7" s="32">
        <f t="shared" si="6"/>
        <v>256.83660130718954</v>
      </c>
      <c r="U7" s="4"/>
      <c r="V7" s="4"/>
      <c r="W7" s="4"/>
      <c r="X7" s="4"/>
      <c r="Y7" s="4"/>
    </row>
    <row r="8" spans="1:25" ht="15.75" customHeight="1">
      <c r="A8" s="88" t="s">
        <v>8</v>
      </c>
      <c r="B8" s="25">
        <v>3702</v>
      </c>
      <c r="C8" s="25">
        <v>3484</v>
      </c>
      <c r="D8" s="26">
        <f t="shared" si="0"/>
        <v>-5.888708806050783</v>
      </c>
      <c r="E8" s="25">
        <v>28100</v>
      </c>
      <c r="F8" s="25">
        <v>27532</v>
      </c>
      <c r="G8" s="26">
        <f t="shared" si="1"/>
        <v>-2.0213523131672595</v>
      </c>
      <c r="H8" s="25">
        <v>1002396</v>
      </c>
      <c r="I8" s="25">
        <v>1128844</v>
      </c>
      <c r="J8" s="56">
        <f t="shared" si="2"/>
        <v>12.614575477156734</v>
      </c>
      <c r="K8" s="27">
        <f t="shared" si="7"/>
        <v>15.912314635718891</v>
      </c>
      <c r="L8" s="27">
        <f t="shared" si="8"/>
        <v>16.12813628367744</v>
      </c>
      <c r="M8" s="27">
        <f t="shared" si="9"/>
        <v>19.151082274685134</v>
      </c>
      <c r="N8" s="27">
        <f t="shared" si="10"/>
        <v>18.965481611087768</v>
      </c>
      <c r="O8" s="27">
        <f t="shared" si="11"/>
        <v>26.078120203339388</v>
      </c>
      <c r="P8" s="27">
        <f t="shared" si="12"/>
        <v>28.64807084791736</v>
      </c>
      <c r="Q8" s="27">
        <f t="shared" si="3"/>
        <v>7.590491626148028</v>
      </c>
      <c r="R8" s="27">
        <f t="shared" si="4"/>
        <v>7.9024110218140065</v>
      </c>
      <c r="S8" s="27">
        <f t="shared" si="5"/>
        <v>270.7714748784441</v>
      </c>
      <c r="T8" s="32">
        <f t="shared" si="6"/>
        <v>324.00803673938003</v>
      </c>
      <c r="U8" s="4"/>
      <c r="V8" s="4"/>
      <c r="W8" s="4"/>
      <c r="X8" s="4"/>
      <c r="Y8" s="4"/>
    </row>
    <row r="9" spans="1:25" ht="15.75" customHeight="1">
      <c r="A9" s="88" t="s">
        <v>9</v>
      </c>
      <c r="B9" s="25">
        <v>2297</v>
      </c>
      <c r="C9" s="25">
        <v>2167</v>
      </c>
      <c r="D9" s="26">
        <f t="shared" si="0"/>
        <v>-5.659555942533739</v>
      </c>
      <c r="E9" s="25">
        <v>13860</v>
      </c>
      <c r="F9" s="25">
        <v>13647</v>
      </c>
      <c r="G9" s="26">
        <f t="shared" si="1"/>
        <v>-1.5367965367965368</v>
      </c>
      <c r="H9" s="25">
        <v>303656</v>
      </c>
      <c r="I9" s="25">
        <v>307634</v>
      </c>
      <c r="J9" s="56">
        <f t="shared" si="2"/>
        <v>1.3100350396501304</v>
      </c>
      <c r="K9" s="27">
        <f t="shared" si="7"/>
        <v>9.873200085966044</v>
      </c>
      <c r="L9" s="27">
        <f t="shared" si="8"/>
        <v>10.03147856679937</v>
      </c>
      <c r="M9" s="27">
        <f t="shared" si="9"/>
        <v>9.446049833705905</v>
      </c>
      <c r="N9" s="27">
        <f t="shared" si="10"/>
        <v>9.400767381465739</v>
      </c>
      <c r="O9" s="27">
        <f t="shared" si="11"/>
        <v>7.899849628754728</v>
      </c>
      <c r="P9" s="27">
        <f t="shared" si="12"/>
        <v>7.807208637533804</v>
      </c>
      <c r="Q9" s="27">
        <f t="shared" si="3"/>
        <v>6.033957335655202</v>
      </c>
      <c r="R9" s="27">
        <f t="shared" si="4"/>
        <v>6.297646515920627</v>
      </c>
      <c r="S9" s="27">
        <f t="shared" si="5"/>
        <v>132.19677840661734</v>
      </c>
      <c r="T9" s="32">
        <f t="shared" si="6"/>
        <v>141.9630826026765</v>
      </c>
      <c r="U9" s="4"/>
      <c r="V9" s="4"/>
      <c r="W9" s="4"/>
      <c r="X9" s="4"/>
      <c r="Y9" s="4"/>
    </row>
    <row r="10" spans="1:25" ht="15.75" customHeight="1">
      <c r="A10" s="88" t="s">
        <v>10</v>
      </c>
      <c r="B10" s="25">
        <v>2385</v>
      </c>
      <c r="C10" s="25">
        <v>2172</v>
      </c>
      <c r="D10" s="26">
        <f t="shared" si="0"/>
        <v>-8.930817610062892</v>
      </c>
      <c r="E10" s="25">
        <v>14427</v>
      </c>
      <c r="F10" s="25">
        <v>14125</v>
      </c>
      <c r="G10" s="26">
        <f t="shared" si="1"/>
        <v>-2.0932972898038402</v>
      </c>
      <c r="H10" s="25">
        <v>406064</v>
      </c>
      <c r="I10" s="25">
        <v>387110</v>
      </c>
      <c r="J10" s="56">
        <f t="shared" si="2"/>
        <v>-4.66773710548091</v>
      </c>
      <c r="K10" s="27">
        <f t="shared" si="7"/>
        <v>10.251450676982591</v>
      </c>
      <c r="L10" s="27">
        <f t="shared" si="8"/>
        <v>10.054624571798907</v>
      </c>
      <c r="M10" s="27">
        <f t="shared" si="9"/>
        <v>9.832479145084783</v>
      </c>
      <c r="N10" s="27">
        <f t="shared" si="10"/>
        <v>9.73003878238467</v>
      </c>
      <c r="O10" s="27">
        <f t="shared" si="11"/>
        <v>10.56407428027327</v>
      </c>
      <c r="P10" s="27">
        <f t="shared" si="12"/>
        <v>9.82416942105135</v>
      </c>
      <c r="Q10" s="27">
        <f t="shared" si="3"/>
        <v>6.049056603773585</v>
      </c>
      <c r="R10" s="27">
        <f t="shared" si="4"/>
        <v>6.503222836095764</v>
      </c>
      <c r="S10" s="27">
        <f t="shared" si="5"/>
        <v>170.2574423480084</v>
      </c>
      <c r="T10" s="32">
        <f t="shared" si="6"/>
        <v>178.22744014732965</v>
      </c>
      <c r="U10" s="4"/>
      <c r="V10" s="4"/>
      <c r="W10" s="4"/>
      <c r="X10" s="4"/>
      <c r="Y10" s="4"/>
    </row>
    <row r="11" spans="1:25" ht="15.75" customHeight="1">
      <c r="A11" s="88" t="s">
        <v>11</v>
      </c>
      <c r="B11" s="25">
        <v>1707</v>
      </c>
      <c r="C11" s="25">
        <v>1590</v>
      </c>
      <c r="D11" s="26">
        <f t="shared" si="0"/>
        <v>-6.854130052724078</v>
      </c>
      <c r="E11" s="25">
        <v>11820</v>
      </c>
      <c r="F11" s="25">
        <v>11475</v>
      </c>
      <c r="G11" s="26">
        <f t="shared" si="1"/>
        <v>-2.918781725888325</v>
      </c>
      <c r="H11" s="25">
        <v>222070</v>
      </c>
      <c r="I11" s="25">
        <v>233982</v>
      </c>
      <c r="J11" s="56">
        <f t="shared" si="2"/>
        <v>5.364074390957806</v>
      </c>
      <c r="K11" s="27">
        <f t="shared" si="7"/>
        <v>7.337201805286912</v>
      </c>
      <c r="L11" s="27">
        <f t="shared" si="8"/>
        <v>7.360429589852792</v>
      </c>
      <c r="M11" s="27">
        <f t="shared" si="9"/>
        <v>8.055722152554386</v>
      </c>
      <c r="N11" s="27">
        <f t="shared" si="10"/>
        <v>7.904580178963829</v>
      </c>
      <c r="O11" s="27">
        <f t="shared" si="11"/>
        <v>5.777325681223367</v>
      </c>
      <c r="P11" s="27">
        <f t="shared" si="12"/>
        <v>5.93805070774828</v>
      </c>
      <c r="Q11" s="27">
        <f t="shared" si="3"/>
        <v>6.9244288224956065</v>
      </c>
      <c r="R11" s="27">
        <f t="shared" si="4"/>
        <v>7.216981132075472</v>
      </c>
      <c r="S11" s="27">
        <f t="shared" si="5"/>
        <v>130.0937316930287</v>
      </c>
      <c r="T11" s="32">
        <f t="shared" si="6"/>
        <v>147.15849056603773</v>
      </c>
      <c r="U11" s="4"/>
      <c r="V11" s="4"/>
      <c r="W11" s="4"/>
      <c r="X11" s="4"/>
      <c r="Y11" s="4"/>
    </row>
    <row r="12" spans="1:25" ht="15.75" customHeight="1">
      <c r="A12" s="88" t="s">
        <v>12</v>
      </c>
      <c r="B12" s="25">
        <v>1806</v>
      </c>
      <c r="C12" s="25">
        <v>1691</v>
      </c>
      <c r="D12" s="26">
        <f t="shared" si="0"/>
        <v>-6.36766334440753</v>
      </c>
      <c r="E12" s="25">
        <v>13117</v>
      </c>
      <c r="F12" s="25">
        <v>13004</v>
      </c>
      <c r="G12" s="26">
        <f t="shared" si="1"/>
        <v>-0.861477471982923</v>
      </c>
      <c r="H12" s="25">
        <v>314136</v>
      </c>
      <c r="I12" s="25">
        <v>334582</v>
      </c>
      <c r="J12" s="56">
        <f t="shared" si="2"/>
        <v>6.508645936791709</v>
      </c>
      <c r="K12" s="27">
        <f t="shared" si="7"/>
        <v>7.762733720180528</v>
      </c>
      <c r="L12" s="27">
        <f t="shared" si="8"/>
        <v>7.82797889084344</v>
      </c>
      <c r="M12" s="27">
        <f t="shared" si="9"/>
        <v>8.939670683168858</v>
      </c>
      <c r="N12" s="27">
        <f t="shared" si="10"/>
        <v>8.957835350522494</v>
      </c>
      <c r="O12" s="27">
        <f t="shared" si="11"/>
        <v>8.172495070008482</v>
      </c>
      <c r="P12" s="27">
        <f t="shared" si="12"/>
        <v>8.49110137489138</v>
      </c>
      <c r="Q12" s="27">
        <f t="shared" si="3"/>
        <v>7.2630121816168325</v>
      </c>
      <c r="R12" s="27">
        <f t="shared" si="4"/>
        <v>7.690124186871674</v>
      </c>
      <c r="S12" s="27">
        <f t="shared" si="5"/>
        <v>173.9401993355482</v>
      </c>
      <c r="T12" s="32">
        <f t="shared" si="6"/>
        <v>197.86043761088115</v>
      </c>
      <c r="U12" s="4"/>
      <c r="V12" s="4"/>
      <c r="W12" s="4"/>
      <c r="X12" s="4"/>
      <c r="Y12" s="4"/>
    </row>
    <row r="13" spans="1:25" ht="15.75" customHeight="1">
      <c r="A13" s="88" t="s">
        <v>13</v>
      </c>
      <c r="B13" s="25">
        <v>834</v>
      </c>
      <c r="C13" s="25">
        <v>762</v>
      </c>
      <c r="D13" s="26">
        <f t="shared" si="0"/>
        <v>-8.633093525179856</v>
      </c>
      <c r="E13" s="25">
        <v>5616</v>
      </c>
      <c r="F13" s="25">
        <v>5655</v>
      </c>
      <c r="G13" s="26">
        <f t="shared" si="1"/>
        <v>0.6944444444444444</v>
      </c>
      <c r="H13" s="25">
        <v>95004</v>
      </c>
      <c r="I13" s="25">
        <v>91958</v>
      </c>
      <c r="J13" s="56">
        <f t="shared" si="2"/>
        <v>-3.206180792387689</v>
      </c>
      <c r="K13" s="27">
        <f t="shared" si="7"/>
        <v>3.584784010315925</v>
      </c>
      <c r="L13" s="27">
        <f t="shared" si="8"/>
        <v>3.5274511619294513</v>
      </c>
      <c r="M13" s="27">
        <f t="shared" si="9"/>
        <v>3.827490322228886</v>
      </c>
      <c r="N13" s="27">
        <f t="shared" si="10"/>
        <v>3.895459774469756</v>
      </c>
      <c r="O13" s="27">
        <f t="shared" si="11"/>
        <v>2.471603769167131</v>
      </c>
      <c r="P13" s="27">
        <f t="shared" si="12"/>
        <v>2.3337319408463744</v>
      </c>
      <c r="Q13" s="27">
        <f t="shared" si="3"/>
        <v>6.733812949640288</v>
      </c>
      <c r="R13" s="27">
        <f t="shared" si="4"/>
        <v>7.421259842519685</v>
      </c>
      <c r="S13" s="27">
        <f t="shared" si="5"/>
        <v>113.9136690647482</v>
      </c>
      <c r="T13" s="32">
        <f t="shared" si="6"/>
        <v>120.67979002624672</v>
      </c>
      <c r="U13" s="4"/>
      <c r="V13" s="4"/>
      <c r="W13" s="4"/>
      <c r="X13" s="4"/>
      <c r="Y13" s="4"/>
    </row>
    <row r="14" spans="1:25" ht="15.75" customHeight="1">
      <c r="A14" s="88" t="s">
        <v>14</v>
      </c>
      <c r="B14" s="25">
        <v>501</v>
      </c>
      <c r="C14" s="25">
        <v>454</v>
      </c>
      <c r="D14" s="26">
        <f t="shared" si="0"/>
        <v>-9.3812375249501</v>
      </c>
      <c r="E14" s="25">
        <v>2252</v>
      </c>
      <c r="F14" s="25">
        <v>2054</v>
      </c>
      <c r="G14" s="26">
        <f t="shared" si="1"/>
        <v>-8.792184724689166</v>
      </c>
      <c r="H14" s="25">
        <v>41202</v>
      </c>
      <c r="I14" s="25">
        <v>39800</v>
      </c>
      <c r="J14" s="56">
        <f t="shared" si="2"/>
        <v>-3.4027474394446875</v>
      </c>
      <c r="K14" s="27">
        <f t="shared" si="7"/>
        <v>2.1534493874919405</v>
      </c>
      <c r="L14" s="27">
        <f t="shared" si="8"/>
        <v>2.101657253957967</v>
      </c>
      <c r="M14" s="27">
        <f t="shared" si="9"/>
        <v>1.5348127146829509</v>
      </c>
      <c r="N14" s="27">
        <f t="shared" si="10"/>
        <v>1.4149026307269459</v>
      </c>
      <c r="O14" s="27">
        <f t="shared" si="11"/>
        <v>1.0719024303947635</v>
      </c>
      <c r="P14" s="27">
        <f t="shared" si="12"/>
        <v>1.0100538424681453</v>
      </c>
      <c r="Q14" s="27">
        <f t="shared" si="3"/>
        <v>4.49500998003992</v>
      </c>
      <c r="R14" s="27">
        <f t="shared" si="4"/>
        <v>4.524229074889868</v>
      </c>
      <c r="S14" s="27">
        <f t="shared" si="5"/>
        <v>82.23952095808383</v>
      </c>
      <c r="T14" s="32">
        <f t="shared" si="6"/>
        <v>87.66519823788546</v>
      </c>
      <c r="U14" s="4"/>
      <c r="V14" s="4"/>
      <c r="W14" s="4"/>
      <c r="X14" s="4"/>
      <c r="Y14" s="4"/>
    </row>
    <row r="15" spans="1:25" ht="15.75" customHeight="1">
      <c r="A15" s="88" t="s">
        <v>15</v>
      </c>
      <c r="B15" s="25">
        <v>508</v>
      </c>
      <c r="C15" s="25">
        <v>460</v>
      </c>
      <c r="D15" s="26">
        <f t="shared" si="0"/>
        <v>-9.448818897637794</v>
      </c>
      <c r="E15" s="25">
        <v>2793</v>
      </c>
      <c r="F15" s="25">
        <v>2955</v>
      </c>
      <c r="G15" s="26">
        <f t="shared" si="1"/>
        <v>5.800214822771213</v>
      </c>
      <c r="H15" s="25">
        <v>119558</v>
      </c>
      <c r="I15" s="25">
        <v>54753</v>
      </c>
      <c r="J15" s="56">
        <f t="shared" si="2"/>
        <v>-54.20381739406815</v>
      </c>
      <c r="K15" s="27">
        <f t="shared" si="7"/>
        <v>2.183537502686439</v>
      </c>
      <c r="L15" s="27">
        <f t="shared" si="8"/>
        <v>2.1294324599574113</v>
      </c>
      <c r="M15" s="27">
        <f t="shared" si="9"/>
        <v>1.903522163458917</v>
      </c>
      <c r="N15" s="27">
        <f t="shared" si="10"/>
        <v>2.0355585558900318</v>
      </c>
      <c r="O15" s="27">
        <f t="shared" si="11"/>
        <v>3.1103953879213906</v>
      </c>
      <c r="P15" s="27">
        <f t="shared" si="12"/>
        <v>1.389534624036642</v>
      </c>
      <c r="Q15" s="27">
        <f t="shared" si="3"/>
        <v>5.498031496062992</v>
      </c>
      <c r="R15" s="27">
        <f t="shared" si="4"/>
        <v>6.423913043478261</v>
      </c>
      <c r="S15" s="27">
        <f t="shared" si="5"/>
        <v>235.3503937007874</v>
      </c>
      <c r="T15" s="32">
        <f t="shared" si="6"/>
        <v>119.02826086956522</v>
      </c>
      <c r="U15" s="4"/>
      <c r="V15" s="4"/>
      <c r="W15" s="4"/>
      <c r="X15" s="4"/>
      <c r="Y15" s="4"/>
    </row>
    <row r="16" spans="1:25" ht="15.75" customHeight="1">
      <c r="A16" s="88" t="s">
        <v>16</v>
      </c>
      <c r="B16" s="25">
        <v>445</v>
      </c>
      <c r="C16" s="25">
        <v>440</v>
      </c>
      <c r="D16" s="26">
        <f t="shared" si="0"/>
        <v>-1.1235955056179776</v>
      </c>
      <c r="E16" s="25">
        <v>1875</v>
      </c>
      <c r="F16" s="25">
        <v>2009</v>
      </c>
      <c r="G16" s="26">
        <f t="shared" si="1"/>
        <v>7.1466666666666665</v>
      </c>
      <c r="H16" s="25">
        <v>32597</v>
      </c>
      <c r="I16" s="25">
        <v>30589</v>
      </c>
      <c r="J16" s="56">
        <f t="shared" si="2"/>
        <v>-6.160076080620916</v>
      </c>
      <c r="K16" s="27">
        <f t="shared" si="7"/>
        <v>1.9127444659359554</v>
      </c>
      <c r="L16" s="27">
        <f t="shared" si="8"/>
        <v>2.036848439959263</v>
      </c>
      <c r="M16" s="27">
        <f t="shared" si="9"/>
        <v>1.277874706940734</v>
      </c>
      <c r="N16" s="27">
        <f t="shared" si="10"/>
        <v>1.3839042770839505</v>
      </c>
      <c r="O16" s="27">
        <f t="shared" si="11"/>
        <v>0.8480365886019636</v>
      </c>
      <c r="P16" s="27">
        <f t="shared" si="12"/>
        <v>0.7762948991773391</v>
      </c>
      <c r="Q16" s="27">
        <f t="shared" si="3"/>
        <v>4.213483146067416</v>
      </c>
      <c r="R16" s="27">
        <f t="shared" si="4"/>
        <v>4.5659090909090905</v>
      </c>
      <c r="S16" s="27">
        <f t="shared" si="5"/>
        <v>73.25168539325843</v>
      </c>
      <c r="T16" s="32">
        <f t="shared" si="6"/>
        <v>69.52045454545454</v>
      </c>
      <c r="U16" s="4"/>
      <c r="V16" s="4"/>
      <c r="W16" s="4"/>
      <c r="X16" s="4"/>
      <c r="Y16" s="4"/>
    </row>
    <row r="17" spans="1:25" ht="15.75" customHeight="1">
      <c r="A17" s="88" t="s">
        <v>17</v>
      </c>
      <c r="B17" s="25">
        <v>488</v>
      </c>
      <c r="C17" s="25">
        <v>467</v>
      </c>
      <c r="D17" s="26">
        <f t="shared" si="0"/>
        <v>-4.30327868852459</v>
      </c>
      <c r="E17" s="25">
        <v>1989</v>
      </c>
      <c r="F17" s="25">
        <v>2094</v>
      </c>
      <c r="G17" s="26">
        <f t="shared" si="1"/>
        <v>5.279034690799397</v>
      </c>
      <c r="H17" s="25">
        <v>31399</v>
      </c>
      <c r="I17" s="25">
        <v>31449</v>
      </c>
      <c r="J17" s="56">
        <f t="shared" si="2"/>
        <v>0.1592407401509602</v>
      </c>
      <c r="K17" s="27">
        <f t="shared" si="7"/>
        <v>2.097571459273587</v>
      </c>
      <c r="L17" s="27">
        <f t="shared" si="8"/>
        <v>2.1618368669567634</v>
      </c>
      <c r="M17" s="27">
        <f t="shared" si="9"/>
        <v>1.3555694891227306</v>
      </c>
      <c r="N17" s="27">
        <f t="shared" si="10"/>
        <v>1.4424567228540528</v>
      </c>
      <c r="O17" s="27">
        <f t="shared" si="11"/>
        <v>0.8168696765197122</v>
      </c>
      <c r="P17" s="27">
        <f t="shared" si="12"/>
        <v>0.7981201832105704</v>
      </c>
      <c r="Q17" s="27">
        <f t="shared" si="3"/>
        <v>4.075819672131147</v>
      </c>
      <c r="R17" s="27">
        <f t="shared" si="4"/>
        <v>4.483940042826553</v>
      </c>
      <c r="S17" s="27">
        <f t="shared" si="5"/>
        <v>64.3422131147541</v>
      </c>
      <c r="T17" s="32">
        <f t="shared" si="6"/>
        <v>67.34261241970022</v>
      </c>
      <c r="U17" s="4"/>
      <c r="V17" s="4"/>
      <c r="W17" s="4"/>
      <c r="X17" s="4"/>
      <c r="Y17" s="4"/>
    </row>
    <row r="18" spans="1:25" ht="15.75" customHeight="1">
      <c r="A18" s="88" t="s">
        <v>44</v>
      </c>
      <c r="B18" s="25">
        <v>419</v>
      </c>
      <c r="C18" s="25">
        <v>397</v>
      </c>
      <c r="D18" s="26">
        <f t="shared" si="0"/>
        <v>-5.250596658711217</v>
      </c>
      <c r="E18" s="25">
        <v>2295</v>
      </c>
      <c r="F18" s="25">
        <v>2275</v>
      </c>
      <c r="G18" s="26">
        <f t="shared" si="1"/>
        <v>-0.8714596949891068</v>
      </c>
      <c r="H18" s="25">
        <v>33454</v>
      </c>
      <c r="I18" s="25">
        <v>35248</v>
      </c>
      <c r="J18" s="56">
        <f t="shared" si="2"/>
        <v>5.362587433490764</v>
      </c>
      <c r="K18" s="27">
        <f t="shared" si="7"/>
        <v>1.8009886094992478</v>
      </c>
      <c r="L18" s="27">
        <f t="shared" si="8"/>
        <v>1.8377927969632442</v>
      </c>
      <c r="M18" s="27">
        <f t="shared" si="9"/>
        <v>1.5641186412954582</v>
      </c>
      <c r="N18" s="27">
        <f t="shared" si="10"/>
        <v>1.567138989729212</v>
      </c>
      <c r="O18" s="27">
        <f t="shared" si="11"/>
        <v>0.8703321175289165</v>
      </c>
      <c r="P18" s="27">
        <f t="shared" si="12"/>
        <v>0.8945321065155072</v>
      </c>
      <c r="Q18" s="27">
        <f t="shared" si="3"/>
        <v>5.477326968973747</v>
      </c>
      <c r="R18" s="27">
        <f t="shared" si="4"/>
        <v>5.730478589420655</v>
      </c>
      <c r="S18" s="27">
        <f t="shared" si="5"/>
        <v>79.84248210023867</v>
      </c>
      <c r="T18" s="32">
        <f t="shared" si="6"/>
        <v>88.78589420654912</v>
      </c>
      <c r="U18" s="4"/>
      <c r="V18" s="4"/>
      <c r="W18" s="4"/>
      <c r="X18" s="4"/>
      <c r="Y18" s="4"/>
    </row>
    <row r="19" spans="1:25" ht="15.75" customHeight="1">
      <c r="A19" s="88" t="s">
        <v>45</v>
      </c>
      <c r="B19" s="25">
        <v>972</v>
      </c>
      <c r="C19" s="25">
        <v>877</v>
      </c>
      <c r="D19" s="26">
        <f>(C19-B19)/B19*100</f>
        <v>-9.77366255144033</v>
      </c>
      <c r="E19" s="25">
        <v>4311</v>
      </c>
      <c r="F19" s="25">
        <v>4146</v>
      </c>
      <c r="G19" s="26">
        <f>(F19-E19)/E19*100</f>
        <v>-3.8274182324286707</v>
      </c>
      <c r="H19" s="25">
        <v>73134</v>
      </c>
      <c r="I19" s="25">
        <v>67815</v>
      </c>
      <c r="J19" s="56">
        <f>(I19-H19)/H19*100</f>
        <v>-7.272951021412749</v>
      </c>
      <c r="K19" s="27">
        <f>B19/$B$5*100</f>
        <v>4.1779497098646035</v>
      </c>
      <c r="L19" s="27">
        <f>C19/$C$5*100</f>
        <v>4.059809276918804</v>
      </c>
      <c r="M19" s="27">
        <f>E19/$E$5*100</f>
        <v>2.9380895261981355</v>
      </c>
      <c r="N19" s="27">
        <f>F19/$F$5*100</f>
        <v>2.8559816489746432</v>
      </c>
      <c r="O19" s="27">
        <f>H19/$H$5*100</f>
        <v>1.9026385210545758</v>
      </c>
      <c r="P19" s="27">
        <f>I19/$I$5*100</f>
        <v>1.721025158969278</v>
      </c>
      <c r="Q19" s="27">
        <f>E19/B19</f>
        <v>4.435185185185185</v>
      </c>
      <c r="R19" s="27">
        <f>F19/C19</f>
        <v>4.727480045610034</v>
      </c>
      <c r="S19" s="27">
        <f>H19/B19</f>
        <v>75.24074074074075</v>
      </c>
      <c r="T19" s="32">
        <f>I19/C19</f>
        <v>77.32611174458381</v>
      </c>
      <c r="U19" s="4"/>
      <c r="V19" s="4"/>
      <c r="W19" s="4"/>
      <c r="X19" s="4"/>
      <c r="Y19" s="4"/>
    </row>
    <row r="20" spans="1:25" ht="15.75" customHeight="1">
      <c r="A20" s="88" t="s">
        <v>46</v>
      </c>
      <c r="B20" s="25">
        <v>1276</v>
      </c>
      <c r="C20" s="25">
        <v>1173</v>
      </c>
      <c r="D20" s="26">
        <f t="shared" si="0"/>
        <v>-8.072100313479623</v>
      </c>
      <c r="E20" s="25">
        <v>7401</v>
      </c>
      <c r="F20" s="25">
        <v>7369</v>
      </c>
      <c r="G20" s="26">
        <f t="shared" si="1"/>
        <v>-0.4323740035130388</v>
      </c>
      <c r="H20" s="25">
        <v>159919</v>
      </c>
      <c r="I20" s="25">
        <v>190755</v>
      </c>
      <c r="J20" s="56">
        <f t="shared" si="2"/>
        <v>19.28226164495776</v>
      </c>
      <c r="K20" s="27">
        <f t="shared" si="7"/>
        <v>5.484633569739953</v>
      </c>
      <c r="L20" s="27">
        <f t="shared" si="8"/>
        <v>5.4300527728914</v>
      </c>
      <c r="M20" s="27">
        <f t="shared" si="9"/>
        <v>5.044027043236465</v>
      </c>
      <c r="N20" s="27">
        <f t="shared" si="10"/>
        <v>5.076152622116292</v>
      </c>
      <c r="O20" s="27">
        <f t="shared" si="11"/>
        <v>4.160418541971269</v>
      </c>
      <c r="P20" s="27">
        <f t="shared" si="12"/>
        <v>4.841025646231433</v>
      </c>
      <c r="Q20" s="27">
        <f t="shared" si="3"/>
        <v>5.8001567398119125</v>
      </c>
      <c r="R20" s="27">
        <f t="shared" si="4"/>
        <v>6.2821824381926685</v>
      </c>
      <c r="S20" s="27">
        <f t="shared" si="5"/>
        <v>125.32836990595611</v>
      </c>
      <c r="T20" s="32">
        <f t="shared" si="6"/>
        <v>162.6214833759591</v>
      </c>
      <c r="U20" s="4"/>
      <c r="V20" s="4"/>
      <c r="W20" s="4"/>
      <c r="X20" s="4"/>
      <c r="Y20" s="4"/>
    </row>
    <row r="21" spans="1:25" ht="20.25" customHeight="1">
      <c r="A21" s="85" t="s">
        <v>18</v>
      </c>
      <c r="B21" s="61">
        <f>(B22+B24+B26+B30+B34+B39+B41)</f>
        <v>2707</v>
      </c>
      <c r="C21" s="61">
        <f>(C22+C24+C26+C30+C34+C39+C41)</f>
        <v>2561</v>
      </c>
      <c r="D21" s="62">
        <f t="shared" si="0"/>
        <v>-5.393424455116365</v>
      </c>
      <c r="E21" s="61">
        <f>(E22+E24+E26+E30+E34+E39+E41)</f>
        <v>14077</v>
      </c>
      <c r="F21" s="61">
        <f>(F22+F24+F26+F30+F34+F39+F41)</f>
        <v>13825</v>
      </c>
      <c r="G21" s="62">
        <f t="shared" si="1"/>
        <v>-1.790154152163103</v>
      </c>
      <c r="H21" s="61">
        <f>(H22+H24+H26+H30+H34+H39+H41)</f>
        <v>249097</v>
      </c>
      <c r="I21" s="61">
        <v>259241</v>
      </c>
      <c r="J21" s="63">
        <f t="shared" si="2"/>
        <v>4.072309180760909</v>
      </c>
      <c r="K21" s="73">
        <f t="shared" si="7"/>
        <v>11.635503975929508</v>
      </c>
      <c r="L21" s="73">
        <f t="shared" si="8"/>
        <v>11.855383760762892</v>
      </c>
      <c r="M21" s="73">
        <f t="shared" si="9"/>
        <v>9.593942533122512</v>
      </c>
      <c r="N21" s="73">
        <f t="shared" si="10"/>
        <v>9.523383091431366</v>
      </c>
      <c r="O21" s="73">
        <f t="shared" si="11"/>
        <v>6.480454339693326</v>
      </c>
      <c r="P21" s="73">
        <f t="shared" si="12"/>
        <v>6.579079602394082</v>
      </c>
      <c r="Q21" s="73">
        <f t="shared" si="3"/>
        <v>5.2002216475803476</v>
      </c>
      <c r="R21" s="73">
        <f t="shared" si="4"/>
        <v>5.3982819211245605</v>
      </c>
      <c r="S21" s="73">
        <f t="shared" si="5"/>
        <v>92.01957886959734</v>
      </c>
      <c r="T21" s="74">
        <f t="shared" si="6"/>
        <v>101.22647403358063</v>
      </c>
      <c r="U21" s="4"/>
      <c r="V21" s="4"/>
      <c r="W21" s="4"/>
      <c r="X21" s="4"/>
      <c r="Y21" s="4"/>
    </row>
    <row r="22" spans="1:25" ht="15.75" customHeight="1">
      <c r="A22" s="60" t="s">
        <v>19</v>
      </c>
      <c r="B22" s="61">
        <f>SUM(B23:B23)</f>
        <v>28</v>
      </c>
      <c r="C22" s="61">
        <f>SUM(C23:C23)</f>
        <v>28</v>
      </c>
      <c r="D22" s="47">
        <f t="shared" si="0"/>
        <v>0</v>
      </c>
      <c r="E22" s="61">
        <f>SUM(E23:E23)</f>
        <v>175</v>
      </c>
      <c r="F22" s="61">
        <f>SUM(F23:F23)</f>
        <v>183</v>
      </c>
      <c r="G22" s="47">
        <f t="shared" si="1"/>
        <v>4.571428571428571</v>
      </c>
      <c r="H22" s="61">
        <f>SUM(H23:H23)</f>
        <v>8246</v>
      </c>
      <c r="I22" s="61">
        <f>SUM(I23:I23)</f>
        <v>6119</v>
      </c>
      <c r="J22" s="63">
        <f t="shared" si="2"/>
        <v>-25.794324520979867</v>
      </c>
      <c r="K22" s="73">
        <f t="shared" si="7"/>
        <v>0.12035246077799269</v>
      </c>
      <c r="L22" s="73">
        <f t="shared" si="8"/>
        <v>0.12961762799740764</v>
      </c>
      <c r="M22" s="73">
        <f t="shared" si="9"/>
        <v>0.11926830598113515</v>
      </c>
      <c r="N22" s="73">
        <f t="shared" si="10"/>
        <v>0.12605997148151465</v>
      </c>
      <c r="O22" s="73">
        <f t="shared" si="11"/>
        <v>0.21452617448267608</v>
      </c>
      <c r="P22" s="73">
        <f t="shared" si="12"/>
        <v>0.15528943372016535</v>
      </c>
      <c r="Q22" s="73">
        <f t="shared" si="3"/>
        <v>6.25</v>
      </c>
      <c r="R22" s="73">
        <f t="shared" si="4"/>
        <v>6.535714285714286</v>
      </c>
      <c r="S22" s="73">
        <f t="shared" si="5"/>
        <v>294.5</v>
      </c>
      <c r="T22" s="74">
        <f t="shared" si="6"/>
        <v>218.53571428571428</v>
      </c>
      <c r="U22" s="4"/>
      <c r="V22" s="4"/>
      <c r="W22" s="4"/>
      <c r="X22" s="4"/>
      <c r="Y22" s="4"/>
    </row>
    <row r="23" spans="1:25" ht="15.75" customHeight="1">
      <c r="A23" s="89" t="s">
        <v>20</v>
      </c>
      <c r="B23" s="25">
        <v>28</v>
      </c>
      <c r="C23" s="25">
        <v>28</v>
      </c>
      <c r="D23" s="26">
        <f t="shared" si="0"/>
        <v>0</v>
      </c>
      <c r="E23" s="25">
        <v>175</v>
      </c>
      <c r="F23" s="25">
        <v>183</v>
      </c>
      <c r="G23" s="41">
        <f t="shared" si="1"/>
        <v>4.571428571428571</v>
      </c>
      <c r="H23" s="25">
        <v>8246</v>
      </c>
      <c r="I23" s="25">
        <v>6119</v>
      </c>
      <c r="J23" s="56">
        <f t="shared" si="2"/>
        <v>-25.794324520979867</v>
      </c>
      <c r="K23" s="27">
        <f t="shared" si="7"/>
        <v>0.12035246077799269</v>
      </c>
      <c r="L23" s="27">
        <f t="shared" si="8"/>
        <v>0.12961762799740764</v>
      </c>
      <c r="M23" s="27">
        <f t="shared" si="9"/>
        <v>0.11926830598113515</v>
      </c>
      <c r="N23" s="27">
        <f t="shared" si="10"/>
        <v>0.12605997148151465</v>
      </c>
      <c r="O23" s="27">
        <f t="shared" si="11"/>
        <v>0.21452617448267608</v>
      </c>
      <c r="P23" s="27">
        <f t="shared" si="12"/>
        <v>0.15528943372016535</v>
      </c>
      <c r="Q23" s="27">
        <f t="shared" si="3"/>
        <v>6.25</v>
      </c>
      <c r="R23" s="27">
        <f t="shared" si="4"/>
        <v>6.535714285714286</v>
      </c>
      <c r="S23" s="27">
        <f t="shared" si="5"/>
        <v>294.5</v>
      </c>
      <c r="T23" s="32">
        <f t="shared" si="6"/>
        <v>218.53571428571428</v>
      </c>
      <c r="U23" s="6"/>
      <c r="V23" s="6"/>
      <c r="W23" s="4"/>
      <c r="X23" s="4"/>
      <c r="Y23" s="4"/>
    </row>
    <row r="24" spans="1:25" ht="15.75" customHeight="1">
      <c r="A24" s="60" t="s">
        <v>21</v>
      </c>
      <c r="B24" s="61">
        <f>SUM(B25:B25)</f>
        <v>184</v>
      </c>
      <c r="C24" s="61">
        <f>SUM(C25:C25)</f>
        <v>171</v>
      </c>
      <c r="D24" s="47">
        <f t="shared" si="0"/>
        <v>-7.065217391304348</v>
      </c>
      <c r="E24" s="61">
        <f>SUM(E25:E25)</f>
        <v>1237</v>
      </c>
      <c r="F24" s="61">
        <f>SUM(F25:F25)</f>
        <v>1240</v>
      </c>
      <c r="G24" s="47">
        <f t="shared" si="1"/>
        <v>0.2425222312045271</v>
      </c>
      <c r="H24" s="61">
        <f>SUM(H25:H25)</f>
        <v>21569</v>
      </c>
      <c r="I24" s="61">
        <f>SUM(I25:I25)</f>
        <v>22975</v>
      </c>
      <c r="J24" s="63">
        <f t="shared" si="2"/>
        <v>6.518614678473736</v>
      </c>
      <c r="K24" s="73">
        <f t="shared" si="7"/>
        <v>0.7908875993982376</v>
      </c>
      <c r="L24" s="73">
        <f t="shared" si="8"/>
        <v>0.7915933709841682</v>
      </c>
      <c r="M24" s="73">
        <f t="shared" si="9"/>
        <v>0.8430565399923668</v>
      </c>
      <c r="N24" s="73">
        <f t="shared" si="10"/>
        <v>0.8541768559403178</v>
      </c>
      <c r="O24" s="73">
        <f t="shared" si="11"/>
        <v>0.5611344964124231</v>
      </c>
      <c r="P24" s="73">
        <f t="shared" si="12"/>
        <v>0.5830650007714984</v>
      </c>
      <c r="Q24" s="73">
        <f t="shared" si="3"/>
        <v>6.7228260869565215</v>
      </c>
      <c r="R24" s="73">
        <f t="shared" si="4"/>
        <v>7.251461988304094</v>
      </c>
      <c r="S24" s="73">
        <f t="shared" si="5"/>
        <v>117.22282608695652</v>
      </c>
      <c r="T24" s="74">
        <f t="shared" si="6"/>
        <v>134.35672514619884</v>
      </c>
      <c r="U24" s="21"/>
      <c r="V24" s="6"/>
      <c r="W24" s="4"/>
      <c r="X24" s="4"/>
      <c r="Y24" s="4"/>
    </row>
    <row r="25" spans="1:25" ht="15.75" customHeight="1">
      <c r="A25" s="88" t="s">
        <v>22</v>
      </c>
      <c r="B25" s="25">
        <v>184</v>
      </c>
      <c r="C25" s="25">
        <v>171</v>
      </c>
      <c r="D25" s="26">
        <f t="shared" si="0"/>
        <v>-7.065217391304348</v>
      </c>
      <c r="E25" s="25">
        <v>1237</v>
      </c>
      <c r="F25" s="25">
        <v>1240</v>
      </c>
      <c r="G25" s="26">
        <f t="shared" si="1"/>
        <v>0.2425222312045271</v>
      </c>
      <c r="H25" s="25">
        <v>21569</v>
      </c>
      <c r="I25" s="25">
        <v>22975</v>
      </c>
      <c r="J25" s="56">
        <f t="shared" si="2"/>
        <v>6.518614678473736</v>
      </c>
      <c r="K25" s="27">
        <f t="shared" si="7"/>
        <v>0.7908875993982376</v>
      </c>
      <c r="L25" s="27">
        <f t="shared" si="8"/>
        <v>0.7915933709841682</v>
      </c>
      <c r="M25" s="27">
        <f t="shared" si="9"/>
        <v>0.8430565399923668</v>
      </c>
      <c r="N25" s="27">
        <f t="shared" si="10"/>
        <v>0.8541768559403178</v>
      </c>
      <c r="O25" s="27">
        <f t="shared" si="11"/>
        <v>0.5611344964124231</v>
      </c>
      <c r="P25" s="27">
        <f t="shared" si="12"/>
        <v>0.5830650007714984</v>
      </c>
      <c r="Q25" s="27">
        <f t="shared" si="3"/>
        <v>6.7228260869565215</v>
      </c>
      <c r="R25" s="27">
        <f t="shared" si="4"/>
        <v>7.251461988304094</v>
      </c>
      <c r="S25" s="27">
        <f t="shared" si="5"/>
        <v>117.22282608695652</v>
      </c>
      <c r="T25" s="32">
        <f t="shared" si="6"/>
        <v>134.35672514619884</v>
      </c>
      <c r="U25" s="6"/>
      <c r="V25" s="6"/>
      <c r="W25" s="4"/>
      <c r="X25" s="4"/>
      <c r="Y25" s="4"/>
    </row>
    <row r="26" spans="1:25" s="49" customFormat="1" ht="15.75" customHeight="1">
      <c r="A26" s="60" t="s">
        <v>23</v>
      </c>
      <c r="B26" s="61">
        <f>SUM(B27:B29)</f>
        <v>534</v>
      </c>
      <c r="C26" s="61">
        <f>SUM(C27:C29)</f>
        <v>510</v>
      </c>
      <c r="D26" s="47">
        <f t="shared" si="0"/>
        <v>-4.49438202247191</v>
      </c>
      <c r="E26" s="61">
        <f>SUM(E27:E29)</f>
        <v>3768</v>
      </c>
      <c r="F26" s="61">
        <f>SUM(F27:F29)</f>
        <v>3714</v>
      </c>
      <c r="G26" s="62">
        <f t="shared" si="1"/>
        <v>-1.4331210191082804</v>
      </c>
      <c r="H26" s="61">
        <f>SUM(H27:H29)</f>
        <v>66294</v>
      </c>
      <c r="I26" s="61">
        <v>75781</v>
      </c>
      <c r="J26" s="63">
        <f t="shared" si="2"/>
        <v>14.310495670799769</v>
      </c>
      <c r="K26" s="73">
        <f t="shared" si="7"/>
        <v>2.2952933591231464</v>
      </c>
      <c r="L26" s="73">
        <f t="shared" si="8"/>
        <v>2.3608925099527824</v>
      </c>
      <c r="M26" s="73">
        <f t="shared" si="9"/>
        <v>2.5680170110680987</v>
      </c>
      <c r="N26" s="73">
        <v>2.5</v>
      </c>
      <c r="O26" s="73">
        <f t="shared" si="11"/>
        <v>1.7246905422210197</v>
      </c>
      <c r="P26" s="73">
        <f t="shared" si="12"/>
        <v>1.9231881968863946</v>
      </c>
      <c r="Q26" s="73">
        <f t="shared" si="3"/>
        <v>7.056179775280899</v>
      </c>
      <c r="R26" s="73">
        <f t="shared" si="4"/>
        <v>7.2823529411764705</v>
      </c>
      <c r="S26" s="73">
        <f t="shared" si="5"/>
        <v>124.14606741573034</v>
      </c>
      <c r="T26" s="74">
        <f t="shared" si="6"/>
        <v>148.59019607843138</v>
      </c>
      <c r="U26" s="21"/>
      <c r="V26" s="21"/>
      <c r="W26" s="48"/>
      <c r="X26" s="48"/>
      <c r="Y26" s="48"/>
    </row>
    <row r="27" spans="1:25" ht="15.75" customHeight="1">
      <c r="A27" s="88" t="s">
        <v>24</v>
      </c>
      <c r="B27" s="25">
        <v>338</v>
      </c>
      <c r="C27" s="25">
        <v>312</v>
      </c>
      <c r="D27" s="26">
        <f t="shared" si="0"/>
        <v>-7.6923076923076925</v>
      </c>
      <c r="E27" s="25">
        <v>2337</v>
      </c>
      <c r="F27" s="25">
        <v>2217</v>
      </c>
      <c r="G27" s="26">
        <f t="shared" si="1"/>
        <v>-5.134788189987163</v>
      </c>
      <c r="H27" s="25">
        <v>35412</v>
      </c>
      <c r="I27" s="25">
        <v>38455</v>
      </c>
      <c r="J27" s="56">
        <f t="shared" si="2"/>
        <v>8.593132271546368</v>
      </c>
      <c r="K27" s="27">
        <f t="shared" si="7"/>
        <v>1.4528261336771975</v>
      </c>
      <c r="L27" s="27">
        <f t="shared" si="8"/>
        <v>1.4443107119711136</v>
      </c>
      <c r="M27" s="27">
        <f t="shared" si="9"/>
        <v>1.5927430347309306</v>
      </c>
      <c r="N27" s="27">
        <f t="shared" si="10"/>
        <v>1.527185556144907</v>
      </c>
      <c r="O27" s="27">
        <f t="shared" si="11"/>
        <v>0.9212710272593411</v>
      </c>
      <c r="P27" s="27">
        <f t="shared" si="12"/>
        <v>0.9759201133696614</v>
      </c>
      <c r="Q27" s="27">
        <f t="shared" si="3"/>
        <v>6.914201183431953</v>
      </c>
      <c r="R27" s="27">
        <f t="shared" si="4"/>
        <v>7.105769230769231</v>
      </c>
      <c r="S27" s="27">
        <f t="shared" si="5"/>
        <v>104.76923076923077</v>
      </c>
      <c r="T27" s="32">
        <f t="shared" si="6"/>
        <v>123.25320512820512</v>
      </c>
      <c r="U27" s="37"/>
      <c r="V27" s="37"/>
      <c r="W27" s="4"/>
      <c r="X27" s="4"/>
      <c r="Y27" s="4"/>
    </row>
    <row r="28" spans="1:25" ht="15.75" customHeight="1">
      <c r="A28" s="88" t="s">
        <v>25</v>
      </c>
      <c r="B28" s="25">
        <v>68</v>
      </c>
      <c r="C28" s="25">
        <v>63</v>
      </c>
      <c r="D28" s="26">
        <f t="shared" si="0"/>
        <v>-7.352941176470589</v>
      </c>
      <c r="E28" s="25">
        <v>434</v>
      </c>
      <c r="F28" s="25">
        <v>449</v>
      </c>
      <c r="G28" s="26">
        <f t="shared" si="1"/>
        <v>3.4562211981566824</v>
      </c>
      <c r="H28" s="25">
        <v>8529</v>
      </c>
      <c r="I28" s="25">
        <v>7725</v>
      </c>
      <c r="J28" s="56">
        <f t="shared" si="2"/>
        <v>-9.426661976785086</v>
      </c>
      <c r="K28" s="27">
        <f t="shared" si="7"/>
        <v>0.29228454760369654</v>
      </c>
      <c r="L28" s="27">
        <f t="shared" si="8"/>
        <v>0.2916396629941672</v>
      </c>
      <c r="M28" s="27">
        <f t="shared" si="9"/>
        <v>0.2957853988332152</v>
      </c>
      <c r="N28" s="27">
        <f t="shared" si="10"/>
        <v>0.3092946841267764</v>
      </c>
      <c r="O28" s="27">
        <f t="shared" si="11"/>
        <v>0.22188864202798259</v>
      </c>
      <c r="P28" s="27">
        <f t="shared" si="12"/>
        <v>0.19604688274036233</v>
      </c>
      <c r="Q28" s="27">
        <f t="shared" si="3"/>
        <v>6.382352941176471</v>
      </c>
      <c r="R28" s="27">
        <f t="shared" si="4"/>
        <v>7.126984126984127</v>
      </c>
      <c r="S28" s="27">
        <f t="shared" si="5"/>
        <v>125.42647058823529</v>
      </c>
      <c r="T28" s="32">
        <f t="shared" si="6"/>
        <v>122.61904761904762</v>
      </c>
      <c r="U28" s="6"/>
      <c r="V28" s="6"/>
      <c r="W28" s="4"/>
      <c r="X28" s="4"/>
      <c r="Y28" s="4"/>
    </row>
    <row r="29" spans="1:25" ht="15.75" customHeight="1">
      <c r="A29" s="88" t="s">
        <v>26</v>
      </c>
      <c r="B29" s="25">
        <v>128</v>
      </c>
      <c r="C29" s="25">
        <v>135</v>
      </c>
      <c r="D29" s="26">
        <f t="shared" si="0"/>
        <v>5.46875</v>
      </c>
      <c r="E29" s="25">
        <v>997</v>
      </c>
      <c r="F29" s="25">
        <v>1048</v>
      </c>
      <c r="G29" s="26">
        <f t="shared" si="1"/>
        <v>5.1153460381143425</v>
      </c>
      <c r="H29" s="25">
        <v>22353</v>
      </c>
      <c r="I29" s="25">
        <v>29602</v>
      </c>
      <c r="J29" s="56">
        <f t="shared" si="2"/>
        <v>32.4296515009171</v>
      </c>
      <c r="K29" s="27">
        <f t="shared" si="7"/>
        <v>0.5501826778422523</v>
      </c>
      <c r="L29" s="27">
        <f t="shared" si="8"/>
        <v>0.6249421349875012</v>
      </c>
      <c r="M29" s="27">
        <f t="shared" si="9"/>
        <v>0.6794885775039529</v>
      </c>
      <c r="N29" s="27">
        <f t="shared" si="10"/>
        <v>0.7219172137302041</v>
      </c>
      <c r="O29" s="27">
        <f t="shared" si="11"/>
        <v>0.5815308729336961</v>
      </c>
      <c r="P29" s="27">
        <f t="shared" si="12"/>
        <v>0.7512465790136189</v>
      </c>
      <c r="Q29" s="27">
        <f t="shared" si="3"/>
        <v>7.7890625</v>
      </c>
      <c r="R29" s="27">
        <f t="shared" si="4"/>
        <v>7.762962962962963</v>
      </c>
      <c r="S29" s="27">
        <f t="shared" si="5"/>
        <v>174.6328125</v>
      </c>
      <c r="T29" s="32">
        <f t="shared" si="6"/>
        <v>219.27407407407406</v>
      </c>
      <c r="U29" s="50"/>
      <c r="V29" s="50"/>
      <c r="W29" s="4"/>
      <c r="X29" s="4"/>
      <c r="Y29" s="4"/>
    </row>
    <row r="30" spans="1:25" s="38" customFormat="1" ht="15.75" customHeight="1">
      <c r="A30" s="60" t="s">
        <v>27</v>
      </c>
      <c r="B30" s="61">
        <f>SUM(B31:B33)</f>
        <v>554</v>
      </c>
      <c r="C30" s="61">
        <f>SUM(C31:C33)</f>
        <v>543</v>
      </c>
      <c r="D30" s="47">
        <f aca="true" t="shared" si="13" ref="D30:D42">(C30-B30)/B30*100</f>
        <v>-1.9855595667870036</v>
      </c>
      <c r="E30" s="61">
        <f>SUM(E31:E33)</f>
        <v>3342</v>
      </c>
      <c r="F30" s="61">
        <f>SUM(F31:F33)</f>
        <v>3337</v>
      </c>
      <c r="G30" s="62">
        <f aca="true" t="shared" si="14" ref="G30:G42">(F30-E30)/E30*100</f>
        <v>-0.14961101137043686</v>
      </c>
      <c r="H30" s="61">
        <f>SUM(H31:H33)</f>
        <v>60634</v>
      </c>
      <c r="I30" s="61">
        <v>62580</v>
      </c>
      <c r="J30" s="63">
        <f aca="true" t="shared" si="15" ref="J30:J42">(I30-H30)/H30*100</f>
        <v>3.2094204571692453</v>
      </c>
      <c r="K30" s="73">
        <f aca="true" t="shared" si="16" ref="K30:K42">B30/$B$5*100</f>
        <v>2.3812594025359983</v>
      </c>
      <c r="L30" s="73">
        <v>2.5</v>
      </c>
      <c r="M30" s="73">
        <f aca="true" t="shared" si="17" ref="M30:M42">E30/$E$5*100</f>
        <v>2.277683877651164</v>
      </c>
      <c r="N30" s="73">
        <f aca="true" t="shared" si="18" ref="N30:N42">F30/$F$5*100</f>
        <v>2.298700135703904</v>
      </c>
      <c r="O30" s="73">
        <f aca="true" t="shared" si="19" ref="O30:O42">H30/$H$5*100</f>
        <v>1.5774411913148898</v>
      </c>
      <c r="P30" s="73">
        <f aca="true" t="shared" si="20" ref="P30:P42">I30/$I$5*100</f>
        <v>1.5881700869762947</v>
      </c>
      <c r="Q30" s="73">
        <f aca="true" t="shared" si="21" ref="Q30:Q42">E30/B30</f>
        <v>6.0324909747292415</v>
      </c>
      <c r="R30" s="73">
        <f aca="true" t="shared" si="22" ref="R30:R42">F30/C30</f>
        <v>6.14548802946593</v>
      </c>
      <c r="S30" s="73">
        <f aca="true" t="shared" si="23" ref="S30:S42">H30/B30</f>
        <v>109.4476534296029</v>
      </c>
      <c r="T30" s="74">
        <f aca="true" t="shared" si="24" ref="T30:T42">I30/C30</f>
        <v>115.2486187845304</v>
      </c>
      <c r="U30" s="39"/>
      <c r="V30" s="39"/>
      <c r="W30" s="40"/>
      <c r="X30" s="35"/>
      <c r="Y30" s="35"/>
    </row>
    <row r="31" spans="1:25" ht="15.75" customHeight="1">
      <c r="A31" s="88" t="s">
        <v>28</v>
      </c>
      <c r="B31" s="25">
        <v>181</v>
      </c>
      <c r="C31" s="25">
        <v>166</v>
      </c>
      <c r="D31" s="26">
        <f t="shared" si="13"/>
        <v>-8.287292817679557</v>
      </c>
      <c r="E31" s="25">
        <v>987</v>
      </c>
      <c r="F31" s="25">
        <v>940</v>
      </c>
      <c r="G31" s="26">
        <f t="shared" si="14"/>
        <v>-4.761904761904762</v>
      </c>
      <c r="H31" s="25">
        <v>15631</v>
      </c>
      <c r="I31" s="25">
        <v>15912</v>
      </c>
      <c r="J31" s="56">
        <f t="shared" si="15"/>
        <v>1.7977096794830787</v>
      </c>
      <c r="K31" s="27">
        <f t="shared" si="16"/>
        <v>0.7779926928863099</v>
      </c>
      <c r="L31" s="27">
        <f t="shared" si="8"/>
        <v>0.768447365984631</v>
      </c>
      <c r="M31" s="27">
        <f t="shared" si="17"/>
        <v>0.6726732457336023</v>
      </c>
      <c r="N31" s="27">
        <f t="shared" si="18"/>
        <v>0.6475211649870152</v>
      </c>
      <c r="O31" s="27">
        <f t="shared" si="19"/>
        <v>0.4066527568928826</v>
      </c>
      <c r="P31" s="27">
        <f t="shared" si="20"/>
        <v>0.4038185110892745</v>
      </c>
      <c r="Q31" s="27">
        <f t="shared" si="21"/>
        <v>5.45303867403315</v>
      </c>
      <c r="R31" s="27">
        <f t="shared" si="22"/>
        <v>5.662650602409639</v>
      </c>
      <c r="S31" s="27">
        <f t="shared" si="23"/>
        <v>86.35911602209944</v>
      </c>
      <c r="T31" s="32">
        <f t="shared" si="24"/>
        <v>95.855421686747</v>
      </c>
      <c r="U31" s="25"/>
      <c r="V31" s="25"/>
      <c r="W31" s="4"/>
      <c r="X31" s="4"/>
      <c r="Y31" s="4"/>
    </row>
    <row r="32" spans="1:25" ht="15.75" customHeight="1">
      <c r="A32" s="88" t="s">
        <v>29</v>
      </c>
      <c r="B32" s="25">
        <v>180</v>
      </c>
      <c r="C32" s="25">
        <v>175</v>
      </c>
      <c r="D32" s="26">
        <f t="shared" si="13"/>
        <v>-2.7777777777777777</v>
      </c>
      <c r="E32" s="25">
        <v>1512</v>
      </c>
      <c r="F32" s="25">
        <v>1571</v>
      </c>
      <c r="G32" s="26">
        <f t="shared" si="14"/>
        <v>3.902116402116402</v>
      </c>
      <c r="H32" s="25">
        <v>29487</v>
      </c>
      <c r="I32" s="25">
        <v>32147</v>
      </c>
      <c r="J32" s="56">
        <f t="shared" si="15"/>
        <v>9.020924475192457</v>
      </c>
      <c r="K32" s="27">
        <f t="shared" si="16"/>
        <v>0.7736943907156674</v>
      </c>
      <c r="L32" s="27">
        <f t="shared" si="8"/>
        <v>0.8101101749837978</v>
      </c>
      <c r="M32" s="27">
        <f t="shared" si="17"/>
        <v>1.0304781636770077</v>
      </c>
      <c r="N32" s="27">
        <f t="shared" si="18"/>
        <v>1.0821869682921286</v>
      </c>
      <c r="O32" s="27">
        <f t="shared" si="19"/>
        <v>0.7671274929627298</v>
      </c>
      <c r="P32" s="27">
        <f t="shared" si="20"/>
        <v>0.8158341928096348</v>
      </c>
      <c r="Q32" s="27">
        <f t="shared" si="21"/>
        <v>8.4</v>
      </c>
      <c r="R32" s="27">
        <f t="shared" si="22"/>
        <v>8.977142857142857</v>
      </c>
      <c r="S32" s="27">
        <f t="shared" si="23"/>
        <v>163.81666666666666</v>
      </c>
      <c r="T32" s="32">
        <f t="shared" si="24"/>
        <v>183.69714285714286</v>
      </c>
      <c r="U32" s="25"/>
      <c r="V32" s="25"/>
      <c r="W32" s="4"/>
      <c r="X32" s="4"/>
      <c r="Y32" s="4"/>
    </row>
    <row r="33" spans="1:25" ht="15.75" customHeight="1">
      <c r="A33" s="88" t="s">
        <v>30</v>
      </c>
      <c r="B33" s="25">
        <v>193</v>
      </c>
      <c r="C33" s="25">
        <v>202</v>
      </c>
      <c r="D33" s="26">
        <f t="shared" si="13"/>
        <v>4.66321243523316</v>
      </c>
      <c r="E33" s="25">
        <v>843</v>
      </c>
      <c r="F33" s="25">
        <v>826</v>
      </c>
      <c r="G33" s="26">
        <f t="shared" si="14"/>
        <v>-2.0166073546856467</v>
      </c>
      <c r="H33" s="25">
        <v>15516</v>
      </c>
      <c r="I33" s="25">
        <v>14522</v>
      </c>
      <c r="J33" s="56">
        <f t="shared" si="15"/>
        <v>-6.406290281000258</v>
      </c>
      <c r="K33" s="27">
        <f t="shared" si="16"/>
        <v>0.829572318934021</v>
      </c>
      <c r="L33" s="27">
        <f t="shared" si="8"/>
        <v>0.935098601981298</v>
      </c>
      <c r="M33" s="27">
        <f t="shared" si="17"/>
        <v>0.5745324682405539</v>
      </c>
      <c r="N33" s="27">
        <f t="shared" si="18"/>
        <v>0.5689920024247601</v>
      </c>
      <c r="O33" s="27">
        <f t="shared" si="19"/>
        <v>0.4036609414592775</v>
      </c>
      <c r="P33" s="27">
        <f t="shared" si="20"/>
        <v>0.3685427613146333</v>
      </c>
      <c r="Q33" s="27">
        <f t="shared" si="21"/>
        <v>4.367875647668394</v>
      </c>
      <c r="R33" s="27">
        <f t="shared" si="22"/>
        <v>4.089108910891089</v>
      </c>
      <c r="S33" s="27">
        <f t="shared" si="23"/>
        <v>80.39378238341969</v>
      </c>
      <c r="T33" s="32">
        <f t="shared" si="24"/>
        <v>71.89108910891089</v>
      </c>
      <c r="U33" s="25"/>
      <c r="V33" s="25"/>
      <c r="W33" s="4"/>
      <c r="X33" s="4"/>
      <c r="Y33" s="4"/>
    </row>
    <row r="34" spans="1:25" s="38" customFormat="1" ht="15.75" customHeight="1">
      <c r="A34" s="60" t="s">
        <v>31</v>
      </c>
      <c r="B34" s="61">
        <f>SUM(B35:B38)</f>
        <v>700</v>
      </c>
      <c r="C34" s="61">
        <f>SUM(C35:C38)</f>
        <v>649</v>
      </c>
      <c r="D34" s="47">
        <f t="shared" si="13"/>
        <v>-7.285714285714286</v>
      </c>
      <c r="E34" s="61">
        <f>SUM(E35:E38)</f>
        <v>2974</v>
      </c>
      <c r="F34" s="61">
        <f>SUM(F35:F38)</f>
        <v>2835</v>
      </c>
      <c r="G34" s="62">
        <f t="shared" si="14"/>
        <v>-4.673839946200403</v>
      </c>
      <c r="H34" s="61">
        <f>SUM(H35:H38)</f>
        <v>50663</v>
      </c>
      <c r="I34" s="61">
        <v>49103</v>
      </c>
      <c r="J34" s="63">
        <f t="shared" si="15"/>
        <v>-3.079170203106804</v>
      </c>
      <c r="K34" s="73">
        <f t="shared" si="16"/>
        <v>3.0088115194498175</v>
      </c>
      <c r="L34" s="73">
        <v>3</v>
      </c>
      <c r="M34" s="73">
        <f t="shared" si="17"/>
        <v>2.0268796685022625</v>
      </c>
      <c r="N34" s="73">
        <f t="shared" si="18"/>
        <v>1.9528962795087104</v>
      </c>
      <c r="O34" s="73">
        <f t="shared" si="19"/>
        <v>1.318037785328137</v>
      </c>
      <c r="P34" s="73">
        <f t="shared" si="20"/>
        <v>1.2461475835857623</v>
      </c>
      <c r="Q34" s="73">
        <f t="shared" si="21"/>
        <v>4.248571428571428</v>
      </c>
      <c r="R34" s="73">
        <f t="shared" si="22"/>
        <v>4.368258859784284</v>
      </c>
      <c r="S34" s="73">
        <f t="shared" si="23"/>
        <v>72.37571428571428</v>
      </c>
      <c r="T34" s="74">
        <f t="shared" si="24"/>
        <v>75.65947611710324</v>
      </c>
      <c r="U34" s="28"/>
      <c r="V34" s="39"/>
      <c r="W34" s="35"/>
      <c r="X34" s="35"/>
      <c r="Y34" s="35"/>
    </row>
    <row r="35" spans="1:25" ht="15.75" customHeight="1">
      <c r="A35" s="88" t="s">
        <v>32</v>
      </c>
      <c r="B35" s="25">
        <v>138</v>
      </c>
      <c r="C35" s="25">
        <v>132</v>
      </c>
      <c r="D35" s="26">
        <f t="shared" si="13"/>
        <v>-4.3478260869565215</v>
      </c>
      <c r="E35" s="25">
        <v>877</v>
      </c>
      <c r="F35" s="25">
        <v>838</v>
      </c>
      <c r="G35" s="26">
        <f t="shared" si="14"/>
        <v>-4.4469783352337515</v>
      </c>
      <c r="H35" s="25">
        <v>18552</v>
      </c>
      <c r="I35" s="25">
        <v>18345</v>
      </c>
      <c r="J35" s="56">
        <f t="shared" si="15"/>
        <v>-1.1157826649417852</v>
      </c>
      <c r="K35" s="27">
        <f t="shared" si="16"/>
        <v>0.5931656995486783</v>
      </c>
      <c r="L35" s="27">
        <f t="shared" si="8"/>
        <v>0.6110545319877789</v>
      </c>
      <c r="M35" s="27">
        <f t="shared" si="17"/>
        <v>0.5977045962597459</v>
      </c>
      <c r="N35" s="27">
        <f t="shared" si="18"/>
        <v>0.5772582300628922</v>
      </c>
      <c r="O35" s="27">
        <f t="shared" si="19"/>
        <v>0.4826448689064525</v>
      </c>
      <c r="P35" s="27">
        <f t="shared" si="20"/>
        <v>0.4655637623135207</v>
      </c>
      <c r="Q35" s="27">
        <f t="shared" si="21"/>
        <v>6.355072463768116</v>
      </c>
      <c r="R35" s="27">
        <f t="shared" si="22"/>
        <v>6.348484848484849</v>
      </c>
      <c r="S35" s="27">
        <f t="shared" si="23"/>
        <v>134.43478260869566</v>
      </c>
      <c r="T35" s="32">
        <f t="shared" si="24"/>
        <v>138.97727272727272</v>
      </c>
      <c r="U35" s="25"/>
      <c r="V35" s="25"/>
      <c r="W35" s="4"/>
      <c r="X35" s="4"/>
      <c r="Y35" s="4"/>
    </row>
    <row r="36" spans="1:25" s="38" customFormat="1" ht="15.75" customHeight="1">
      <c r="A36" s="88" t="s">
        <v>33</v>
      </c>
      <c r="B36" s="25">
        <v>85</v>
      </c>
      <c r="C36" s="25">
        <v>80</v>
      </c>
      <c r="D36" s="26">
        <f t="shared" si="13"/>
        <v>-5.88235294117647</v>
      </c>
      <c r="E36" s="25">
        <v>399</v>
      </c>
      <c r="F36" s="25">
        <v>432</v>
      </c>
      <c r="G36" s="26">
        <f t="shared" si="14"/>
        <v>8.270676691729323</v>
      </c>
      <c r="H36" s="25">
        <v>5694</v>
      </c>
      <c r="I36" s="25">
        <v>6115</v>
      </c>
      <c r="J36" s="56">
        <f t="shared" si="15"/>
        <v>7.393747804706709</v>
      </c>
      <c r="K36" s="27">
        <f t="shared" si="16"/>
        <v>0.3653556845046207</v>
      </c>
      <c r="L36" s="27">
        <f>C36/$C$5*100</f>
        <v>0.37033607999259327</v>
      </c>
      <c r="M36" s="27">
        <f t="shared" si="17"/>
        <v>0.27193173763698814</v>
      </c>
      <c r="N36" s="27">
        <f t="shared" si="18"/>
        <v>0.2975841949727559</v>
      </c>
      <c r="O36" s="27">
        <f t="shared" si="19"/>
        <v>0.1481338876430218</v>
      </c>
      <c r="P36" s="27">
        <f t="shared" si="20"/>
        <v>0.15518792077117358</v>
      </c>
      <c r="Q36" s="27">
        <f t="shared" si="21"/>
        <v>4.694117647058824</v>
      </c>
      <c r="R36" s="27">
        <f t="shared" si="22"/>
        <v>5.4</v>
      </c>
      <c r="S36" s="27">
        <f t="shared" si="23"/>
        <v>66.98823529411764</v>
      </c>
      <c r="T36" s="32">
        <f t="shared" si="24"/>
        <v>76.4375</v>
      </c>
      <c r="U36" s="33"/>
      <c r="V36" s="33"/>
      <c r="W36" s="35"/>
      <c r="X36" s="35"/>
      <c r="Y36" s="35"/>
    </row>
    <row r="37" spans="1:25" s="38" customFormat="1" ht="15.75" customHeight="1">
      <c r="A37" s="88" t="s">
        <v>49</v>
      </c>
      <c r="B37" s="25">
        <v>189</v>
      </c>
      <c r="C37" s="25">
        <v>180</v>
      </c>
      <c r="D37" s="26">
        <f t="shared" si="13"/>
        <v>-4.761904761904762</v>
      </c>
      <c r="E37" s="25">
        <v>637</v>
      </c>
      <c r="F37" s="25">
        <v>601</v>
      </c>
      <c r="G37" s="26">
        <f t="shared" si="14"/>
        <v>-5.651491365777081</v>
      </c>
      <c r="H37" s="25">
        <v>6382</v>
      </c>
      <c r="I37" s="25">
        <v>7714</v>
      </c>
      <c r="J37" s="56">
        <f t="shared" si="15"/>
        <v>20.871200250705108</v>
      </c>
      <c r="K37" s="27">
        <f t="shared" si="16"/>
        <v>0.8123791102514507</v>
      </c>
      <c r="L37" s="27">
        <f>C37/$C$5*100</f>
        <v>0.8332561799833349</v>
      </c>
      <c r="M37" s="27">
        <f t="shared" si="17"/>
        <v>0.434136633771332</v>
      </c>
      <c r="N37" s="27">
        <f t="shared" si="18"/>
        <v>0.4140002342097831</v>
      </c>
      <c r="O37" s="27">
        <f t="shared" si="19"/>
        <v>0.1660327486718941</v>
      </c>
      <c r="P37" s="27">
        <f t="shared" si="20"/>
        <v>0.19576772213063498</v>
      </c>
      <c r="Q37" s="27">
        <f t="shared" si="21"/>
        <v>3.3703703703703702</v>
      </c>
      <c r="R37" s="27">
        <f t="shared" si="22"/>
        <v>3.338888888888889</v>
      </c>
      <c r="S37" s="27">
        <f t="shared" si="23"/>
        <v>33.767195767195766</v>
      </c>
      <c r="T37" s="32">
        <f t="shared" si="24"/>
        <v>42.855555555555554</v>
      </c>
      <c r="U37" s="33"/>
      <c r="V37" s="33"/>
      <c r="W37" s="35"/>
      <c r="X37" s="35"/>
      <c r="Y37" s="35"/>
    </row>
    <row r="38" spans="1:25" s="38" customFormat="1" ht="15.75" customHeight="1">
      <c r="A38" s="90" t="s">
        <v>50</v>
      </c>
      <c r="B38" s="33">
        <v>288</v>
      </c>
      <c r="C38" s="33">
        <v>257</v>
      </c>
      <c r="D38" s="34">
        <f t="shared" si="13"/>
        <v>-10.76388888888889</v>
      </c>
      <c r="E38" s="33">
        <v>1061</v>
      </c>
      <c r="F38" s="33">
        <v>964</v>
      </c>
      <c r="G38" s="26">
        <f t="shared" si="14"/>
        <v>-9.142318567389255</v>
      </c>
      <c r="H38" s="33">
        <v>20035</v>
      </c>
      <c r="I38" s="25">
        <v>16929</v>
      </c>
      <c r="J38" s="56">
        <f t="shared" si="15"/>
        <v>-15.502869977539307</v>
      </c>
      <c r="K38" s="75">
        <f t="shared" si="16"/>
        <v>1.2379110251450676</v>
      </c>
      <c r="L38" s="75">
        <f>C38/$C$5*100</f>
        <v>1.1897046569762058</v>
      </c>
      <c r="M38" s="75">
        <f t="shared" si="17"/>
        <v>0.7231067008341966</v>
      </c>
      <c r="N38" s="75">
        <f t="shared" si="18"/>
        <v>0.6640536202632793</v>
      </c>
      <c r="O38" s="75">
        <f t="shared" si="19"/>
        <v>0.5212262801067687</v>
      </c>
      <c r="P38" s="75">
        <f t="shared" si="20"/>
        <v>0.429628178370433</v>
      </c>
      <c r="Q38" s="75">
        <f t="shared" si="21"/>
        <v>3.6840277777777777</v>
      </c>
      <c r="R38" s="75">
        <f t="shared" si="22"/>
        <v>3.7509727626459144</v>
      </c>
      <c r="S38" s="75">
        <f t="shared" si="23"/>
        <v>69.56597222222223</v>
      </c>
      <c r="T38" s="76">
        <f t="shared" si="24"/>
        <v>65.8715953307393</v>
      </c>
      <c r="U38" s="33"/>
      <c r="V38" s="33"/>
      <c r="W38" s="35"/>
      <c r="X38" s="35"/>
      <c r="Y38" s="35"/>
    </row>
    <row r="39" spans="1:25" s="38" customFormat="1" ht="15.75" customHeight="1">
      <c r="A39" s="60" t="s">
        <v>34</v>
      </c>
      <c r="B39" s="61">
        <f>SUM(B40:B40)</f>
        <v>404</v>
      </c>
      <c r="C39" s="43">
        <f>SUM(C40:C40)</f>
        <v>375</v>
      </c>
      <c r="D39" s="42">
        <f t="shared" si="13"/>
        <v>-7.1782178217821775</v>
      </c>
      <c r="E39" s="61">
        <f>SUM(E40:E40)</f>
        <v>1464</v>
      </c>
      <c r="F39" s="43">
        <f>SUM(F40:F40)</f>
        <v>1430</v>
      </c>
      <c r="G39" s="62">
        <f t="shared" si="14"/>
        <v>-2.3224043715846996</v>
      </c>
      <c r="H39" s="61">
        <f>SUM(H40:H40)</f>
        <v>22750</v>
      </c>
      <c r="I39" s="61">
        <f>SUM(I40:I40)</f>
        <v>23258</v>
      </c>
      <c r="J39" s="63">
        <f t="shared" si="15"/>
        <v>2.232967032967033</v>
      </c>
      <c r="K39" s="73">
        <f t="shared" si="16"/>
        <v>1.736514076939609</v>
      </c>
      <c r="L39" s="73">
        <v>1.7</v>
      </c>
      <c r="M39" s="73">
        <f t="shared" si="17"/>
        <v>0.9977645711793249</v>
      </c>
      <c r="N39" s="73">
        <f t="shared" si="18"/>
        <v>0.9850587935440762</v>
      </c>
      <c r="O39" s="73">
        <f t="shared" si="19"/>
        <v>0.5918591401262286</v>
      </c>
      <c r="P39" s="73">
        <f t="shared" si="20"/>
        <v>0.5902470419126664</v>
      </c>
      <c r="Q39" s="73">
        <f t="shared" si="21"/>
        <v>3.623762376237624</v>
      </c>
      <c r="R39" s="73">
        <f t="shared" si="22"/>
        <v>3.8133333333333335</v>
      </c>
      <c r="S39" s="73">
        <f t="shared" si="23"/>
        <v>56.31188118811881</v>
      </c>
      <c r="T39" s="74">
        <f t="shared" si="24"/>
        <v>62.02133333333333</v>
      </c>
      <c r="U39" s="39"/>
      <c r="V39" s="39"/>
      <c r="W39" s="35"/>
      <c r="X39" s="35"/>
      <c r="Y39" s="35"/>
    </row>
    <row r="40" spans="1:25" ht="15.75" customHeight="1">
      <c r="A40" s="88" t="s">
        <v>51</v>
      </c>
      <c r="B40" s="25">
        <v>404</v>
      </c>
      <c r="C40" s="86">
        <v>375</v>
      </c>
      <c r="D40" s="51">
        <f t="shared" si="13"/>
        <v>-7.1782178217821775</v>
      </c>
      <c r="E40" s="25">
        <v>1464</v>
      </c>
      <c r="F40" s="25">
        <v>1430</v>
      </c>
      <c r="G40" s="26">
        <f t="shared" si="14"/>
        <v>-2.3224043715846996</v>
      </c>
      <c r="H40" s="25">
        <v>22750</v>
      </c>
      <c r="I40" s="86">
        <v>23258</v>
      </c>
      <c r="J40" s="56">
        <f t="shared" si="15"/>
        <v>2.232967032967033</v>
      </c>
      <c r="K40" s="27">
        <f t="shared" si="16"/>
        <v>1.736514076939609</v>
      </c>
      <c r="L40" s="27">
        <f>C40/$C$5*100</f>
        <v>1.735950374965281</v>
      </c>
      <c r="M40" s="27">
        <f t="shared" si="17"/>
        <v>0.9977645711793249</v>
      </c>
      <c r="N40" s="27">
        <f t="shared" si="18"/>
        <v>0.9850587935440762</v>
      </c>
      <c r="O40" s="27">
        <f t="shared" si="19"/>
        <v>0.5918591401262286</v>
      </c>
      <c r="P40" s="27">
        <f t="shared" si="20"/>
        <v>0.5902470419126664</v>
      </c>
      <c r="Q40" s="27">
        <f t="shared" si="21"/>
        <v>3.623762376237624</v>
      </c>
      <c r="R40" s="27">
        <f t="shared" si="22"/>
        <v>3.8133333333333335</v>
      </c>
      <c r="S40" s="27">
        <f t="shared" si="23"/>
        <v>56.31188118811881</v>
      </c>
      <c r="T40" s="32">
        <f t="shared" si="24"/>
        <v>62.02133333333333</v>
      </c>
      <c r="U40" s="25"/>
      <c r="V40" s="25"/>
      <c r="W40" s="4"/>
      <c r="X40" s="4"/>
      <c r="Y40" s="4"/>
    </row>
    <row r="41" spans="1:25" s="38" customFormat="1" ht="15.75" customHeight="1">
      <c r="A41" s="67" t="s">
        <v>35</v>
      </c>
      <c r="B41" s="61">
        <f>SUM(B42:B43)</f>
        <v>303</v>
      </c>
      <c r="C41" s="43">
        <f>SUM(C42:C43)</f>
        <v>285</v>
      </c>
      <c r="D41" s="42">
        <f t="shared" si="13"/>
        <v>-5.9405940594059405</v>
      </c>
      <c r="E41" s="61">
        <f>SUM(E42:E43)</f>
        <v>1117</v>
      </c>
      <c r="F41" s="61">
        <f>SUM(F42:F43)</f>
        <v>1086</v>
      </c>
      <c r="G41" s="62">
        <f t="shared" si="14"/>
        <v>-2.775290957923008</v>
      </c>
      <c r="H41" s="61">
        <f>SUM(H42:H43)</f>
        <v>18941</v>
      </c>
      <c r="I41" s="61">
        <v>19426</v>
      </c>
      <c r="J41" s="63">
        <f t="shared" si="15"/>
        <v>2.560582862573254</v>
      </c>
      <c r="K41" s="73">
        <f t="shared" si="16"/>
        <v>1.3023855577047068</v>
      </c>
      <c r="L41" s="73">
        <v>1.3893423295969818</v>
      </c>
      <c r="M41" s="73">
        <f t="shared" si="17"/>
        <v>0.7612725587481599</v>
      </c>
      <c r="N41" s="73">
        <f t="shared" si="18"/>
        <v>0.7480936012509558</v>
      </c>
      <c r="O41" s="73">
        <f t="shared" si="19"/>
        <v>0.49276500980795146</v>
      </c>
      <c r="P41" s="73">
        <f t="shared" si="20"/>
        <v>0.49299763677854747</v>
      </c>
      <c r="Q41" s="73">
        <f t="shared" si="21"/>
        <v>3.6864686468646863</v>
      </c>
      <c r="R41" s="73">
        <f t="shared" si="22"/>
        <v>3.8105263157894735</v>
      </c>
      <c r="S41" s="73">
        <f t="shared" si="23"/>
        <v>62.51155115511551</v>
      </c>
      <c r="T41" s="74">
        <f t="shared" si="24"/>
        <v>68.16140350877193</v>
      </c>
      <c r="U41" s="39"/>
      <c r="V41" s="39"/>
      <c r="W41" s="35"/>
      <c r="X41" s="35"/>
      <c r="Y41" s="35"/>
    </row>
    <row r="42" spans="1:25" ht="15.75" customHeight="1">
      <c r="A42" s="88" t="s">
        <v>36</v>
      </c>
      <c r="B42" s="25">
        <v>172</v>
      </c>
      <c r="C42" s="25">
        <v>171</v>
      </c>
      <c r="D42" s="44">
        <f t="shared" si="13"/>
        <v>-0.5813953488372093</v>
      </c>
      <c r="E42" s="25">
        <v>582</v>
      </c>
      <c r="F42" s="25">
        <v>606</v>
      </c>
      <c r="G42" s="26">
        <f t="shared" si="14"/>
        <v>4.123711340206185</v>
      </c>
      <c r="H42" s="25">
        <v>10518</v>
      </c>
      <c r="I42" s="25">
        <v>11779</v>
      </c>
      <c r="J42" s="56">
        <f t="shared" si="15"/>
        <v>11.98897128731698</v>
      </c>
      <c r="K42" s="27">
        <f t="shared" si="16"/>
        <v>0.7393079733505266</v>
      </c>
      <c r="L42" s="27">
        <f>C42/$C$5*100</f>
        <v>0.7915933709841682</v>
      </c>
      <c r="M42" s="27">
        <f t="shared" si="17"/>
        <v>0.39665230903440385</v>
      </c>
      <c r="N42" s="27">
        <f t="shared" si="18"/>
        <v>0.41744449572567144</v>
      </c>
      <c r="O42" s="27">
        <f t="shared" si="19"/>
        <v>0.2736340411361614</v>
      </c>
      <c r="P42" s="27">
        <f t="shared" si="20"/>
        <v>0.2989302565435247</v>
      </c>
      <c r="Q42" s="27">
        <f t="shared" si="21"/>
        <v>3.383720930232558</v>
      </c>
      <c r="R42" s="27">
        <f t="shared" si="22"/>
        <v>3.543859649122807</v>
      </c>
      <c r="S42" s="27">
        <f t="shared" si="23"/>
        <v>61.151162790697676</v>
      </c>
      <c r="T42" s="32">
        <f t="shared" si="24"/>
        <v>68.88304093567251</v>
      </c>
      <c r="U42" s="25"/>
      <c r="V42" s="25"/>
      <c r="W42" s="4"/>
      <c r="X42" s="4"/>
      <c r="Y42" s="4"/>
    </row>
    <row r="43" spans="1:25" ht="15.75" customHeight="1">
      <c r="A43" s="90" t="s">
        <v>37</v>
      </c>
      <c r="B43" s="33">
        <v>131</v>
      </c>
      <c r="C43" s="33">
        <v>114</v>
      </c>
      <c r="D43" s="45">
        <f>(C43-B43)/B43*100</f>
        <v>-12.977099236641221</v>
      </c>
      <c r="E43" s="33">
        <v>535</v>
      </c>
      <c r="F43" s="33">
        <v>480</v>
      </c>
      <c r="G43" s="34">
        <f>(F43-E43)/E43*100</f>
        <v>-10.2803738317757</v>
      </c>
      <c r="H43" s="33">
        <v>8423</v>
      </c>
      <c r="I43" s="33">
        <v>7648</v>
      </c>
      <c r="J43" s="66">
        <f>(I43-H43)/H43*100</f>
        <v>-9.200997269381455</v>
      </c>
      <c r="K43" s="75">
        <f>B43/$B$5*100</f>
        <v>0.5630775843541801</v>
      </c>
      <c r="L43" s="75">
        <f>C43/$C$5*100</f>
        <v>0.5277289139894454</v>
      </c>
      <c r="M43" s="75">
        <f>E43/$E$5*100</f>
        <v>0.36462024971375606</v>
      </c>
      <c r="N43" s="75">
        <f>F43/$F$5*100</f>
        <v>0.3306491055252843</v>
      </c>
      <c r="O43" s="75">
        <f>H43/$H$5*100</f>
        <v>0.21913096867179002</v>
      </c>
      <c r="P43" s="75">
        <f>I43/$I$5*100</f>
        <v>0.19409275847227073</v>
      </c>
      <c r="Q43" s="75">
        <f>E43/B43</f>
        <v>4.083969465648855</v>
      </c>
      <c r="R43" s="75">
        <f>F43/C43</f>
        <v>4.2105263157894735</v>
      </c>
      <c r="S43" s="75">
        <f>H43/B43</f>
        <v>64.29770992366412</v>
      </c>
      <c r="T43" s="76">
        <f>I43/C43</f>
        <v>67.08771929824562</v>
      </c>
      <c r="U43" s="25"/>
      <c r="V43" s="25"/>
      <c r="W43" s="4"/>
      <c r="X43" s="4"/>
      <c r="Y43" s="4"/>
    </row>
    <row r="44" spans="1:25" ht="15.75" customHeight="1">
      <c r="A44" s="78"/>
      <c r="B44" s="25"/>
      <c r="C44" s="25"/>
      <c r="D44" s="79"/>
      <c r="E44" s="25"/>
      <c r="F44" s="25"/>
      <c r="G44" s="26"/>
      <c r="H44" s="25"/>
      <c r="I44" s="25"/>
      <c r="J44" s="26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5"/>
      <c r="V44" s="25"/>
      <c r="W44" s="4"/>
      <c r="X44" s="4"/>
      <c r="Y44" s="4"/>
    </row>
    <row r="45" spans="1:25" ht="13.5">
      <c r="A45" s="84"/>
      <c r="B45" s="80"/>
      <c r="C45" s="80"/>
      <c r="D45" s="81"/>
      <c r="E45" s="7"/>
      <c r="F45" s="7"/>
      <c r="G45" s="8"/>
      <c r="H45" s="9"/>
      <c r="I45" s="9"/>
      <c r="J45" s="8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7"/>
      <c r="V45" s="7"/>
      <c r="W45" s="4"/>
      <c r="X45" s="4"/>
      <c r="Y45" s="4"/>
    </row>
    <row r="46" spans="1:25" ht="13.5">
      <c r="A46" s="14"/>
      <c r="B46" s="7"/>
      <c r="C46" s="7"/>
      <c r="D46" s="8"/>
      <c r="E46" s="7"/>
      <c r="F46" s="7"/>
      <c r="G46" s="8"/>
      <c r="H46" s="9"/>
      <c r="I46" s="9"/>
      <c r="J46" s="8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7"/>
      <c r="V46" s="7"/>
      <c r="W46" s="4"/>
      <c r="X46" s="4"/>
      <c r="Y46" s="4"/>
    </row>
    <row r="47" spans="1:25" ht="13.5">
      <c r="A47" s="14"/>
      <c r="B47" s="7"/>
      <c r="C47" s="7"/>
      <c r="D47" s="8"/>
      <c r="E47" s="7"/>
      <c r="F47" s="7"/>
      <c r="G47" s="8"/>
      <c r="H47" s="9"/>
      <c r="I47" s="9"/>
      <c r="J47" s="8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7"/>
      <c r="V47" s="7"/>
      <c r="W47" s="4"/>
      <c r="X47" s="4"/>
      <c r="Y47" s="4"/>
    </row>
    <row r="48" spans="1:25" ht="13.5">
      <c r="A48" s="87" t="s">
        <v>85</v>
      </c>
      <c r="B48" s="25"/>
      <c r="C48" s="25"/>
      <c r="D48" s="79"/>
      <c r="E48" s="25"/>
      <c r="F48" s="25"/>
      <c r="G48" s="26"/>
      <c r="H48" s="25"/>
      <c r="I48" s="25"/>
      <c r="J48" s="8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7"/>
      <c r="V48" s="7"/>
      <c r="W48" s="4"/>
      <c r="X48" s="4"/>
      <c r="Y48" s="4"/>
    </row>
    <row r="49" spans="1:25" ht="13.5">
      <c r="A49" s="14" t="s">
        <v>86</v>
      </c>
      <c r="B49" s="7"/>
      <c r="C49" s="7"/>
      <c r="D49" s="8"/>
      <c r="E49" s="7"/>
      <c r="F49" s="7"/>
      <c r="G49" s="8"/>
      <c r="H49" s="9"/>
      <c r="I49" s="9"/>
      <c r="J49" s="8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7"/>
      <c r="V49" s="7"/>
      <c r="W49" s="4"/>
      <c r="X49" s="4"/>
      <c r="Y49" s="4"/>
    </row>
    <row r="50" spans="1:25" ht="13.5">
      <c r="A50" s="14"/>
      <c r="B50" s="7"/>
      <c r="C50" s="7"/>
      <c r="D50" s="8"/>
      <c r="E50" s="7"/>
      <c r="F50" s="7"/>
      <c r="G50" s="8"/>
      <c r="H50" s="9"/>
      <c r="I50" s="9"/>
      <c r="J50" s="8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7"/>
      <c r="V50" s="7"/>
      <c r="W50" s="4"/>
      <c r="X50" s="4"/>
      <c r="Y50" s="4"/>
    </row>
    <row r="51" spans="1:25" ht="13.5">
      <c r="A51" s="14" t="s">
        <v>60</v>
      </c>
      <c r="B51" s="7" t="s">
        <v>62</v>
      </c>
      <c r="C51" s="7"/>
      <c r="D51" s="8"/>
      <c r="E51" s="7"/>
      <c r="F51" s="7"/>
      <c r="G51" s="8"/>
      <c r="H51" s="9"/>
      <c r="I51" s="9"/>
      <c r="J51" s="46"/>
      <c r="K51" s="4"/>
      <c r="L51" s="4"/>
      <c r="M51" s="4"/>
      <c r="N51" s="4"/>
      <c r="O51" s="4"/>
      <c r="P51" s="4"/>
      <c r="Q51" s="4"/>
      <c r="R51" s="4"/>
      <c r="S51" s="4"/>
      <c r="T51" s="4"/>
      <c r="U51" s="7"/>
      <c r="V51" s="7"/>
      <c r="W51" s="4"/>
      <c r="X51" s="4"/>
      <c r="Y51" s="4"/>
    </row>
    <row r="52" spans="1:25" ht="13.5">
      <c r="A52" s="14" t="s">
        <v>57</v>
      </c>
      <c r="B52" s="7" t="s">
        <v>58</v>
      </c>
      <c r="C52" s="7"/>
      <c r="D52" s="8"/>
      <c r="E52" s="7"/>
      <c r="F52" s="7"/>
      <c r="G52" s="8"/>
      <c r="H52" s="9"/>
      <c r="I52" s="9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7"/>
      <c r="V52" s="7"/>
      <c r="W52" s="4"/>
      <c r="X52" s="4"/>
      <c r="Y52" s="4"/>
    </row>
    <row r="53" spans="1:25" ht="13.5">
      <c r="A53" s="82" t="s">
        <v>67</v>
      </c>
      <c r="B53" s="83" t="s">
        <v>78</v>
      </c>
      <c r="C53" s="46"/>
      <c r="D53" s="46"/>
      <c r="E53" s="7"/>
      <c r="F53" s="7"/>
      <c r="G53" s="8"/>
      <c r="H53" s="9"/>
      <c r="I53" s="9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7"/>
      <c r="V53" s="7"/>
      <c r="W53" s="4"/>
      <c r="X53" s="4"/>
      <c r="Y53" s="4"/>
    </row>
    <row r="54" spans="1:25" ht="13.5">
      <c r="A54" s="82" t="s">
        <v>64</v>
      </c>
      <c r="B54" s="83" t="s">
        <v>75</v>
      </c>
      <c r="C54" s="46"/>
      <c r="D54" s="46"/>
      <c r="E54" s="46"/>
      <c r="I54" s="9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7"/>
      <c r="V54" s="7"/>
      <c r="W54" s="4"/>
      <c r="X54" s="4"/>
      <c r="Y54" s="4"/>
    </row>
    <row r="55" spans="1:25" ht="13.5">
      <c r="A55" s="14" t="s">
        <v>55</v>
      </c>
      <c r="B55" s="7" t="s">
        <v>56</v>
      </c>
      <c r="C55" s="7"/>
      <c r="G55" s="46"/>
      <c r="H55" s="46"/>
      <c r="I55" s="46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7"/>
      <c r="V55" s="7"/>
      <c r="W55" s="4"/>
      <c r="X55" s="4"/>
      <c r="Y55" s="4"/>
    </row>
    <row r="56" spans="1:25" ht="13.5">
      <c r="A56" s="14" t="s">
        <v>59</v>
      </c>
      <c r="B56" s="7" t="s">
        <v>61</v>
      </c>
      <c r="C56" s="7"/>
      <c r="F56" s="68"/>
      <c r="G56" s="46"/>
      <c r="H56" s="46"/>
      <c r="I56" s="46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7"/>
      <c r="V56" s="7"/>
      <c r="W56" s="4"/>
      <c r="X56" s="4"/>
      <c r="Y56" s="4"/>
    </row>
    <row r="57" spans="1:25" ht="13.5">
      <c r="A57" s="82" t="s">
        <v>72</v>
      </c>
      <c r="B57" s="83" t="s">
        <v>83</v>
      </c>
      <c r="C57" s="46"/>
      <c r="D57" s="46"/>
      <c r="E57" s="46"/>
      <c r="F57" s="68"/>
      <c r="G57" s="46"/>
      <c r="H57" s="46"/>
      <c r="I57" s="46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3.5">
      <c r="A58" s="82" t="s">
        <v>68</v>
      </c>
      <c r="B58" s="83" t="s">
        <v>79</v>
      </c>
      <c r="C58" s="46"/>
      <c r="D58" s="46"/>
      <c r="E58" s="46"/>
      <c r="F58" s="68"/>
      <c r="G58" s="46"/>
      <c r="H58" s="46"/>
      <c r="I58" s="46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3.5">
      <c r="A59" s="82" t="s">
        <v>63</v>
      </c>
      <c r="B59" s="83" t="s">
        <v>74</v>
      </c>
      <c r="C59" s="46"/>
      <c r="D59" s="46"/>
      <c r="E59" s="46"/>
      <c r="F59" s="68"/>
      <c r="G59" s="46"/>
      <c r="H59" s="46"/>
      <c r="I59" s="46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3.5">
      <c r="A60" s="82" t="s">
        <v>65</v>
      </c>
      <c r="B60" s="83" t="s">
        <v>76</v>
      </c>
      <c r="C60" s="46"/>
      <c r="F60" s="68"/>
      <c r="G60" s="46"/>
      <c r="H60" s="46"/>
      <c r="I60" s="46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3.5">
      <c r="A61" s="82" t="s">
        <v>66</v>
      </c>
      <c r="B61" s="83" t="s">
        <v>77</v>
      </c>
      <c r="C61" s="46"/>
      <c r="E61" s="46"/>
      <c r="F61" s="68"/>
      <c r="G61" s="46"/>
      <c r="H61" s="46"/>
      <c r="I61" s="46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3.5">
      <c r="A62" s="82" t="s">
        <v>70</v>
      </c>
      <c r="B62" s="83" t="s">
        <v>81</v>
      </c>
      <c r="C62" s="46"/>
      <c r="D62" s="46"/>
      <c r="E62" s="46"/>
      <c r="F62" s="68"/>
      <c r="G62" s="46"/>
      <c r="H62" s="46"/>
      <c r="I62" s="46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3.5">
      <c r="A63" s="82" t="s">
        <v>69</v>
      </c>
      <c r="B63" s="83" t="s">
        <v>80</v>
      </c>
      <c r="C63" s="46"/>
      <c r="E63" s="46"/>
      <c r="F63" s="68"/>
      <c r="G63" s="46"/>
      <c r="H63" s="46"/>
      <c r="I63" s="46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3.5">
      <c r="A64" s="82" t="s">
        <v>71</v>
      </c>
      <c r="B64" s="83" t="s">
        <v>82</v>
      </c>
      <c r="C64" s="46"/>
      <c r="D64" s="46"/>
      <c r="E64" s="46"/>
      <c r="F64" s="68"/>
      <c r="G64" s="46"/>
      <c r="H64" s="46"/>
      <c r="I64" s="46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10" ht="13.5">
      <c r="A65" s="82" t="s">
        <v>73</v>
      </c>
      <c r="B65" s="83" t="s">
        <v>84</v>
      </c>
      <c r="C65" s="46"/>
      <c r="D65" s="46"/>
      <c r="E65" s="46"/>
      <c r="F65" s="68"/>
      <c r="G65" s="46"/>
      <c r="H65" s="46"/>
      <c r="I65" s="46"/>
      <c r="J65" s="46"/>
    </row>
    <row r="66" spans="7:10" ht="13.5">
      <c r="G66" s="46"/>
      <c r="H66" s="46"/>
      <c r="I66" s="46"/>
      <c r="J66" s="46"/>
    </row>
    <row r="67" spans="4:14" ht="13.5">
      <c r="D67" s="69"/>
      <c r="E67" s="69"/>
      <c r="F67" s="70"/>
      <c r="G67" s="69"/>
      <c r="H67" s="69"/>
      <c r="I67" s="69"/>
      <c r="J67" s="69"/>
      <c r="K67" s="3"/>
      <c r="L67" s="3"/>
      <c r="M67" s="15"/>
      <c r="N67" s="3"/>
    </row>
    <row r="68" spans="4:12" ht="13.5">
      <c r="D68" s="71"/>
      <c r="E68" s="71"/>
      <c r="F68" s="72"/>
      <c r="G68" s="71"/>
      <c r="H68" s="71"/>
      <c r="I68" s="71"/>
      <c r="J68" s="71"/>
      <c r="K68" s="1"/>
      <c r="L68" s="2"/>
    </row>
    <row r="69" spans="1:12" ht="13.5">
      <c r="A69" s="71"/>
      <c r="B69" s="71"/>
      <c r="C69" s="71"/>
      <c r="D69" s="71"/>
      <c r="E69" s="71"/>
      <c r="F69" s="72"/>
      <c r="G69" s="71"/>
      <c r="H69" s="71"/>
      <c r="I69" s="71"/>
      <c r="J69" s="71"/>
      <c r="K69" s="1"/>
      <c r="L69" s="2"/>
    </row>
    <row r="70" spans="1:12" ht="13.5">
      <c r="A70" s="71"/>
      <c r="B70" s="71"/>
      <c r="C70" s="71"/>
      <c r="D70" s="71"/>
      <c r="E70" s="71"/>
      <c r="F70" s="72"/>
      <c r="G70" s="71"/>
      <c r="H70" s="71"/>
      <c r="I70" s="71"/>
      <c r="J70" s="71"/>
      <c r="K70" s="1"/>
      <c r="L70" s="2"/>
    </row>
    <row r="71" spans="1:12" ht="13.5">
      <c r="A71" s="71"/>
      <c r="B71" s="71"/>
      <c r="C71" s="71"/>
      <c r="D71" s="71"/>
      <c r="E71" s="71"/>
      <c r="F71" s="72"/>
      <c r="G71" s="71"/>
      <c r="H71" s="71"/>
      <c r="I71" s="71"/>
      <c r="J71" s="71"/>
      <c r="K71" s="1"/>
      <c r="L71" s="2"/>
    </row>
    <row r="72" spans="1:12" ht="13.5">
      <c r="A72" s="71"/>
      <c r="B72" s="71"/>
      <c r="C72" s="71"/>
      <c r="D72" s="71"/>
      <c r="E72" s="71"/>
      <c r="F72" s="72"/>
      <c r="G72" s="71"/>
      <c r="H72" s="71"/>
      <c r="I72" s="71"/>
      <c r="J72" s="71"/>
      <c r="K72" s="1"/>
      <c r="L72" s="2"/>
    </row>
    <row r="73" spans="1:12" ht="13.5">
      <c r="A73" s="71"/>
      <c r="B73" s="71"/>
      <c r="C73" s="71"/>
      <c r="D73" s="71"/>
      <c r="E73" s="71"/>
      <c r="F73" s="72"/>
      <c r="G73" s="71"/>
      <c r="H73" s="71"/>
      <c r="I73" s="71"/>
      <c r="J73" s="71"/>
      <c r="K73" s="1"/>
      <c r="L73" s="2"/>
    </row>
    <row r="74" spans="1:12" ht="13.5">
      <c r="A74" s="71"/>
      <c r="B74" s="71"/>
      <c r="C74" s="71"/>
      <c r="D74" s="71"/>
      <c r="E74" s="71"/>
      <c r="F74" s="72"/>
      <c r="G74" s="71"/>
      <c r="H74" s="71"/>
      <c r="I74" s="71"/>
      <c r="J74" s="71"/>
      <c r="K74" s="1"/>
      <c r="L74" s="2"/>
    </row>
    <row r="75" spans="1:12" ht="13.5">
      <c r="A75" s="71"/>
      <c r="B75" s="71"/>
      <c r="C75" s="71"/>
      <c r="D75" s="71"/>
      <c r="E75" s="71"/>
      <c r="F75" s="72"/>
      <c r="G75" s="71"/>
      <c r="H75" s="71"/>
      <c r="I75" s="71"/>
      <c r="J75" s="71"/>
      <c r="K75" s="1"/>
      <c r="L75" s="2"/>
    </row>
    <row r="76" spans="1:12" ht="13.5">
      <c r="A76" s="71"/>
      <c r="B76" s="71"/>
      <c r="C76" s="71"/>
      <c r="D76" s="71"/>
      <c r="E76" s="71"/>
      <c r="F76" s="72"/>
      <c r="G76" s="71"/>
      <c r="H76" s="71"/>
      <c r="I76" s="71"/>
      <c r="J76" s="71"/>
      <c r="K76" s="1"/>
      <c r="L76" s="2"/>
    </row>
    <row r="77" spans="1:12" ht="13.5">
      <c r="A77" s="71"/>
      <c r="B77" s="71"/>
      <c r="C77" s="71"/>
      <c r="D77" s="71"/>
      <c r="E77" s="71"/>
      <c r="F77" s="72"/>
      <c r="G77" s="71"/>
      <c r="H77" s="71"/>
      <c r="I77" s="71"/>
      <c r="J77" s="71"/>
      <c r="K77" s="1"/>
      <c r="L77" s="2"/>
    </row>
    <row r="78" spans="1:12" ht="13.5">
      <c r="A78" s="71"/>
      <c r="B78" s="71"/>
      <c r="C78" s="71"/>
      <c r="D78" s="71"/>
      <c r="E78" s="71"/>
      <c r="F78" s="72"/>
      <c r="G78" s="71"/>
      <c r="H78" s="71"/>
      <c r="I78" s="71"/>
      <c r="J78" s="71"/>
      <c r="K78" s="1"/>
      <c r="L78" s="2"/>
    </row>
    <row r="79" spans="1:12" ht="13.5">
      <c r="A79" s="71"/>
      <c r="B79" s="71"/>
      <c r="C79" s="71"/>
      <c r="D79" s="71"/>
      <c r="E79" s="71"/>
      <c r="F79" s="72"/>
      <c r="G79" s="71"/>
      <c r="H79" s="71"/>
      <c r="I79" s="71"/>
      <c r="J79" s="71"/>
      <c r="K79" s="1"/>
      <c r="L79" s="2"/>
    </row>
    <row r="80" spans="1:12" ht="13.5">
      <c r="A80" s="71"/>
      <c r="B80" s="71"/>
      <c r="C80" s="71"/>
      <c r="D80" s="71"/>
      <c r="E80" s="71"/>
      <c r="F80" s="72"/>
      <c r="G80" s="71"/>
      <c r="H80" s="71"/>
      <c r="I80" s="71"/>
      <c r="J80" s="71"/>
      <c r="K80" s="1"/>
      <c r="L80" s="2"/>
    </row>
    <row r="81" spans="1:12" ht="13.5">
      <c r="A81" s="71"/>
      <c r="B81" s="71"/>
      <c r="C81" s="71"/>
      <c r="D81" s="71"/>
      <c r="E81" s="71"/>
      <c r="F81" s="72"/>
      <c r="G81" s="71"/>
      <c r="H81" s="71"/>
      <c r="I81" s="71"/>
      <c r="J81" s="71"/>
      <c r="K81" s="1"/>
      <c r="L81" s="2"/>
    </row>
    <row r="82" spans="1:12" ht="13.5">
      <c r="A82" s="46"/>
      <c r="B82" s="46"/>
      <c r="C82" s="46"/>
      <c r="D82" s="46"/>
      <c r="E82" s="46"/>
      <c r="F82" s="68"/>
      <c r="G82" s="46"/>
      <c r="H82" s="46"/>
      <c r="I82" s="46"/>
      <c r="J82" s="46"/>
      <c r="K82" s="1"/>
      <c r="L82" s="2"/>
    </row>
    <row r="83" spans="1:12" ht="13.5">
      <c r="A83" s="46"/>
      <c r="B83" s="46"/>
      <c r="C83" s="46"/>
      <c r="D83" s="46"/>
      <c r="E83" s="46"/>
      <c r="F83" s="68"/>
      <c r="G83" s="46"/>
      <c r="H83" s="46"/>
      <c r="I83" s="46"/>
      <c r="J83" s="46"/>
      <c r="K83" s="1"/>
      <c r="L83" s="2"/>
    </row>
    <row r="84" spans="1:12" ht="13.5">
      <c r="A84" s="46"/>
      <c r="B84" s="46"/>
      <c r="C84" s="46"/>
      <c r="D84" s="46"/>
      <c r="E84" s="46"/>
      <c r="F84" s="68"/>
      <c r="G84" s="46"/>
      <c r="H84" s="46"/>
      <c r="I84" s="46"/>
      <c r="J84" s="46"/>
      <c r="K84" s="1"/>
      <c r="L84" s="2"/>
    </row>
    <row r="85" spans="1:12" ht="13.5">
      <c r="A85" s="46"/>
      <c r="B85" s="46"/>
      <c r="C85" s="46"/>
      <c r="D85" s="46"/>
      <c r="E85" s="46"/>
      <c r="F85" s="68"/>
      <c r="G85" s="46"/>
      <c r="H85" s="46"/>
      <c r="I85" s="46"/>
      <c r="J85" s="46"/>
      <c r="K85" s="1"/>
      <c r="L85" s="2"/>
    </row>
    <row r="86" spans="1:12" ht="13.5">
      <c r="A86" s="46"/>
      <c r="B86" s="46"/>
      <c r="C86" s="46"/>
      <c r="D86" s="46"/>
      <c r="E86" s="46"/>
      <c r="F86" s="68"/>
      <c r="G86" s="46"/>
      <c r="H86" s="46"/>
      <c r="I86" s="46"/>
      <c r="J86" s="46"/>
      <c r="K86" s="1"/>
      <c r="L86" s="2"/>
    </row>
    <row r="87" spans="1:12" ht="13.5">
      <c r="A87" s="46"/>
      <c r="B87" s="46"/>
      <c r="C87" s="46"/>
      <c r="D87" s="46"/>
      <c r="E87" s="46"/>
      <c r="F87" s="68"/>
      <c r="G87" s="46"/>
      <c r="H87" s="46"/>
      <c r="I87" s="46"/>
      <c r="J87" s="46"/>
      <c r="K87" s="1"/>
      <c r="L87" s="2"/>
    </row>
    <row r="88" spans="1:12" ht="13.5">
      <c r="A88" s="46"/>
      <c r="B88" s="46"/>
      <c r="C88" s="46"/>
      <c r="D88" s="46"/>
      <c r="E88" s="46"/>
      <c r="F88" s="68"/>
      <c r="G88" s="46"/>
      <c r="H88" s="46"/>
      <c r="I88" s="46"/>
      <c r="J88" s="46"/>
      <c r="K88" s="1"/>
      <c r="L88" s="2"/>
    </row>
    <row r="89" spans="11:12" ht="13.5">
      <c r="K89" s="1"/>
      <c r="L89" s="2"/>
    </row>
    <row r="90" spans="11:12" ht="13.5">
      <c r="K90" s="1"/>
      <c r="L90" s="2"/>
    </row>
    <row r="91" spans="11:12" ht="13.5">
      <c r="K91" s="1"/>
      <c r="L91" s="2"/>
    </row>
    <row r="92" spans="11:12" ht="13.5">
      <c r="K92" s="1"/>
      <c r="L92" s="2"/>
    </row>
    <row r="93" spans="11:12" ht="13.5">
      <c r="K93" s="1"/>
      <c r="L93" s="2"/>
    </row>
    <row r="94" spans="11:12" ht="13.5">
      <c r="K94" s="1"/>
      <c r="L94" s="2"/>
    </row>
    <row r="95" spans="11:12" ht="13.5">
      <c r="K95" s="1"/>
      <c r="L95" s="2"/>
    </row>
    <row r="96" spans="11:12" ht="13.5">
      <c r="K96" s="1"/>
      <c r="L96" s="2"/>
    </row>
    <row r="97" spans="11:12" ht="13.5">
      <c r="K97" s="1"/>
      <c r="L97" s="2"/>
    </row>
    <row r="98" spans="11:12" ht="13.5">
      <c r="K98" s="1"/>
      <c r="L98" s="2"/>
    </row>
    <row r="99" spans="11:12" ht="13.5">
      <c r="K99" s="1"/>
      <c r="L99" s="2"/>
    </row>
    <row r="100" spans="11:12" ht="13.5">
      <c r="K100" s="1"/>
      <c r="L100" s="2"/>
    </row>
    <row r="101" spans="11:12" ht="13.5">
      <c r="K101" s="1"/>
      <c r="L101" s="2"/>
    </row>
    <row r="102" spans="11:12" ht="13.5">
      <c r="K102" s="1"/>
      <c r="L102" s="2"/>
    </row>
    <row r="103" spans="11:12" ht="13.5">
      <c r="K103" s="1"/>
      <c r="L103" s="2"/>
    </row>
    <row r="104" spans="11:12" ht="13.5">
      <c r="K104" s="1"/>
      <c r="L104" s="2"/>
    </row>
    <row r="105" spans="11:12" ht="13.5">
      <c r="K105" s="1"/>
      <c r="L105" s="2"/>
    </row>
    <row r="106" spans="11:12" ht="13.5">
      <c r="K106" s="1"/>
      <c r="L106" s="2"/>
    </row>
    <row r="107" spans="11:12" ht="13.5">
      <c r="K107" s="1"/>
      <c r="L107" s="2"/>
    </row>
    <row r="108" spans="11:12" ht="13.5">
      <c r="K108" s="1"/>
      <c r="L108" s="2"/>
    </row>
    <row r="109" spans="11:12" ht="13.5">
      <c r="K109" s="1"/>
      <c r="L109" s="2"/>
    </row>
    <row r="110" spans="11:12" ht="13.5">
      <c r="K110" s="1"/>
      <c r="L110" s="2"/>
    </row>
    <row r="111" spans="11:12" ht="13.5">
      <c r="K111" s="1"/>
      <c r="L111" s="2"/>
    </row>
    <row r="112" spans="11:12" ht="13.5">
      <c r="K112" s="1"/>
      <c r="L112" s="2"/>
    </row>
    <row r="113" spans="11:12" ht="13.5">
      <c r="K113" s="1"/>
      <c r="L113" s="2"/>
    </row>
    <row r="114" spans="11:12" ht="13.5">
      <c r="K114" s="1"/>
      <c r="L114" s="2"/>
    </row>
    <row r="115" spans="11:12" ht="13.5">
      <c r="K115" s="1"/>
      <c r="L115" s="2"/>
    </row>
    <row r="116" spans="11:12" ht="13.5">
      <c r="K116" s="1"/>
      <c r="L116" s="2"/>
    </row>
    <row r="117" spans="11:12" ht="13.5">
      <c r="K117" s="1"/>
      <c r="L117" s="2"/>
    </row>
    <row r="118" spans="11:12" ht="13.5">
      <c r="K118" s="1"/>
      <c r="L118" s="2"/>
    </row>
    <row r="119" spans="11:12" ht="13.5">
      <c r="K119" s="1"/>
      <c r="L119" s="2"/>
    </row>
    <row r="120" spans="11:12" ht="13.5">
      <c r="K120" s="1"/>
      <c r="L120" s="2"/>
    </row>
    <row r="121" spans="11:12" ht="13.5">
      <c r="K121" s="1"/>
      <c r="L121" s="2"/>
    </row>
    <row r="122" spans="11:12" ht="13.5">
      <c r="K122" s="1"/>
      <c r="L122" s="2"/>
    </row>
    <row r="123" spans="11:12" ht="13.5">
      <c r="K123" s="1"/>
      <c r="L123" s="2"/>
    </row>
    <row r="124" spans="11:12" ht="13.5">
      <c r="K124" s="1"/>
      <c r="L124" s="2"/>
    </row>
    <row r="125" spans="11:12" ht="13.5">
      <c r="K125" s="1"/>
      <c r="L125" s="2"/>
    </row>
    <row r="126" spans="11:12" ht="13.5">
      <c r="K126" s="1"/>
      <c r="L126" s="2"/>
    </row>
    <row r="127" spans="11:12" ht="13.5">
      <c r="K127" s="1"/>
      <c r="L127" s="2"/>
    </row>
    <row r="128" spans="11:12" ht="13.5">
      <c r="K128" s="1"/>
      <c r="L128" s="2"/>
    </row>
    <row r="129" spans="11:12" ht="13.5">
      <c r="K129" s="1"/>
      <c r="L129" s="2"/>
    </row>
    <row r="130" spans="11:12" ht="13.5">
      <c r="K130" s="1"/>
      <c r="L130" s="2"/>
    </row>
    <row r="131" spans="11:12" ht="13.5">
      <c r="K131" s="1"/>
      <c r="L131" s="2"/>
    </row>
    <row r="132" spans="11:12" ht="13.5">
      <c r="K132" s="1"/>
      <c r="L132" s="2"/>
    </row>
    <row r="133" spans="11:12" ht="13.5">
      <c r="K133" s="1"/>
      <c r="L133" s="2"/>
    </row>
    <row r="134" spans="11:12" ht="13.5">
      <c r="K134" s="1"/>
      <c r="L134" s="2"/>
    </row>
    <row r="135" spans="11:12" ht="13.5">
      <c r="K135" s="1"/>
      <c r="L135" s="2"/>
    </row>
    <row r="136" spans="11:12" ht="13.5">
      <c r="K136" s="1"/>
      <c r="L136" s="2"/>
    </row>
    <row r="137" spans="11:12" ht="13.5">
      <c r="K137" s="1"/>
      <c r="L137" s="2"/>
    </row>
  </sheetData>
  <printOptions/>
  <pageMargins left="0.7874015748031497" right="0.57" top="1.03" bottom="0.984251968503937" header="0.5118110236220472" footer="0.5118110236220472"/>
  <pageSetup horizontalDpi="600" verticalDpi="600" orientation="portrait" pageOrder="overThenDown" paperSize="9" r:id="rId1"/>
  <rowBreaks count="1" manualBreakCount="1">
    <brk id="44" max="19" man="1"/>
  </rowBreaks>
  <colBreaks count="1" manualBreakCount="1">
    <brk id="1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商工統計係</dc:creator>
  <cp:keywords/>
  <dc:description/>
  <cp:lastModifiedBy>三重県</cp:lastModifiedBy>
  <cp:lastPrinted>2008-12-02T00:17:29Z</cp:lastPrinted>
  <dcterms:created xsi:type="dcterms:W3CDTF">1998-02-13T04:35:32Z</dcterms:created>
  <dcterms:modified xsi:type="dcterms:W3CDTF">2008-12-02T00:18:00Z</dcterms:modified>
  <cp:category/>
  <cp:version/>
  <cp:contentType/>
  <cp:contentStatus/>
</cp:coreProperties>
</file>