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25" activeTab="0"/>
  </bookViews>
  <sheets>
    <sheet name="当年度" sheetId="1" r:id="rId1"/>
    <sheet name="前年度" sheetId="2" r:id="rId2"/>
    <sheet name="増減額" sheetId="3" r:id="rId3"/>
    <sheet name="増減率" sheetId="4" r:id="rId4"/>
  </sheets>
  <definedNames>
    <definedName name="\p">#REF!</definedName>
    <definedName name="_xlnm.Print_Area" localSheetId="1">'前年度'!$C$2:$O$38</definedName>
    <definedName name="_xlnm.Print_Area" localSheetId="2">'増減額'!$C$2:$O$38</definedName>
    <definedName name="_xlnm.Print_Area" localSheetId="3">'増減率'!$C$2:$O$38</definedName>
    <definedName name="_xlnm.Print_Area" localSheetId="0">'当年度'!$C$2:$O$37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<sst xmlns="http://schemas.openxmlformats.org/spreadsheetml/2006/main" count="206" uniqueCount="55">
  <si>
    <t>(単位：％)</t>
  </si>
  <si>
    <t>歳入総額</t>
  </si>
  <si>
    <t>歳出総額</t>
  </si>
  <si>
    <t>歳入歳出差引</t>
  </si>
  <si>
    <t>翌年度に繰り</t>
  </si>
  <si>
    <t>実質収支</t>
  </si>
  <si>
    <t>単年度収支</t>
  </si>
  <si>
    <t>積 立 金</t>
  </si>
  <si>
    <t>繰上償還額</t>
  </si>
  <si>
    <t>実質単年度</t>
  </si>
  <si>
    <t>実質収支比率</t>
  </si>
  <si>
    <t>標準財政規模</t>
  </si>
  <si>
    <t>越すべき財源</t>
  </si>
  <si>
    <t>取崩し額</t>
  </si>
  <si>
    <t>収      支</t>
  </si>
  <si>
    <t>津    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</si>
  <si>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</si>
  <si>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</si>
  <si>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</si>
  <si>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</si>
  <si>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</si>
  <si>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</si>
  <si>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</si>
  <si>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</si>
  <si>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</si>
  <si>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</si>
  <si>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</si>
  <si>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</si>
  <si>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</si>
  <si>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</si>
  <si>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</si>
  <si>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</si>
  <si>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</si>
  <si>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</si>
  <si>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</si>
  <si>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</si>
  <si>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</si>
  <si>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</si>
  <si>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&lt;町村計&gt;</t>
  </si>
  <si>
    <t>&lt;県　計&gt;</t>
  </si>
  <si>
    <t>増減率</t>
  </si>
  <si>
    <t>増減額</t>
  </si>
  <si>
    <t>＊単純平均</t>
  </si>
  <si>
    <t>(単位:千円,％)</t>
  </si>
  <si>
    <t>前年度</t>
  </si>
  <si>
    <t>当年度</t>
  </si>
  <si>
    <t>四日市市</t>
  </si>
  <si>
    <t>いなべ市</t>
  </si>
  <si>
    <t>志 摩 市</t>
  </si>
  <si>
    <t>伊 賀 市</t>
  </si>
  <si>
    <t>大 紀 町</t>
  </si>
  <si>
    <t>南伊勢町</t>
  </si>
  <si>
    <t>紀 北 町</t>
  </si>
  <si>
    <t>臨時財政対策</t>
  </si>
  <si>
    <t>債発行可能額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</si>
</sst>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;&quot;△ &quot;0.0"/>
    <numFmt numFmtId="178" formatCode="0.0_);[Red]\(0.0\)"/>
    <numFmt numFmtId="179" formatCode="#,##0_);[Red]\(#,##0\)"/>
    <numFmt numFmtId="180" formatCode="#,##0;&quot;▲ &quot;#,##0"/>
    <numFmt numFmtId="181" formatCode="0.0;&quot;▲ &quot;0.0"/>
    <numFmt numFmtId="182" formatCode="#,##0.0;&quot;▲ &quot;#,##0.0"/>
    <numFmt numFmtId="183" formatCode="0;&quot;▲ &quot;0"/>
  </numFmts>
  <fonts count="3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55">
    <xf numFmtId="37" fontId="0" fillId="0" borderId="0" xfId="0" applyAlignment="1">
      <alignment/>
    </xf>
    <xf numFmtId="37" fontId="0" fillId="0" borderId="1" xfId="0" applyBorder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1" xfId="0" applyBorder="1" applyAlignment="1" applyProtection="1">
      <alignment horizontal="left"/>
      <protection/>
    </xf>
    <xf numFmtId="37" fontId="0" fillId="0" borderId="1" xfId="0" applyBorder="1" applyAlignment="1" applyProtection="1">
      <alignment horizontal="center"/>
      <protection/>
    </xf>
    <xf numFmtId="37" fontId="0" fillId="0" borderId="2" xfId="0" applyBorder="1" applyAlignment="1">
      <alignment/>
    </xf>
    <xf numFmtId="37" fontId="0" fillId="0" borderId="3" xfId="0" applyBorder="1" applyAlignment="1" applyProtection="1">
      <alignment horizontal="center"/>
      <protection/>
    </xf>
    <xf numFmtId="37" fontId="0" fillId="0" borderId="4" xfId="0" applyBorder="1" applyAlignment="1">
      <alignment/>
    </xf>
    <xf numFmtId="176" fontId="0" fillId="0" borderId="5" xfId="0" applyNumberFormat="1" applyBorder="1" applyAlignment="1" applyProtection="1">
      <alignment/>
      <protection/>
    </xf>
    <xf numFmtId="37" fontId="0" fillId="0" borderId="4" xfId="0" applyBorder="1" applyAlignment="1" applyProtection="1">
      <alignment horizontal="center"/>
      <protection/>
    </xf>
    <xf numFmtId="37" fontId="0" fillId="0" borderId="1" xfId="0" applyBorder="1" applyAlignment="1" applyProtection="1">
      <alignment horizontal="right"/>
      <protection/>
    </xf>
    <xf numFmtId="37" fontId="0" fillId="0" borderId="6" xfId="0" applyBorder="1" applyAlignment="1">
      <alignment/>
    </xf>
    <xf numFmtId="37" fontId="0" fillId="0" borderId="7" xfId="0" applyBorder="1" applyAlignment="1">
      <alignment/>
    </xf>
    <xf numFmtId="37" fontId="0" fillId="0" borderId="8" xfId="0" applyBorder="1" applyAlignment="1">
      <alignment/>
    </xf>
    <xf numFmtId="37" fontId="0" fillId="0" borderId="9" xfId="0" applyBorder="1" applyAlignment="1">
      <alignment/>
    </xf>
    <xf numFmtId="37" fontId="0" fillId="0" borderId="10" xfId="0" applyBorder="1" applyAlignment="1">
      <alignment/>
    </xf>
    <xf numFmtId="180" fontId="0" fillId="0" borderId="6" xfId="16" applyNumberFormat="1" applyBorder="1" applyAlignment="1">
      <alignment/>
    </xf>
    <xf numFmtId="182" fontId="0" fillId="0" borderId="5" xfId="0" applyNumberFormat="1" applyBorder="1" applyAlignment="1" applyProtection="1">
      <alignment horizontal="right"/>
      <protection/>
    </xf>
    <xf numFmtId="37" fontId="0" fillId="0" borderId="11" xfId="0" applyBorder="1" applyAlignment="1">
      <alignment/>
    </xf>
    <xf numFmtId="180" fontId="0" fillId="0" borderId="11" xfId="16" applyNumberFormat="1" applyBorder="1" applyAlignment="1">
      <alignment/>
    </xf>
    <xf numFmtId="37" fontId="0" fillId="0" borderId="12" xfId="0" applyBorder="1" applyAlignment="1">
      <alignment/>
    </xf>
    <xf numFmtId="37" fontId="0" fillId="0" borderId="13" xfId="0" applyBorder="1" applyAlignment="1">
      <alignment/>
    </xf>
    <xf numFmtId="37" fontId="0" fillId="0" borderId="14" xfId="0" applyBorder="1" applyAlignment="1">
      <alignment/>
    </xf>
    <xf numFmtId="37" fontId="0" fillId="0" borderId="5" xfId="0" applyBorder="1" applyAlignment="1">
      <alignment/>
    </xf>
    <xf numFmtId="37" fontId="0" fillId="0" borderId="15" xfId="0" applyBorder="1" applyAlignment="1">
      <alignment/>
    </xf>
    <xf numFmtId="180" fontId="0" fillId="0" borderId="5" xfId="16" applyNumberFormat="1" applyBorder="1" applyAlignment="1">
      <alignment/>
    </xf>
    <xf numFmtId="37" fontId="0" fillId="0" borderId="16" xfId="0" applyBorder="1" applyAlignment="1">
      <alignment/>
    </xf>
    <xf numFmtId="37" fontId="0" fillId="0" borderId="0" xfId="0" applyAlignment="1">
      <alignment shrinkToFit="1"/>
    </xf>
    <xf numFmtId="37" fontId="0" fillId="0" borderId="1" xfId="0" applyBorder="1" applyAlignment="1">
      <alignment shrinkToFit="1"/>
    </xf>
    <xf numFmtId="37" fontId="0" fillId="0" borderId="2" xfId="0" applyBorder="1" applyAlignment="1">
      <alignment shrinkToFit="1"/>
    </xf>
    <xf numFmtId="37" fontId="0" fillId="0" borderId="3" xfId="0" applyBorder="1" applyAlignment="1">
      <alignment shrinkToFit="1"/>
    </xf>
    <xf numFmtId="37" fontId="0" fillId="0" borderId="4" xfId="0" applyBorder="1" applyAlignment="1">
      <alignment shrinkToFit="1"/>
    </xf>
    <xf numFmtId="37" fontId="0" fillId="0" borderId="11" xfId="0" applyBorder="1" applyAlignment="1" applyProtection="1">
      <alignment horizontal="center" shrinkToFit="1"/>
      <protection/>
    </xf>
    <xf numFmtId="37" fontId="0" fillId="0" borderId="6" xfId="0" applyBorder="1" applyAlignment="1" applyProtection="1">
      <alignment horizontal="center" shrinkToFit="1"/>
      <protection/>
    </xf>
    <xf numFmtId="37" fontId="0" fillId="0" borderId="17" xfId="0" applyBorder="1" applyAlignment="1" applyProtection="1">
      <alignment horizontal="center" shrinkToFit="1"/>
      <protection/>
    </xf>
    <xf numFmtId="37" fontId="0" fillId="0" borderId="5" xfId="0" applyBorder="1" applyAlignment="1" applyProtection="1">
      <alignment horizontal="center" shrinkToFit="1"/>
      <protection/>
    </xf>
    <xf numFmtId="37" fontId="0" fillId="0" borderId="18" xfId="0" applyBorder="1" applyAlignment="1" applyProtection="1">
      <alignment horizontal="center" shrinkToFit="1"/>
      <protection/>
    </xf>
    <xf numFmtId="176" fontId="0" fillId="0" borderId="17" xfId="0" applyNumberFormat="1" applyBorder="1" applyAlignment="1" applyProtection="1">
      <alignment/>
      <protection/>
    </xf>
    <xf numFmtId="182" fontId="0" fillId="0" borderId="17" xfId="0" applyNumberFormat="1" applyBorder="1" applyAlignment="1" applyProtection="1">
      <alignment horizontal="right"/>
      <protection/>
    </xf>
    <xf numFmtId="180" fontId="0" fillId="0" borderId="17" xfId="0" applyNumberFormat="1" applyBorder="1" applyAlignment="1" applyProtection="1">
      <alignment shrinkToFit="1"/>
      <protection/>
    </xf>
    <xf numFmtId="182" fontId="0" fillId="0" borderId="17" xfId="0" applyNumberFormat="1" applyBorder="1" applyAlignment="1" applyProtection="1">
      <alignment shrinkToFit="1"/>
      <protection/>
    </xf>
    <xf numFmtId="180" fontId="0" fillId="0" borderId="6" xfId="0" applyNumberFormat="1" applyBorder="1" applyAlignment="1" applyProtection="1">
      <alignment shrinkToFit="1"/>
      <protection/>
    </xf>
    <xf numFmtId="182" fontId="0" fillId="0" borderId="6" xfId="0" applyNumberFormat="1" applyBorder="1" applyAlignment="1" applyProtection="1">
      <alignment shrinkToFit="1"/>
      <protection/>
    </xf>
    <xf numFmtId="180" fontId="0" fillId="0" borderId="5" xfId="0" applyNumberFormat="1" applyBorder="1" applyAlignment="1" applyProtection="1">
      <alignment shrinkToFit="1"/>
      <protection/>
    </xf>
    <xf numFmtId="182" fontId="0" fillId="0" borderId="5" xfId="0" applyNumberFormat="1" applyBorder="1" applyAlignment="1" applyProtection="1">
      <alignment shrinkToFit="1"/>
      <protection/>
    </xf>
    <xf numFmtId="180" fontId="0" fillId="0" borderId="18" xfId="0" applyNumberFormat="1" applyBorder="1" applyAlignment="1" applyProtection="1">
      <alignment shrinkToFit="1"/>
      <protection/>
    </xf>
    <xf numFmtId="182" fontId="0" fillId="0" borderId="18" xfId="0" applyNumberFormat="1" applyBorder="1" applyAlignment="1" applyProtection="1">
      <alignment shrinkToFit="1"/>
      <protection/>
    </xf>
    <xf numFmtId="37" fontId="0" fillId="0" borderId="18" xfId="0" applyBorder="1" applyAlignment="1" applyProtection="1">
      <alignment shrinkToFit="1"/>
      <protection/>
    </xf>
    <xf numFmtId="178" fontId="0" fillId="0" borderId="18" xfId="0" applyNumberFormat="1" applyFont="1" applyBorder="1" applyAlignment="1" applyProtection="1">
      <alignment shrinkToFit="1"/>
      <protection locked="0"/>
    </xf>
    <xf numFmtId="180" fontId="0" fillId="0" borderId="18" xfId="16" applyNumberFormat="1" applyBorder="1" applyAlignment="1" applyProtection="1">
      <alignment shrinkToFit="1"/>
      <protection/>
    </xf>
    <xf numFmtId="182" fontId="0" fillId="0" borderId="18" xfId="0" applyNumberFormat="1" applyBorder="1" applyAlignment="1" applyProtection="1">
      <alignment horizontal="right" shrinkToFit="1"/>
      <protection/>
    </xf>
    <xf numFmtId="180" fontId="0" fillId="0" borderId="6" xfId="0" applyNumberFormat="1" applyBorder="1" applyAlignment="1">
      <alignment/>
    </xf>
    <xf numFmtId="37" fontId="0" fillId="0" borderId="4" xfId="0" applyBorder="1" applyAlignment="1">
      <alignment horizontal="center"/>
    </xf>
    <xf numFmtId="38" fontId="0" fillId="0" borderId="0" xfId="16" applyAlignment="1">
      <alignment/>
    </xf>
    <xf numFmtId="180" fontId="0" fillId="0" borderId="13" xfId="0" applyNumberForma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8"/>
  <sheetViews>
    <sheetView tabSelected="1" view="pageBreakPreview" zoomScale="60" zoomScaleNormal="75" workbookViewId="0" topLeftCell="B1">
      <pane xSplit="1" ySplit="5" topLeftCell="C6" activePane="bottomRight" state="frozen"/>
      <selection pane="topLeft" activeCell="G62" sqref="G62"/>
      <selection pane="topRight" activeCell="G62" sqref="G62"/>
      <selection pane="bottomLeft" activeCell="G62" sqref="G62"/>
      <selection pane="bottomRight" activeCell="C4" sqref="C4"/>
    </sheetView>
  </sheetViews>
  <sheetFormatPr defaultColWidth="8.66015625" defaultRowHeight="18"/>
  <cols>
    <col min="1" max="1" width="8.83203125" style="27" customWidth="1"/>
    <col min="2" max="2" width="13.16015625" style="27" customWidth="1"/>
    <col min="3" max="14" width="13.33203125" style="0" customWidth="1"/>
    <col min="15" max="15" width="13.83203125" style="0" customWidth="1"/>
  </cols>
  <sheetData>
    <row r="1" ht="17.25">
      <c r="C1" t="s">
        <v>45</v>
      </c>
    </row>
    <row r="2" spans="2:14" ht="17.25">
      <c r="B2" s="28"/>
      <c r="C2" s="1"/>
      <c r="D2" s="1"/>
      <c r="E2" s="1"/>
      <c r="F2" s="1"/>
      <c r="G2" s="1"/>
      <c r="H2" s="1"/>
      <c r="I2" s="10"/>
      <c r="K2" s="1"/>
      <c r="L2" s="1"/>
      <c r="M2" s="3"/>
      <c r="N2" s="3" t="s">
        <v>43</v>
      </c>
    </row>
    <row r="3" spans="2:15" ht="17.25">
      <c r="B3" s="29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2:15" ht="17.25">
      <c r="B4" s="30"/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7</v>
      </c>
      <c r="L4" s="6" t="s">
        <v>9</v>
      </c>
      <c r="M4" s="6" t="s">
        <v>10</v>
      </c>
      <c r="N4" s="6" t="s">
        <v>11</v>
      </c>
      <c r="O4" s="6" t="s">
        <v>53</v>
      </c>
    </row>
    <row r="5" spans="2:15" ht="17.25">
      <c r="B5" s="31"/>
      <c r="C5" s="7"/>
      <c r="D5" s="7"/>
      <c r="E5" s="7"/>
      <c r="F5" s="9" t="s">
        <v>12</v>
      </c>
      <c r="G5" s="7"/>
      <c r="H5" s="7"/>
      <c r="I5" s="7"/>
      <c r="J5" s="7"/>
      <c r="K5" s="9" t="s">
        <v>13</v>
      </c>
      <c r="L5" s="9" t="s">
        <v>14</v>
      </c>
      <c r="M5" s="7"/>
      <c r="N5" s="7"/>
      <c r="O5" s="52" t="s">
        <v>54</v>
      </c>
    </row>
    <row r="6" spans="2:15" ht="21.75" customHeight="1">
      <c r="B6" s="32" t="s">
        <v>15</v>
      </c>
      <c r="C6" s="12">
        <v>94834129</v>
      </c>
      <c r="D6" s="12">
        <v>92019773</v>
      </c>
      <c r="E6" s="12">
        <v>2814356</v>
      </c>
      <c r="F6" s="18">
        <v>132172</v>
      </c>
      <c r="G6" s="18">
        <v>2682184</v>
      </c>
      <c r="H6" s="19">
        <v>-3459372</v>
      </c>
      <c r="I6" s="18">
        <v>3395758</v>
      </c>
      <c r="J6" s="18">
        <v>138928</v>
      </c>
      <c r="K6" s="20">
        <v>1500000</v>
      </c>
      <c r="L6" s="54">
        <v>-1424686</v>
      </c>
      <c r="M6" s="37">
        <f>ROUND(G6/(N6+O6)*100,1)</f>
        <v>4.3</v>
      </c>
      <c r="N6" s="18">
        <v>59676984</v>
      </c>
      <c r="O6" s="18">
        <v>2888590</v>
      </c>
    </row>
    <row r="7" spans="2:15" ht="21.75" customHeight="1">
      <c r="B7" s="33" t="s">
        <v>46</v>
      </c>
      <c r="C7" s="11">
        <v>101749290</v>
      </c>
      <c r="D7" s="13">
        <v>99496480</v>
      </c>
      <c r="E7" s="13">
        <v>2252810</v>
      </c>
      <c r="F7" s="11">
        <v>202729</v>
      </c>
      <c r="G7" s="11">
        <v>2050081</v>
      </c>
      <c r="H7" s="16">
        <v>-9237</v>
      </c>
      <c r="I7" s="11">
        <v>1006733</v>
      </c>
      <c r="J7" s="11">
        <v>35184</v>
      </c>
      <c r="K7" s="15">
        <v>0</v>
      </c>
      <c r="L7" s="16">
        <v>1032680</v>
      </c>
      <c r="M7" s="37">
        <f aca="true" t="shared" si="0" ref="M7:M34">ROUND(G7/(N7+O7)*100,1)</f>
        <v>3.1</v>
      </c>
      <c r="N7" s="11">
        <v>64532217</v>
      </c>
      <c r="O7" s="11">
        <v>2344306</v>
      </c>
    </row>
    <row r="8" spans="2:15" ht="21.75" customHeight="1">
      <c r="B8" s="33" t="s">
        <v>16</v>
      </c>
      <c r="C8" s="11">
        <v>44930887</v>
      </c>
      <c r="D8" s="13">
        <v>44345928</v>
      </c>
      <c r="E8" s="13">
        <v>584959</v>
      </c>
      <c r="F8" s="11">
        <v>185046</v>
      </c>
      <c r="G8" s="11">
        <v>399913</v>
      </c>
      <c r="H8" s="16">
        <v>-193988</v>
      </c>
      <c r="I8" s="11">
        <v>47288</v>
      </c>
      <c r="J8" s="11">
        <v>45090</v>
      </c>
      <c r="K8" s="15">
        <v>0</v>
      </c>
      <c r="L8" s="16">
        <v>-101610</v>
      </c>
      <c r="M8" s="37">
        <f t="shared" si="0"/>
        <v>1.5</v>
      </c>
      <c r="N8" s="11">
        <v>25673049</v>
      </c>
      <c r="O8" s="11">
        <v>1326341</v>
      </c>
    </row>
    <row r="9" spans="2:15" ht="21.75" customHeight="1">
      <c r="B9" s="33" t="s">
        <v>17</v>
      </c>
      <c r="C9" s="11">
        <v>55688668</v>
      </c>
      <c r="D9" s="13">
        <v>54904385</v>
      </c>
      <c r="E9" s="13">
        <v>784283</v>
      </c>
      <c r="F9" s="11">
        <v>55072</v>
      </c>
      <c r="G9" s="11">
        <v>729211</v>
      </c>
      <c r="H9" s="16">
        <v>-455304</v>
      </c>
      <c r="I9" s="11">
        <v>600679</v>
      </c>
      <c r="J9" s="11">
        <v>181365</v>
      </c>
      <c r="K9" s="15">
        <v>868782</v>
      </c>
      <c r="L9" s="16">
        <v>-542042</v>
      </c>
      <c r="M9" s="37">
        <f t="shared" si="0"/>
        <v>2</v>
      </c>
      <c r="N9" s="11">
        <v>35676499</v>
      </c>
      <c r="O9" s="11">
        <v>1631340</v>
      </c>
    </row>
    <row r="10" spans="2:15" ht="21.75" customHeight="1">
      <c r="B10" s="33" t="s">
        <v>18</v>
      </c>
      <c r="C10" s="11">
        <v>48626298</v>
      </c>
      <c r="D10" s="13">
        <v>47058370</v>
      </c>
      <c r="E10" s="13">
        <v>1567928</v>
      </c>
      <c r="F10" s="11">
        <v>77693</v>
      </c>
      <c r="G10" s="11">
        <v>1490235</v>
      </c>
      <c r="H10" s="16">
        <v>-50332</v>
      </c>
      <c r="I10" s="11">
        <v>8625</v>
      </c>
      <c r="J10" s="11">
        <v>242477</v>
      </c>
      <c r="K10" s="15">
        <v>1255041</v>
      </c>
      <c r="L10" s="16">
        <v>-1054271</v>
      </c>
      <c r="M10" s="37">
        <f t="shared" si="0"/>
        <v>5.4</v>
      </c>
      <c r="N10" s="11">
        <v>26271307</v>
      </c>
      <c r="O10" s="11">
        <v>1286451</v>
      </c>
    </row>
    <row r="11" spans="2:15" ht="21.75" customHeight="1">
      <c r="B11" s="33" t="s">
        <v>19</v>
      </c>
      <c r="C11" s="11">
        <v>59334655</v>
      </c>
      <c r="D11" s="13">
        <v>56995293</v>
      </c>
      <c r="E11" s="13">
        <v>2339362</v>
      </c>
      <c r="F11" s="11">
        <v>709694</v>
      </c>
      <c r="G11" s="11">
        <v>1629668</v>
      </c>
      <c r="H11" s="16">
        <v>-886342</v>
      </c>
      <c r="I11" s="11">
        <v>85173</v>
      </c>
      <c r="J11" s="11">
        <v>23200</v>
      </c>
      <c r="K11" s="15">
        <v>2000000</v>
      </c>
      <c r="L11" s="16">
        <v>-2777969</v>
      </c>
      <c r="M11" s="37">
        <f t="shared" si="0"/>
        <v>4.3</v>
      </c>
      <c r="N11" s="11">
        <v>36828726</v>
      </c>
      <c r="O11" s="11">
        <v>1474880</v>
      </c>
    </row>
    <row r="12" spans="2:15" ht="21.75" customHeight="1">
      <c r="B12" s="33" t="s">
        <v>20</v>
      </c>
      <c r="C12" s="11">
        <v>22169828</v>
      </c>
      <c r="D12" s="13">
        <v>21735908</v>
      </c>
      <c r="E12" s="13">
        <v>433920</v>
      </c>
      <c r="F12" s="11">
        <v>123245</v>
      </c>
      <c r="G12" s="11">
        <v>310675</v>
      </c>
      <c r="H12" s="16">
        <v>-137260</v>
      </c>
      <c r="I12" s="11">
        <v>224814</v>
      </c>
      <c r="J12" s="11">
        <v>189</v>
      </c>
      <c r="K12" s="15">
        <v>157000</v>
      </c>
      <c r="L12" s="16">
        <v>-69257</v>
      </c>
      <c r="M12" s="37">
        <f t="shared" si="0"/>
        <v>2.1</v>
      </c>
      <c r="N12" s="11">
        <v>14473148</v>
      </c>
      <c r="O12" s="11">
        <v>677621</v>
      </c>
    </row>
    <row r="13" spans="2:15" ht="21.75" customHeight="1">
      <c r="B13" s="33" t="s">
        <v>21</v>
      </c>
      <c r="C13" s="11">
        <v>9603746</v>
      </c>
      <c r="D13" s="13">
        <v>9397376</v>
      </c>
      <c r="E13" s="13">
        <v>206370</v>
      </c>
      <c r="F13" s="11">
        <v>0</v>
      </c>
      <c r="G13" s="11">
        <v>206370</v>
      </c>
      <c r="H13" s="16">
        <v>56046</v>
      </c>
      <c r="I13" s="11">
        <v>308194</v>
      </c>
      <c r="J13" s="11">
        <v>0</v>
      </c>
      <c r="K13" s="15">
        <v>314578</v>
      </c>
      <c r="L13" s="16">
        <v>49662</v>
      </c>
      <c r="M13" s="37">
        <f t="shared" si="0"/>
        <v>3.8</v>
      </c>
      <c r="N13" s="11">
        <v>5261927</v>
      </c>
      <c r="O13" s="11">
        <v>234674</v>
      </c>
    </row>
    <row r="14" spans="2:15" ht="21.75" customHeight="1">
      <c r="B14" s="33" t="s">
        <v>22</v>
      </c>
      <c r="C14" s="11">
        <v>20170909</v>
      </c>
      <c r="D14" s="13">
        <v>18753340</v>
      </c>
      <c r="E14" s="13">
        <v>1417569</v>
      </c>
      <c r="F14" s="11">
        <v>173639</v>
      </c>
      <c r="G14" s="11">
        <v>1243930</v>
      </c>
      <c r="H14" s="16">
        <v>-105162</v>
      </c>
      <c r="I14" s="11">
        <v>51589</v>
      </c>
      <c r="J14" s="11">
        <v>0</v>
      </c>
      <c r="K14" s="15">
        <v>276799</v>
      </c>
      <c r="L14" s="16">
        <v>-330372</v>
      </c>
      <c r="M14" s="37">
        <f t="shared" si="0"/>
        <v>8.1</v>
      </c>
      <c r="N14" s="11">
        <v>14833312</v>
      </c>
      <c r="O14" s="11">
        <v>506171</v>
      </c>
    </row>
    <row r="15" spans="2:15" ht="21.75" customHeight="1">
      <c r="B15" s="33" t="s">
        <v>23</v>
      </c>
      <c r="C15" s="11">
        <v>10068748</v>
      </c>
      <c r="D15" s="13">
        <v>9747333</v>
      </c>
      <c r="E15" s="13">
        <v>321415</v>
      </c>
      <c r="F15" s="11">
        <v>49018</v>
      </c>
      <c r="G15" s="11">
        <v>272397</v>
      </c>
      <c r="H15" s="51">
        <v>-51396</v>
      </c>
      <c r="I15" s="11">
        <v>60118</v>
      </c>
      <c r="J15" s="11">
        <v>17809</v>
      </c>
      <c r="K15" s="15">
        <v>0</v>
      </c>
      <c r="L15" s="16">
        <v>26531</v>
      </c>
      <c r="M15" s="37">
        <f t="shared" si="0"/>
        <v>4.6</v>
      </c>
      <c r="N15" s="11">
        <v>5658628</v>
      </c>
      <c r="O15" s="11">
        <v>235145</v>
      </c>
    </row>
    <row r="16" spans="2:15" ht="21.75" customHeight="1">
      <c r="B16" s="33" t="s">
        <v>24</v>
      </c>
      <c r="C16" s="11">
        <v>11667255</v>
      </c>
      <c r="D16" s="13">
        <v>11130609</v>
      </c>
      <c r="E16" s="13">
        <v>536646</v>
      </c>
      <c r="F16" s="11">
        <v>43574</v>
      </c>
      <c r="G16" s="11">
        <v>493072</v>
      </c>
      <c r="H16" s="16">
        <v>105645</v>
      </c>
      <c r="I16" s="11">
        <v>13288</v>
      </c>
      <c r="J16" s="11">
        <v>105030</v>
      </c>
      <c r="K16" s="15">
        <v>185448</v>
      </c>
      <c r="L16" s="16">
        <v>38515</v>
      </c>
      <c r="M16" s="37">
        <f t="shared" si="0"/>
        <v>7.8</v>
      </c>
      <c r="N16" s="11">
        <v>6060591</v>
      </c>
      <c r="O16" s="11">
        <v>285845</v>
      </c>
    </row>
    <row r="17" spans="2:15" ht="21.75" customHeight="1">
      <c r="B17" s="33" t="s">
        <v>47</v>
      </c>
      <c r="C17" s="11">
        <v>20147446</v>
      </c>
      <c r="D17" s="11">
        <v>18679634</v>
      </c>
      <c r="E17" s="11">
        <v>1467812</v>
      </c>
      <c r="F17" s="11">
        <v>99103</v>
      </c>
      <c r="G17" s="11">
        <v>1368709</v>
      </c>
      <c r="H17" s="16">
        <v>-177637</v>
      </c>
      <c r="I17" s="11">
        <v>809266</v>
      </c>
      <c r="J17" s="11">
        <v>41507</v>
      </c>
      <c r="K17" s="11">
        <v>870000</v>
      </c>
      <c r="L17" s="16">
        <v>-196864</v>
      </c>
      <c r="M17" s="37">
        <f t="shared" si="0"/>
        <v>9.8</v>
      </c>
      <c r="N17" s="11">
        <v>13296083</v>
      </c>
      <c r="O17" s="11">
        <v>645953</v>
      </c>
    </row>
    <row r="18" spans="2:15" ht="21.75" customHeight="1">
      <c r="B18" s="34" t="s">
        <v>48</v>
      </c>
      <c r="C18" s="11">
        <v>24203020</v>
      </c>
      <c r="D18" s="22">
        <v>23840881</v>
      </c>
      <c r="E18" s="13">
        <v>362139</v>
      </c>
      <c r="F18" s="11">
        <v>22293</v>
      </c>
      <c r="G18" s="11">
        <v>339846</v>
      </c>
      <c r="H18" s="16">
        <v>-122146</v>
      </c>
      <c r="I18" s="11">
        <v>740869</v>
      </c>
      <c r="J18" s="11">
        <v>383</v>
      </c>
      <c r="K18" s="15">
        <v>1231000</v>
      </c>
      <c r="L18" s="16">
        <v>-611894</v>
      </c>
      <c r="M18" s="37">
        <f t="shared" si="0"/>
        <v>2.2</v>
      </c>
      <c r="N18" s="11">
        <v>14402299</v>
      </c>
      <c r="O18" s="11">
        <v>796950</v>
      </c>
    </row>
    <row r="19" spans="2:15" ht="21.75" customHeight="1">
      <c r="B19" s="35" t="s">
        <v>49</v>
      </c>
      <c r="C19" s="23">
        <v>42498663</v>
      </c>
      <c r="D19" s="24">
        <v>41801138</v>
      </c>
      <c r="E19" s="14">
        <v>697525</v>
      </c>
      <c r="F19" s="23">
        <v>223158</v>
      </c>
      <c r="G19" s="23">
        <v>474367</v>
      </c>
      <c r="H19" s="25">
        <v>37046</v>
      </c>
      <c r="I19" s="23">
        <v>305761</v>
      </c>
      <c r="J19" s="23">
        <v>72553</v>
      </c>
      <c r="K19" s="26">
        <v>300000</v>
      </c>
      <c r="L19" s="25">
        <v>115360</v>
      </c>
      <c r="M19" s="8">
        <f t="shared" si="0"/>
        <v>1.8</v>
      </c>
      <c r="N19" s="23">
        <v>25423051</v>
      </c>
      <c r="O19" s="23">
        <v>1171285</v>
      </c>
    </row>
    <row r="20" spans="2:15" ht="21.75" customHeight="1">
      <c r="B20" s="34" t="s">
        <v>25</v>
      </c>
      <c r="C20" s="11">
        <v>2709958</v>
      </c>
      <c r="D20" s="13">
        <v>2538262</v>
      </c>
      <c r="E20" s="13">
        <v>171696</v>
      </c>
      <c r="F20" s="11">
        <v>39105</v>
      </c>
      <c r="G20" s="11">
        <v>132591</v>
      </c>
      <c r="H20" s="16">
        <v>-8451</v>
      </c>
      <c r="I20" s="11">
        <v>95455</v>
      </c>
      <c r="J20" s="11">
        <v>0</v>
      </c>
      <c r="K20" s="15">
        <v>0</v>
      </c>
      <c r="L20" s="16">
        <v>87004</v>
      </c>
      <c r="M20" s="37">
        <f t="shared" si="0"/>
        <v>7.2</v>
      </c>
      <c r="N20" s="11">
        <v>1711862</v>
      </c>
      <c r="O20" s="11">
        <v>129750</v>
      </c>
    </row>
    <row r="21" spans="2:15" ht="21.75" customHeight="1">
      <c r="B21" s="33" t="s">
        <v>26</v>
      </c>
      <c r="C21" s="11">
        <v>7408324</v>
      </c>
      <c r="D21" s="13">
        <v>6950506</v>
      </c>
      <c r="E21" s="13">
        <v>457818</v>
      </c>
      <c r="F21" s="11">
        <v>10803</v>
      </c>
      <c r="G21" s="11">
        <v>447015</v>
      </c>
      <c r="H21" s="16">
        <v>28429</v>
      </c>
      <c r="I21" s="11">
        <v>1545</v>
      </c>
      <c r="J21" s="11">
        <v>0</v>
      </c>
      <c r="K21" s="15">
        <v>0</v>
      </c>
      <c r="L21" s="16">
        <v>29974</v>
      </c>
      <c r="M21" s="37">
        <f t="shared" si="0"/>
        <v>8.7</v>
      </c>
      <c r="N21" s="11">
        <v>4892019</v>
      </c>
      <c r="O21" s="11">
        <v>260621</v>
      </c>
    </row>
    <row r="22" spans="2:15" ht="21.75" customHeight="1">
      <c r="B22" s="33" t="s">
        <v>27</v>
      </c>
      <c r="C22" s="11">
        <v>10885656</v>
      </c>
      <c r="D22" s="13">
        <v>10286880</v>
      </c>
      <c r="E22" s="13">
        <v>598776</v>
      </c>
      <c r="F22" s="11">
        <v>30976</v>
      </c>
      <c r="G22" s="11">
        <v>567800</v>
      </c>
      <c r="H22" s="16">
        <v>88652</v>
      </c>
      <c r="I22" s="11">
        <v>7629</v>
      </c>
      <c r="J22" s="11">
        <v>0</v>
      </c>
      <c r="K22" s="15">
        <v>150000</v>
      </c>
      <c r="L22" s="16">
        <v>-53719</v>
      </c>
      <c r="M22" s="37">
        <f t="shared" si="0"/>
        <v>7.4</v>
      </c>
      <c r="N22" s="11">
        <v>7334684</v>
      </c>
      <c r="O22" s="11">
        <v>347267</v>
      </c>
    </row>
    <row r="23" spans="2:15" ht="21.75" customHeight="1">
      <c r="B23" s="33" t="s">
        <v>28</v>
      </c>
      <c r="C23" s="11">
        <v>2905092</v>
      </c>
      <c r="D23" s="13">
        <v>2787498</v>
      </c>
      <c r="E23" s="13">
        <v>117594</v>
      </c>
      <c r="F23" s="11">
        <v>250</v>
      </c>
      <c r="G23" s="11">
        <v>117344</v>
      </c>
      <c r="H23" s="16">
        <v>38908</v>
      </c>
      <c r="I23" s="11">
        <v>77963</v>
      </c>
      <c r="J23" s="11">
        <v>0</v>
      </c>
      <c r="K23" s="15">
        <v>94508</v>
      </c>
      <c r="L23" s="16">
        <v>22363</v>
      </c>
      <c r="M23" s="37">
        <f t="shared" si="0"/>
        <v>5.2</v>
      </c>
      <c r="N23" s="11">
        <v>2128656</v>
      </c>
      <c r="O23" s="11">
        <v>131252</v>
      </c>
    </row>
    <row r="24" spans="2:15" ht="21.75" customHeight="1">
      <c r="B24" s="33" t="s">
        <v>29</v>
      </c>
      <c r="C24" s="11">
        <v>6939761</v>
      </c>
      <c r="D24" s="13">
        <v>6579315</v>
      </c>
      <c r="E24" s="13">
        <v>360446</v>
      </c>
      <c r="F24" s="11">
        <v>3626</v>
      </c>
      <c r="G24" s="11">
        <v>356820</v>
      </c>
      <c r="H24" s="16">
        <v>11855</v>
      </c>
      <c r="I24" s="11">
        <v>63829</v>
      </c>
      <c r="J24" s="11">
        <v>0</v>
      </c>
      <c r="K24" s="15">
        <v>0</v>
      </c>
      <c r="L24" s="16">
        <v>75684</v>
      </c>
      <c r="M24" s="37">
        <f t="shared" si="0"/>
        <v>6.7</v>
      </c>
      <c r="N24" s="11">
        <v>5173134</v>
      </c>
      <c r="O24" s="11">
        <v>176888</v>
      </c>
    </row>
    <row r="25" spans="2:15" ht="21.75" customHeight="1">
      <c r="B25" s="33" t="s">
        <v>30</v>
      </c>
      <c r="C25" s="11">
        <v>7705306</v>
      </c>
      <c r="D25" s="13">
        <v>7278639</v>
      </c>
      <c r="E25" s="13">
        <v>426667</v>
      </c>
      <c r="F25" s="11">
        <v>99702</v>
      </c>
      <c r="G25" s="11">
        <v>326965</v>
      </c>
      <c r="H25" s="16">
        <v>97440</v>
      </c>
      <c r="I25" s="11">
        <v>84783</v>
      </c>
      <c r="J25" s="11">
        <v>8534</v>
      </c>
      <c r="K25" s="15">
        <v>0</v>
      </c>
      <c r="L25" s="16">
        <v>190757</v>
      </c>
      <c r="M25" s="37">
        <f t="shared" si="0"/>
        <v>6.2</v>
      </c>
      <c r="N25" s="11">
        <v>4995978</v>
      </c>
      <c r="O25" s="11">
        <v>262731</v>
      </c>
    </row>
    <row r="26" spans="2:15" ht="21.75" customHeight="1">
      <c r="B26" s="33" t="s">
        <v>31</v>
      </c>
      <c r="C26" s="11">
        <v>7675106</v>
      </c>
      <c r="D26" s="13">
        <v>7096034</v>
      </c>
      <c r="E26" s="13">
        <v>579072</v>
      </c>
      <c r="F26" s="11">
        <v>0</v>
      </c>
      <c r="G26" s="11">
        <v>579072</v>
      </c>
      <c r="H26" s="16">
        <v>174961</v>
      </c>
      <c r="I26" s="11">
        <v>100000</v>
      </c>
      <c r="J26" s="11">
        <v>0</v>
      </c>
      <c r="K26" s="15">
        <v>200000</v>
      </c>
      <c r="L26" s="16">
        <v>74961</v>
      </c>
      <c r="M26" s="37">
        <f t="shared" si="0"/>
        <v>12.1</v>
      </c>
      <c r="N26" s="11">
        <v>4536005</v>
      </c>
      <c r="O26" s="11">
        <v>232223</v>
      </c>
    </row>
    <row r="27" spans="2:15" ht="21.75" customHeight="1">
      <c r="B27" s="33" t="s">
        <v>32</v>
      </c>
      <c r="C27" s="11">
        <v>6832923</v>
      </c>
      <c r="D27" s="13">
        <v>6679969</v>
      </c>
      <c r="E27" s="13">
        <v>152954</v>
      </c>
      <c r="F27" s="11">
        <v>45827</v>
      </c>
      <c r="G27" s="11">
        <v>107127</v>
      </c>
      <c r="H27" s="16">
        <v>-150105</v>
      </c>
      <c r="I27" s="11">
        <v>396068</v>
      </c>
      <c r="J27" s="11">
        <v>9312</v>
      </c>
      <c r="K27" s="15">
        <v>0</v>
      </c>
      <c r="L27" s="16">
        <v>255275</v>
      </c>
      <c r="M27" s="37">
        <f t="shared" si="0"/>
        <v>2.5</v>
      </c>
      <c r="N27" s="11">
        <v>4087993</v>
      </c>
      <c r="O27" s="11">
        <v>248155</v>
      </c>
    </row>
    <row r="28" spans="2:15" ht="21.75" customHeight="1">
      <c r="B28" s="33" t="s">
        <v>33</v>
      </c>
      <c r="C28" s="11">
        <v>4652902</v>
      </c>
      <c r="D28" s="13">
        <v>4515740</v>
      </c>
      <c r="E28" s="13">
        <v>137162</v>
      </c>
      <c r="F28" s="11">
        <v>40227</v>
      </c>
      <c r="G28" s="11">
        <v>96935</v>
      </c>
      <c r="H28" s="16">
        <v>57341</v>
      </c>
      <c r="I28" s="11">
        <v>282091</v>
      </c>
      <c r="J28" s="11">
        <v>1611</v>
      </c>
      <c r="K28" s="15">
        <v>0</v>
      </c>
      <c r="L28" s="16">
        <v>341043</v>
      </c>
      <c r="M28" s="37">
        <f t="shared" si="0"/>
        <v>2.9</v>
      </c>
      <c r="N28" s="11">
        <v>3216289</v>
      </c>
      <c r="O28" s="11">
        <v>182513</v>
      </c>
    </row>
    <row r="29" spans="2:15" ht="21.75" customHeight="1">
      <c r="B29" s="33" t="s">
        <v>34</v>
      </c>
      <c r="C29" s="11">
        <v>3468945</v>
      </c>
      <c r="D29" s="13">
        <v>3285088</v>
      </c>
      <c r="E29" s="13">
        <v>183857</v>
      </c>
      <c r="F29" s="11">
        <v>35933</v>
      </c>
      <c r="G29" s="11">
        <v>147924</v>
      </c>
      <c r="H29" s="16">
        <v>340</v>
      </c>
      <c r="I29" s="11">
        <v>154319</v>
      </c>
      <c r="J29" s="11">
        <v>0</v>
      </c>
      <c r="K29" s="15">
        <v>0</v>
      </c>
      <c r="L29" s="16">
        <v>154659</v>
      </c>
      <c r="M29" s="37">
        <f t="shared" si="0"/>
        <v>6.2</v>
      </c>
      <c r="N29" s="11">
        <v>2247045</v>
      </c>
      <c r="O29" s="11">
        <v>155081</v>
      </c>
    </row>
    <row r="30" spans="2:15" ht="21.75" customHeight="1">
      <c r="B30" s="33" t="s">
        <v>50</v>
      </c>
      <c r="C30" s="11">
        <v>7098885</v>
      </c>
      <c r="D30" s="13">
        <v>6814345</v>
      </c>
      <c r="E30" s="13">
        <v>284540</v>
      </c>
      <c r="F30" s="11">
        <v>3947</v>
      </c>
      <c r="G30" s="11">
        <v>280593</v>
      </c>
      <c r="H30" s="16">
        <v>-96685</v>
      </c>
      <c r="I30" s="11">
        <v>187787</v>
      </c>
      <c r="J30" s="11">
        <v>42</v>
      </c>
      <c r="K30" s="15">
        <v>100000</v>
      </c>
      <c r="L30" s="16">
        <v>-8856</v>
      </c>
      <c r="M30" s="37">
        <f t="shared" si="0"/>
        <v>6.2</v>
      </c>
      <c r="N30" s="11">
        <v>4281055</v>
      </c>
      <c r="O30" s="11">
        <v>263608</v>
      </c>
    </row>
    <row r="31" spans="2:15" ht="21.75" customHeight="1">
      <c r="B31" s="33" t="s">
        <v>51</v>
      </c>
      <c r="C31" s="11">
        <v>8260339</v>
      </c>
      <c r="D31" s="13">
        <v>8022834</v>
      </c>
      <c r="E31" s="13">
        <v>237505</v>
      </c>
      <c r="F31" s="11">
        <v>40423</v>
      </c>
      <c r="G31" s="11">
        <v>197082</v>
      </c>
      <c r="H31" s="16">
        <v>-48694</v>
      </c>
      <c r="I31" s="11">
        <v>123244</v>
      </c>
      <c r="J31" s="11">
        <v>0</v>
      </c>
      <c r="K31" s="15">
        <v>0</v>
      </c>
      <c r="L31" s="16">
        <v>74550</v>
      </c>
      <c r="M31" s="37">
        <f t="shared" si="0"/>
        <v>3.5</v>
      </c>
      <c r="N31" s="11">
        <v>5320165</v>
      </c>
      <c r="O31" s="11">
        <v>295674</v>
      </c>
    </row>
    <row r="32" spans="2:15" ht="21.75" customHeight="1">
      <c r="B32" s="33" t="s">
        <v>52</v>
      </c>
      <c r="C32" s="11">
        <v>9213762</v>
      </c>
      <c r="D32" s="13">
        <v>8895270</v>
      </c>
      <c r="E32" s="13">
        <v>318492</v>
      </c>
      <c r="F32" s="11">
        <v>33208</v>
      </c>
      <c r="G32" s="11">
        <v>285284</v>
      </c>
      <c r="H32" s="16">
        <v>-23973</v>
      </c>
      <c r="I32" s="11">
        <v>154629</v>
      </c>
      <c r="J32" s="11">
        <v>14743</v>
      </c>
      <c r="K32" s="15">
        <v>64337</v>
      </c>
      <c r="L32" s="16">
        <v>81062</v>
      </c>
      <c r="M32" s="37">
        <f t="shared" si="0"/>
        <v>4.9</v>
      </c>
      <c r="N32" s="11">
        <v>5553242</v>
      </c>
      <c r="O32" s="11">
        <v>319438</v>
      </c>
    </row>
    <row r="33" spans="2:15" ht="21.75" customHeight="1">
      <c r="B33" s="33" t="s">
        <v>35</v>
      </c>
      <c r="C33" s="11">
        <v>4273880</v>
      </c>
      <c r="D33" s="13">
        <v>4046427</v>
      </c>
      <c r="E33" s="13">
        <v>227453</v>
      </c>
      <c r="F33" s="11">
        <v>0</v>
      </c>
      <c r="G33" s="11">
        <v>227453</v>
      </c>
      <c r="H33" s="16">
        <v>107982</v>
      </c>
      <c r="I33" s="11">
        <v>1437</v>
      </c>
      <c r="J33" s="11">
        <v>30160</v>
      </c>
      <c r="K33" s="15">
        <v>0</v>
      </c>
      <c r="L33" s="16">
        <v>139579</v>
      </c>
      <c r="M33" s="37">
        <f t="shared" si="0"/>
        <v>7</v>
      </c>
      <c r="N33" s="11">
        <v>3108863</v>
      </c>
      <c r="O33" s="11">
        <v>154172</v>
      </c>
    </row>
    <row r="34" spans="2:15" ht="21.75" customHeight="1">
      <c r="B34" s="33" t="s">
        <v>36</v>
      </c>
      <c r="C34" s="11">
        <v>5430191</v>
      </c>
      <c r="D34" s="13">
        <v>5058172</v>
      </c>
      <c r="E34" s="13">
        <v>372019</v>
      </c>
      <c r="F34" s="11">
        <v>14010</v>
      </c>
      <c r="G34" s="11">
        <v>358009</v>
      </c>
      <c r="H34" s="16">
        <v>94955</v>
      </c>
      <c r="I34" s="11">
        <v>1021</v>
      </c>
      <c r="J34" s="11">
        <v>0</v>
      </c>
      <c r="K34" s="15">
        <v>0</v>
      </c>
      <c r="L34" s="16">
        <v>95976</v>
      </c>
      <c r="M34" s="37">
        <f t="shared" si="0"/>
        <v>10.3</v>
      </c>
      <c r="N34" s="11">
        <v>3231225</v>
      </c>
      <c r="O34" s="11">
        <v>239568</v>
      </c>
    </row>
    <row r="35" spans="2:15" ht="21.75" customHeight="1">
      <c r="B35" s="36" t="s">
        <v>37</v>
      </c>
      <c r="C35" s="47">
        <f>SUM(C6:C19)</f>
        <v>565693542</v>
      </c>
      <c r="D35" s="47">
        <f aca="true" t="shared" si="1" ref="D35:N35">SUM(D6:D19)</f>
        <v>549906448</v>
      </c>
      <c r="E35" s="47">
        <f t="shared" si="1"/>
        <v>15787094</v>
      </c>
      <c r="F35" s="47">
        <f t="shared" si="1"/>
        <v>2096436</v>
      </c>
      <c r="G35" s="47">
        <f t="shared" si="1"/>
        <v>13690658</v>
      </c>
      <c r="H35" s="47">
        <f t="shared" si="1"/>
        <v>-5449439</v>
      </c>
      <c r="I35" s="47">
        <f t="shared" si="1"/>
        <v>7658155</v>
      </c>
      <c r="J35" s="47">
        <f t="shared" si="1"/>
        <v>903715</v>
      </c>
      <c r="K35" s="47">
        <f t="shared" si="1"/>
        <v>8958648</v>
      </c>
      <c r="L35" s="45">
        <f t="shared" si="1"/>
        <v>-5846217</v>
      </c>
      <c r="M35" s="48">
        <f>ROUND(AVERAGE(M6:M19),1)</f>
        <v>4.3</v>
      </c>
      <c r="N35" s="47">
        <f t="shared" si="1"/>
        <v>348067821</v>
      </c>
      <c r="O35" s="47">
        <f>SUM(O6:O19)</f>
        <v>15505552</v>
      </c>
    </row>
    <row r="36" spans="2:15" ht="21.75" customHeight="1">
      <c r="B36" s="36" t="s">
        <v>38</v>
      </c>
      <c r="C36" s="47">
        <f aca="true" t="shared" si="2" ref="C36:L36">SUM(C20:C34)</f>
        <v>95461030</v>
      </c>
      <c r="D36" s="47">
        <f t="shared" si="2"/>
        <v>90834979</v>
      </c>
      <c r="E36" s="47">
        <f t="shared" si="2"/>
        <v>4626051</v>
      </c>
      <c r="F36" s="47">
        <f t="shared" si="2"/>
        <v>398037</v>
      </c>
      <c r="G36" s="47">
        <f t="shared" si="2"/>
        <v>4228014</v>
      </c>
      <c r="H36" s="49">
        <f t="shared" si="2"/>
        <v>372955</v>
      </c>
      <c r="I36" s="47">
        <f t="shared" si="2"/>
        <v>1731800</v>
      </c>
      <c r="J36" s="47">
        <f t="shared" si="2"/>
        <v>64402</v>
      </c>
      <c r="K36" s="47">
        <f t="shared" si="2"/>
        <v>608845</v>
      </c>
      <c r="L36" s="49">
        <f t="shared" si="2"/>
        <v>1560312</v>
      </c>
      <c r="M36" s="48">
        <f>ROUND(AVERAGE(M20:M34),1)</f>
        <v>6.5</v>
      </c>
      <c r="N36" s="47">
        <f>SUM(N20:N34)</f>
        <v>61818215</v>
      </c>
      <c r="O36" s="47">
        <f>SUM(O20:O34)</f>
        <v>3398941</v>
      </c>
    </row>
    <row r="37" spans="2:15" ht="21.75" customHeight="1">
      <c r="B37" s="36" t="s">
        <v>39</v>
      </c>
      <c r="C37" s="47">
        <f aca="true" t="shared" si="3" ref="C37:L37">SUM(C6:C34)</f>
        <v>661154572</v>
      </c>
      <c r="D37" s="47">
        <f t="shared" si="3"/>
        <v>640741427</v>
      </c>
      <c r="E37" s="47">
        <f t="shared" si="3"/>
        <v>20413145</v>
      </c>
      <c r="F37" s="47">
        <f t="shared" si="3"/>
        <v>2494473</v>
      </c>
      <c r="G37" s="47">
        <f t="shared" si="3"/>
        <v>17918672</v>
      </c>
      <c r="H37" s="47">
        <f t="shared" si="3"/>
        <v>-5076484</v>
      </c>
      <c r="I37" s="47">
        <f t="shared" si="3"/>
        <v>9389955</v>
      </c>
      <c r="J37" s="47">
        <f t="shared" si="3"/>
        <v>968117</v>
      </c>
      <c r="K37" s="47">
        <f t="shared" si="3"/>
        <v>9567493</v>
      </c>
      <c r="L37" s="45">
        <f t="shared" si="3"/>
        <v>-4285905</v>
      </c>
      <c r="M37" s="48">
        <f>ROUND(AVERAGE(M6:M34),1)</f>
        <v>5.4</v>
      </c>
      <c r="N37" s="47">
        <f>SUM(N6:N34)</f>
        <v>409886036</v>
      </c>
      <c r="O37" s="47">
        <f>SUM(O6:O34)</f>
        <v>18904493</v>
      </c>
    </row>
    <row r="38" spans="13:14" ht="17.25">
      <c r="M38" s="2"/>
      <c r="N38" s="2"/>
    </row>
  </sheetData>
  <printOptions verticalCentered="1"/>
  <pageMargins left="0.7874015748031497" right="0.7874015748031497" top="0.7874015748031497" bottom="0.3937007874015748" header="0.5118110236220472" footer="0.5118110236220472"/>
  <pageSetup fitToHeight="1" fitToWidth="1" horizontalDpi="300" verticalDpi="300" orientation="landscape" paperSize="9" scale="54" r:id="rId1"/>
  <headerFooter alignWithMargins="0">
    <oddHeader>&amp;L&amp;"ＭＳ ゴシック,標準"&amp;24１　決算収支の状況（１９年度決算額）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8"/>
  <sheetViews>
    <sheetView view="pageBreakPreview" zoomScale="60" workbookViewId="0" topLeftCell="B1">
      <pane xSplit="1" ySplit="5" topLeftCell="C6" activePane="bottomRight" state="frozen"/>
      <selection pane="topLeft" activeCell="F2" sqref="F2"/>
      <selection pane="topRight" activeCell="F2" sqref="F2"/>
      <selection pane="bottomLeft" activeCell="F2" sqref="F2"/>
      <selection pane="bottomRight" activeCell="C4" sqref="C4"/>
    </sheetView>
  </sheetViews>
  <sheetFormatPr defaultColWidth="8.66015625" defaultRowHeight="18"/>
  <cols>
    <col min="1" max="1" width="8.83203125" style="27" customWidth="1"/>
    <col min="2" max="2" width="13.16015625" style="27" customWidth="1"/>
    <col min="3" max="14" width="13.33203125" style="0" customWidth="1"/>
    <col min="15" max="15" width="13.83203125" style="0" customWidth="1"/>
  </cols>
  <sheetData>
    <row r="1" ht="17.25">
      <c r="C1" s="27" t="s">
        <v>44</v>
      </c>
    </row>
    <row r="2" spans="2:14" ht="17.25">
      <c r="B2" s="28"/>
      <c r="C2" s="1"/>
      <c r="D2" s="1"/>
      <c r="E2" s="1"/>
      <c r="F2" s="1"/>
      <c r="G2" s="1"/>
      <c r="H2" s="1"/>
      <c r="I2" s="10"/>
      <c r="K2" s="1"/>
      <c r="L2" s="1"/>
      <c r="M2" s="3"/>
      <c r="N2" s="10" t="s">
        <v>43</v>
      </c>
    </row>
    <row r="3" spans="2:15" ht="17.25">
      <c r="B3" s="29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2:15" ht="17.25">
      <c r="B4" s="30"/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7</v>
      </c>
      <c r="L4" s="6" t="s">
        <v>9</v>
      </c>
      <c r="M4" s="6" t="s">
        <v>10</v>
      </c>
      <c r="N4" s="6" t="s">
        <v>11</v>
      </c>
      <c r="O4" s="6" t="s">
        <v>53</v>
      </c>
    </row>
    <row r="5" spans="2:15" ht="17.25">
      <c r="B5" s="31"/>
      <c r="C5" s="7"/>
      <c r="D5" s="7"/>
      <c r="E5" s="7"/>
      <c r="F5" s="9" t="s">
        <v>12</v>
      </c>
      <c r="G5" s="7"/>
      <c r="H5" s="7"/>
      <c r="I5" s="7"/>
      <c r="J5" s="7"/>
      <c r="K5" s="9" t="s">
        <v>13</v>
      </c>
      <c r="L5" s="9" t="s">
        <v>14</v>
      </c>
      <c r="M5" s="7"/>
      <c r="N5" s="7"/>
      <c r="O5" s="52" t="s">
        <v>54</v>
      </c>
    </row>
    <row r="6" spans="2:15" ht="21.75" customHeight="1">
      <c r="B6" s="32" t="s">
        <v>15</v>
      </c>
      <c r="C6" s="12">
        <v>97763173</v>
      </c>
      <c r="D6" s="12">
        <v>91324382</v>
      </c>
      <c r="E6" s="12">
        <v>6438791</v>
      </c>
      <c r="F6" s="18">
        <v>297235</v>
      </c>
      <c r="G6" s="18">
        <v>6141556</v>
      </c>
      <c r="H6" s="19">
        <v>2227293</v>
      </c>
      <c r="I6" s="18">
        <v>3580101</v>
      </c>
      <c r="J6" s="18">
        <v>0</v>
      </c>
      <c r="K6" s="20">
        <v>4747192</v>
      </c>
      <c r="L6" s="21">
        <v>1060202</v>
      </c>
      <c r="M6" s="37">
        <f>ROUND(G6/(N6+O6)*100,1)</f>
        <v>9.8</v>
      </c>
      <c r="N6" s="18">
        <v>59293615</v>
      </c>
      <c r="O6" s="18">
        <v>3186954</v>
      </c>
    </row>
    <row r="7" spans="2:15" ht="21.75" customHeight="1">
      <c r="B7" s="33" t="s">
        <v>46</v>
      </c>
      <c r="C7" s="11">
        <v>96528348</v>
      </c>
      <c r="D7" s="13">
        <v>94290882</v>
      </c>
      <c r="E7" s="13">
        <v>2237466</v>
      </c>
      <c r="F7" s="11">
        <v>178148</v>
      </c>
      <c r="G7" s="11">
        <v>2059318</v>
      </c>
      <c r="H7" s="16">
        <v>602553</v>
      </c>
      <c r="I7" s="11">
        <v>2120</v>
      </c>
      <c r="J7" s="11">
        <v>0</v>
      </c>
      <c r="K7" s="15">
        <v>0</v>
      </c>
      <c r="L7" s="16">
        <v>604673</v>
      </c>
      <c r="M7" s="37">
        <f aca="true" t="shared" si="0" ref="M7:M34">ROUND(G7/(N7+O7)*100,1)</f>
        <v>3.2</v>
      </c>
      <c r="N7" s="11">
        <v>62519051</v>
      </c>
      <c r="O7" s="11">
        <v>2584013</v>
      </c>
    </row>
    <row r="8" spans="2:15" ht="21.75" customHeight="1">
      <c r="B8" s="33" t="s">
        <v>16</v>
      </c>
      <c r="C8" s="11">
        <v>42875710</v>
      </c>
      <c r="D8" s="13">
        <v>41579385</v>
      </c>
      <c r="E8" s="13">
        <v>1296325</v>
      </c>
      <c r="F8" s="11">
        <v>702424</v>
      </c>
      <c r="G8" s="11">
        <v>593901</v>
      </c>
      <c r="H8" s="16">
        <v>-451151</v>
      </c>
      <c r="I8" s="11">
        <v>33280</v>
      </c>
      <c r="J8" s="11">
        <v>0</v>
      </c>
      <c r="K8" s="15">
        <v>0</v>
      </c>
      <c r="L8" s="16">
        <v>-417871</v>
      </c>
      <c r="M8" s="37">
        <f t="shared" si="0"/>
        <v>2.2</v>
      </c>
      <c r="N8" s="11">
        <v>25687037</v>
      </c>
      <c r="O8" s="11">
        <v>1461980</v>
      </c>
    </row>
    <row r="9" spans="2:15" ht="21.75" customHeight="1">
      <c r="B9" s="33" t="s">
        <v>17</v>
      </c>
      <c r="C9" s="11">
        <v>55945507</v>
      </c>
      <c r="D9" s="13">
        <v>54480923</v>
      </c>
      <c r="E9" s="13">
        <v>1464584</v>
      </c>
      <c r="F9" s="11">
        <v>280069</v>
      </c>
      <c r="G9" s="11">
        <v>1184515</v>
      </c>
      <c r="H9" s="16">
        <v>-357391</v>
      </c>
      <c r="I9" s="11">
        <v>803071</v>
      </c>
      <c r="J9" s="11">
        <v>65922</v>
      </c>
      <c r="K9" s="15">
        <v>517659</v>
      </c>
      <c r="L9" s="16">
        <v>-6057</v>
      </c>
      <c r="M9" s="37">
        <f t="shared" si="0"/>
        <v>3.2</v>
      </c>
      <c r="N9" s="11">
        <v>35621233</v>
      </c>
      <c r="O9" s="11">
        <v>1798119</v>
      </c>
    </row>
    <row r="10" spans="2:15" ht="21.75" customHeight="1">
      <c r="B10" s="33" t="s">
        <v>18</v>
      </c>
      <c r="C10" s="11">
        <v>48418361</v>
      </c>
      <c r="D10" s="13">
        <v>46710782</v>
      </c>
      <c r="E10" s="13">
        <v>1707579</v>
      </c>
      <c r="F10" s="11">
        <v>167012</v>
      </c>
      <c r="G10" s="11">
        <v>1540567</v>
      </c>
      <c r="H10" s="16">
        <v>-514388</v>
      </c>
      <c r="I10" s="11">
        <v>1411710</v>
      </c>
      <c r="J10" s="11">
        <v>0</v>
      </c>
      <c r="K10" s="15">
        <v>2200065</v>
      </c>
      <c r="L10" s="16">
        <v>-1302743</v>
      </c>
      <c r="M10" s="37">
        <f t="shared" si="0"/>
        <v>5.7</v>
      </c>
      <c r="N10" s="11">
        <v>25661627</v>
      </c>
      <c r="O10" s="11">
        <v>1417915</v>
      </c>
    </row>
    <row r="11" spans="2:15" ht="21.75" customHeight="1">
      <c r="B11" s="33" t="s">
        <v>19</v>
      </c>
      <c r="C11" s="11">
        <v>58692660</v>
      </c>
      <c r="D11" s="13">
        <v>55712150</v>
      </c>
      <c r="E11" s="13">
        <v>2980510</v>
      </c>
      <c r="F11" s="11">
        <v>464500</v>
      </c>
      <c r="G11" s="11">
        <v>2516010</v>
      </c>
      <c r="H11" s="16">
        <v>594604</v>
      </c>
      <c r="I11" s="11">
        <v>82112</v>
      </c>
      <c r="J11" s="11">
        <v>18716</v>
      </c>
      <c r="K11" s="15">
        <v>0</v>
      </c>
      <c r="L11" s="16">
        <v>695432</v>
      </c>
      <c r="M11" s="37">
        <f t="shared" si="0"/>
        <v>6.9</v>
      </c>
      <c r="N11" s="11">
        <v>35020408</v>
      </c>
      <c r="O11" s="11">
        <v>1625623</v>
      </c>
    </row>
    <row r="12" spans="2:15" ht="21.75" customHeight="1">
      <c r="B12" s="33" t="s">
        <v>20</v>
      </c>
      <c r="C12" s="11">
        <v>22164048</v>
      </c>
      <c r="D12" s="13">
        <v>21585470</v>
      </c>
      <c r="E12" s="13">
        <v>578578</v>
      </c>
      <c r="F12" s="11">
        <v>130643</v>
      </c>
      <c r="G12" s="11">
        <v>447935</v>
      </c>
      <c r="H12" s="16">
        <v>-27113</v>
      </c>
      <c r="I12" s="11">
        <v>313119</v>
      </c>
      <c r="J12" s="11">
        <v>0</v>
      </c>
      <c r="K12" s="15">
        <v>440000</v>
      </c>
      <c r="L12" s="16">
        <v>-153994</v>
      </c>
      <c r="M12" s="37">
        <f t="shared" si="0"/>
        <v>3</v>
      </c>
      <c r="N12" s="11">
        <v>14425378</v>
      </c>
      <c r="O12" s="11">
        <v>746874</v>
      </c>
    </row>
    <row r="13" spans="2:15" ht="21.75" customHeight="1">
      <c r="B13" s="33" t="s">
        <v>21</v>
      </c>
      <c r="C13" s="11">
        <v>10135002</v>
      </c>
      <c r="D13" s="13">
        <v>9951542</v>
      </c>
      <c r="E13" s="13">
        <v>183460</v>
      </c>
      <c r="F13" s="11">
        <v>33136</v>
      </c>
      <c r="G13" s="11">
        <v>150324</v>
      </c>
      <c r="H13" s="16">
        <v>-34925</v>
      </c>
      <c r="I13" s="11">
        <v>374732</v>
      </c>
      <c r="J13" s="11">
        <v>0</v>
      </c>
      <c r="K13" s="15">
        <v>402037</v>
      </c>
      <c r="L13" s="16">
        <v>-62230</v>
      </c>
      <c r="M13" s="37">
        <f t="shared" si="0"/>
        <v>2.7</v>
      </c>
      <c r="N13" s="11">
        <v>5283773</v>
      </c>
      <c r="O13" s="11">
        <v>258658</v>
      </c>
    </row>
    <row r="14" spans="2:15" ht="21.75" customHeight="1">
      <c r="B14" s="33" t="s">
        <v>22</v>
      </c>
      <c r="C14" s="11">
        <v>19202441</v>
      </c>
      <c r="D14" s="13">
        <v>17563214</v>
      </c>
      <c r="E14" s="13">
        <v>1639227</v>
      </c>
      <c r="F14" s="11">
        <v>290135</v>
      </c>
      <c r="G14" s="11">
        <v>1349092</v>
      </c>
      <c r="H14" s="16">
        <v>419652</v>
      </c>
      <c r="I14" s="11">
        <v>7850</v>
      </c>
      <c r="J14" s="11">
        <v>0</v>
      </c>
      <c r="K14" s="15">
        <v>626700</v>
      </c>
      <c r="L14" s="16">
        <v>-199198</v>
      </c>
      <c r="M14" s="37">
        <f t="shared" si="0"/>
        <v>10.4</v>
      </c>
      <c r="N14" s="11">
        <v>12428183</v>
      </c>
      <c r="O14" s="11">
        <v>557910</v>
      </c>
    </row>
    <row r="15" spans="2:15" ht="21.75" customHeight="1">
      <c r="B15" s="33" t="s">
        <v>23</v>
      </c>
      <c r="C15" s="11">
        <v>10146645</v>
      </c>
      <c r="D15" s="13">
        <v>9798269</v>
      </c>
      <c r="E15" s="13">
        <v>348376</v>
      </c>
      <c r="F15" s="11">
        <v>24583</v>
      </c>
      <c r="G15" s="11">
        <v>323793</v>
      </c>
      <c r="H15" s="51">
        <v>-19756</v>
      </c>
      <c r="I15" s="11">
        <v>41591</v>
      </c>
      <c r="J15" s="11">
        <v>0</v>
      </c>
      <c r="K15" s="15">
        <v>0</v>
      </c>
      <c r="L15" s="16">
        <v>21835</v>
      </c>
      <c r="M15" s="37">
        <f t="shared" si="0"/>
        <v>5.4</v>
      </c>
      <c r="N15" s="11">
        <v>5684081</v>
      </c>
      <c r="O15" s="11">
        <v>258676</v>
      </c>
    </row>
    <row r="16" spans="2:15" ht="21.75" customHeight="1">
      <c r="B16" s="33" t="s">
        <v>24</v>
      </c>
      <c r="C16" s="11">
        <v>11019512</v>
      </c>
      <c r="D16" s="13">
        <v>10587619</v>
      </c>
      <c r="E16" s="13">
        <v>431893</v>
      </c>
      <c r="F16" s="11">
        <v>44466</v>
      </c>
      <c r="G16" s="11">
        <v>387427</v>
      </c>
      <c r="H16" s="16">
        <v>-78694</v>
      </c>
      <c r="I16" s="11">
        <v>5378</v>
      </c>
      <c r="J16" s="11">
        <v>0</v>
      </c>
      <c r="K16" s="15">
        <v>0</v>
      </c>
      <c r="L16" s="16">
        <v>-73316</v>
      </c>
      <c r="M16" s="37">
        <f t="shared" si="0"/>
        <v>5.9</v>
      </c>
      <c r="N16" s="11">
        <v>6214666</v>
      </c>
      <c r="O16" s="11">
        <v>315055</v>
      </c>
    </row>
    <row r="17" spans="2:15" ht="21.75" customHeight="1">
      <c r="B17" s="33" t="s">
        <v>47</v>
      </c>
      <c r="C17" s="11">
        <v>20741794</v>
      </c>
      <c r="D17" s="11">
        <v>19112376</v>
      </c>
      <c r="E17" s="11">
        <v>1629418</v>
      </c>
      <c r="F17" s="11">
        <v>83072</v>
      </c>
      <c r="G17" s="11">
        <v>1546346</v>
      </c>
      <c r="H17" s="16">
        <v>-58756</v>
      </c>
      <c r="I17" s="11">
        <v>1852672</v>
      </c>
      <c r="J17" s="11">
        <v>0</v>
      </c>
      <c r="K17" s="11">
        <v>1200000</v>
      </c>
      <c r="L17" s="16">
        <v>593916</v>
      </c>
      <c r="M17" s="37">
        <f t="shared" si="0"/>
        <v>11.8</v>
      </c>
      <c r="N17" s="11">
        <v>12390689</v>
      </c>
      <c r="O17" s="11">
        <v>710952</v>
      </c>
    </row>
    <row r="18" spans="2:15" ht="21.75" customHeight="1">
      <c r="B18" s="34" t="s">
        <v>48</v>
      </c>
      <c r="C18" s="11">
        <v>23185974</v>
      </c>
      <c r="D18" s="22">
        <v>22694257</v>
      </c>
      <c r="E18" s="13">
        <v>491717</v>
      </c>
      <c r="F18" s="11">
        <v>29725</v>
      </c>
      <c r="G18" s="11">
        <v>461992</v>
      </c>
      <c r="H18" s="16">
        <v>-22527</v>
      </c>
      <c r="I18" s="11">
        <v>400900</v>
      </c>
      <c r="J18" s="11">
        <v>1119</v>
      </c>
      <c r="K18" s="15">
        <v>930000</v>
      </c>
      <c r="L18" s="16">
        <v>-550508</v>
      </c>
      <c r="M18" s="37">
        <f t="shared" si="0"/>
        <v>3</v>
      </c>
      <c r="N18" s="11">
        <v>14538301</v>
      </c>
      <c r="O18" s="11">
        <v>878366</v>
      </c>
    </row>
    <row r="19" spans="2:15" ht="21.75" customHeight="1">
      <c r="B19" s="35" t="s">
        <v>49</v>
      </c>
      <c r="C19" s="23">
        <v>44057146</v>
      </c>
      <c r="D19" s="24">
        <v>43337394</v>
      </c>
      <c r="E19" s="14">
        <v>719752</v>
      </c>
      <c r="F19" s="23">
        <v>282431</v>
      </c>
      <c r="G19" s="23">
        <v>437321</v>
      </c>
      <c r="H19" s="25">
        <v>-311625</v>
      </c>
      <c r="I19" s="23">
        <v>431769</v>
      </c>
      <c r="J19" s="23">
        <v>0</v>
      </c>
      <c r="K19" s="26">
        <v>0</v>
      </c>
      <c r="L19" s="25">
        <v>120144</v>
      </c>
      <c r="M19" s="8">
        <f t="shared" si="0"/>
        <v>1.7</v>
      </c>
      <c r="N19" s="23">
        <v>25058864</v>
      </c>
      <c r="O19" s="23">
        <v>1290968</v>
      </c>
    </row>
    <row r="20" spans="2:15" ht="21.75" customHeight="1">
      <c r="B20" s="34" t="s">
        <v>25</v>
      </c>
      <c r="C20" s="11">
        <v>2984282</v>
      </c>
      <c r="D20" s="13">
        <v>2816810</v>
      </c>
      <c r="E20" s="13">
        <v>167472</v>
      </c>
      <c r="F20" s="11">
        <v>26430</v>
      </c>
      <c r="G20" s="11">
        <v>141042</v>
      </c>
      <c r="H20" s="16">
        <v>-34663</v>
      </c>
      <c r="I20" s="11">
        <v>1915</v>
      </c>
      <c r="J20" s="11">
        <v>0</v>
      </c>
      <c r="K20" s="15">
        <v>0</v>
      </c>
      <c r="L20" s="16">
        <v>-32748</v>
      </c>
      <c r="M20" s="37">
        <f t="shared" si="0"/>
        <v>7.7</v>
      </c>
      <c r="N20" s="11">
        <v>1685368</v>
      </c>
      <c r="O20" s="11">
        <v>143014</v>
      </c>
    </row>
    <row r="21" spans="2:15" ht="21.75" customHeight="1">
      <c r="B21" s="33" t="s">
        <v>26</v>
      </c>
      <c r="C21" s="11">
        <v>7042319</v>
      </c>
      <c r="D21" s="13">
        <v>6564481</v>
      </c>
      <c r="E21" s="13">
        <v>477838</v>
      </c>
      <c r="F21" s="11">
        <v>59252</v>
      </c>
      <c r="G21" s="11">
        <v>418586</v>
      </c>
      <c r="H21" s="16">
        <v>-314888</v>
      </c>
      <c r="I21" s="11">
        <v>723</v>
      </c>
      <c r="J21" s="11">
        <v>0</v>
      </c>
      <c r="K21" s="15">
        <v>0</v>
      </c>
      <c r="L21" s="16">
        <v>-314165</v>
      </c>
      <c r="M21" s="37">
        <f t="shared" si="0"/>
        <v>8.1</v>
      </c>
      <c r="N21" s="11">
        <v>4855314</v>
      </c>
      <c r="O21" s="11">
        <v>287239</v>
      </c>
    </row>
    <row r="22" spans="2:15" ht="21.75" customHeight="1">
      <c r="B22" s="33" t="s">
        <v>27</v>
      </c>
      <c r="C22" s="11">
        <v>10276234</v>
      </c>
      <c r="D22" s="13">
        <v>9692948</v>
      </c>
      <c r="E22" s="13">
        <v>583286</v>
      </c>
      <c r="F22" s="11">
        <v>104138</v>
      </c>
      <c r="G22" s="11">
        <v>479148</v>
      </c>
      <c r="H22" s="16">
        <v>51899</v>
      </c>
      <c r="I22" s="11">
        <v>3048</v>
      </c>
      <c r="J22" s="11">
        <v>0</v>
      </c>
      <c r="K22" s="15">
        <v>200000</v>
      </c>
      <c r="L22" s="16">
        <v>-145053</v>
      </c>
      <c r="M22" s="37">
        <f t="shared" si="0"/>
        <v>6.3</v>
      </c>
      <c r="N22" s="11">
        <v>7190235</v>
      </c>
      <c r="O22" s="11">
        <v>382636</v>
      </c>
    </row>
    <row r="23" spans="2:15" ht="21.75" customHeight="1">
      <c r="B23" s="33" t="s">
        <v>28</v>
      </c>
      <c r="C23" s="11">
        <v>3145218</v>
      </c>
      <c r="D23" s="13">
        <v>3058693</v>
      </c>
      <c r="E23" s="13">
        <v>86525</v>
      </c>
      <c r="F23" s="11">
        <v>8089</v>
      </c>
      <c r="G23" s="11">
        <v>78436</v>
      </c>
      <c r="H23" s="16">
        <v>-4852</v>
      </c>
      <c r="I23" s="11">
        <v>171442</v>
      </c>
      <c r="J23" s="11">
        <v>0</v>
      </c>
      <c r="K23" s="15">
        <v>240000</v>
      </c>
      <c r="L23" s="16">
        <v>-73410</v>
      </c>
      <c r="M23" s="37">
        <f t="shared" si="0"/>
        <v>3.8</v>
      </c>
      <c r="N23" s="11">
        <v>1932764</v>
      </c>
      <c r="O23" s="11">
        <v>144671</v>
      </c>
    </row>
    <row r="24" spans="2:15" ht="21.75" customHeight="1">
      <c r="B24" s="33" t="s">
        <v>29</v>
      </c>
      <c r="C24" s="11">
        <v>9342814</v>
      </c>
      <c r="D24" s="13">
        <v>8982873</v>
      </c>
      <c r="E24" s="13">
        <v>359941</v>
      </c>
      <c r="F24" s="11">
        <v>14976</v>
      </c>
      <c r="G24" s="11">
        <v>344965</v>
      </c>
      <c r="H24" s="16">
        <v>-7284</v>
      </c>
      <c r="I24" s="11">
        <v>49602</v>
      </c>
      <c r="J24" s="11">
        <v>0</v>
      </c>
      <c r="K24" s="15">
        <v>0</v>
      </c>
      <c r="L24" s="16">
        <v>42318</v>
      </c>
      <c r="M24" s="37">
        <f t="shared" si="0"/>
        <v>6.4</v>
      </c>
      <c r="N24" s="11">
        <v>5215551</v>
      </c>
      <c r="O24" s="11">
        <v>194966</v>
      </c>
    </row>
    <row r="25" spans="2:15" ht="21.75" customHeight="1">
      <c r="B25" s="33" t="s">
        <v>30</v>
      </c>
      <c r="C25" s="11">
        <v>7840395</v>
      </c>
      <c r="D25" s="13">
        <v>7540718</v>
      </c>
      <c r="E25" s="13">
        <v>299677</v>
      </c>
      <c r="F25" s="11">
        <v>70152</v>
      </c>
      <c r="G25" s="11">
        <v>229525</v>
      </c>
      <c r="H25" s="16">
        <v>29747</v>
      </c>
      <c r="I25" s="11">
        <v>101689</v>
      </c>
      <c r="J25" s="11">
        <v>0</v>
      </c>
      <c r="K25" s="15">
        <v>0</v>
      </c>
      <c r="L25" s="16">
        <v>131436</v>
      </c>
      <c r="M25" s="37">
        <f t="shared" si="0"/>
        <v>4.1</v>
      </c>
      <c r="N25" s="11">
        <v>5241384</v>
      </c>
      <c r="O25" s="11">
        <v>289589</v>
      </c>
    </row>
    <row r="26" spans="2:15" ht="21.75" customHeight="1">
      <c r="B26" s="33" t="s">
        <v>31</v>
      </c>
      <c r="C26" s="11">
        <v>6706209</v>
      </c>
      <c r="D26" s="13">
        <v>6275426</v>
      </c>
      <c r="E26" s="13">
        <v>430783</v>
      </c>
      <c r="F26" s="11">
        <v>26672</v>
      </c>
      <c r="G26" s="11">
        <v>404111</v>
      </c>
      <c r="H26" s="16">
        <v>12709</v>
      </c>
      <c r="I26" s="11">
        <v>140000</v>
      </c>
      <c r="J26" s="11">
        <v>0</v>
      </c>
      <c r="K26" s="15">
        <v>0</v>
      </c>
      <c r="L26" s="16">
        <v>152709</v>
      </c>
      <c r="M26" s="37">
        <f t="shared" si="0"/>
        <v>8.5</v>
      </c>
      <c r="N26" s="11">
        <v>4472222</v>
      </c>
      <c r="O26" s="11">
        <v>255962</v>
      </c>
    </row>
    <row r="27" spans="2:15" ht="21.75" customHeight="1">
      <c r="B27" s="33" t="s">
        <v>32</v>
      </c>
      <c r="C27" s="11">
        <v>8405480</v>
      </c>
      <c r="D27" s="13">
        <v>8127952</v>
      </c>
      <c r="E27" s="13">
        <v>277528</v>
      </c>
      <c r="F27" s="11">
        <v>20296</v>
      </c>
      <c r="G27" s="11">
        <v>257232</v>
      </c>
      <c r="H27" s="16">
        <v>156196</v>
      </c>
      <c r="I27" s="11">
        <v>397279</v>
      </c>
      <c r="J27" s="11">
        <v>0</v>
      </c>
      <c r="K27" s="15">
        <v>0</v>
      </c>
      <c r="L27" s="16">
        <v>553475</v>
      </c>
      <c r="M27" s="37">
        <f t="shared" si="0"/>
        <v>5.9</v>
      </c>
      <c r="N27" s="11">
        <v>4061086</v>
      </c>
      <c r="O27" s="11">
        <v>273422</v>
      </c>
    </row>
    <row r="28" spans="2:15" ht="21.75" customHeight="1">
      <c r="B28" s="33" t="s">
        <v>33</v>
      </c>
      <c r="C28" s="11">
        <v>4320947</v>
      </c>
      <c r="D28" s="13">
        <v>4236416</v>
      </c>
      <c r="E28" s="13">
        <v>84531</v>
      </c>
      <c r="F28" s="11">
        <v>44937</v>
      </c>
      <c r="G28" s="11">
        <v>39594</v>
      </c>
      <c r="H28" s="16">
        <v>-101614</v>
      </c>
      <c r="I28" s="11">
        <v>2102</v>
      </c>
      <c r="J28" s="11">
        <v>0</v>
      </c>
      <c r="K28" s="15">
        <v>405000</v>
      </c>
      <c r="L28" s="16">
        <v>-504512</v>
      </c>
      <c r="M28" s="37">
        <f t="shared" si="0"/>
        <v>1.1</v>
      </c>
      <c r="N28" s="11">
        <v>3304920</v>
      </c>
      <c r="O28" s="11">
        <v>201168</v>
      </c>
    </row>
    <row r="29" spans="2:15" ht="21.75" customHeight="1">
      <c r="B29" s="33" t="s">
        <v>34</v>
      </c>
      <c r="C29" s="11">
        <v>3396507</v>
      </c>
      <c r="D29" s="13">
        <v>3232108</v>
      </c>
      <c r="E29" s="13">
        <v>164399</v>
      </c>
      <c r="F29" s="11">
        <v>16815</v>
      </c>
      <c r="G29" s="11">
        <v>147584</v>
      </c>
      <c r="H29" s="16">
        <v>139</v>
      </c>
      <c r="I29" s="11">
        <v>91107</v>
      </c>
      <c r="J29" s="11">
        <v>0</v>
      </c>
      <c r="K29" s="15">
        <v>70000</v>
      </c>
      <c r="L29" s="16">
        <v>21246</v>
      </c>
      <c r="M29" s="37">
        <f t="shared" si="0"/>
        <v>6.2</v>
      </c>
      <c r="N29" s="11">
        <v>2204553</v>
      </c>
      <c r="O29" s="11">
        <v>170939</v>
      </c>
    </row>
    <row r="30" spans="2:15" ht="21.75" customHeight="1">
      <c r="B30" s="33" t="s">
        <v>50</v>
      </c>
      <c r="C30" s="11">
        <v>7371837</v>
      </c>
      <c r="D30" s="13">
        <v>6978818</v>
      </c>
      <c r="E30" s="13">
        <v>393019</v>
      </c>
      <c r="F30" s="11">
        <v>15741</v>
      </c>
      <c r="G30" s="11">
        <v>377278</v>
      </c>
      <c r="H30" s="16">
        <v>-68339</v>
      </c>
      <c r="I30" s="11">
        <v>219279</v>
      </c>
      <c r="J30" s="11">
        <v>0</v>
      </c>
      <c r="K30" s="15">
        <v>100000</v>
      </c>
      <c r="L30" s="16">
        <v>50940</v>
      </c>
      <c r="M30" s="37">
        <f t="shared" si="0"/>
        <v>8.5</v>
      </c>
      <c r="N30" s="11">
        <v>4145622</v>
      </c>
      <c r="O30" s="11">
        <v>290582</v>
      </c>
    </row>
    <row r="31" spans="2:15" ht="21.75" customHeight="1">
      <c r="B31" s="33" t="s">
        <v>51</v>
      </c>
      <c r="C31" s="11">
        <v>8126058</v>
      </c>
      <c r="D31" s="13">
        <v>7843490</v>
      </c>
      <c r="E31" s="13">
        <v>282568</v>
      </c>
      <c r="F31" s="11">
        <v>36792</v>
      </c>
      <c r="G31" s="11">
        <v>245776</v>
      </c>
      <c r="H31" s="16">
        <v>-121109</v>
      </c>
      <c r="I31" s="11">
        <v>210043</v>
      </c>
      <c r="J31" s="11">
        <v>0</v>
      </c>
      <c r="K31" s="15">
        <v>0</v>
      </c>
      <c r="L31" s="16">
        <v>88934</v>
      </c>
      <c r="M31" s="37">
        <f t="shared" si="0"/>
        <v>4.4</v>
      </c>
      <c r="N31" s="11">
        <v>5299154</v>
      </c>
      <c r="O31" s="11">
        <v>325830</v>
      </c>
    </row>
    <row r="32" spans="2:15" ht="21.75" customHeight="1">
      <c r="B32" s="33" t="s">
        <v>52</v>
      </c>
      <c r="C32" s="11">
        <v>10119956</v>
      </c>
      <c r="D32" s="13">
        <v>9720226</v>
      </c>
      <c r="E32" s="13">
        <v>399730</v>
      </c>
      <c r="F32" s="11">
        <v>90473</v>
      </c>
      <c r="G32" s="11">
        <v>309257</v>
      </c>
      <c r="H32" s="16">
        <v>-356526</v>
      </c>
      <c r="I32" s="11">
        <v>332892</v>
      </c>
      <c r="J32" s="11">
        <v>76771</v>
      </c>
      <c r="K32" s="15">
        <v>358167</v>
      </c>
      <c r="L32" s="16">
        <v>-305030</v>
      </c>
      <c r="M32" s="37">
        <f t="shared" si="0"/>
        <v>5.3</v>
      </c>
      <c r="N32" s="11">
        <v>5494192</v>
      </c>
      <c r="O32" s="11">
        <v>352079</v>
      </c>
    </row>
    <row r="33" spans="2:15" ht="21.75" customHeight="1">
      <c r="B33" s="33" t="s">
        <v>35</v>
      </c>
      <c r="C33" s="11">
        <v>4401770</v>
      </c>
      <c r="D33" s="13">
        <v>4232014</v>
      </c>
      <c r="E33" s="13">
        <v>169756</v>
      </c>
      <c r="F33" s="11">
        <v>50285</v>
      </c>
      <c r="G33" s="11">
        <v>119471</v>
      </c>
      <c r="H33" s="16">
        <v>113</v>
      </c>
      <c r="I33" s="11">
        <v>229</v>
      </c>
      <c r="J33" s="11">
        <v>0</v>
      </c>
      <c r="K33" s="15">
        <v>50000</v>
      </c>
      <c r="L33" s="16">
        <v>-49658</v>
      </c>
      <c r="M33" s="37">
        <f t="shared" si="0"/>
        <v>3.7</v>
      </c>
      <c r="N33" s="11">
        <v>3058195</v>
      </c>
      <c r="O33" s="11">
        <v>169910</v>
      </c>
    </row>
    <row r="34" spans="2:15" ht="21.75" customHeight="1">
      <c r="B34" s="33" t="s">
        <v>36</v>
      </c>
      <c r="C34" s="11">
        <v>5303078</v>
      </c>
      <c r="D34" s="13">
        <v>4986426</v>
      </c>
      <c r="E34" s="13">
        <v>316652</v>
      </c>
      <c r="F34" s="11">
        <v>53598</v>
      </c>
      <c r="G34" s="11">
        <v>263054</v>
      </c>
      <c r="H34" s="16">
        <v>70168</v>
      </c>
      <c r="I34" s="11">
        <v>39</v>
      </c>
      <c r="J34" s="11">
        <v>0</v>
      </c>
      <c r="K34" s="15">
        <v>0</v>
      </c>
      <c r="L34" s="16">
        <v>70207</v>
      </c>
      <c r="M34" s="37">
        <f t="shared" si="0"/>
        <v>7.6</v>
      </c>
      <c r="N34" s="11">
        <v>3190401</v>
      </c>
      <c r="O34" s="11">
        <v>264068</v>
      </c>
    </row>
    <row r="35" spans="2:15" ht="21.75" customHeight="1">
      <c r="B35" s="36" t="s">
        <v>37</v>
      </c>
      <c r="C35" s="47">
        <f>SUM(C6:C19)</f>
        <v>560876321</v>
      </c>
      <c r="D35" s="47">
        <f aca="true" t="shared" si="1" ref="D35:O35">SUM(D6:D19)</f>
        <v>538728645</v>
      </c>
      <c r="E35" s="47">
        <f t="shared" si="1"/>
        <v>22147676</v>
      </c>
      <c r="F35" s="47">
        <f t="shared" si="1"/>
        <v>3007579</v>
      </c>
      <c r="G35" s="47">
        <f t="shared" si="1"/>
        <v>19140097</v>
      </c>
      <c r="H35" s="47">
        <f t="shared" si="1"/>
        <v>1967776</v>
      </c>
      <c r="I35" s="47">
        <f t="shared" si="1"/>
        <v>9340405</v>
      </c>
      <c r="J35" s="47">
        <f t="shared" si="1"/>
        <v>85757</v>
      </c>
      <c r="K35" s="47">
        <f t="shared" si="1"/>
        <v>11063653</v>
      </c>
      <c r="L35" s="45">
        <f t="shared" si="1"/>
        <v>330285</v>
      </c>
      <c r="M35" s="48">
        <f>ROUND(AVERAGE(M6:M19),1)</f>
        <v>5.4</v>
      </c>
      <c r="N35" s="47">
        <f t="shared" si="1"/>
        <v>339826906</v>
      </c>
      <c r="O35" s="47">
        <f t="shared" si="1"/>
        <v>17092063</v>
      </c>
    </row>
    <row r="36" spans="2:15" ht="21.75" customHeight="1">
      <c r="B36" s="36" t="s">
        <v>38</v>
      </c>
      <c r="C36" s="47">
        <f aca="true" t="shared" si="2" ref="C36:L36">SUM(C20:C34)</f>
        <v>98783104</v>
      </c>
      <c r="D36" s="47">
        <f t="shared" si="2"/>
        <v>94289399</v>
      </c>
      <c r="E36" s="47">
        <f t="shared" si="2"/>
        <v>4493705</v>
      </c>
      <c r="F36" s="47">
        <f t="shared" si="2"/>
        <v>638646</v>
      </c>
      <c r="G36" s="47">
        <f t="shared" si="2"/>
        <v>3855059</v>
      </c>
      <c r="H36" s="49">
        <f t="shared" si="2"/>
        <v>-688304</v>
      </c>
      <c r="I36" s="47">
        <f t="shared" si="2"/>
        <v>1721389</v>
      </c>
      <c r="J36" s="47">
        <f t="shared" si="2"/>
        <v>76771</v>
      </c>
      <c r="K36" s="47">
        <f t="shared" si="2"/>
        <v>1423167</v>
      </c>
      <c r="L36" s="49">
        <f t="shared" si="2"/>
        <v>-313311</v>
      </c>
      <c r="M36" s="48">
        <f>ROUND(AVERAGE(M20:M34),1)</f>
        <v>5.8</v>
      </c>
      <c r="N36" s="47">
        <f>SUM(N20:N34)</f>
        <v>61350961</v>
      </c>
      <c r="O36" s="47">
        <f>SUM(O20:O34)</f>
        <v>3746075</v>
      </c>
    </row>
    <row r="37" spans="2:15" ht="21.75" customHeight="1">
      <c r="B37" s="36" t="s">
        <v>39</v>
      </c>
      <c r="C37" s="47">
        <f aca="true" t="shared" si="3" ref="C37:L37">SUM(C6:C34)</f>
        <v>659659425</v>
      </c>
      <c r="D37" s="47">
        <f t="shared" si="3"/>
        <v>633018044</v>
      </c>
      <c r="E37" s="47">
        <f t="shared" si="3"/>
        <v>26641381</v>
      </c>
      <c r="F37" s="47">
        <f t="shared" si="3"/>
        <v>3646225</v>
      </c>
      <c r="G37" s="47">
        <f t="shared" si="3"/>
        <v>22995156</v>
      </c>
      <c r="H37" s="47">
        <f t="shared" si="3"/>
        <v>1279472</v>
      </c>
      <c r="I37" s="47">
        <f t="shared" si="3"/>
        <v>11061794</v>
      </c>
      <c r="J37" s="47">
        <f t="shared" si="3"/>
        <v>162528</v>
      </c>
      <c r="K37" s="47">
        <f t="shared" si="3"/>
        <v>12486820</v>
      </c>
      <c r="L37" s="45">
        <f t="shared" si="3"/>
        <v>16974</v>
      </c>
      <c r="M37" s="48">
        <f>ROUND(AVERAGE(M6:M34),1)</f>
        <v>5.6</v>
      </c>
      <c r="N37" s="47">
        <f>SUM(N6:N34)</f>
        <v>401177867</v>
      </c>
      <c r="O37" s="47">
        <f>SUM(O6:O34)</f>
        <v>20838138</v>
      </c>
    </row>
    <row r="38" spans="13:14" ht="17.25">
      <c r="M38" s="2"/>
      <c r="N38" s="2"/>
    </row>
  </sheetData>
  <printOptions verticalCentered="1"/>
  <pageMargins left="0.7874015748031497" right="0.7874015748031497" top="0.7874015748031497" bottom="0.3937007874015748" header="0.5118110236220472" footer="0.5118110236220472"/>
  <pageSetup fitToHeight="1" fitToWidth="1" horizontalDpi="300" verticalDpi="300" orientation="landscape" paperSize="9" scale="54" r:id="rId1"/>
  <headerFooter alignWithMargins="0">
    <oddHeader>&amp;L&amp;"ＭＳ ゴシック,標準"&amp;24１　決算収支の状況（１８年度決算額）
</oddHeader>
  </headerFooter>
  <colBreaks count="1" manualBreakCount="1">
    <brk id="9" min="1" max="3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8"/>
  <sheetViews>
    <sheetView view="pageBreakPreview" zoomScale="60" workbookViewId="0" topLeftCell="A1">
      <selection activeCell="C4" sqref="C4"/>
    </sheetView>
  </sheetViews>
  <sheetFormatPr defaultColWidth="8.66015625" defaultRowHeight="18"/>
  <cols>
    <col min="1" max="1" width="8.83203125" style="27" customWidth="1"/>
    <col min="2" max="2" width="13.16015625" style="27" customWidth="1"/>
    <col min="3" max="15" width="13.33203125" style="0" customWidth="1"/>
  </cols>
  <sheetData>
    <row r="1" ht="17.25">
      <c r="C1" t="s">
        <v>41</v>
      </c>
    </row>
    <row r="2" spans="2:14" ht="17.25">
      <c r="B2" s="28"/>
      <c r="C2" s="1"/>
      <c r="D2" s="1"/>
      <c r="E2" s="1"/>
      <c r="F2" s="1"/>
      <c r="G2" s="1"/>
      <c r="H2" s="1"/>
      <c r="I2" s="10"/>
      <c r="K2" s="1"/>
      <c r="L2" s="3"/>
      <c r="M2" s="3"/>
      <c r="N2" s="10" t="s">
        <v>43</v>
      </c>
    </row>
    <row r="3" spans="2:15" ht="17.25">
      <c r="B3" s="29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2:15" ht="17.25">
      <c r="B4" s="30"/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7</v>
      </c>
      <c r="L4" s="6" t="s">
        <v>9</v>
      </c>
      <c r="M4" s="6" t="s">
        <v>10</v>
      </c>
      <c r="N4" s="6" t="s">
        <v>11</v>
      </c>
      <c r="O4" s="6" t="s">
        <v>53</v>
      </c>
    </row>
    <row r="5" spans="2:15" ht="17.25">
      <c r="B5" s="31"/>
      <c r="C5" s="7"/>
      <c r="D5" s="7"/>
      <c r="E5" s="7"/>
      <c r="F5" s="9" t="s">
        <v>12</v>
      </c>
      <c r="G5" s="7"/>
      <c r="H5" s="7"/>
      <c r="I5" s="7"/>
      <c r="J5" s="7"/>
      <c r="K5" s="9" t="s">
        <v>13</v>
      </c>
      <c r="L5" s="9" t="s">
        <v>14</v>
      </c>
      <c r="M5" s="7"/>
      <c r="N5" s="7"/>
      <c r="O5" s="52" t="s">
        <v>54</v>
      </c>
    </row>
    <row r="6" spans="2:15" ht="21.75" customHeight="1">
      <c r="B6" s="32" t="s">
        <v>15</v>
      </c>
      <c r="C6" s="39">
        <f>+'当年度'!C6-'前年度'!C6</f>
        <v>-2929044</v>
      </c>
      <c r="D6" s="39">
        <f>+'当年度'!D6-'前年度'!D6</f>
        <v>695391</v>
      </c>
      <c r="E6" s="39">
        <f>+'当年度'!E6-'前年度'!E6</f>
        <v>-3624435</v>
      </c>
      <c r="F6" s="39">
        <f>+'当年度'!F6-'前年度'!F6</f>
        <v>-165063</v>
      </c>
      <c r="G6" s="39">
        <f>+'当年度'!G6-'前年度'!G6</f>
        <v>-3459372</v>
      </c>
      <c r="H6" s="39">
        <f>+'当年度'!H6-'前年度'!H6</f>
        <v>-5686665</v>
      </c>
      <c r="I6" s="39">
        <f>+'当年度'!I6-'前年度'!I6</f>
        <v>-184343</v>
      </c>
      <c r="J6" s="39">
        <f>+'当年度'!J6-'前年度'!J6</f>
        <v>138928</v>
      </c>
      <c r="K6" s="39">
        <f>+'当年度'!K6-'前年度'!K6</f>
        <v>-3247192</v>
      </c>
      <c r="L6" s="39">
        <f>+'当年度'!L6-'前年度'!L6</f>
        <v>-2484888</v>
      </c>
      <c r="M6" s="40">
        <f>+'当年度'!M6-'前年度'!M6</f>
        <v>-5.500000000000001</v>
      </c>
      <c r="N6" s="39">
        <f>+'当年度'!N6-'前年度'!N6</f>
        <v>383369</v>
      </c>
      <c r="O6" s="39">
        <f>+'当年度'!O6-'前年度'!O6</f>
        <v>-298364</v>
      </c>
    </row>
    <row r="7" spans="2:15" ht="21.75" customHeight="1">
      <c r="B7" s="33" t="s">
        <v>46</v>
      </c>
      <c r="C7" s="41">
        <f>+'当年度'!C7-'前年度'!C7</f>
        <v>5220942</v>
      </c>
      <c r="D7" s="41">
        <f>+'当年度'!D7-'前年度'!D7</f>
        <v>5205598</v>
      </c>
      <c r="E7" s="41">
        <f>+'当年度'!E7-'前年度'!E7</f>
        <v>15344</v>
      </c>
      <c r="F7" s="41">
        <f>+'当年度'!F7-'前年度'!F7</f>
        <v>24581</v>
      </c>
      <c r="G7" s="41">
        <f>+'当年度'!G7-'前年度'!G7</f>
        <v>-9237</v>
      </c>
      <c r="H7" s="41">
        <f>+'当年度'!H7-'前年度'!H7</f>
        <v>-611790</v>
      </c>
      <c r="I7" s="41">
        <f>+'当年度'!I7-'前年度'!I7</f>
        <v>1004613</v>
      </c>
      <c r="J7" s="41">
        <f>+'当年度'!J7-'前年度'!J7</f>
        <v>35184</v>
      </c>
      <c r="K7" s="41">
        <f>+'当年度'!K7-'前年度'!K7</f>
        <v>0</v>
      </c>
      <c r="L7" s="41">
        <f>+'当年度'!L7-'前年度'!L7</f>
        <v>428007</v>
      </c>
      <c r="M7" s="42">
        <f>+'当年度'!M7-'前年度'!M7</f>
        <v>-0.10000000000000009</v>
      </c>
      <c r="N7" s="41">
        <f>+'当年度'!N7-'前年度'!N7</f>
        <v>2013166</v>
      </c>
      <c r="O7" s="39">
        <f>+'当年度'!O7-'前年度'!O7</f>
        <v>-239707</v>
      </c>
    </row>
    <row r="8" spans="2:15" ht="21.75" customHeight="1">
      <c r="B8" s="33" t="s">
        <v>16</v>
      </c>
      <c r="C8" s="41">
        <f>+'当年度'!C8-'前年度'!C8</f>
        <v>2055177</v>
      </c>
      <c r="D8" s="41">
        <f>+'当年度'!D8-'前年度'!D8</f>
        <v>2766543</v>
      </c>
      <c r="E8" s="41">
        <f>+'当年度'!E8-'前年度'!E8</f>
        <v>-711366</v>
      </c>
      <c r="F8" s="41">
        <f>+'当年度'!F8-'前年度'!F8</f>
        <v>-517378</v>
      </c>
      <c r="G8" s="41">
        <f>+'当年度'!G8-'前年度'!G8</f>
        <v>-193988</v>
      </c>
      <c r="H8" s="41">
        <f>+'当年度'!H8-'前年度'!H8</f>
        <v>257163</v>
      </c>
      <c r="I8" s="41">
        <f>+'当年度'!I8-'前年度'!I8</f>
        <v>14008</v>
      </c>
      <c r="J8" s="41">
        <f>+'当年度'!J8-'前年度'!J8</f>
        <v>45090</v>
      </c>
      <c r="K8" s="41">
        <f>+'当年度'!K8-'前年度'!K8</f>
        <v>0</v>
      </c>
      <c r="L8" s="41">
        <f>+'当年度'!L8-'前年度'!L8</f>
        <v>316261</v>
      </c>
      <c r="M8" s="42">
        <f>+'当年度'!M8-'前年度'!M8</f>
        <v>-0.7000000000000002</v>
      </c>
      <c r="N8" s="41">
        <f>+'当年度'!N8-'前年度'!N8</f>
        <v>-13988</v>
      </c>
      <c r="O8" s="39">
        <f>+'当年度'!O8-'前年度'!O8</f>
        <v>-135639</v>
      </c>
    </row>
    <row r="9" spans="2:15" ht="21.75" customHeight="1">
      <c r="B9" s="33" t="s">
        <v>17</v>
      </c>
      <c r="C9" s="41">
        <f>+'当年度'!C9-'前年度'!C9</f>
        <v>-256839</v>
      </c>
      <c r="D9" s="41">
        <f>+'当年度'!D9-'前年度'!D9</f>
        <v>423462</v>
      </c>
      <c r="E9" s="41">
        <f>+'当年度'!E9-'前年度'!E9</f>
        <v>-680301</v>
      </c>
      <c r="F9" s="41">
        <f>+'当年度'!F9-'前年度'!F9</f>
        <v>-224997</v>
      </c>
      <c r="G9" s="41">
        <f>+'当年度'!G9-'前年度'!G9</f>
        <v>-455304</v>
      </c>
      <c r="H9" s="41">
        <f>+'当年度'!H9-'前年度'!H9</f>
        <v>-97913</v>
      </c>
      <c r="I9" s="41">
        <f>+'当年度'!I9-'前年度'!I9</f>
        <v>-202392</v>
      </c>
      <c r="J9" s="41">
        <f>+'当年度'!J9-'前年度'!J9</f>
        <v>115443</v>
      </c>
      <c r="K9" s="41">
        <f>+'当年度'!K9-'前年度'!K9</f>
        <v>351123</v>
      </c>
      <c r="L9" s="41">
        <f>+'当年度'!L9-'前年度'!L9</f>
        <v>-535985</v>
      </c>
      <c r="M9" s="42">
        <f>+'当年度'!M9-'前年度'!M9</f>
        <v>-1.2000000000000002</v>
      </c>
      <c r="N9" s="41">
        <f>+'当年度'!N9-'前年度'!N9</f>
        <v>55266</v>
      </c>
      <c r="O9" s="39">
        <f>+'当年度'!O9-'前年度'!O9</f>
        <v>-166779</v>
      </c>
    </row>
    <row r="10" spans="2:15" ht="21.75" customHeight="1">
      <c r="B10" s="33" t="s">
        <v>18</v>
      </c>
      <c r="C10" s="41">
        <f>+'当年度'!C10-'前年度'!C10</f>
        <v>207937</v>
      </c>
      <c r="D10" s="41">
        <f>+'当年度'!D10-'前年度'!D10</f>
        <v>347588</v>
      </c>
      <c r="E10" s="41">
        <f>+'当年度'!E10-'前年度'!E10</f>
        <v>-139651</v>
      </c>
      <c r="F10" s="41">
        <f>+'当年度'!F10-'前年度'!F10</f>
        <v>-89319</v>
      </c>
      <c r="G10" s="41">
        <f>+'当年度'!G10-'前年度'!G10</f>
        <v>-50332</v>
      </c>
      <c r="H10" s="41">
        <f>+'当年度'!H10-'前年度'!H10</f>
        <v>464056</v>
      </c>
      <c r="I10" s="41">
        <f>+'当年度'!I10-'前年度'!I10</f>
        <v>-1403085</v>
      </c>
      <c r="J10" s="41">
        <f>+'当年度'!J10-'前年度'!J10</f>
        <v>242477</v>
      </c>
      <c r="K10" s="41">
        <f>+'当年度'!K10-'前年度'!K10</f>
        <v>-945024</v>
      </c>
      <c r="L10" s="41">
        <f>+'当年度'!L10-'前年度'!L10</f>
        <v>248472</v>
      </c>
      <c r="M10" s="42">
        <f>+'当年度'!M10-'前年度'!M10</f>
        <v>-0.2999999999999998</v>
      </c>
      <c r="N10" s="41">
        <f>+'当年度'!N10-'前年度'!N10</f>
        <v>609680</v>
      </c>
      <c r="O10" s="39">
        <f>+'当年度'!O10-'前年度'!O10</f>
        <v>-131464</v>
      </c>
    </row>
    <row r="11" spans="2:15" ht="21.75" customHeight="1">
      <c r="B11" s="33" t="s">
        <v>19</v>
      </c>
      <c r="C11" s="41">
        <f>+'当年度'!C11-'前年度'!C11</f>
        <v>641995</v>
      </c>
      <c r="D11" s="41">
        <f>+'当年度'!D11-'前年度'!D11</f>
        <v>1283143</v>
      </c>
      <c r="E11" s="41">
        <f>+'当年度'!E11-'前年度'!E11</f>
        <v>-641148</v>
      </c>
      <c r="F11" s="41">
        <f>+'当年度'!F11-'前年度'!F11</f>
        <v>245194</v>
      </c>
      <c r="G11" s="41">
        <f>+'当年度'!G11-'前年度'!G11</f>
        <v>-886342</v>
      </c>
      <c r="H11" s="41">
        <f>+'当年度'!H11-'前年度'!H11</f>
        <v>-1480946</v>
      </c>
      <c r="I11" s="41">
        <f>+'当年度'!I11-'前年度'!I11</f>
        <v>3061</v>
      </c>
      <c r="J11" s="41">
        <f>+'当年度'!J11-'前年度'!J11</f>
        <v>4484</v>
      </c>
      <c r="K11" s="41">
        <f>+'当年度'!K11-'前年度'!K11</f>
        <v>2000000</v>
      </c>
      <c r="L11" s="41">
        <f>+'当年度'!L11-'前年度'!L11</f>
        <v>-3473401</v>
      </c>
      <c r="M11" s="42">
        <f>+'当年度'!M11-'前年度'!M11</f>
        <v>-2.6000000000000005</v>
      </c>
      <c r="N11" s="41">
        <f>+'当年度'!N11-'前年度'!N11</f>
        <v>1808318</v>
      </c>
      <c r="O11" s="39">
        <f>+'当年度'!O11-'前年度'!O11</f>
        <v>-150743</v>
      </c>
    </row>
    <row r="12" spans="2:15" ht="21.75" customHeight="1">
      <c r="B12" s="33" t="s">
        <v>20</v>
      </c>
      <c r="C12" s="41">
        <f>+'当年度'!C12-'前年度'!C12</f>
        <v>5780</v>
      </c>
      <c r="D12" s="41">
        <f>+'当年度'!D12-'前年度'!D12</f>
        <v>150438</v>
      </c>
      <c r="E12" s="41">
        <f>+'当年度'!E12-'前年度'!E12</f>
        <v>-144658</v>
      </c>
      <c r="F12" s="41">
        <f>+'当年度'!F12-'前年度'!F12</f>
        <v>-7398</v>
      </c>
      <c r="G12" s="41">
        <f>+'当年度'!G12-'前年度'!G12</f>
        <v>-137260</v>
      </c>
      <c r="H12" s="41">
        <f>+'当年度'!H12-'前年度'!H12</f>
        <v>-110147</v>
      </c>
      <c r="I12" s="41">
        <f>+'当年度'!I12-'前年度'!I12</f>
        <v>-88305</v>
      </c>
      <c r="J12" s="41">
        <f>+'当年度'!J12-'前年度'!J12</f>
        <v>189</v>
      </c>
      <c r="K12" s="41">
        <f>+'当年度'!K12-'前年度'!K12</f>
        <v>-283000</v>
      </c>
      <c r="L12" s="41">
        <f>+'当年度'!L12-'前年度'!L12</f>
        <v>84737</v>
      </c>
      <c r="M12" s="42">
        <f>+'当年度'!M12-'前年度'!M12</f>
        <v>-0.8999999999999999</v>
      </c>
      <c r="N12" s="41">
        <f>+'当年度'!N12-'前年度'!N12</f>
        <v>47770</v>
      </c>
      <c r="O12" s="39">
        <f>+'当年度'!O12-'前年度'!O12</f>
        <v>-69253</v>
      </c>
    </row>
    <row r="13" spans="2:15" ht="21.75" customHeight="1">
      <c r="B13" s="33" t="s">
        <v>21</v>
      </c>
      <c r="C13" s="41">
        <f>+'当年度'!C13-'前年度'!C13</f>
        <v>-531256</v>
      </c>
      <c r="D13" s="41">
        <f>+'当年度'!D13-'前年度'!D13</f>
        <v>-554166</v>
      </c>
      <c r="E13" s="41">
        <f>+'当年度'!E13-'前年度'!E13</f>
        <v>22910</v>
      </c>
      <c r="F13" s="41">
        <f>+'当年度'!F13-'前年度'!F13</f>
        <v>-33136</v>
      </c>
      <c r="G13" s="41">
        <f>+'当年度'!G13-'前年度'!G13</f>
        <v>56046</v>
      </c>
      <c r="H13" s="41">
        <f>+'当年度'!H13-'前年度'!H13</f>
        <v>90971</v>
      </c>
      <c r="I13" s="41">
        <f>+'当年度'!I13-'前年度'!I13</f>
        <v>-66538</v>
      </c>
      <c r="J13" s="41">
        <f>+'当年度'!J13-'前年度'!J13</f>
        <v>0</v>
      </c>
      <c r="K13" s="41">
        <f>+'当年度'!K13-'前年度'!K13</f>
        <v>-87459</v>
      </c>
      <c r="L13" s="41">
        <f>+'当年度'!L13-'前年度'!L13</f>
        <v>111892</v>
      </c>
      <c r="M13" s="42">
        <f>+'当年度'!M13-'前年度'!M13</f>
        <v>1.0999999999999996</v>
      </c>
      <c r="N13" s="41">
        <f>+'当年度'!N13-'前年度'!N13</f>
        <v>-21846</v>
      </c>
      <c r="O13" s="39">
        <f>+'当年度'!O13-'前年度'!O13</f>
        <v>-23984</v>
      </c>
    </row>
    <row r="14" spans="2:15" ht="21.75" customHeight="1">
      <c r="B14" s="33" t="s">
        <v>22</v>
      </c>
      <c r="C14" s="41">
        <f>+'当年度'!C14-'前年度'!C14</f>
        <v>968468</v>
      </c>
      <c r="D14" s="41">
        <f>+'当年度'!D14-'前年度'!D14</f>
        <v>1190126</v>
      </c>
      <c r="E14" s="41">
        <f>+'当年度'!E14-'前年度'!E14</f>
        <v>-221658</v>
      </c>
      <c r="F14" s="41">
        <f>+'当年度'!F14-'前年度'!F14</f>
        <v>-116496</v>
      </c>
      <c r="G14" s="41">
        <f>+'当年度'!G14-'前年度'!G14</f>
        <v>-105162</v>
      </c>
      <c r="H14" s="41">
        <f>+'当年度'!H14-'前年度'!H14</f>
        <v>-524814</v>
      </c>
      <c r="I14" s="41">
        <f>+'当年度'!I14-'前年度'!I14</f>
        <v>43739</v>
      </c>
      <c r="J14" s="41">
        <f>+'当年度'!J14-'前年度'!J14</f>
        <v>0</v>
      </c>
      <c r="K14" s="41">
        <f>+'当年度'!K14-'前年度'!K14</f>
        <v>-349901</v>
      </c>
      <c r="L14" s="41">
        <f>+'当年度'!L14-'前年度'!L14</f>
        <v>-131174</v>
      </c>
      <c r="M14" s="42">
        <f>+'当年度'!M14-'前年度'!M14</f>
        <v>-2.3000000000000007</v>
      </c>
      <c r="N14" s="41">
        <f>+'当年度'!N14-'前年度'!N14</f>
        <v>2405129</v>
      </c>
      <c r="O14" s="39">
        <f>+'当年度'!O14-'前年度'!O14</f>
        <v>-51739</v>
      </c>
    </row>
    <row r="15" spans="2:15" ht="21.75" customHeight="1">
      <c r="B15" s="33" t="s">
        <v>23</v>
      </c>
      <c r="C15" s="41">
        <f>+'当年度'!C15-'前年度'!C15</f>
        <v>-77897</v>
      </c>
      <c r="D15" s="41">
        <f>+'当年度'!D15-'前年度'!D15</f>
        <v>-50936</v>
      </c>
      <c r="E15" s="41">
        <f>+'当年度'!E15-'前年度'!E15</f>
        <v>-26961</v>
      </c>
      <c r="F15" s="41">
        <f>+'当年度'!F15-'前年度'!F15</f>
        <v>24435</v>
      </c>
      <c r="G15" s="41">
        <f>+'当年度'!G15-'前年度'!G15</f>
        <v>-51396</v>
      </c>
      <c r="H15" s="41">
        <f>+'当年度'!H15-'前年度'!H15</f>
        <v>-31640</v>
      </c>
      <c r="I15" s="41">
        <f>+'当年度'!I15-'前年度'!I15</f>
        <v>18527</v>
      </c>
      <c r="J15" s="41">
        <f>+'当年度'!J15-'前年度'!J15</f>
        <v>17809</v>
      </c>
      <c r="K15" s="41">
        <f>+'当年度'!K15-'前年度'!K15</f>
        <v>0</v>
      </c>
      <c r="L15" s="41">
        <f>+'当年度'!L15-'前年度'!L15</f>
        <v>4696</v>
      </c>
      <c r="M15" s="42">
        <f>+'当年度'!M15-'前年度'!M15</f>
        <v>-0.8000000000000007</v>
      </c>
      <c r="N15" s="41">
        <f>+'当年度'!N15-'前年度'!N15</f>
        <v>-25453</v>
      </c>
      <c r="O15" s="39">
        <f>+'当年度'!O15-'前年度'!O15</f>
        <v>-23531</v>
      </c>
    </row>
    <row r="16" spans="2:15" ht="21.75" customHeight="1">
      <c r="B16" s="33" t="s">
        <v>24</v>
      </c>
      <c r="C16" s="41">
        <f>+'当年度'!C16-'前年度'!C16</f>
        <v>647743</v>
      </c>
      <c r="D16" s="41">
        <f>+'当年度'!D16-'前年度'!D16</f>
        <v>542990</v>
      </c>
      <c r="E16" s="41">
        <f>+'当年度'!E16-'前年度'!E16</f>
        <v>104753</v>
      </c>
      <c r="F16" s="41">
        <f>+'当年度'!F16-'前年度'!F16</f>
        <v>-892</v>
      </c>
      <c r="G16" s="41">
        <f>+'当年度'!G16-'前年度'!G16</f>
        <v>105645</v>
      </c>
      <c r="H16" s="41">
        <f>+'当年度'!H16-'前年度'!H16</f>
        <v>184339</v>
      </c>
      <c r="I16" s="41">
        <f>+'当年度'!I16-'前年度'!I16</f>
        <v>7910</v>
      </c>
      <c r="J16" s="41">
        <f>+'当年度'!J16-'前年度'!J16</f>
        <v>105030</v>
      </c>
      <c r="K16" s="41">
        <f>+'当年度'!K16-'前年度'!K16</f>
        <v>185448</v>
      </c>
      <c r="L16" s="41">
        <f>+'当年度'!L16-'前年度'!L16</f>
        <v>111831</v>
      </c>
      <c r="M16" s="42">
        <f>+'当年度'!M16-'前年度'!M16</f>
        <v>1.8999999999999995</v>
      </c>
      <c r="N16" s="41">
        <f>+'当年度'!N16-'前年度'!N16</f>
        <v>-154075</v>
      </c>
      <c r="O16" s="39">
        <f>+'当年度'!O16-'前年度'!O16</f>
        <v>-29210</v>
      </c>
    </row>
    <row r="17" spans="2:15" ht="21.75" customHeight="1">
      <c r="B17" s="33" t="s">
        <v>47</v>
      </c>
      <c r="C17" s="41">
        <f>+'当年度'!C17-'前年度'!C17</f>
        <v>-594348</v>
      </c>
      <c r="D17" s="41">
        <f>+'当年度'!D17-'前年度'!D17</f>
        <v>-432742</v>
      </c>
      <c r="E17" s="41">
        <f>+'当年度'!E17-'前年度'!E17</f>
        <v>-161606</v>
      </c>
      <c r="F17" s="41">
        <f>+'当年度'!F17-'前年度'!F17</f>
        <v>16031</v>
      </c>
      <c r="G17" s="41">
        <f>+'当年度'!G17-'前年度'!G17</f>
        <v>-177637</v>
      </c>
      <c r="H17" s="41">
        <f>+'当年度'!H17-'前年度'!H17</f>
        <v>-118881</v>
      </c>
      <c r="I17" s="41">
        <f>+'当年度'!I17-'前年度'!I17</f>
        <v>-1043406</v>
      </c>
      <c r="J17" s="41">
        <f>+'当年度'!J17-'前年度'!J17</f>
        <v>41507</v>
      </c>
      <c r="K17" s="41">
        <f>+'当年度'!K17-'前年度'!K17</f>
        <v>-330000</v>
      </c>
      <c r="L17" s="41">
        <f>+'当年度'!L17-'前年度'!L17</f>
        <v>-790780</v>
      </c>
      <c r="M17" s="42">
        <f>+'当年度'!M17-'前年度'!M17</f>
        <v>-2</v>
      </c>
      <c r="N17" s="41">
        <f>+'当年度'!N17-'前年度'!N17</f>
        <v>905394</v>
      </c>
      <c r="O17" s="39">
        <f>+'当年度'!O17-'前年度'!O17</f>
        <v>-64999</v>
      </c>
    </row>
    <row r="18" spans="2:15" ht="21.75" customHeight="1">
      <c r="B18" s="34" t="s">
        <v>48</v>
      </c>
      <c r="C18" s="41">
        <f>+'当年度'!C18-'前年度'!C18</f>
        <v>1017046</v>
      </c>
      <c r="D18" s="41">
        <f>+'当年度'!D18-'前年度'!D18</f>
        <v>1146624</v>
      </c>
      <c r="E18" s="41">
        <f>+'当年度'!E18-'前年度'!E18</f>
        <v>-129578</v>
      </c>
      <c r="F18" s="41">
        <f>+'当年度'!F18-'前年度'!F18</f>
        <v>-7432</v>
      </c>
      <c r="G18" s="41">
        <f>+'当年度'!G18-'前年度'!G18</f>
        <v>-122146</v>
      </c>
      <c r="H18" s="41">
        <f>+'当年度'!H18-'前年度'!H18</f>
        <v>-99619</v>
      </c>
      <c r="I18" s="41">
        <f>+'当年度'!I18-'前年度'!I18</f>
        <v>339969</v>
      </c>
      <c r="J18" s="41">
        <f>+'当年度'!J18-'前年度'!J18</f>
        <v>-736</v>
      </c>
      <c r="K18" s="41">
        <f>+'当年度'!K18-'前年度'!K18</f>
        <v>301000</v>
      </c>
      <c r="L18" s="41">
        <f>+'当年度'!L18-'前年度'!L18</f>
        <v>-61386</v>
      </c>
      <c r="M18" s="42">
        <f>+'当年度'!M18-'前年度'!M18</f>
        <v>-0.7999999999999998</v>
      </c>
      <c r="N18" s="41">
        <f>+'当年度'!N18-'前年度'!N18</f>
        <v>-136002</v>
      </c>
      <c r="O18" s="39">
        <f>+'当年度'!O18-'前年度'!O18</f>
        <v>-81416</v>
      </c>
    </row>
    <row r="19" spans="2:15" ht="21.75" customHeight="1">
      <c r="B19" s="35" t="s">
        <v>49</v>
      </c>
      <c r="C19" s="43">
        <f>+'当年度'!C19-'前年度'!C19</f>
        <v>-1558483</v>
      </c>
      <c r="D19" s="43">
        <f>+'当年度'!D19-'前年度'!D19</f>
        <v>-1536256</v>
      </c>
      <c r="E19" s="43">
        <f>+'当年度'!E19-'前年度'!E19</f>
        <v>-22227</v>
      </c>
      <c r="F19" s="43">
        <f>+'当年度'!F19-'前年度'!F19</f>
        <v>-59273</v>
      </c>
      <c r="G19" s="43">
        <f>+'当年度'!G19-'前年度'!G19</f>
        <v>37046</v>
      </c>
      <c r="H19" s="43">
        <f>+'当年度'!H19-'前年度'!H19</f>
        <v>348671</v>
      </c>
      <c r="I19" s="43">
        <f>+'当年度'!I19-'前年度'!I19</f>
        <v>-126008</v>
      </c>
      <c r="J19" s="43">
        <f>+'当年度'!J19-'前年度'!J19</f>
        <v>72553</v>
      </c>
      <c r="K19" s="43">
        <f>+'当年度'!K19-'前年度'!K19</f>
        <v>300000</v>
      </c>
      <c r="L19" s="43">
        <f>+'当年度'!L19-'前年度'!L19</f>
        <v>-4784</v>
      </c>
      <c r="M19" s="44">
        <f>+'当年度'!M19-'前年度'!M19</f>
        <v>0.10000000000000009</v>
      </c>
      <c r="N19" s="43">
        <f>+'当年度'!N19-'前年度'!N19</f>
        <v>364187</v>
      </c>
      <c r="O19" s="43">
        <f>+'当年度'!O19-'前年度'!O19</f>
        <v>-119683</v>
      </c>
    </row>
    <row r="20" spans="2:15" ht="21.75" customHeight="1">
      <c r="B20" s="34" t="s">
        <v>25</v>
      </c>
      <c r="C20" s="41">
        <f>+'当年度'!C20-'前年度'!C20</f>
        <v>-274324</v>
      </c>
      <c r="D20" s="41">
        <f>+'当年度'!D20-'前年度'!D20</f>
        <v>-278548</v>
      </c>
      <c r="E20" s="41">
        <f>+'当年度'!E20-'前年度'!E20</f>
        <v>4224</v>
      </c>
      <c r="F20" s="41">
        <f>+'当年度'!F20-'前年度'!F20</f>
        <v>12675</v>
      </c>
      <c r="G20" s="41">
        <f>+'当年度'!G20-'前年度'!G20</f>
        <v>-8451</v>
      </c>
      <c r="H20" s="41">
        <f>+'当年度'!H20-'前年度'!H20</f>
        <v>26212</v>
      </c>
      <c r="I20" s="41">
        <f>+'当年度'!I20-'前年度'!I20</f>
        <v>93540</v>
      </c>
      <c r="J20" s="41">
        <f>+'当年度'!J20-'前年度'!J20</f>
        <v>0</v>
      </c>
      <c r="K20" s="41">
        <f>+'当年度'!K20-'前年度'!K20</f>
        <v>0</v>
      </c>
      <c r="L20" s="41">
        <f>+'当年度'!L20-'前年度'!L20</f>
        <v>119752</v>
      </c>
      <c r="M20" s="42">
        <f>+'当年度'!M20-'前年度'!M20</f>
        <v>-0.5</v>
      </c>
      <c r="N20" s="41">
        <f>+'当年度'!N20-'前年度'!N20</f>
        <v>26494</v>
      </c>
      <c r="O20" s="39">
        <f>+'当年度'!O20-'前年度'!O20</f>
        <v>-13264</v>
      </c>
    </row>
    <row r="21" spans="2:15" ht="21.75" customHeight="1">
      <c r="B21" s="33" t="s">
        <v>26</v>
      </c>
      <c r="C21" s="41">
        <f>+'当年度'!C21-'前年度'!C21</f>
        <v>366005</v>
      </c>
      <c r="D21" s="41">
        <f>+'当年度'!D21-'前年度'!D21</f>
        <v>386025</v>
      </c>
      <c r="E21" s="41">
        <f>+'当年度'!E21-'前年度'!E21</f>
        <v>-20020</v>
      </c>
      <c r="F21" s="41">
        <f>+'当年度'!F21-'前年度'!F21</f>
        <v>-48449</v>
      </c>
      <c r="G21" s="41">
        <f>+'当年度'!G21-'前年度'!G21</f>
        <v>28429</v>
      </c>
      <c r="H21" s="41">
        <f>+'当年度'!H21-'前年度'!H21</f>
        <v>343317</v>
      </c>
      <c r="I21" s="41">
        <f>+'当年度'!I21-'前年度'!I21</f>
        <v>822</v>
      </c>
      <c r="J21" s="41">
        <f>+'当年度'!J21-'前年度'!J21</f>
        <v>0</v>
      </c>
      <c r="K21" s="41">
        <f>+'当年度'!K21-'前年度'!K21</f>
        <v>0</v>
      </c>
      <c r="L21" s="41">
        <f>+'当年度'!L21-'前年度'!L21</f>
        <v>344139</v>
      </c>
      <c r="M21" s="42">
        <f>+'当年度'!M21-'前年度'!M21</f>
        <v>0.5999999999999996</v>
      </c>
      <c r="N21" s="41">
        <f>+'当年度'!N21-'前年度'!N21</f>
        <v>36705</v>
      </c>
      <c r="O21" s="39">
        <f>+'当年度'!O21-'前年度'!O21</f>
        <v>-26618</v>
      </c>
    </row>
    <row r="22" spans="2:15" ht="21.75" customHeight="1">
      <c r="B22" s="33" t="s">
        <v>27</v>
      </c>
      <c r="C22" s="41">
        <f>+'当年度'!C22-'前年度'!C22</f>
        <v>609422</v>
      </c>
      <c r="D22" s="41">
        <f>+'当年度'!D22-'前年度'!D22</f>
        <v>593932</v>
      </c>
      <c r="E22" s="41">
        <f>+'当年度'!E22-'前年度'!E22</f>
        <v>15490</v>
      </c>
      <c r="F22" s="41">
        <f>+'当年度'!F22-'前年度'!F22</f>
        <v>-73162</v>
      </c>
      <c r="G22" s="41">
        <f>+'当年度'!G22-'前年度'!G22</f>
        <v>88652</v>
      </c>
      <c r="H22" s="41">
        <f>+'当年度'!H22-'前年度'!H22</f>
        <v>36753</v>
      </c>
      <c r="I22" s="41">
        <f>+'当年度'!I22-'前年度'!I22</f>
        <v>4581</v>
      </c>
      <c r="J22" s="41">
        <f>+'当年度'!J22-'前年度'!J22</f>
        <v>0</v>
      </c>
      <c r="K22" s="41">
        <f>+'当年度'!K22-'前年度'!K22</f>
        <v>-50000</v>
      </c>
      <c r="L22" s="41">
        <f>+'当年度'!L22-'前年度'!L22</f>
        <v>91334</v>
      </c>
      <c r="M22" s="42">
        <f>+'当年度'!M22-'前年度'!M22</f>
        <v>1.1000000000000005</v>
      </c>
      <c r="N22" s="41">
        <f>+'当年度'!N22-'前年度'!N22</f>
        <v>144449</v>
      </c>
      <c r="O22" s="39">
        <f>+'当年度'!O22-'前年度'!O22</f>
        <v>-35369</v>
      </c>
    </row>
    <row r="23" spans="2:15" ht="21.75" customHeight="1">
      <c r="B23" s="33" t="s">
        <v>28</v>
      </c>
      <c r="C23" s="41">
        <f>+'当年度'!C23-'前年度'!C23</f>
        <v>-240126</v>
      </c>
      <c r="D23" s="41">
        <f>+'当年度'!D23-'前年度'!D23</f>
        <v>-271195</v>
      </c>
      <c r="E23" s="41">
        <f>+'当年度'!E23-'前年度'!E23</f>
        <v>31069</v>
      </c>
      <c r="F23" s="41">
        <f>+'当年度'!F23-'前年度'!F23</f>
        <v>-7839</v>
      </c>
      <c r="G23" s="41">
        <f>+'当年度'!G23-'前年度'!G23</f>
        <v>38908</v>
      </c>
      <c r="H23" s="41">
        <f>+'当年度'!H23-'前年度'!H23</f>
        <v>43760</v>
      </c>
      <c r="I23" s="41">
        <f>+'当年度'!I23-'前年度'!I23</f>
        <v>-93479</v>
      </c>
      <c r="J23" s="41">
        <f>+'当年度'!J23-'前年度'!J23</f>
        <v>0</v>
      </c>
      <c r="K23" s="41">
        <f>+'当年度'!K23-'前年度'!K23</f>
        <v>-145492</v>
      </c>
      <c r="L23" s="41">
        <f>+'当年度'!L23-'前年度'!L23</f>
        <v>95773</v>
      </c>
      <c r="M23" s="42">
        <f>+'当年度'!M23-'前年度'!M23</f>
        <v>1.4000000000000004</v>
      </c>
      <c r="N23" s="41">
        <f>+'当年度'!N23-'前年度'!N23</f>
        <v>195892</v>
      </c>
      <c r="O23" s="39">
        <f>+'当年度'!O23-'前年度'!O23</f>
        <v>-13419</v>
      </c>
    </row>
    <row r="24" spans="2:15" ht="21.75" customHeight="1">
      <c r="B24" s="33" t="s">
        <v>29</v>
      </c>
      <c r="C24" s="41">
        <f>+'当年度'!C24-'前年度'!C24</f>
        <v>-2403053</v>
      </c>
      <c r="D24" s="41">
        <f>+'当年度'!D24-'前年度'!D24</f>
        <v>-2403558</v>
      </c>
      <c r="E24" s="41">
        <f>+'当年度'!E24-'前年度'!E24</f>
        <v>505</v>
      </c>
      <c r="F24" s="41">
        <f>+'当年度'!F24-'前年度'!F24</f>
        <v>-11350</v>
      </c>
      <c r="G24" s="41">
        <f>+'当年度'!G24-'前年度'!G24</f>
        <v>11855</v>
      </c>
      <c r="H24" s="41">
        <f>+'当年度'!H24-'前年度'!H24</f>
        <v>19139</v>
      </c>
      <c r="I24" s="41">
        <f>+'当年度'!I24-'前年度'!I24</f>
        <v>14227</v>
      </c>
      <c r="J24" s="41">
        <f>+'当年度'!J24-'前年度'!J24</f>
        <v>0</v>
      </c>
      <c r="K24" s="41">
        <f>+'当年度'!K24-'前年度'!K24</f>
        <v>0</v>
      </c>
      <c r="L24" s="41">
        <f>+'当年度'!L24-'前年度'!L24</f>
        <v>33366</v>
      </c>
      <c r="M24" s="42">
        <f>+'当年度'!M24-'前年度'!M24</f>
        <v>0.2999999999999998</v>
      </c>
      <c r="N24" s="41">
        <f>+'当年度'!N24-'前年度'!N24</f>
        <v>-42417</v>
      </c>
      <c r="O24" s="39">
        <f>+'当年度'!O24-'前年度'!O24</f>
        <v>-18078</v>
      </c>
    </row>
    <row r="25" spans="2:15" ht="21.75" customHeight="1">
      <c r="B25" s="33" t="s">
        <v>30</v>
      </c>
      <c r="C25" s="41">
        <f>+'当年度'!C25-'前年度'!C25</f>
        <v>-135089</v>
      </c>
      <c r="D25" s="41">
        <f>+'当年度'!D25-'前年度'!D25</f>
        <v>-262079</v>
      </c>
      <c r="E25" s="41">
        <f>+'当年度'!E25-'前年度'!E25</f>
        <v>126990</v>
      </c>
      <c r="F25" s="41">
        <f>+'当年度'!F25-'前年度'!F25</f>
        <v>29550</v>
      </c>
      <c r="G25" s="41">
        <f>+'当年度'!G25-'前年度'!G25</f>
        <v>97440</v>
      </c>
      <c r="H25" s="41">
        <f>+'当年度'!H25-'前年度'!H25</f>
        <v>67693</v>
      </c>
      <c r="I25" s="41">
        <f>+'当年度'!I25-'前年度'!I25</f>
        <v>-16906</v>
      </c>
      <c r="J25" s="41">
        <f>+'当年度'!J25-'前年度'!J25</f>
        <v>8534</v>
      </c>
      <c r="K25" s="41">
        <f>+'当年度'!K25-'前年度'!K25</f>
        <v>0</v>
      </c>
      <c r="L25" s="41">
        <f>+'当年度'!L25-'前年度'!L25</f>
        <v>59321</v>
      </c>
      <c r="M25" s="42">
        <f>+'当年度'!M25-'前年度'!M25</f>
        <v>2.1000000000000005</v>
      </c>
      <c r="N25" s="41">
        <f>+'当年度'!N25-'前年度'!N25</f>
        <v>-245406</v>
      </c>
      <c r="O25" s="39">
        <f>+'当年度'!O25-'前年度'!O25</f>
        <v>-26858</v>
      </c>
    </row>
    <row r="26" spans="2:15" ht="21.75" customHeight="1">
      <c r="B26" s="33" t="s">
        <v>31</v>
      </c>
      <c r="C26" s="41">
        <f>+'当年度'!C26-'前年度'!C26</f>
        <v>968897</v>
      </c>
      <c r="D26" s="41">
        <f>+'当年度'!D26-'前年度'!D26</f>
        <v>820608</v>
      </c>
      <c r="E26" s="41">
        <f>+'当年度'!E26-'前年度'!E26</f>
        <v>148289</v>
      </c>
      <c r="F26" s="41">
        <f>+'当年度'!F26-'前年度'!F26</f>
        <v>-26672</v>
      </c>
      <c r="G26" s="41">
        <f>+'当年度'!G26-'前年度'!G26</f>
        <v>174961</v>
      </c>
      <c r="H26" s="41">
        <f>+'当年度'!H26-'前年度'!H26</f>
        <v>162252</v>
      </c>
      <c r="I26" s="41">
        <f>+'当年度'!I26-'前年度'!I26</f>
        <v>-40000</v>
      </c>
      <c r="J26" s="41">
        <f>+'当年度'!J26-'前年度'!J26</f>
        <v>0</v>
      </c>
      <c r="K26" s="41">
        <f>+'当年度'!K26-'前年度'!K26</f>
        <v>200000</v>
      </c>
      <c r="L26" s="41">
        <f>+'当年度'!L26-'前年度'!L26</f>
        <v>-77748</v>
      </c>
      <c r="M26" s="42">
        <f>+'当年度'!M26-'前年度'!M26</f>
        <v>3.5999999999999996</v>
      </c>
      <c r="N26" s="41">
        <f>+'当年度'!N26-'前年度'!N26</f>
        <v>63783</v>
      </c>
      <c r="O26" s="39">
        <f>+'当年度'!O26-'前年度'!O26</f>
        <v>-23739</v>
      </c>
    </row>
    <row r="27" spans="2:15" ht="21.75" customHeight="1">
      <c r="B27" s="33" t="s">
        <v>32</v>
      </c>
      <c r="C27" s="41">
        <f>+'当年度'!C27-'前年度'!C27</f>
        <v>-1572557</v>
      </c>
      <c r="D27" s="41">
        <f>+'当年度'!D27-'前年度'!D27</f>
        <v>-1447983</v>
      </c>
      <c r="E27" s="41">
        <f>+'当年度'!E27-'前年度'!E27</f>
        <v>-124574</v>
      </c>
      <c r="F27" s="41">
        <f>+'当年度'!F27-'前年度'!F27</f>
        <v>25531</v>
      </c>
      <c r="G27" s="41">
        <f>+'当年度'!G27-'前年度'!G27</f>
        <v>-150105</v>
      </c>
      <c r="H27" s="41">
        <f>+'当年度'!H27-'前年度'!H27</f>
        <v>-306301</v>
      </c>
      <c r="I27" s="41">
        <f>+'当年度'!I27-'前年度'!I27</f>
        <v>-1211</v>
      </c>
      <c r="J27" s="41">
        <f>+'当年度'!J27-'前年度'!J27</f>
        <v>9312</v>
      </c>
      <c r="K27" s="41">
        <f>+'当年度'!K27-'前年度'!K27</f>
        <v>0</v>
      </c>
      <c r="L27" s="41">
        <f>+'当年度'!L27-'前年度'!L27</f>
        <v>-298200</v>
      </c>
      <c r="M27" s="42">
        <f>+'当年度'!M27-'前年度'!M27</f>
        <v>-3.4000000000000004</v>
      </c>
      <c r="N27" s="41">
        <f>+'当年度'!N27-'前年度'!N27</f>
        <v>26907</v>
      </c>
      <c r="O27" s="39">
        <f>+'当年度'!O27-'前年度'!O27</f>
        <v>-25267</v>
      </c>
    </row>
    <row r="28" spans="2:15" ht="21.75" customHeight="1">
      <c r="B28" s="33" t="s">
        <v>33</v>
      </c>
      <c r="C28" s="41">
        <f>+'当年度'!C28-'前年度'!C28</f>
        <v>331955</v>
      </c>
      <c r="D28" s="41">
        <f>+'当年度'!D28-'前年度'!D28</f>
        <v>279324</v>
      </c>
      <c r="E28" s="41">
        <f>+'当年度'!E28-'前年度'!E28</f>
        <v>52631</v>
      </c>
      <c r="F28" s="41">
        <f>+'当年度'!F28-'前年度'!F28</f>
        <v>-4710</v>
      </c>
      <c r="G28" s="41">
        <f>+'当年度'!G28-'前年度'!G28</f>
        <v>57341</v>
      </c>
      <c r="H28" s="41">
        <f>+'当年度'!H28-'前年度'!H28</f>
        <v>158955</v>
      </c>
      <c r="I28" s="41">
        <f>+'当年度'!I28-'前年度'!I28</f>
        <v>279989</v>
      </c>
      <c r="J28" s="41">
        <f>+'当年度'!J28-'前年度'!J28</f>
        <v>1611</v>
      </c>
      <c r="K28" s="41">
        <f>+'当年度'!K28-'前年度'!K28</f>
        <v>-405000</v>
      </c>
      <c r="L28" s="41">
        <f>+'当年度'!L28-'前年度'!L28</f>
        <v>845555</v>
      </c>
      <c r="M28" s="42">
        <f>+'当年度'!M28-'前年度'!M28</f>
        <v>1.7999999999999998</v>
      </c>
      <c r="N28" s="41">
        <f>+'当年度'!N28-'前年度'!N28</f>
        <v>-88631</v>
      </c>
      <c r="O28" s="39">
        <f>+'当年度'!O28-'前年度'!O28</f>
        <v>-18655</v>
      </c>
    </row>
    <row r="29" spans="2:15" ht="21.75" customHeight="1">
      <c r="B29" s="33" t="s">
        <v>34</v>
      </c>
      <c r="C29" s="41">
        <f>+'当年度'!C29-'前年度'!C29</f>
        <v>72438</v>
      </c>
      <c r="D29" s="41">
        <f>+'当年度'!D29-'前年度'!D29</f>
        <v>52980</v>
      </c>
      <c r="E29" s="41">
        <f>+'当年度'!E29-'前年度'!E29</f>
        <v>19458</v>
      </c>
      <c r="F29" s="41">
        <f>+'当年度'!F29-'前年度'!F29</f>
        <v>19118</v>
      </c>
      <c r="G29" s="41">
        <f>+'当年度'!G29-'前年度'!G29</f>
        <v>340</v>
      </c>
      <c r="H29" s="41">
        <f>+'当年度'!H29-'前年度'!H29</f>
        <v>201</v>
      </c>
      <c r="I29" s="41">
        <f>+'当年度'!I29-'前年度'!I29</f>
        <v>63212</v>
      </c>
      <c r="J29" s="41">
        <f>+'当年度'!J29-'前年度'!J29</f>
        <v>0</v>
      </c>
      <c r="K29" s="41">
        <f>+'当年度'!K29-'前年度'!K29</f>
        <v>-70000</v>
      </c>
      <c r="L29" s="41">
        <f>+'当年度'!L29-'前年度'!L29</f>
        <v>133413</v>
      </c>
      <c r="M29" s="42">
        <f>+'当年度'!M29-'前年度'!M29</f>
        <v>0</v>
      </c>
      <c r="N29" s="41">
        <f>+'当年度'!N29-'前年度'!N29</f>
        <v>42492</v>
      </c>
      <c r="O29" s="39">
        <f>+'当年度'!O29-'前年度'!O29</f>
        <v>-15858</v>
      </c>
    </row>
    <row r="30" spans="2:15" ht="21.75" customHeight="1">
      <c r="B30" s="33" t="s">
        <v>50</v>
      </c>
      <c r="C30" s="41">
        <f>+'当年度'!C30-'前年度'!C30</f>
        <v>-272952</v>
      </c>
      <c r="D30" s="41">
        <f>+'当年度'!D30-'前年度'!D30</f>
        <v>-164473</v>
      </c>
      <c r="E30" s="41">
        <f>+'当年度'!E30-'前年度'!E30</f>
        <v>-108479</v>
      </c>
      <c r="F30" s="41">
        <f>+'当年度'!F30-'前年度'!F30</f>
        <v>-11794</v>
      </c>
      <c r="G30" s="41">
        <f>+'当年度'!G30-'前年度'!G30</f>
        <v>-96685</v>
      </c>
      <c r="H30" s="41">
        <f>+'当年度'!H30-'前年度'!H30</f>
        <v>-28346</v>
      </c>
      <c r="I30" s="41">
        <f>+'当年度'!I30-'前年度'!I30</f>
        <v>-31492</v>
      </c>
      <c r="J30" s="41">
        <f>+'当年度'!J30-'前年度'!J30</f>
        <v>42</v>
      </c>
      <c r="K30" s="41">
        <f>+'当年度'!K30-'前年度'!K30</f>
        <v>0</v>
      </c>
      <c r="L30" s="41">
        <f>+'当年度'!L30-'前年度'!L30</f>
        <v>-59796</v>
      </c>
      <c r="M30" s="42">
        <f>+'当年度'!M30-'前年度'!M30</f>
        <v>-2.3</v>
      </c>
      <c r="N30" s="41">
        <f>+'当年度'!N30-'前年度'!N30</f>
        <v>135433</v>
      </c>
      <c r="O30" s="39">
        <f>+'当年度'!O30-'前年度'!O30</f>
        <v>-26974</v>
      </c>
    </row>
    <row r="31" spans="2:15" ht="21.75" customHeight="1">
      <c r="B31" s="33" t="s">
        <v>51</v>
      </c>
      <c r="C31" s="41">
        <f>+'当年度'!C31-'前年度'!C31</f>
        <v>134281</v>
      </c>
      <c r="D31" s="41">
        <f>+'当年度'!D31-'前年度'!D31</f>
        <v>179344</v>
      </c>
      <c r="E31" s="41">
        <f>+'当年度'!E31-'前年度'!E31</f>
        <v>-45063</v>
      </c>
      <c r="F31" s="41">
        <f>+'当年度'!F31-'前年度'!F31</f>
        <v>3631</v>
      </c>
      <c r="G31" s="41">
        <f>+'当年度'!G31-'前年度'!G31</f>
        <v>-48694</v>
      </c>
      <c r="H31" s="41">
        <f>+'当年度'!H31-'前年度'!H31</f>
        <v>72415</v>
      </c>
      <c r="I31" s="41">
        <f>+'当年度'!I31-'前年度'!I31</f>
        <v>-86799</v>
      </c>
      <c r="J31" s="41">
        <f>+'当年度'!J31-'前年度'!J31</f>
        <v>0</v>
      </c>
      <c r="K31" s="41">
        <f>+'当年度'!K31-'前年度'!K31</f>
        <v>0</v>
      </c>
      <c r="L31" s="41">
        <f>+'当年度'!L31-'前年度'!L31</f>
        <v>-14384</v>
      </c>
      <c r="M31" s="42">
        <f>+'当年度'!M31-'前年度'!M31</f>
        <v>-0.9000000000000004</v>
      </c>
      <c r="N31" s="41">
        <f>+'当年度'!N31-'前年度'!N31</f>
        <v>21011</v>
      </c>
      <c r="O31" s="39">
        <f>+'当年度'!O31-'前年度'!O31</f>
        <v>-30156</v>
      </c>
    </row>
    <row r="32" spans="2:15" ht="21.75" customHeight="1">
      <c r="B32" s="33" t="s">
        <v>52</v>
      </c>
      <c r="C32" s="41">
        <f>+'当年度'!C32-'前年度'!C32</f>
        <v>-906194</v>
      </c>
      <c r="D32" s="41">
        <f>+'当年度'!D32-'前年度'!D32</f>
        <v>-824956</v>
      </c>
      <c r="E32" s="41">
        <f>+'当年度'!E32-'前年度'!E32</f>
        <v>-81238</v>
      </c>
      <c r="F32" s="41">
        <f>+'当年度'!F32-'前年度'!F32</f>
        <v>-57265</v>
      </c>
      <c r="G32" s="41">
        <f>+'当年度'!G32-'前年度'!G32</f>
        <v>-23973</v>
      </c>
      <c r="H32" s="41">
        <f>+'当年度'!H32-'前年度'!H32</f>
        <v>332553</v>
      </c>
      <c r="I32" s="41">
        <f>+'当年度'!I32-'前年度'!I32</f>
        <v>-178263</v>
      </c>
      <c r="J32" s="41">
        <f>+'当年度'!J32-'前年度'!J32</f>
        <v>-62028</v>
      </c>
      <c r="K32" s="41">
        <f>+'当年度'!K32-'前年度'!K32</f>
        <v>-293830</v>
      </c>
      <c r="L32" s="41">
        <f>+'当年度'!L32-'前年度'!L32</f>
        <v>386092</v>
      </c>
      <c r="M32" s="42">
        <f>+'当年度'!M32-'前年度'!M32</f>
        <v>-0.39999999999999947</v>
      </c>
      <c r="N32" s="41">
        <f>+'当年度'!N32-'前年度'!N32</f>
        <v>59050</v>
      </c>
      <c r="O32" s="39">
        <f>+'当年度'!O32-'前年度'!O32</f>
        <v>-32641</v>
      </c>
    </row>
    <row r="33" spans="2:15" ht="21.75" customHeight="1">
      <c r="B33" s="33" t="s">
        <v>35</v>
      </c>
      <c r="C33" s="41">
        <f>+'当年度'!C33-'前年度'!C33</f>
        <v>-127890</v>
      </c>
      <c r="D33" s="41">
        <f>+'当年度'!D33-'前年度'!D33</f>
        <v>-185587</v>
      </c>
      <c r="E33" s="41">
        <f>+'当年度'!E33-'前年度'!E33</f>
        <v>57697</v>
      </c>
      <c r="F33" s="41">
        <f>+'当年度'!F33-'前年度'!F33</f>
        <v>-50285</v>
      </c>
      <c r="G33" s="41">
        <f>+'当年度'!G33-'前年度'!G33</f>
        <v>107982</v>
      </c>
      <c r="H33" s="41">
        <f>+'当年度'!H33-'前年度'!H33</f>
        <v>107869</v>
      </c>
      <c r="I33" s="41">
        <f>+'当年度'!I33-'前年度'!I33</f>
        <v>1208</v>
      </c>
      <c r="J33" s="41">
        <f>+'当年度'!J33-'前年度'!J33</f>
        <v>30160</v>
      </c>
      <c r="K33" s="41">
        <f>+'当年度'!K33-'前年度'!K33</f>
        <v>-50000</v>
      </c>
      <c r="L33" s="41">
        <f>+'当年度'!L33-'前年度'!L33</f>
        <v>189237</v>
      </c>
      <c r="M33" s="42">
        <f>+'当年度'!M33-'前年度'!M33</f>
        <v>3.3</v>
      </c>
      <c r="N33" s="41">
        <f>+'当年度'!N33-'前年度'!N33</f>
        <v>50668</v>
      </c>
      <c r="O33" s="39">
        <f>+'当年度'!O33-'前年度'!O33</f>
        <v>-15738</v>
      </c>
    </row>
    <row r="34" spans="2:15" ht="21.75" customHeight="1">
      <c r="B34" s="33" t="s">
        <v>36</v>
      </c>
      <c r="C34" s="41">
        <f>+'当年度'!C34-'前年度'!C34</f>
        <v>127113</v>
      </c>
      <c r="D34" s="41">
        <f>+'当年度'!D34-'前年度'!D34</f>
        <v>71746</v>
      </c>
      <c r="E34" s="41">
        <f>+'当年度'!E34-'前年度'!E34</f>
        <v>55367</v>
      </c>
      <c r="F34" s="41">
        <f>+'当年度'!F34-'前年度'!F34</f>
        <v>-39588</v>
      </c>
      <c r="G34" s="41">
        <f>+'当年度'!G34-'前年度'!G34</f>
        <v>94955</v>
      </c>
      <c r="H34" s="41">
        <f>+'当年度'!H34-'前年度'!H34</f>
        <v>24787</v>
      </c>
      <c r="I34" s="41">
        <f>+'当年度'!I34-'前年度'!I34</f>
        <v>982</v>
      </c>
      <c r="J34" s="41">
        <f>+'当年度'!J34-'前年度'!J34</f>
        <v>0</v>
      </c>
      <c r="K34" s="41">
        <f>+'当年度'!K34-'前年度'!K34</f>
        <v>0</v>
      </c>
      <c r="L34" s="41">
        <f>+'当年度'!L34-'前年度'!L34</f>
        <v>25769</v>
      </c>
      <c r="M34" s="42">
        <f>+'当年度'!M34-'前年度'!M34</f>
        <v>2.700000000000001</v>
      </c>
      <c r="N34" s="41">
        <f>+'当年度'!N34-'前年度'!N34</f>
        <v>40824</v>
      </c>
      <c r="O34" s="39">
        <f>+'当年度'!O34-'前年度'!O34</f>
        <v>-24500</v>
      </c>
    </row>
    <row r="35" spans="2:15" ht="21.75" customHeight="1">
      <c r="B35" s="36" t="s">
        <v>37</v>
      </c>
      <c r="C35" s="45">
        <f>+'当年度'!C35-'前年度'!C35</f>
        <v>4817221</v>
      </c>
      <c r="D35" s="45">
        <f>+'当年度'!D35-'前年度'!D35</f>
        <v>11177803</v>
      </c>
      <c r="E35" s="45">
        <f>+'当年度'!E35-'前年度'!E35</f>
        <v>-6360582</v>
      </c>
      <c r="F35" s="45">
        <f>+'当年度'!F35-'前年度'!F35</f>
        <v>-911143</v>
      </c>
      <c r="G35" s="45">
        <f>+'当年度'!G35-'前年度'!G35</f>
        <v>-5449439</v>
      </c>
      <c r="H35" s="45">
        <f>+'当年度'!H35-'前年度'!H35</f>
        <v>-7417215</v>
      </c>
      <c r="I35" s="45">
        <f>+'当年度'!I35-'前年度'!I35</f>
        <v>-1682250</v>
      </c>
      <c r="J35" s="45">
        <f>+'当年度'!J35-'前年度'!J35</f>
        <v>817958</v>
      </c>
      <c r="K35" s="45">
        <f>+'当年度'!K35-'前年度'!K35</f>
        <v>-2105005</v>
      </c>
      <c r="L35" s="45">
        <f>+'当年度'!L35-'前年度'!L35</f>
        <v>-6176502</v>
      </c>
      <c r="M35" s="46">
        <f>+'当年度'!M35-'前年度'!M35</f>
        <v>-1.1000000000000005</v>
      </c>
      <c r="N35" s="45">
        <f>+'当年度'!N35-'前年度'!N35</f>
        <v>8240915</v>
      </c>
      <c r="O35" s="49">
        <f>SUM(O6:O19)</f>
        <v>-1586511</v>
      </c>
    </row>
    <row r="36" spans="2:15" ht="21.75" customHeight="1">
      <c r="B36" s="36" t="s">
        <v>38</v>
      </c>
      <c r="C36" s="45">
        <f>+'当年度'!C36-'前年度'!C36</f>
        <v>-3322074</v>
      </c>
      <c r="D36" s="45">
        <f>+'当年度'!D36-'前年度'!D36</f>
        <v>-3454420</v>
      </c>
      <c r="E36" s="45">
        <f>+'当年度'!E36-'前年度'!E36</f>
        <v>132346</v>
      </c>
      <c r="F36" s="45">
        <f>+'当年度'!F36-'前年度'!F36</f>
        <v>-240609</v>
      </c>
      <c r="G36" s="45">
        <f>+'当年度'!G36-'前年度'!G36</f>
        <v>372955</v>
      </c>
      <c r="H36" s="45">
        <f>+'当年度'!H36-'前年度'!H36</f>
        <v>1061259</v>
      </c>
      <c r="I36" s="45">
        <f>+'当年度'!I36-'前年度'!I36</f>
        <v>10411</v>
      </c>
      <c r="J36" s="45">
        <f>+'当年度'!J36-'前年度'!J36</f>
        <v>-12369</v>
      </c>
      <c r="K36" s="45">
        <f>+'当年度'!K36-'前年度'!K36</f>
        <v>-814322</v>
      </c>
      <c r="L36" s="45">
        <f>+'当年度'!L36-'前年度'!L36</f>
        <v>1873623</v>
      </c>
      <c r="M36" s="46">
        <f>+'当年度'!M36-'前年度'!M36</f>
        <v>0.7000000000000002</v>
      </c>
      <c r="N36" s="45">
        <f>+'当年度'!N36-'前年度'!N36</f>
        <v>467254</v>
      </c>
      <c r="O36" s="49">
        <f>SUM(O20:O34)</f>
        <v>-347134</v>
      </c>
    </row>
    <row r="37" spans="2:15" ht="21.75" customHeight="1">
      <c r="B37" s="36" t="s">
        <v>39</v>
      </c>
      <c r="C37" s="45">
        <f>+'当年度'!C37-'前年度'!C37</f>
        <v>1495147</v>
      </c>
      <c r="D37" s="45">
        <f>+'当年度'!D37-'前年度'!D37</f>
        <v>7723383</v>
      </c>
      <c r="E37" s="45">
        <f>+'当年度'!E37-'前年度'!E37</f>
        <v>-6228236</v>
      </c>
      <c r="F37" s="45">
        <f>+'当年度'!F37-'前年度'!F37</f>
        <v>-1151752</v>
      </c>
      <c r="G37" s="45">
        <f>+'当年度'!G37-'前年度'!G37</f>
        <v>-5076484</v>
      </c>
      <c r="H37" s="45">
        <f>+'当年度'!H37-'前年度'!H37</f>
        <v>-6355956</v>
      </c>
      <c r="I37" s="45">
        <f>+'当年度'!I37-'前年度'!I37</f>
        <v>-1671839</v>
      </c>
      <c r="J37" s="45">
        <f>+'当年度'!J37-'前年度'!J37</f>
        <v>805589</v>
      </c>
      <c r="K37" s="45">
        <f>+'当年度'!K37-'前年度'!K37</f>
        <v>-2919327</v>
      </c>
      <c r="L37" s="45">
        <f>+'当年度'!L37-'前年度'!L37</f>
        <v>-4302879</v>
      </c>
      <c r="M37" s="46">
        <f>+'当年度'!M37-'前年度'!M37</f>
        <v>-0.1999999999999993</v>
      </c>
      <c r="N37" s="45">
        <f>+'当年度'!N37-'前年度'!N37</f>
        <v>8708169</v>
      </c>
      <c r="O37" s="49">
        <f>SUM(O6:O34)</f>
        <v>-1933645</v>
      </c>
    </row>
    <row r="38" spans="13:15" ht="17.25">
      <c r="M38" s="2" t="s">
        <v>42</v>
      </c>
      <c r="O38" s="53"/>
    </row>
  </sheetData>
  <printOptions verticalCentered="1"/>
  <pageMargins left="0.7086614173228347" right="0.7086614173228347" top="0.7874015748031497" bottom="0.3937007874015748" header="0.5118110236220472" footer="0.5118110236220472"/>
  <pageSetup fitToHeight="1" fitToWidth="1" horizontalDpi="300" verticalDpi="300" orientation="landscape" paperSize="9" scale="55" r:id="rId1"/>
  <headerFooter alignWithMargins="0">
    <oddHeader>&amp;L&amp;"ＭＳ ゴシック,標準"&amp;24１　決算収支の状況（対前年度増減額）</oddHeader>
  </headerFooter>
  <colBreaks count="1" manualBreakCount="1">
    <brk id="9" min="1" max="3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8"/>
  <sheetViews>
    <sheetView view="pageBreakPreview" zoomScale="60" workbookViewId="0" topLeftCell="A1">
      <selection activeCell="C4" sqref="C4"/>
    </sheetView>
  </sheetViews>
  <sheetFormatPr defaultColWidth="8.66015625" defaultRowHeight="18"/>
  <cols>
    <col min="1" max="1" width="8.83203125" style="27" customWidth="1"/>
    <col min="2" max="2" width="13.16015625" style="27" customWidth="1"/>
    <col min="3" max="14" width="13.33203125" style="0" customWidth="1"/>
    <col min="15" max="15" width="13" style="0" customWidth="1"/>
  </cols>
  <sheetData>
    <row r="1" ht="17.25">
      <c r="C1" t="s">
        <v>40</v>
      </c>
    </row>
    <row r="2" spans="2:14" ht="17.25">
      <c r="B2" s="28"/>
      <c r="C2" s="1"/>
      <c r="D2" s="1"/>
      <c r="E2" s="1"/>
      <c r="F2" s="1"/>
      <c r="G2" s="1"/>
      <c r="H2" s="1"/>
      <c r="I2" s="10"/>
      <c r="K2" s="1"/>
      <c r="L2" s="4"/>
      <c r="M2" s="1"/>
      <c r="N2" s="10" t="s">
        <v>0</v>
      </c>
    </row>
    <row r="3" spans="2:15" ht="17.25">
      <c r="B3" s="29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2:15" ht="17.25">
      <c r="B4" s="30"/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7</v>
      </c>
      <c r="L4" s="6" t="s">
        <v>9</v>
      </c>
      <c r="M4" s="6" t="s">
        <v>10</v>
      </c>
      <c r="N4" s="6" t="s">
        <v>11</v>
      </c>
      <c r="O4" s="6" t="s">
        <v>53</v>
      </c>
    </row>
    <row r="5" spans="2:15" ht="17.25">
      <c r="B5" s="31"/>
      <c r="C5" s="7"/>
      <c r="D5" s="7"/>
      <c r="E5" s="7"/>
      <c r="F5" s="9" t="s">
        <v>12</v>
      </c>
      <c r="G5" s="7"/>
      <c r="H5" s="7"/>
      <c r="I5" s="7"/>
      <c r="J5" s="7"/>
      <c r="K5" s="9" t="s">
        <v>13</v>
      </c>
      <c r="L5" s="9" t="s">
        <v>14</v>
      </c>
      <c r="M5" s="7"/>
      <c r="N5" s="7"/>
      <c r="O5" s="52" t="s">
        <v>54</v>
      </c>
    </row>
    <row r="6" spans="2:15" ht="21.75" customHeight="1">
      <c r="B6" s="32" t="s">
        <v>15</v>
      </c>
      <c r="C6" s="38">
        <f>IF(AND('当年度'!C6=0,'前年度'!C6=0),"",IF('前年度'!C6=0,"皆増",IF('当年度'!C6=0,"皆減",ROUND('増減額'!C6/'前年度'!C6*100,1))))</f>
        <v>-3</v>
      </c>
      <c r="D6" s="38">
        <f>IF(AND('当年度'!D6=0,'前年度'!D6=0),"",IF('前年度'!D6=0,"皆増",IF('当年度'!D6=0,"皆減",ROUND('増減額'!D6/'前年度'!D6*100,1))))</f>
        <v>0.8</v>
      </c>
      <c r="E6" s="38">
        <f>IF(AND('当年度'!E6=0,'前年度'!E6=0),"",IF('前年度'!E6=0,"皆増",IF('当年度'!E6=0,"皆減",ROUND('増減額'!E6/'前年度'!E6*100,1))))</f>
        <v>-56.3</v>
      </c>
      <c r="F6" s="38">
        <f>IF(AND('当年度'!F6=0,'前年度'!F6=0),"",IF('前年度'!F6=0,"皆増",IF('当年度'!F6=0,"皆減",ROUND('増減額'!F6/'前年度'!F6*100,1))))</f>
        <v>-55.5</v>
      </c>
      <c r="G6" s="38">
        <f>IF(AND('当年度'!G6=0,'前年度'!G6=0),"",IF('前年度'!G6=0,"皆増",IF('当年度'!G6=0,"皆減",ROUND('増減額'!G6/'前年度'!G6*100,1))))</f>
        <v>-56.3</v>
      </c>
      <c r="H6" s="38">
        <f>IF(AND('当年度'!H6=0,'前年度'!H6=0),"",IF('前年度'!H6=0,"皆増",IF('当年度'!H6=0,"皆減",IF(AND('前年度'!H6&lt;0,'増減額'!H6&gt;0),ROUND((('増減額'!H6/'前年度'!H6*-1)+1)*100,1),ROUND('増減額'!H6/'前年度'!H6*100,1)))))</f>
        <v>-255.3</v>
      </c>
      <c r="I6" s="38">
        <f>IF(AND('当年度'!I6=0,'前年度'!I6=0),"",IF('前年度'!I6=0,"皆増",IF('当年度'!I6=0,"皆減",ROUND('増減額'!I6/'前年度'!I6*100,1))))</f>
        <v>-5.1</v>
      </c>
      <c r="J6" s="38" t="str">
        <f>IF(AND('当年度'!J6=0,'前年度'!J6=0),"",IF('前年度'!J6=0,"皆増",IF('当年度'!J6=0,"皆減",ROUND('増減額'!J6/'前年度'!J6*100,1))))</f>
        <v>皆増</v>
      </c>
      <c r="K6" s="38">
        <f>IF(AND('当年度'!K6=0,'前年度'!K6=0),"",IF('前年度'!K6=0,"皆増",IF('当年度'!K6=0,"皆減",ROUND('増減額'!K6/'前年度'!K6*100,1))))</f>
        <v>-68.4</v>
      </c>
      <c r="L6" s="38">
        <f>IF(AND('当年度'!L6=0,'前年度'!L6=0),"",IF('前年度'!L6=0,"皆増",IF('当年度'!L6=0,"皆減",IF(AND('前年度'!L6&lt;0,'増減額'!L6&gt;0),ROUND((('増減額'!L6/'前年度'!L6*-1)+1)*100,1),ROUND('増減額'!L6/'前年度'!L6*100,1)))))</f>
        <v>-234.4</v>
      </c>
      <c r="M6" s="38">
        <f>'当年度'!M6-'前年度'!M6</f>
        <v>-5.500000000000001</v>
      </c>
      <c r="N6" s="38">
        <f>IF(AND('当年度'!N6=0,'前年度'!N6=0),"",IF('前年度'!N6=0,"皆増",IF('当年度'!N6=0,"皆減",ROUND('増減額'!N6/'前年度'!N6*100,1))))</f>
        <v>0.6</v>
      </c>
      <c r="O6" s="38">
        <f>IF(AND('当年度'!O6=0,'前年度'!O6=0),"",IF('前年度'!O6=0,"皆増",IF('当年度'!O6=0,"皆減",ROUND('増減額'!O6/'前年度'!O6*100,1))))</f>
        <v>-9.4</v>
      </c>
    </row>
    <row r="7" spans="2:15" ht="21.75" customHeight="1">
      <c r="B7" s="33" t="s">
        <v>46</v>
      </c>
      <c r="C7" s="38">
        <f>IF(AND('当年度'!C7=0,'前年度'!C7=0),"",IF('前年度'!C7=0,"皆増",IF('当年度'!C7=0,"皆減",ROUND('増減額'!C7/'前年度'!C7*100,1))))</f>
        <v>5.4</v>
      </c>
      <c r="D7" s="38">
        <f>IF(AND('当年度'!D7=0,'前年度'!D7=0),"",IF('前年度'!D7=0,"皆増",IF('当年度'!D7=0,"皆減",ROUND('増減額'!D7/'前年度'!D7*100,1))))</f>
        <v>5.5</v>
      </c>
      <c r="E7" s="38">
        <f>IF(AND('当年度'!E7=0,'前年度'!E7=0),"",IF('前年度'!E7=0,"皆増",IF('当年度'!E7=0,"皆減",ROUND('増減額'!E7/'前年度'!E7*100,1))))</f>
        <v>0.7</v>
      </c>
      <c r="F7" s="38">
        <f>IF(AND('当年度'!F7=0,'前年度'!F7=0),"",IF('前年度'!F7=0,"皆増",IF('当年度'!F7=0,"皆減",ROUND('増減額'!F7/'前年度'!F7*100,1))))</f>
        <v>13.8</v>
      </c>
      <c r="G7" s="38">
        <f>IF(AND('当年度'!G7=0,'前年度'!G7=0),"",IF('前年度'!G7=0,"皆増",IF('当年度'!G7=0,"皆減",ROUND('増減額'!G7/'前年度'!G7*100,1))))</f>
        <v>-0.4</v>
      </c>
      <c r="H7" s="38">
        <f>IF(AND('当年度'!H7=0,'前年度'!H7=0),"",IF('前年度'!H7=0,"皆増",IF('当年度'!H7=0,"皆減",IF(AND('前年度'!H7&lt;0,'増減額'!H7&gt;0),ROUND((('増減額'!H7/'前年度'!H7*-1)+1)*100,1),ROUND('増減額'!H7/'前年度'!H7*100,1)))))</f>
        <v>-101.5</v>
      </c>
      <c r="I7" s="38">
        <f>IF(AND('当年度'!I7=0,'前年度'!I7=0),"",IF('前年度'!I7=0,"皆増",IF('当年度'!I7=0,"皆減",ROUND('増減額'!I7/'前年度'!I7*100,1))))</f>
        <v>47387.4</v>
      </c>
      <c r="J7" s="38" t="str">
        <f>IF(AND('当年度'!J7=0,'前年度'!J7=0),"",IF('前年度'!J7=0,"皆増",IF('当年度'!J7=0,"皆減",ROUND('増減額'!J7/'前年度'!J7*100,1))))</f>
        <v>皆増</v>
      </c>
      <c r="K7" s="38">
        <f>IF(AND('当年度'!K7=0,'前年度'!K7=0),"",IF('前年度'!K7=0,"皆増",IF('当年度'!K7=0,"皆減",ROUND('増減額'!K7/'前年度'!K7*100,1))))</f>
      </c>
      <c r="L7" s="38">
        <f>IF(AND('当年度'!L7=0,'前年度'!L7=0),"",IF('前年度'!L7=0,"皆増",IF('当年度'!L7=0,"皆減",IF(AND('前年度'!L7&lt;0,'増減額'!L7&gt;0),ROUND((('増減額'!L7/'前年度'!L7*-1)+1)*100,1),ROUND('増減額'!L7/'前年度'!L7*100,1)))))</f>
        <v>70.8</v>
      </c>
      <c r="M7" s="38">
        <f>'当年度'!M7-'前年度'!M7</f>
        <v>-0.10000000000000009</v>
      </c>
      <c r="N7" s="38">
        <f>IF(AND('当年度'!N7=0,'前年度'!N7=0),"",IF('前年度'!N7=0,"皆増",IF('当年度'!N7=0,"皆減",ROUND('増減額'!N7/'前年度'!N7*100,1))))</f>
        <v>3.2</v>
      </c>
      <c r="O7" s="38">
        <f>IF(AND('当年度'!O7=0,'前年度'!O7=0),"",IF('前年度'!O7=0,"皆増",IF('当年度'!O7=0,"皆減",ROUND('増減額'!O7/'前年度'!O7*100,1))))</f>
        <v>-9.3</v>
      </c>
    </row>
    <row r="8" spans="2:15" ht="21.75" customHeight="1">
      <c r="B8" s="33" t="s">
        <v>16</v>
      </c>
      <c r="C8" s="38">
        <f>IF(AND('当年度'!C8=0,'前年度'!C8=0),"",IF('前年度'!C8=0,"皆増",IF('当年度'!C8=0,"皆減",ROUND('増減額'!C8/'前年度'!C8*100,1))))</f>
        <v>4.8</v>
      </c>
      <c r="D8" s="38">
        <f>IF(AND('当年度'!D8=0,'前年度'!D8=0),"",IF('前年度'!D8=0,"皆増",IF('当年度'!D8=0,"皆減",ROUND('増減額'!D8/'前年度'!D8*100,1))))</f>
        <v>6.7</v>
      </c>
      <c r="E8" s="38">
        <f>IF(AND('当年度'!E8=0,'前年度'!E8=0),"",IF('前年度'!E8=0,"皆増",IF('当年度'!E8=0,"皆減",ROUND('増減額'!E8/'前年度'!E8*100,1))))</f>
        <v>-54.9</v>
      </c>
      <c r="F8" s="38">
        <f>IF(AND('当年度'!F8=0,'前年度'!F8=0),"",IF('前年度'!F8=0,"皆増",IF('当年度'!F8=0,"皆減",ROUND('増減額'!F8/'前年度'!F8*100,1))))</f>
        <v>-73.7</v>
      </c>
      <c r="G8" s="38">
        <f>IF(AND('当年度'!G8=0,'前年度'!G8=0),"",IF('前年度'!G8=0,"皆増",IF('当年度'!G8=0,"皆減",ROUND('増減額'!G8/'前年度'!G8*100,1))))</f>
        <v>-32.7</v>
      </c>
      <c r="H8" s="38">
        <f>IF(AND('当年度'!H8=0,'前年度'!H8=0),"",IF('前年度'!H8=0,"皆増",IF('当年度'!H8=0,"皆減",IF(AND('前年度'!H8&lt;0,'増減額'!H8&gt;0),ROUND((('増減額'!H8/'前年度'!H8*-1)+1)*100,1),ROUND('増減額'!H8/'前年度'!H8*100,1)))))</f>
        <v>157</v>
      </c>
      <c r="I8" s="38">
        <f>IF(AND('当年度'!I8=0,'前年度'!I8=0),"",IF('前年度'!I8=0,"皆増",IF('当年度'!I8=0,"皆減",ROUND('増減額'!I8/'前年度'!I8*100,1))))</f>
        <v>42.1</v>
      </c>
      <c r="J8" s="38" t="str">
        <f>IF(AND('当年度'!J8=0,'前年度'!J8=0),"",IF('前年度'!J8=0,"皆増",IF('当年度'!J8=0,"皆減",ROUND('増減額'!J8/'前年度'!J8*100,1))))</f>
        <v>皆増</v>
      </c>
      <c r="K8" s="38">
        <f>IF(AND('当年度'!K8=0,'前年度'!K8=0),"",IF('前年度'!K8=0,"皆増",IF('当年度'!K8=0,"皆減",ROUND('増減額'!K8/'前年度'!K8*100,1))))</f>
      </c>
      <c r="L8" s="38">
        <f>IF(AND('当年度'!L8=0,'前年度'!L8=0),"",IF('前年度'!L8=0,"皆増",IF('当年度'!L8=0,"皆減",IF(AND('前年度'!L8&lt;0,'増減額'!L8&gt;0),ROUND((('増減額'!L8/'前年度'!L8*-1)+1)*100,1),ROUND('増減額'!L8/'前年度'!L8*100,1)))))</f>
        <v>175.7</v>
      </c>
      <c r="M8" s="38">
        <f>'当年度'!M8-'前年度'!M8</f>
        <v>-0.7000000000000002</v>
      </c>
      <c r="N8" s="38">
        <f>IF(AND('当年度'!N8=0,'前年度'!N8=0),"",IF('前年度'!N8=0,"皆増",IF('当年度'!N8=0,"皆減",ROUND('増減額'!N8/'前年度'!N8*100,1))))</f>
        <v>-0.1</v>
      </c>
      <c r="O8" s="38">
        <f>IF(AND('当年度'!O8=0,'前年度'!O8=0),"",IF('前年度'!O8=0,"皆増",IF('当年度'!O8=0,"皆減",ROUND('増減額'!O8/'前年度'!O8*100,1))))</f>
        <v>-9.3</v>
      </c>
    </row>
    <row r="9" spans="2:15" ht="21.75" customHeight="1">
      <c r="B9" s="33" t="s">
        <v>17</v>
      </c>
      <c r="C9" s="38">
        <f>IF(AND('当年度'!C9=0,'前年度'!C9=0),"",IF('前年度'!C9=0,"皆増",IF('当年度'!C9=0,"皆減",ROUND('増減額'!C9/'前年度'!C9*100,1))))</f>
        <v>-0.5</v>
      </c>
      <c r="D9" s="38">
        <f>IF(AND('当年度'!D9=0,'前年度'!D9=0),"",IF('前年度'!D9=0,"皆増",IF('当年度'!D9=0,"皆減",ROUND('増減額'!D9/'前年度'!D9*100,1))))</f>
        <v>0.8</v>
      </c>
      <c r="E9" s="38">
        <f>IF(AND('当年度'!E9=0,'前年度'!E9=0),"",IF('前年度'!E9=0,"皆増",IF('当年度'!E9=0,"皆減",ROUND('増減額'!E9/'前年度'!E9*100,1))))</f>
        <v>-46.5</v>
      </c>
      <c r="F9" s="38">
        <f>IF(AND('当年度'!F9=0,'前年度'!F9=0),"",IF('前年度'!F9=0,"皆増",IF('当年度'!F9=0,"皆減",ROUND('増減額'!F9/'前年度'!F9*100,1))))</f>
        <v>-80.3</v>
      </c>
      <c r="G9" s="38">
        <f>IF(AND('当年度'!G9=0,'前年度'!G9=0),"",IF('前年度'!G9=0,"皆増",IF('当年度'!G9=0,"皆減",ROUND('増減額'!G9/'前年度'!G9*100,1))))</f>
        <v>-38.4</v>
      </c>
      <c r="H9" s="38">
        <f>IF(AND('当年度'!H9=0,'前年度'!H9=0),"",IF('前年度'!H9=0,"皆増",IF('当年度'!H9=0,"皆減",IF(AND('前年度'!H9&lt;0,'増減額'!H9&gt;0),ROUND((('増減額'!H9/'前年度'!H9*-1)+1)*100,1),ROUND('増減額'!H9/'前年度'!H9*100,1)))))</f>
        <v>27.4</v>
      </c>
      <c r="I9" s="38">
        <f>IF(AND('当年度'!I9=0,'前年度'!I9=0),"",IF('前年度'!I9=0,"皆増",IF('当年度'!I9=0,"皆減",ROUND('増減額'!I9/'前年度'!I9*100,1))))</f>
        <v>-25.2</v>
      </c>
      <c r="J9" s="38">
        <f>IF(AND('当年度'!J9=0,'前年度'!J9=0),"",IF('前年度'!J9=0,"皆増",IF('当年度'!J9=0,"皆減",ROUND('増減額'!J9/'前年度'!J9*100,1))))</f>
        <v>175.1</v>
      </c>
      <c r="K9" s="38">
        <f>IF(AND('当年度'!K9=0,'前年度'!K9=0),"",IF('前年度'!K9=0,"皆増",IF('当年度'!K9=0,"皆減",ROUND('増減額'!K9/'前年度'!K9*100,1))))</f>
        <v>67.8</v>
      </c>
      <c r="L9" s="38">
        <f>IF(AND('当年度'!L9=0,'前年度'!L9=0),"",IF('前年度'!L9=0,"皆増",IF('当年度'!L9=0,"皆減",IF(AND('前年度'!L9&lt;0,'増減額'!L9&gt;0),ROUND((('増減額'!L9/'前年度'!L9*-1)+1)*100,1),ROUND('増減額'!L9/'前年度'!L9*100,1)))))</f>
        <v>8849</v>
      </c>
      <c r="M9" s="38">
        <f>'当年度'!M9-'前年度'!M9</f>
        <v>-1.2000000000000002</v>
      </c>
      <c r="N9" s="38">
        <f>IF(AND('当年度'!N9=0,'前年度'!N9=0),"",IF('前年度'!N9=0,"皆増",IF('当年度'!N9=0,"皆減",ROUND('増減額'!N9/'前年度'!N9*100,1))))</f>
        <v>0.2</v>
      </c>
      <c r="O9" s="38">
        <f>IF(AND('当年度'!O9=0,'前年度'!O9=0),"",IF('前年度'!O9=0,"皆増",IF('当年度'!O9=0,"皆減",ROUND('増減額'!O9/'前年度'!O9*100,1))))</f>
        <v>-9.3</v>
      </c>
    </row>
    <row r="10" spans="2:15" ht="21.75" customHeight="1">
      <c r="B10" s="33" t="s">
        <v>18</v>
      </c>
      <c r="C10" s="38">
        <f>IF(AND('当年度'!C10=0,'前年度'!C10=0),"",IF('前年度'!C10=0,"皆増",IF('当年度'!C10=0,"皆減",ROUND('増減額'!C10/'前年度'!C10*100,1))))</f>
        <v>0.4</v>
      </c>
      <c r="D10" s="38">
        <f>IF(AND('当年度'!D10=0,'前年度'!D10=0),"",IF('前年度'!D10=0,"皆増",IF('当年度'!D10=0,"皆減",ROUND('増減額'!D10/'前年度'!D10*100,1))))</f>
        <v>0.7</v>
      </c>
      <c r="E10" s="38">
        <f>IF(AND('当年度'!E10=0,'前年度'!E10=0),"",IF('前年度'!E10=0,"皆増",IF('当年度'!E10=0,"皆減",ROUND('増減額'!E10/'前年度'!E10*100,1))))</f>
        <v>-8.2</v>
      </c>
      <c r="F10" s="38">
        <f>IF(AND('当年度'!F10=0,'前年度'!F10=0),"",IF('前年度'!F10=0,"皆増",IF('当年度'!F10=0,"皆減",ROUND('増減額'!F10/'前年度'!F10*100,1))))</f>
        <v>-53.5</v>
      </c>
      <c r="G10" s="38">
        <f>IF(AND('当年度'!G10=0,'前年度'!G10=0),"",IF('前年度'!G10=0,"皆増",IF('当年度'!G10=0,"皆減",ROUND('増減額'!G10/'前年度'!G10*100,1))))</f>
        <v>-3.3</v>
      </c>
      <c r="H10" s="38">
        <f>IF(AND('当年度'!H10=0,'前年度'!H10=0),"",IF('前年度'!H10=0,"皆増",IF('当年度'!H10=0,"皆減",IF(AND('前年度'!H10&lt;0,'増減額'!H10&gt;0),ROUND((('増減額'!H10/'前年度'!H10*-1)+1)*100,1),ROUND('増減額'!H10/'前年度'!H10*100,1)))))</f>
        <v>190.2</v>
      </c>
      <c r="I10" s="38">
        <f>IF(AND('当年度'!I10=0,'前年度'!I10=0),"",IF('前年度'!I10=0,"皆増",IF('当年度'!I10=0,"皆減",ROUND('増減額'!I10/'前年度'!I10*100,1))))</f>
        <v>-99.4</v>
      </c>
      <c r="J10" s="38" t="str">
        <f>IF(AND('当年度'!J10=0,'前年度'!J10=0),"",IF('前年度'!J10=0,"皆増",IF('当年度'!J10=0,"皆減",ROUND('増減額'!J10/'前年度'!J10*100,1))))</f>
        <v>皆増</v>
      </c>
      <c r="K10" s="38">
        <f>IF(AND('当年度'!K10=0,'前年度'!K10=0),"",IF('前年度'!K10=0,"皆増",IF('当年度'!K10=0,"皆減",ROUND('増減額'!K10/'前年度'!K10*100,1))))</f>
        <v>-43</v>
      </c>
      <c r="L10" s="38">
        <f>IF(AND('当年度'!L10=0,'前年度'!L10=0),"",IF('前年度'!L10=0,"皆増",IF('当年度'!L10=0,"皆減",IF(AND('前年度'!L10&lt;0,'増減額'!L10&gt;0),ROUND((('増減額'!L10/'前年度'!L10*-1)+1)*100,1),ROUND('増減額'!L10/'前年度'!L10*100,1)))))</f>
        <v>119.1</v>
      </c>
      <c r="M10" s="38">
        <f>'当年度'!M10-'前年度'!M10</f>
        <v>-0.2999999999999998</v>
      </c>
      <c r="N10" s="38">
        <f>IF(AND('当年度'!N10=0,'前年度'!N10=0),"",IF('前年度'!N10=0,"皆増",IF('当年度'!N10=0,"皆減",ROUND('増減額'!N10/'前年度'!N10*100,1))))</f>
        <v>2.4</v>
      </c>
      <c r="O10" s="38">
        <f>IF(AND('当年度'!O10=0,'前年度'!O10=0),"",IF('前年度'!O10=0,"皆増",IF('当年度'!O10=0,"皆減",ROUND('増減額'!O10/'前年度'!O10*100,1))))</f>
        <v>-9.3</v>
      </c>
    </row>
    <row r="11" spans="2:15" ht="21.75" customHeight="1">
      <c r="B11" s="33" t="s">
        <v>19</v>
      </c>
      <c r="C11" s="38">
        <f>IF(AND('当年度'!C11=0,'前年度'!C11=0),"",IF('前年度'!C11=0,"皆増",IF('当年度'!C11=0,"皆減",ROUND('増減額'!C11/'前年度'!C11*100,1))))</f>
        <v>1.1</v>
      </c>
      <c r="D11" s="38">
        <f>IF(AND('当年度'!D11=0,'前年度'!D11=0),"",IF('前年度'!D11=0,"皆増",IF('当年度'!D11=0,"皆減",ROUND('増減額'!D11/'前年度'!D11*100,1))))</f>
        <v>2.3</v>
      </c>
      <c r="E11" s="38">
        <f>IF(AND('当年度'!E11=0,'前年度'!E11=0),"",IF('前年度'!E11=0,"皆増",IF('当年度'!E11=0,"皆減",ROUND('増減額'!E11/'前年度'!E11*100,1))))</f>
        <v>-21.5</v>
      </c>
      <c r="F11" s="38">
        <f>IF(AND('当年度'!F11=0,'前年度'!F11=0),"",IF('前年度'!F11=0,"皆増",IF('当年度'!F11=0,"皆減",ROUND('増減額'!F11/'前年度'!F11*100,1))))</f>
        <v>52.8</v>
      </c>
      <c r="G11" s="38">
        <f>IF(AND('当年度'!G11=0,'前年度'!G11=0),"",IF('前年度'!G11=0,"皆増",IF('当年度'!G11=0,"皆減",ROUND('増減額'!G11/'前年度'!G11*100,1))))</f>
        <v>-35.2</v>
      </c>
      <c r="H11" s="38">
        <f>IF(AND('当年度'!H11=0,'前年度'!H11=0),"",IF('前年度'!H11=0,"皆増",IF('当年度'!H11=0,"皆減",IF(AND('前年度'!H11&lt;0,'増減額'!H11&gt;0),ROUND((('増減額'!H11/'前年度'!H11*-1)+1)*100,1),ROUND('増減額'!H11/'前年度'!H11*100,1)))))</f>
        <v>-249.1</v>
      </c>
      <c r="I11" s="38">
        <f>IF(AND('当年度'!I11=0,'前年度'!I11=0),"",IF('前年度'!I11=0,"皆増",IF('当年度'!I11=0,"皆減",ROUND('増減額'!I11/'前年度'!I11*100,1))))</f>
        <v>3.7</v>
      </c>
      <c r="J11" s="38">
        <f>IF(AND('当年度'!J11=0,'前年度'!J11=0),"",IF('前年度'!J11=0,"皆増",IF('当年度'!J11=0,"皆減",ROUND('増減額'!J11/'前年度'!J11*100,1))))</f>
        <v>24</v>
      </c>
      <c r="K11" s="38" t="str">
        <f>IF(AND('当年度'!K11=0,'前年度'!K11=0),"",IF('前年度'!K11=0,"皆増",IF('当年度'!K11=0,"皆減",ROUND('増減額'!K11/'前年度'!K11*100,1))))</f>
        <v>皆増</v>
      </c>
      <c r="L11" s="38">
        <f>IF(AND('当年度'!L11=0,'前年度'!L11=0),"",IF('前年度'!L11=0,"皆増",IF('当年度'!L11=0,"皆減",IF(AND('前年度'!L11&lt;0,'増減額'!L11&gt;0),ROUND((('増減額'!L11/'前年度'!L11*-1)+1)*100,1),ROUND('増減額'!L11/'前年度'!L11*100,1)))))</f>
        <v>-499.5</v>
      </c>
      <c r="M11" s="38">
        <f>'当年度'!M11-'前年度'!M11</f>
        <v>-2.6000000000000005</v>
      </c>
      <c r="N11" s="38">
        <f>IF(AND('当年度'!N11=0,'前年度'!N11=0),"",IF('前年度'!N11=0,"皆増",IF('当年度'!N11=0,"皆減",ROUND('増減額'!N11/'前年度'!N11*100,1))))</f>
        <v>5.2</v>
      </c>
      <c r="O11" s="38">
        <f>IF(AND('当年度'!O11=0,'前年度'!O11=0),"",IF('前年度'!O11=0,"皆増",IF('当年度'!O11=0,"皆減",ROUND('増減額'!O11/'前年度'!O11*100,1))))</f>
        <v>-9.3</v>
      </c>
    </row>
    <row r="12" spans="2:15" ht="21.75" customHeight="1">
      <c r="B12" s="33" t="s">
        <v>20</v>
      </c>
      <c r="C12" s="38">
        <f>IF(AND('当年度'!C12=0,'前年度'!C12=0),"",IF('前年度'!C12=0,"皆増",IF('当年度'!C12=0,"皆減",ROUND('増減額'!C12/'前年度'!C12*100,1))))</f>
        <v>0</v>
      </c>
      <c r="D12" s="38">
        <f>IF(AND('当年度'!D12=0,'前年度'!D12=0),"",IF('前年度'!D12=0,"皆増",IF('当年度'!D12=0,"皆減",ROUND('増減額'!D12/'前年度'!D12*100,1))))</f>
        <v>0.7</v>
      </c>
      <c r="E12" s="38">
        <f>IF(AND('当年度'!E12=0,'前年度'!E12=0),"",IF('前年度'!E12=0,"皆増",IF('当年度'!E12=0,"皆減",ROUND('増減額'!E12/'前年度'!E12*100,1))))</f>
        <v>-25</v>
      </c>
      <c r="F12" s="38">
        <f>IF(AND('当年度'!F12=0,'前年度'!F12=0),"",IF('前年度'!F12=0,"皆増",IF('当年度'!F12=0,"皆減",ROUND('増減額'!F12/'前年度'!F12*100,1))))</f>
        <v>-5.7</v>
      </c>
      <c r="G12" s="38">
        <f>IF(AND('当年度'!G12=0,'前年度'!G12=0),"",IF('前年度'!G12=0,"皆増",IF('当年度'!G12=0,"皆減",ROUND('増減額'!G12/'前年度'!G12*100,1))))</f>
        <v>-30.6</v>
      </c>
      <c r="H12" s="38">
        <f>IF(AND('当年度'!H12=0,'前年度'!H12=0),"",IF('前年度'!H12=0,"皆増",IF('当年度'!H12=0,"皆減",IF(AND('前年度'!H12&lt;0,'増減額'!H12&gt;0),ROUND((('増減額'!H12/'前年度'!H12*-1)+1)*100,1),ROUND('増減額'!H12/'前年度'!H12*100,1)))))</f>
        <v>406.3</v>
      </c>
      <c r="I12" s="38">
        <f>IF(AND('当年度'!I12=0,'前年度'!I12=0),"",IF('前年度'!I12=0,"皆増",IF('当年度'!I12=0,"皆減",ROUND('増減額'!I12/'前年度'!I12*100,1))))</f>
        <v>-28.2</v>
      </c>
      <c r="J12" s="38" t="str">
        <f>IF(AND('当年度'!J12=0,'前年度'!J12=0),"",IF('前年度'!J12=0,"皆増",IF('当年度'!J12=0,"皆減",ROUND('増減額'!J12/'前年度'!J12*100,1))))</f>
        <v>皆増</v>
      </c>
      <c r="K12" s="38">
        <f>IF(AND('当年度'!K12=0,'前年度'!K12=0),"",IF('前年度'!K12=0,"皆増",IF('当年度'!K12=0,"皆減",ROUND('増減額'!K12/'前年度'!K12*100,1))))</f>
        <v>-64.3</v>
      </c>
      <c r="L12" s="38">
        <f>IF(AND('当年度'!L12=0,'前年度'!L12=0),"",IF('前年度'!L12=0,"皆増",IF('当年度'!L12=0,"皆減",IF(AND('前年度'!L12&lt;0,'増減額'!L12&gt;0),ROUND((('増減額'!L12/'前年度'!L12*-1)+1)*100,1),ROUND('増減額'!L12/'前年度'!L12*100,1)))))</f>
        <v>155</v>
      </c>
      <c r="M12" s="38">
        <f>'当年度'!M12-'前年度'!M12</f>
        <v>-0.8999999999999999</v>
      </c>
      <c r="N12" s="38">
        <f>IF(AND('当年度'!N12=0,'前年度'!N12=0),"",IF('前年度'!N12=0,"皆増",IF('当年度'!N12=0,"皆減",ROUND('増減額'!N12/'前年度'!N12*100,1))))</f>
        <v>0.3</v>
      </c>
      <c r="O12" s="38">
        <f>IF(AND('当年度'!O12=0,'前年度'!O12=0),"",IF('前年度'!O12=0,"皆増",IF('当年度'!O12=0,"皆減",ROUND('増減額'!O12/'前年度'!O12*100,1))))</f>
        <v>-9.3</v>
      </c>
    </row>
    <row r="13" spans="2:15" ht="21.75" customHeight="1">
      <c r="B13" s="33" t="s">
        <v>21</v>
      </c>
      <c r="C13" s="38">
        <f>IF(AND('当年度'!C13=0,'前年度'!C13=0),"",IF('前年度'!C13=0,"皆増",IF('当年度'!C13=0,"皆減",ROUND('増減額'!C13/'前年度'!C13*100,1))))</f>
        <v>-5.2</v>
      </c>
      <c r="D13" s="38">
        <f>IF(AND('当年度'!D13=0,'前年度'!D13=0),"",IF('前年度'!D13=0,"皆増",IF('当年度'!D13=0,"皆減",ROUND('増減額'!D13/'前年度'!D13*100,1))))</f>
        <v>-5.6</v>
      </c>
      <c r="E13" s="38">
        <f>IF(AND('当年度'!E13=0,'前年度'!E13=0),"",IF('前年度'!E13=0,"皆増",IF('当年度'!E13=0,"皆減",ROUND('増減額'!E13/'前年度'!E13*100,1))))</f>
        <v>12.5</v>
      </c>
      <c r="F13" s="38" t="str">
        <f>IF(AND('当年度'!F13=0,'前年度'!F13=0),"",IF('前年度'!F13=0,"皆増",IF('当年度'!F13=0,"皆減",ROUND('増減額'!F13/'前年度'!F13*100,1))))</f>
        <v>皆減</v>
      </c>
      <c r="G13" s="38">
        <f>IF(AND('当年度'!G13=0,'前年度'!G13=0),"",IF('前年度'!G13=0,"皆増",IF('当年度'!G13=0,"皆減",ROUND('増減額'!G13/'前年度'!G13*100,1))))</f>
        <v>37.3</v>
      </c>
      <c r="H13" s="38">
        <f>IF(AND('当年度'!H13=0,'前年度'!H13=0),"",IF('前年度'!H13=0,"皆増",IF('当年度'!H13=0,"皆減",IF(AND('前年度'!H13&lt;0,'増減額'!H13&gt;0),ROUND((('増減額'!H13/'前年度'!H13*-1)+1)*100,1),ROUND('増減額'!H13/'前年度'!H13*100,1)))))</f>
        <v>360.5</v>
      </c>
      <c r="I13" s="38">
        <f>IF(AND('当年度'!I13=0,'前年度'!I13=0),"",IF('前年度'!I13=0,"皆増",IF('当年度'!I13=0,"皆減",ROUND('増減額'!I13/'前年度'!I13*100,1))))</f>
        <v>-17.8</v>
      </c>
      <c r="J13" s="38">
        <f>IF(AND('当年度'!J13=0,'前年度'!J13=0),"",IF('前年度'!J13=0,"皆増",IF('当年度'!J13=0,"皆減",ROUND('増減額'!J13/'前年度'!J13*100,1))))</f>
      </c>
      <c r="K13" s="38">
        <f>IF(AND('当年度'!K13=0,'前年度'!K13=0),"",IF('前年度'!K13=0,"皆増",IF('当年度'!K13=0,"皆減",ROUND('増減額'!K13/'前年度'!K13*100,1))))</f>
        <v>-21.8</v>
      </c>
      <c r="L13" s="38">
        <f>IF(AND('当年度'!L13=0,'前年度'!L13=0),"",IF('前年度'!L13=0,"皆増",IF('当年度'!L13=0,"皆減",IF(AND('前年度'!L13&lt;0,'増減額'!L13&gt;0),ROUND((('増減額'!L13/'前年度'!L13*-1)+1)*100,1),ROUND('増減額'!L13/'前年度'!L13*100,1)))))</f>
        <v>279.8</v>
      </c>
      <c r="M13" s="38">
        <f>'当年度'!M13-'前年度'!M13</f>
        <v>1.0999999999999996</v>
      </c>
      <c r="N13" s="38">
        <f>IF(AND('当年度'!N13=0,'前年度'!N13=0),"",IF('前年度'!N13=0,"皆増",IF('当年度'!N13=0,"皆減",ROUND('増減額'!N13/'前年度'!N13*100,1))))</f>
        <v>-0.4</v>
      </c>
      <c r="O13" s="38">
        <f>IF(AND('当年度'!O13=0,'前年度'!O13=0),"",IF('前年度'!O13=0,"皆増",IF('当年度'!O13=0,"皆減",ROUND('増減額'!O13/'前年度'!O13*100,1))))</f>
        <v>-9.3</v>
      </c>
    </row>
    <row r="14" spans="2:15" ht="21.75" customHeight="1">
      <c r="B14" s="33" t="s">
        <v>22</v>
      </c>
      <c r="C14" s="38">
        <f>IF(AND('当年度'!C14=0,'前年度'!C14=0),"",IF('前年度'!C14=0,"皆増",IF('当年度'!C14=0,"皆減",ROUND('増減額'!C14/'前年度'!C14*100,1))))</f>
        <v>5</v>
      </c>
      <c r="D14" s="38">
        <f>IF(AND('当年度'!D14=0,'前年度'!D14=0),"",IF('前年度'!D14=0,"皆増",IF('当年度'!D14=0,"皆減",ROUND('増減額'!D14/'前年度'!D14*100,1))))</f>
        <v>6.8</v>
      </c>
      <c r="E14" s="38">
        <f>IF(AND('当年度'!E14=0,'前年度'!E14=0),"",IF('前年度'!E14=0,"皆増",IF('当年度'!E14=0,"皆減",ROUND('増減額'!E14/'前年度'!E14*100,1))))</f>
        <v>-13.5</v>
      </c>
      <c r="F14" s="38">
        <f>IF(AND('当年度'!F14=0,'前年度'!F14=0),"",IF('前年度'!F14=0,"皆増",IF('当年度'!F14=0,"皆減",ROUND('増減額'!F14/'前年度'!F14*100,1))))</f>
        <v>-40.2</v>
      </c>
      <c r="G14" s="38">
        <f>IF(AND('当年度'!G14=0,'前年度'!G14=0),"",IF('前年度'!G14=0,"皆増",IF('当年度'!G14=0,"皆減",ROUND('増減額'!G14/'前年度'!G14*100,1))))</f>
        <v>-7.8</v>
      </c>
      <c r="H14" s="38">
        <f>IF(AND('当年度'!H14=0,'前年度'!H14=0),"",IF('前年度'!H14=0,"皆増",IF('当年度'!H14=0,"皆減",IF(AND('前年度'!H14&lt;0,'増減額'!H14&gt;0),ROUND((('増減額'!H14/'前年度'!H14*-1)+1)*100,1),ROUND('増減額'!H14/'前年度'!H14*100,1)))))</f>
        <v>-125.1</v>
      </c>
      <c r="I14" s="38">
        <f>IF(AND('当年度'!I14=0,'前年度'!I14=0),"",IF('前年度'!I14=0,"皆増",IF('当年度'!I14=0,"皆減",ROUND('増減額'!I14/'前年度'!I14*100,1))))</f>
        <v>557.2</v>
      </c>
      <c r="J14" s="38">
        <f>IF(AND('当年度'!J14=0,'前年度'!J14=0),"",IF('前年度'!J14=0,"皆増",IF('当年度'!J14=0,"皆減",ROUND('増減額'!J14/'前年度'!J14*100,1))))</f>
      </c>
      <c r="K14" s="38">
        <f>IF(AND('当年度'!K14=0,'前年度'!K14=0),"",IF('前年度'!K14=0,"皆増",IF('当年度'!K14=0,"皆減",ROUND('増減額'!K14/'前年度'!K14*100,1))))</f>
        <v>-55.8</v>
      </c>
      <c r="L14" s="38">
        <f>IF(AND('当年度'!L14=0,'前年度'!L14=0),"",IF('前年度'!L14=0,"皆増",IF('当年度'!L14=0,"皆減",IF(AND('前年度'!L14&lt;0,'増減額'!L14&gt;0),ROUND((('増減額'!L14/'前年度'!L14*-1)+1)*100,1),ROUND('増減額'!L14/'前年度'!L14*100,1)))))</f>
        <v>65.9</v>
      </c>
      <c r="M14" s="38">
        <f>'当年度'!M14-'前年度'!M14</f>
        <v>-2.3000000000000007</v>
      </c>
      <c r="N14" s="38">
        <f>IF(AND('当年度'!N14=0,'前年度'!N14=0),"",IF('前年度'!N14=0,"皆増",IF('当年度'!N14=0,"皆減",ROUND('増減額'!N14/'前年度'!N14*100,1))))</f>
        <v>19.4</v>
      </c>
      <c r="O14" s="38">
        <f>IF(AND('当年度'!O14=0,'前年度'!O14=0),"",IF('前年度'!O14=0,"皆増",IF('当年度'!O14=0,"皆減",ROUND('増減額'!O14/'前年度'!O14*100,1))))</f>
        <v>-9.3</v>
      </c>
    </row>
    <row r="15" spans="2:15" ht="21.75" customHeight="1">
      <c r="B15" s="33" t="s">
        <v>23</v>
      </c>
      <c r="C15" s="38">
        <f>IF(AND('当年度'!C15=0,'前年度'!C15=0),"",IF('前年度'!C15=0,"皆増",IF('当年度'!C15=0,"皆減",ROUND('増減額'!C15/'前年度'!C15*100,1))))</f>
        <v>-0.8</v>
      </c>
      <c r="D15" s="38">
        <f>IF(AND('当年度'!D15=0,'前年度'!D15=0),"",IF('前年度'!D15=0,"皆増",IF('当年度'!D15=0,"皆減",ROUND('増減額'!D15/'前年度'!D15*100,1))))</f>
        <v>-0.5</v>
      </c>
      <c r="E15" s="38">
        <f>IF(AND('当年度'!E15=0,'前年度'!E15=0),"",IF('前年度'!E15=0,"皆増",IF('当年度'!E15=0,"皆減",ROUND('増減額'!E15/'前年度'!E15*100,1))))</f>
        <v>-7.7</v>
      </c>
      <c r="F15" s="38">
        <f>IF(AND('当年度'!F15=0,'前年度'!F15=0),"",IF('前年度'!F15=0,"皆増",IF('当年度'!F15=0,"皆減",ROUND('増減額'!F15/'前年度'!F15*100,1))))</f>
        <v>99.4</v>
      </c>
      <c r="G15" s="38">
        <f>IF(AND('当年度'!G15=0,'前年度'!G15=0),"",IF('前年度'!G15=0,"皆増",IF('当年度'!G15=0,"皆減",ROUND('増減額'!G15/'前年度'!G15*100,1))))</f>
        <v>-15.9</v>
      </c>
      <c r="H15" s="38">
        <f>IF(AND('当年度'!H15=0,'前年度'!H15=0),"",IF('前年度'!H15=0,"皆増",IF('当年度'!H15=0,"皆減",IF(AND('前年度'!H15&lt;0,'増減額'!H15&gt;0),ROUND((('増減額'!H15/'前年度'!H15*-1)+1)*100,1),ROUND('増減額'!H15/'前年度'!H15*100,1)))))</f>
        <v>160.2</v>
      </c>
      <c r="I15" s="38">
        <f>IF(AND('当年度'!I15=0,'前年度'!I15=0),"",IF('前年度'!I15=0,"皆増",IF('当年度'!I15=0,"皆減",ROUND('増減額'!I15/'前年度'!I15*100,1))))</f>
        <v>44.5</v>
      </c>
      <c r="J15" s="38" t="str">
        <f>IF(AND('当年度'!J15=0,'前年度'!J15=0),"",IF('前年度'!J15=0,"皆増",IF('当年度'!J15=0,"皆減",ROUND('増減額'!J15/'前年度'!J15*100,1))))</f>
        <v>皆増</v>
      </c>
      <c r="K15" s="38">
        <f>IF(AND('当年度'!K15=0,'前年度'!K15=0),"",IF('前年度'!K15=0,"皆増",IF('当年度'!K15=0,"皆減",ROUND('増減額'!K15/'前年度'!K15*100,1))))</f>
      </c>
      <c r="L15" s="38">
        <f>IF(AND('当年度'!L15=0,'前年度'!L15=0),"",IF('前年度'!L15=0,"皆増",IF('当年度'!L15=0,"皆減",IF(AND('前年度'!L15&lt;0,'増減額'!L15&gt;0),ROUND((('増減額'!L15/'前年度'!L15*-1)+1)*100,1),ROUND('増減額'!L15/'前年度'!L15*100,1)))))</f>
        <v>21.5</v>
      </c>
      <c r="M15" s="38">
        <f>'当年度'!M15-'前年度'!M15</f>
        <v>-0.8000000000000007</v>
      </c>
      <c r="N15" s="38">
        <f>IF(AND('当年度'!N15=0,'前年度'!N15=0),"",IF('前年度'!N15=0,"皆増",IF('当年度'!N15=0,"皆減",ROUND('増減額'!N15/'前年度'!N15*100,1))))</f>
        <v>-0.4</v>
      </c>
      <c r="O15" s="38">
        <f>IF(AND('当年度'!O15=0,'前年度'!O15=0),"",IF('前年度'!O15=0,"皆増",IF('当年度'!O15=0,"皆減",ROUND('増減額'!O15/'前年度'!O15*100,1))))</f>
        <v>-9.1</v>
      </c>
    </row>
    <row r="16" spans="2:15" ht="21.75" customHeight="1">
      <c r="B16" s="33" t="s">
        <v>24</v>
      </c>
      <c r="C16" s="38">
        <f>IF(AND('当年度'!C16=0,'前年度'!C16=0),"",IF('前年度'!C16=0,"皆増",IF('当年度'!C16=0,"皆減",ROUND('増減額'!C16/'前年度'!C16*100,1))))</f>
        <v>5.9</v>
      </c>
      <c r="D16" s="38">
        <f>IF(AND('当年度'!D16=0,'前年度'!D16=0),"",IF('前年度'!D16=0,"皆増",IF('当年度'!D16=0,"皆減",ROUND('増減額'!D16/'前年度'!D16*100,1))))</f>
        <v>5.1</v>
      </c>
      <c r="E16" s="38">
        <f>IF(AND('当年度'!E16=0,'前年度'!E16=0),"",IF('前年度'!E16=0,"皆増",IF('当年度'!E16=0,"皆減",ROUND('増減額'!E16/'前年度'!E16*100,1))))</f>
        <v>24.3</v>
      </c>
      <c r="F16" s="38">
        <f>IF(AND('当年度'!F16=0,'前年度'!F16=0),"",IF('前年度'!F16=0,"皆増",IF('当年度'!F16=0,"皆減",ROUND('増減額'!F16/'前年度'!F16*100,1))))</f>
        <v>-2</v>
      </c>
      <c r="G16" s="38">
        <f>IF(AND('当年度'!G16=0,'前年度'!G16=0),"",IF('前年度'!G16=0,"皆増",IF('当年度'!G16=0,"皆減",ROUND('増減額'!G16/'前年度'!G16*100,1))))</f>
        <v>27.3</v>
      </c>
      <c r="H16" s="38">
        <f>IF(AND('当年度'!H16=0,'前年度'!H16=0),"",IF('前年度'!H16=0,"皆増",IF('当年度'!H16=0,"皆減",IF(AND('前年度'!H16&lt;0,'増減額'!H16&gt;0),ROUND((('増減額'!H16/'前年度'!H16*-1)+1)*100,1),ROUND('増減額'!H16/'前年度'!H16*100,1)))))</f>
        <v>334.2</v>
      </c>
      <c r="I16" s="38">
        <f>IF(AND('当年度'!I16=0,'前年度'!I16=0),"",IF('前年度'!I16=0,"皆増",IF('当年度'!I16=0,"皆減",ROUND('増減額'!I16/'前年度'!I16*100,1))))</f>
        <v>147.1</v>
      </c>
      <c r="J16" s="38" t="str">
        <f>IF(AND('当年度'!J16=0,'前年度'!J16=0),"",IF('前年度'!J16=0,"皆増",IF('当年度'!J16=0,"皆減",ROUND('増減額'!J16/'前年度'!J16*100,1))))</f>
        <v>皆増</v>
      </c>
      <c r="K16" s="38" t="str">
        <f>IF(AND('当年度'!K16=0,'前年度'!K16=0),"",IF('前年度'!K16=0,"皆増",IF('当年度'!K16=0,"皆減",ROUND('増減額'!K16/'前年度'!K16*100,1))))</f>
        <v>皆増</v>
      </c>
      <c r="L16" s="38">
        <f>IF(AND('当年度'!L16=0,'前年度'!L16=0),"",IF('前年度'!L16=0,"皆増",IF('当年度'!L16=0,"皆減",IF(AND('前年度'!L16&lt;0,'増減額'!L16&gt;0),ROUND((('増減額'!L16/'前年度'!L16*-1)+1)*100,1),ROUND('増減額'!L16/'前年度'!L16*100,1)))))</f>
        <v>252.5</v>
      </c>
      <c r="M16" s="38">
        <f>'当年度'!M16-'前年度'!M16</f>
        <v>1.8999999999999995</v>
      </c>
      <c r="N16" s="38">
        <f>IF(AND('当年度'!N16=0,'前年度'!N16=0),"",IF('前年度'!N16=0,"皆増",IF('当年度'!N16=0,"皆減",ROUND('増減額'!N16/'前年度'!N16*100,1))))</f>
        <v>-2.5</v>
      </c>
      <c r="O16" s="38">
        <f>IF(AND('当年度'!O16=0,'前年度'!O16=0),"",IF('前年度'!O16=0,"皆増",IF('当年度'!O16=0,"皆減",ROUND('増減額'!O16/'前年度'!O16*100,1))))</f>
        <v>-9.3</v>
      </c>
    </row>
    <row r="17" spans="2:15" ht="21.75" customHeight="1">
      <c r="B17" s="33" t="s">
        <v>47</v>
      </c>
      <c r="C17" s="38">
        <f>IF(AND('当年度'!C17=0,'前年度'!C17=0),"",IF('前年度'!C17=0,"皆増",IF('当年度'!C17=0,"皆減",ROUND('増減額'!C17/'前年度'!C17*100,1))))</f>
        <v>-2.9</v>
      </c>
      <c r="D17" s="38">
        <f>IF(AND('当年度'!D17=0,'前年度'!D17=0),"",IF('前年度'!D17=0,"皆増",IF('当年度'!D17=0,"皆減",ROUND('増減額'!D17/'前年度'!D17*100,1))))</f>
        <v>-2.3</v>
      </c>
      <c r="E17" s="38">
        <f>IF(AND('当年度'!E17=0,'前年度'!E17=0),"",IF('前年度'!E17=0,"皆増",IF('当年度'!E17=0,"皆減",ROUND('増減額'!E17/'前年度'!E17*100,1))))</f>
        <v>-9.9</v>
      </c>
      <c r="F17" s="38">
        <f>IF(AND('当年度'!F17=0,'前年度'!F17=0),"",IF('前年度'!F17=0,"皆増",IF('当年度'!F17=0,"皆減",ROUND('増減額'!F17/'前年度'!F17*100,1))))</f>
        <v>19.3</v>
      </c>
      <c r="G17" s="38">
        <f>IF(AND('当年度'!G17=0,'前年度'!G17=0),"",IF('前年度'!G17=0,"皆増",IF('当年度'!G17=0,"皆減",ROUND('増減額'!G17/'前年度'!G17*100,1))))</f>
        <v>-11.5</v>
      </c>
      <c r="H17" s="38">
        <f>IF(AND('当年度'!H17=0,'前年度'!H17=0),"",IF('前年度'!H17=0,"皆増",IF('当年度'!H17=0,"皆減",IF(AND('前年度'!H17&lt;0,'増減額'!H17&gt;0),ROUND((('増減額'!H17/'前年度'!H17*-1)+1)*100,1),ROUND('増減額'!H17/'前年度'!H17*100,1)))))</f>
        <v>202.3</v>
      </c>
      <c r="I17" s="38">
        <f>IF(AND('当年度'!I17=0,'前年度'!I17=0),"",IF('前年度'!I17=0,"皆増",IF('当年度'!I17=0,"皆減",ROUND('増減額'!I17/'前年度'!I17*100,1))))</f>
        <v>-56.3</v>
      </c>
      <c r="J17" s="38" t="str">
        <f>IF(AND('当年度'!J17=0,'前年度'!J17=0),"",IF('前年度'!J17=0,"皆増",IF('当年度'!J17=0,"皆減",ROUND('増減額'!J17/'前年度'!J17*100,1))))</f>
        <v>皆増</v>
      </c>
      <c r="K17" s="38">
        <f>IF(AND('当年度'!K17=0,'前年度'!K17=0),"",IF('前年度'!K17=0,"皆増",IF('当年度'!K17=0,"皆減",ROUND('増減額'!K17/'前年度'!K17*100,1))))</f>
        <v>-27.5</v>
      </c>
      <c r="L17" s="38">
        <f>IF(AND('当年度'!L17=0,'前年度'!L17=0),"",IF('前年度'!L17=0,"皆増",IF('当年度'!L17=0,"皆減",IF(AND('前年度'!L17&lt;0,'増減額'!L17&gt;0),ROUND((('増減額'!L17/'前年度'!L17*-1)+1)*100,1),ROUND('増減額'!L17/'前年度'!L17*100,1)))))</f>
        <v>-133.1</v>
      </c>
      <c r="M17" s="38">
        <f>'当年度'!M17-'前年度'!M17</f>
        <v>-2</v>
      </c>
      <c r="N17" s="38">
        <f>IF(AND('当年度'!N17=0,'前年度'!N17=0),"",IF('前年度'!N17=0,"皆増",IF('当年度'!N17=0,"皆減",ROUND('増減額'!N17/'前年度'!N17*100,1))))</f>
        <v>7.3</v>
      </c>
      <c r="O17" s="38">
        <f>IF(AND('当年度'!O17=0,'前年度'!O17=0),"",IF('前年度'!O17=0,"皆増",IF('当年度'!O17=0,"皆減",ROUND('増減額'!O17/'前年度'!O17*100,1))))</f>
        <v>-9.1</v>
      </c>
    </row>
    <row r="18" spans="2:15" ht="21.75" customHeight="1">
      <c r="B18" s="34" t="s">
        <v>48</v>
      </c>
      <c r="C18" s="38">
        <f>IF(AND('当年度'!C18=0,'前年度'!C18=0),"",IF('前年度'!C18=0,"皆増",IF('当年度'!C18=0,"皆減",ROUND('増減額'!C18/'前年度'!C18*100,1))))</f>
        <v>4.4</v>
      </c>
      <c r="D18" s="38">
        <f>IF(AND('当年度'!D18=0,'前年度'!D18=0),"",IF('前年度'!D18=0,"皆増",IF('当年度'!D18=0,"皆減",ROUND('増減額'!D18/'前年度'!D18*100,1))))</f>
        <v>5.1</v>
      </c>
      <c r="E18" s="38">
        <f>IF(AND('当年度'!E18=0,'前年度'!E18=0),"",IF('前年度'!E18=0,"皆増",IF('当年度'!E18=0,"皆減",ROUND('増減額'!E18/'前年度'!E18*100,1))))</f>
        <v>-26.4</v>
      </c>
      <c r="F18" s="38">
        <f>IF(AND('当年度'!F18=0,'前年度'!F18=0),"",IF('前年度'!F18=0,"皆増",IF('当年度'!F18=0,"皆減",ROUND('増減額'!F18/'前年度'!F18*100,1))))</f>
        <v>-25</v>
      </c>
      <c r="G18" s="38">
        <f>IF(AND('当年度'!G18=0,'前年度'!G18=0),"",IF('前年度'!G18=0,"皆増",IF('当年度'!G18=0,"皆減",ROUND('増減額'!G18/'前年度'!G18*100,1))))</f>
        <v>-26.4</v>
      </c>
      <c r="H18" s="38">
        <f>IF(AND('当年度'!H18=0,'前年度'!H18=0),"",IF('前年度'!H18=0,"皆増",IF('当年度'!H18=0,"皆減",IF(AND('前年度'!H18&lt;0,'増減額'!H18&gt;0),ROUND((('増減額'!H18/'前年度'!H18*-1)+1)*100,1),ROUND('増減額'!H18/'前年度'!H18*100,1)))))</f>
        <v>442.2</v>
      </c>
      <c r="I18" s="38">
        <f>IF(AND('当年度'!I18=0,'前年度'!I18=0),"",IF('前年度'!I18=0,"皆増",IF('当年度'!I18=0,"皆減",ROUND('増減額'!I18/'前年度'!I18*100,1))))</f>
        <v>84.8</v>
      </c>
      <c r="J18" s="38">
        <f>IF(AND('当年度'!J18=0,'前年度'!J18=0),"",IF('前年度'!J18=0,"皆増",IF('当年度'!J18=0,"皆減",ROUND('増減額'!J18/'前年度'!J18*100,1))))</f>
        <v>-65.8</v>
      </c>
      <c r="K18" s="38">
        <f>IF(AND('当年度'!K18=0,'前年度'!K18=0),"",IF('前年度'!K18=0,"皆増",IF('当年度'!K18=0,"皆減",ROUND('増減額'!K18/'前年度'!K18*100,1))))</f>
        <v>32.4</v>
      </c>
      <c r="L18" s="38">
        <f>IF(AND('当年度'!L18=0,'前年度'!L18=0),"",IF('前年度'!L18=0,"皆増",IF('当年度'!L18=0,"皆減",IF(AND('前年度'!L18&lt;0,'増減額'!L18&gt;0),ROUND((('増減額'!L18/'前年度'!L18*-1)+1)*100,1),ROUND('増減額'!L18/'前年度'!L18*100,1)))))</f>
        <v>11.2</v>
      </c>
      <c r="M18" s="38">
        <f>'当年度'!M18-'前年度'!M18</f>
        <v>-0.7999999999999998</v>
      </c>
      <c r="N18" s="38">
        <f>IF(AND('当年度'!N18=0,'前年度'!N18=0),"",IF('前年度'!N18=0,"皆増",IF('当年度'!N18=0,"皆減",ROUND('増減額'!N18/'前年度'!N18*100,1))))</f>
        <v>-0.9</v>
      </c>
      <c r="O18" s="38">
        <f>IF(AND('当年度'!O18=0,'前年度'!O18=0),"",IF('前年度'!O18=0,"皆増",IF('当年度'!O18=0,"皆減",ROUND('増減額'!O18/'前年度'!O18*100,1))))</f>
        <v>-9.3</v>
      </c>
    </row>
    <row r="19" spans="2:15" ht="21.75" customHeight="1">
      <c r="B19" s="35" t="s">
        <v>49</v>
      </c>
      <c r="C19" s="17">
        <f>IF(AND('当年度'!C19=0,'前年度'!C19=0),"",IF('前年度'!C19=0,"皆増",IF('当年度'!C19=0,"皆減",ROUND('増減額'!C19/'前年度'!C19*100,1))))</f>
        <v>-3.5</v>
      </c>
      <c r="D19" s="17">
        <f>IF(AND('当年度'!D19=0,'前年度'!D19=0),"",IF('前年度'!D19=0,"皆増",IF('当年度'!D19=0,"皆減",ROUND('増減額'!D19/'前年度'!D19*100,1))))</f>
        <v>-3.5</v>
      </c>
      <c r="E19" s="17">
        <f>IF(AND('当年度'!E19=0,'前年度'!E19=0),"",IF('前年度'!E19=0,"皆増",IF('当年度'!E19=0,"皆減",ROUND('増減額'!E19/'前年度'!E19*100,1))))</f>
        <v>-3.1</v>
      </c>
      <c r="F19" s="17">
        <f>IF(AND('当年度'!F19=0,'前年度'!F19=0),"",IF('前年度'!F19=0,"皆増",IF('当年度'!F19=0,"皆減",ROUND('増減額'!F19/'前年度'!F19*100,1))))</f>
        <v>-21</v>
      </c>
      <c r="G19" s="17">
        <f>IF(AND('当年度'!G19=0,'前年度'!G19=0),"",IF('前年度'!G19=0,"皆増",IF('当年度'!G19=0,"皆減",ROUND('増減額'!G19/'前年度'!G19*100,1))))</f>
        <v>8.5</v>
      </c>
      <c r="H19" s="17">
        <f>IF(AND('当年度'!H19=0,'前年度'!H19=0),"",IF('前年度'!H19=0,"皆増",IF('当年度'!H19=0,"皆減",IF(AND('前年度'!H19&lt;0,'増減額'!H19&gt;0),ROUND((('増減額'!H19/'前年度'!H19*-1)+1)*100,1),ROUND('増減額'!H19/'前年度'!H19*100,1)))))</f>
        <v>211.9</v>
      </c>
      <c r="I19" s="17">
        <f>IF(AND('当年度'!I19=0,'前年度'!I19=0),"",IF('前年度'!I19=0,"皆増",IF('当年度'!I19=0,"皆減",ROUND('増減額'!I19/'前年度'!I19*100,1))))</f>
        <v>-29.2</v>
      </c>
      <c r="J19" s="17" t="str">
        <f>IF(AND('当年度'!J19=0,'前年度'!J19=0),"",IF('前年度'!J19=0,"皆増",IF('当年度'!J19=0,"皆減",ROUND('増減額'!J19/'前年度'!J19*100,1))))</f>
        <v>皆増</v>
      </c>
      <c r="K19" s="17" t="str">
        <f>IF(AND('当年度'!K19=0,'前年度'!K19=0),"",IF('前年度'!K19=0,"皆増",IF('当年度'!K19=0,"皆減",ROUND('増減額'!K19/'前年度'!K19*100,1))))</f>
        <v>皆増</v>
      </c>
      <c r="L19" s="17">
        <f>IF(AND('当年度'!L19=0,'前年度'!L19=0),"",IF('前年度'!L19=0,"皆増",IF('当年度'!L19=0,"皆減",IF(AND('前年度'!L19&lt;0,'増減額'!L19&gt;0),ROUND((('増減額'!L19/'前年度'!L19*-1)+1)*100,1),ROUND('増減額'!L19/'前年度'!L19*100,1)))))</f>
        <v>-4</v>
      </c>
      <c r="M19" s="17">
        <f>'当年度'!M19-'前年度'!M19</f>
        <v>0.10000000000000009</v>
      </c>
      <c r="N19" s="17">
        <f>IF(AND('当年度'!N19=0,'前年度'!N19=0),"",IF('前年度'!N19=0,"皆増",IF('当年度'!N19=0,"皆減",ROUND('増減額'!N19/'前年度'!N19*100,1))))</f>
        <v>1.5</v>
      </c>
      <c r="O19" s="17">
        <f>IF(AND('当年度'!O19=0,'前年度'!O19=0),"",IF('前年度'!O19=0,"皆増",IF('当年度'!O19=0,"皆減",ROUND('増減額'!O19/'前年度'!O19*100,1))))</f>
        <v>-9.3</v>
      </c>
    </row>
    <row r="20" spans="2:15" ht="21.75" customHeight="1">
      <c r="B20" s="34" t="s">
        <v>25</v>
      </c>
      <c r="C20" s="38">
        <f>IF(AND('当年度'!C20=0,'前年度'!C20=0),"",IF('前年度'!C20=0,"皆増",IF('当年度'!C20=0,"皆減",ROUND('増減額'!C20/'前年度'!C20*100,1))))</f>
        <v>-9.2</v>
      </c>
      <c r="D20" s="38">
        <f>IF(AND('当年度'!D20=0,'前年度'!D20=0),"",IF('前年度'!D20=0,"皆増",IF('当年度'!D20=0,"皆減",ROUND('増減額'!D20/'前年度'!D20*100,1))))</f>
        <v>-9.9</v>
      </c>
      <c r="E20" s="38">
        <f>IF(AND('当年度'!E20=0,'前年度'!E20=0),"",IF('前年度'!E20=0,"皆増",IF('当年度'!E20=0,"皆減",ROUND('増減額'!E20/'前年度'!E20*100,1))))</f>
        <v>2.5</v>
      </c>
      <c r="F20" s="38">
        <f>IF(AND('当年度'!F20=0,'前年度'!F20=0),"",IF('前年度'!F20=0,"皆増",IF('当年度'!F20=0,"皆減",ROUND('増減額'!F20/'前年度'!F20*100,1))))</f>
        <v>48</v>
      </c>
      <c r="G20" s="38">
        <f>IF(AND('当年度'!G20=0,'前年度'!G20=0),"",IF('前年度'!G20=0,"皆増",IF('当年度'!G20=0,"皆減",ROUND('増減額'!G20/'前年度'!G20*100,1))))</f>
        <v>-6</v>
      </c>
      <c r="H20" s="38">
        <f>IF(AND('当年度'!H20=0,'前年度'!H20=0),"",IF('前年度'!H20=0,"皆増",IF('当年度'!H20=0,"皆減",IF(AND('前年度'!H20&lt;0,'増減額'!H20&gt;0),ROUND((('増減額'!H20/'前年度'!H20*-1)+1)*100,1),ROUND('増減額'!H20/'前年度'!H20*100,1)))))</f>
        <v>175.6</v>
      </c>
      <c r="I20" s="38">
        <f>IF(AND('当年度'!I20=0,'前年度'!I20=0),"",IF('前年度'!I20=0,"皆増",IF('当年度'!I20=0,"皆減",ROUND('増減額'!I20/'前年度'!I20*100,1))))</f>
        <v>4884.6</v>
      </c>
      <c r="J20" s="38">
        <f>IF(AND('当年度'!J20=0,'前年度'!J20=0),"",IF('前年度'!J20=0,"皆増",IF('当年度'!J20=0,"皆減",ROUND('増減額'!J20/'前年度'!J20*100,1))))</f>
      </c>
      <c r="K20" s="38">
        <f>IF(AND('当年度'!K20=0,'前年度'!K20=0),"",IF('前年度'!K20=0,"皆増",IF('当年度'!K20=0,"皆減",ROUND('増減額'!K20/'前年度'!K20*100,1))))</f>
      </c>
      <c r="L20" s="38">
        <f>IF(AND('当年度'!L20=0,'前年度'!L20=0),"",IF('前年度'!L20=0,"皆増",IF('当年度'!L20=0,"皆減",IF(AND('前年度'!L20&lt;0,'増減額'!L20&gt;0),ROUND((('増減額'!L20/'前年度'!L20*-1)+1)*100,1),ROUND('増減額'!L20/'前年度'!L20*100,1)))))</f>
        <v>465.7</v>
      </c>
      <c r="M20" s="38">
        <f>'当年度'!M20-'前年度'!M20</f>
        <v>-0.5</v>
      </c>
      <c r="N20" s="38">
        <f>IF(AND('当年度'!N20=0,'前年度'!N20=0),"",IF('前年度'!N20=0,"皆増",IF('当年度'!N20=0,"皆減",ROUND('増減額'!N20/'前年度'!N20*100,1))))</f>
        <v>1.6</v>
      </c>
      <c r="O20" s="38">
        <f>IF(AND('当年度'!O20=0,'前年度'!O20=0),"",IF('前年度'!O20=0,"皆増",IF('当年度'!O20=0,"皆減",ROUND('増減額'!O20/'前年度'!O20*100,1))))</f>
        <v>-9.3</v>
      </c>
    </row>
    <row r="21" spans="2:15" ht="21.75" customHeight="1">
      <c r="B21" s="33" t="s">
        <v>26</v>
      </c>
      <c r="C21" s="38">
        <f>IF(AND('当年度'!C21=0,'前年度'!C21=0),"",IF('前年度'!C21=0,"皆増",IF('当年度'!C21=0,"皆減",ROUND('増減額'!C21/'前年度'!C21*100,1))))</f>
        <v>5.2</v>
      </c>
      <c r="D21" s="38">
        <f>IF(AND('当年度'!D21=0,'前年度'!D21=0),"",IF('前年度'!D21=0,"皆増",IF('当年度'!D21=0,"皆減",ROUND('増減額'!D21/'前年度'!D21*100,1))))</f>
        <v>5.9</v>
      </c>
      <c r="E21" s="38">
        <f>IF(AND('当年度'!E21=0,'前年度'!E21=0),"",IF('前年度'!E21=0,"皆増",IF('当年度'!E21=0,"皆減",ROUND('増減額'!E21/'前年度'!E21*100,1))))</f>
        <v>-4.2</v>
      </c>
      <c r="F21" s="38">
        <f>IF(AND('当年度'!F21=0,'前年度'!F21=0),"",IF('前年度'!F21=0,"皆増",IF('当年度'!F21=0,"皆減",ROUND('増減額'!F21/'前年度'!F21*100,1))))</f>
        <v>-81.8</v>
      </c>
      <c r="G21" s="38">
        <f>IF(AND('当年度'!G21=0,'前年度'!G21=0),"",IF('前年度'!G21=0,"皆増",IF('当年度'!G21=0,"皆減",ROUND('増減額'!G21/'前年度'!G21*100,1))))</f>
        <v>6.8</v>
      </c>
      <c r="H21" s="38">
        <f>IF(AND('当年度'!H21=0,'前年度'!H21=0),"",IF('前年度'!H21=0,"皆増",IF('当年度'!H21=0,"皆減",IF(AND('前年度'!H21&lt;0,'増減額'!H21&gt;0),ROUND((('増減額'!H21/'前年度'!H21*-1)+1)*100,1),ROUND('増減額'!H21/'前年度'!H21*100,1)))))</f>
        <v>209</v>
      </c>
      <c r="I21" s="38">
        <f>IF(AND('当年度'!I21=0,'前年度'!I21=0),"",IF('前年度'!I21=0,"皆増",IF('当年度'!I21=0,"皆減",ROUND('増減額'!I21/'前年度'!I21*100,1))))</f>
        <v>113.7</v>
      </c>
      <c r="J21" s="38">
        <f>IF(AND('当年度'!J21=0,'前年度'!J21=0),"",IF('前年度'!J21=0,"皆増",IF('当年度'!J21=0,"皆減",ROUND('増減額'!J21/'前年度'!J21*100,1))))</f>
      </c>
      <c r="K21" s="38">
        <f>IF(AND('当年度'!K21=0,'前年度'!K21=0),"",IF('前年度'!K21=0,"皆増",IF('当年度'!K21=0,"皆減",ROUND('増減額'!K21/'前年度'!K21*100,1))))</f>
      </c>
      <c r="L21" s="38">
        <f>IF(AND('当年度'!L21=0,'前年度'!L21=0),"",IF('前年度'!L21=0,"皆増",IF('当年度'!L21=0,"皆減",IF(AND('前年度'!L21&lt;0,'増減額'!L21&gt;0),ROUND((('増減額'!L21/'前年度'!L21*-1)+1)*100,1),ROUND('増減額'!L21/'前年度'!L21*100,1)))))</f>
        <v>209.5</v>
      </c>
      <c r="M21" s="38">
        <f>'当年度'!M21-'前年度'!M21</f>
        <v>0.5999999999999996</v>
      </c>
      <c r="N21" s="38">
        <f>IF(AND('当年度'!N21=0,'前年度'!N21=0),"",IF('前年度'!N21=0,"皆増",IF('当年度'!N21=0,"皆減",ROUND('増減額'!N21/'前年度'!N21*100,1))))</f>
        <v>0.8</v>
      </c>
      <c r="O21" s="38">
        <f>IF(AND('当年度'!O21=0,'前年度'!O21=0),"",IF('前年度'!O21=0,"皆増",IF('当年度'!O21=0,"皆減",ROUND('増減額'!O21/'前年度'!O21*100,1))))</f>
        <v>-9.3</v>
      </c>
    </row>
    <row r="22" spans="2:15" ht="21.75" customHeight="1">
      <c r="B22" s="33" t="s">
        <v>27</v>
      </c>
      <c r="C22" s="38">
        <f>IF(AND('当年度'!C22=0,'前年度'!C22=0),"",IF('前年度'!C22=0,"皆増",IF('当年度'!C22=0,"皆減",ROUND('増減額'!C22/'前年度'!C22*100,1))))</f>
        <v>5.9</v>
      </c>
      <c r="D22" s="38">
        <f>IF(AND('当年度'!D22=0,'前年度'!D22=0),"",IF('前年度'!D22=0,"皆増",IF('当年度'!D22=0,"皆減",ROUND('増減額'!D22/'前年度'!D22*100,1))))</f>
        <v>6.1</v>
      </c>
      <c r="E22" s="38">
        <f>IF(AND('当年度'!E22=0,'前年度'!E22=0),"",IF('前年度'!E22=0,"皆増",IF('当年度'!E22=0,"皆減",ROUND('増減額'!E22/'前年度'!E22*100,1))))</f>
        <v>2.7</v>
      </c>
      <c r="F22" s="38">
        <f>IF(AND('当年度'!F22=0,'前年度'!F22=0),"",IF('前年度'!F22=0,"皆増",IF('当年度'!F22=0,"皆減",ROUND('増減額'!F22/'前年度'!F22*100,1))))</f>
        <v>-70.3</v>
      </c>
      <c r="G22" s="38">
        <f>IF(AND('当年度'!G22=0,'前年度'!G22=0),"",IF('前年度'!G22=0,"皆増",IF('当年度'!G22=0,"皆減",ROUND('増減額'!G22/'前年度'!G22*100,1))))</f>
        <v>18.5</v>
      </c>
      <c r="H22" s="38">
        <f>IF(AND('当年度'!H22=0,'前年度'!H22=0),"",IF('前年度'!H22=0,"皆増",IF('当年度'!H22=0,"皆減",IF(AND('前年度'!H22&lt;0,'増減額'!H22&gt;0),ROUND((('増減額'!H22/'前年度'!H22*-1)+1)*100,1),ROUND('増減額'!H22/'前年度'!H22*100,1)))))</f>
        <v>70.8</v>
      </c>
      <c r="I22" s="38">
        <f>IF(AND('当年度'!I22=0,'前年度'!I22=0),"",IF('前年度'!I22=0,"皆増",IF('当年度'!I22=0,"皆減",ROUND('増減額'!I22/'前年度'!I22*100,1))))</f>
        <v>150.3</v>
      </c>
      <c r="J22" s="38">
        <f>IF(AND('当年度'!J22=0,'前年度'!J22=0),"",IF('前年度'!J22=0,"皆増",IF('当年度'!J22=0,"皆減",ROUND('増減額'!J22/'前年度'!J22*100,1))))</f>
      </c>
      <c r="K22" s="38">
        <f>IF(AND('当年度'!K22=0,'前年度'!K22=0),"",IF('前年度'!K22=0,"皆増",IF('当年度'!K22=0,"皆減",ROUND('増減額'!K22/'前年度'!K22*100,1))))</f>
        <v>-25</v>
      </c>
      <c r="L22" s="38">
        <f>IF(AND('当年度'!L22=0,'前年度'!L22=0),"",IF('前年度'!L22=0,"皆増",IF('当年度'!L22=0,"皆減",IF(AND('前年度'!L22&lt;0,'増減額'!L22&gt;0),ROUND((('増減額'!L22/'前年度'!L22*-1)+1)*100,1),ROUND('増減額'!L22/'前年度'!L22*100,1)))))</f>
        <v>163</v>
      </c>
      <c r="M22" s="38">
        <f>'当年度'!M22-'前年度'!M22</f>
        <v>1.1000000000000005</v>
      </c>
      <c r="N22" s="38">
        <f>IF(AND('当年度'!N22=0,'前年度'!N22=0),"",IF('前年度'!N22=0,"皆増",IF('当年度'!N22=0,"皆減",ROUND('増減額'!N22/'前年度'!N22*100,1))))</f>
        <v>2</v>
      </c>
      <c r="O22" s="38">
        <f>IF(AND('当年度'!O22=0,'前年度'!O22=0),"",IF('前年度'!O22=0,"皆増",IF('当年度'!O22=0,"皆減",ROUND('増減額'!O22/'前年度'!O22*100,1))))</f>
        <v>-9.2</v>
      </c>
    </row>
    <row r="23" spans="2:15" ht="21.75" customHeight="1">
      <c r="B23" s="33" t="s">
        <v>28</v>
      </c>
      <c r="C23" s="38">
        <f>IF(AND('当年度'!C23=0,'前年度'!C23=0),"",IF('前年度'!C23=0,"皆増",IF('当年度'!C23=0,"皆減",ROUND('増減額'!C23/'前年度'!C23*100,1))))</f>
        <v>-7.6</v>
      </c>
      <c r="D23" s="38">
        <f>IF(AND('当年度'!D23=0,'前年度'!D23=0),"",IF('前年度'!D23=0,"皆増",IF('当年度'!D23=0,"皆減",ROUND('増減額'!D23/'前年度'!D23*100,1))))</f>
        <v>-8.9</v>
      </c>
      <c r="E23" s="38">
        <f>IF(AND('当年度'!E23=0,'前年度'!E23=0),"",IF('前年度'!E23=0,"皆増",IF('当年度'!E23=0,"皆減",ROUND('増減額'!E23/'前年度'!E23*100,1))))</f>
        <v>35.9</v>
      </c>
      <c r="F23" s="38">
        <f>IF(AND('当年度'!F23=0,'前年度'!F23=0),"",IF('前年度'!F23=0,"皆増",IF('当年度'!F23=0,"皆減",ROUND('増減額'!F23/'前年度'!F23*100,1))))</f>
        <v>-96.9</v>
      </c>
      <c r="G23" s="38">
        <f>IF(AND('当年度'!G23=0,'前年度'!G23=0),"",IF('前年度'!G23=0,"皆増",IF('当年度'!G23=0,"皆減",ROUND('増減額'!G23/'前年度'!G23*100,1))))</f>
        <v>49.6</v>
      </c>
      <c r="H23" s="38">
        <f>IF(AND('当年度'!H23=0,'前年度'!H23=0),"",IF('前年度'!H23=0,"皆増",IF('当年度'!H23=0,"皆減",IF(AND('前年度'!H23&lt;0,'増減額'!H23&gt;0),ROUND((('増減額'!H23/'前年度'!H23*-1)+1)*100,1),ROUND('増減額'!H23/'前年度'!H23*100,1)))))</f>
        <v>1001.9</v>
      </c>
      <c r="I23" s="38">
        <f>IF(AND('当年度'!I23=0,'前年度'!I23=0),"",IF('前年度'!I23=0,"皆増",IF('当年度'!I23=0,"皆減",ROUND('増減額'!I23/'前年度'!I23*100,1))))</f>
        <v>-54.5</v>
      </c>
      <c r="J23" s="38">
        <f>IF(AND('当年度'!J23=0,'前年度'!J23=0),"",IF('前年度'!J23=0,"皆増",IF('当年度'!J23=0,"皆減",ROUND('増減額'!J23/'前年度'!J23*100,1))))</f>
      </c>
      <c r="K23" s="38">
        <f>IF(AND('当年度'!K23=0,'前年度'!K23=0),"",IF('前年度'!K23=0,"皆増",IF('当年度'!K23=0,"皆減",ROUND('増減額'!K23/'前年度'!K23*100,1))))</f>
        <v>-60.6</v>
      </c>
      <c r="L23" s="38">
        <f>IF(AND('当年度'!L23=0,'前年度'!L23=0),"",IF('前年度'!L23=0,"皆増",IF('当年度'!L23=0,"皆減",IF(AND('前年度'!L23&lt;0,'増減額'!L23&gt;0),ROUND((('増減額'!L23/'前年度'!L23*-1)+1)*100,1),ROUND('増減額'!L23/'前年度'!L23*100,1)))))</f>
        <v>230.5</v>
      </c>
      <c r="M23" s="38">
        <f>'当年度'!M23-'前年度'!M23</f>
        <v>1.4000000000000004</v>
      </c>
      <c r="N23" s="38">
        <f>IF(AND('当年度'!N23=0,'前年度'!N23=0),"",IF('前年度'!N23=0,"皆増",IF('当年度'!N23=0,"皆減",ROUND('増減額'!N23/'前年度'!N23*100,1))))</f>
        <v>10.1</v>
      </c>
      <c r="O23" s="38">
        <f>IF(AND('当年度'!O23=0,'前年度'!O23=0),"",IF('前年度'!O23=0,"皆増",IF('当年度'!O23=0,"皆減",ROUND('増減額'!O23/'前年度'!O23*100,1))))</f>
        <v>-9.3</v>
      </c>
    </row>
    <row r="24" spans="2:15" ht="21.75" customHeight="1">
      <c r="B24" s="33" t="s">
        <v>29</v>
      </c>
      <c r="C24" s="38">
        <f>IF(AND('当年度'!C24=0,'前年度'!C24=0),"",IF('前年度'!C24=0,"皆増",IF('当年度'!C24=0,"皆減",ROUND('増減額'!C24/'前年度'!C24*100,1))))</f>
        <v>-25.7</v>
      </c>
      <c r="D24" s="38">
        <f>IF(AND('当年度'!D24=0,'前年度'!D24=0),"",IF('前年度'!D24=0,"皆増",IF('当年度'!D24=0,"皆減",ROUND('増減額'!D24/'前年度'!D24*100,1))))</f>
        <v>-26.8</v>
      </c>
      <c r="E24" s="38">
        <f>IF(AND('当年度'!E24=0,'前年度'!E24=0),"",IF('前年度'!E24=0,"皆増",IF('当年度'!E24=0,"皆減",ROUND('増減額'!E24/'前年度'!E24*100,1))))</f>
        <v>0.1</v>
      </c>
      <c r="F24" s="38">
        <f>IF(AND('当年度'!F24=0,'前年度'!F24=0),"",IF('前年度'!F24=0,"皆増",IF('当年度'!F24=0,"皆減",ROUND('増減額'!F24/'前年度'!F24*100,1))))</f>
        <v>-75.8</v>
      </c>
      <c r="G24" s="38">
        <f>IF(AND('当年度'!G24=0,'前年度'!G24=0),"",IF('前年度'!G24=0,"皆増",IF('当年度'!G24=0,"皆減",ROUND('増減額'!G24/'前年度'!G24*100,1))))</f>
        <v>3.4</v>
      </c>
      <c r="H24" s="38">
        <f>IF(AND('当年度'!H24=0,'前年度'!H24=0),"",IF('前年度'!H24=0,"皆増",IF('当年度'!H24=0,"皆減",IF(AND('前年度'!H24&lt;0,'増減額'!H24&gt;0),ROUND((('増減額'!H24/'前年度'!H24*-1)+1)*100,1),ROUND('増減額'!H24/'前年度'!H24*100,1)))))</f>
        <v>362.8</v>
      </c>
      <c r="I24" s="38">
        <f>IF(AND('当年度'!I24=0,'前年度'!I24=0),"",IF('前年度'!I24=0,"皆増",IF('当年度'!I24=0,"皆減",ROUND('増減額'!I24/'前年度'!I24*100,1))))</f>
        <v>28.7</v>
      </c>
      <c r="J24" s="38">
        <f>IF(AND('当年度'!J24=0,'前年度'!J24=0),"",IF('前年度'!J24=0,"皆増",IF('当年度'!J24=0,"皆減",ROUND('増減額'!J24/'前年度'!J24*100,1))))</f>
      </c>
      <c r="K24" s="38">
        <f>IF(AND('当年度'!K24=0,'前年度'!K24=0),"",IF('前年度'!K24=0,"皆増",IF('当年度'!K24=0,"皆減",ROUND('増減額'!K24/'前年度'!K24*100,1))))</f>
      </c>
      <c r="L24" s="38">
        <f>IF(AND('当年度'!L24=0,'前年度'!L24=0),"",IF('前年度'!L24=0,"皆増",IF('当年度'!L24=0,"皆減",IF(AND('前年度'!L24&lt;0,'増減額'!L24&gt;0),ROUND((('増減額'!L24/'前年度'!L24*-1)+1)*100,1),ROUND('増減額'!L24/'前年度'!L24*100,1)))))</f>
        <v>78.8</v>
      </c>
      <c r="M24" s="38">
        <f>'当年度'!M24-'前年度'!M24</f>
        <v>0.2999999999999998</v>
      </c>
      <c r="N24" s="38">
        <f>IF(AND('当年度'!N24=0,'前年度'!N24=0),"",IF('前年度'!N24=0,"皆増",IF('当年度'!N24=0,"皆減",ROUND('増減額'!N24/'前年度'!N24*100,1))))</f>
        <v>-0.8</v>
      </c>
      <c r="O24" s="38">
        <f>IF(AND('当年度'!O24=0,'前年度'!O24=0),"",IF('前年度'!O24=0,"皆増",IF('当年度'!O24=0,"皆減",ROUND('増減額'!O24/'前年度'!O24*100,1))))</f>
        <v>-9.3</v>
      </c>
    </row>
    <row r="25" spans="2:15" ht="21.75" customHeight="1">
      <c r="B25" s="33" t="s">
        <v>30</v>
      </c>
      <c r="C25" s="38">
        <f>IF(AND('当年度'!C25=0,'前年度'!C25=0),"",IF('前年度'!C25=0,"皆増",IF('当年度'!C25=0,"皆減",ROUND('増減額'!C25/'前年度'!C25*100,1))))</f>
        <v>-1.7</v>
      </c>
      <c r="D25" s="38">
        <f>IF(AND('当年度'!D25=0,'前年度'!D25=0),"",IF('前年度'!D25=0,"皆増",IF('当年度'!D25=0,"皆減",ROUND('増減額'!D25/'前年度'!D25*100,1))))</f>
        <v>-3.5</v>
      </c>
      <c r="E25" s="38">
        <f>IF(AND('当年度'!E25=0,'前年度'!E25=0),"",IF('前年度'!E25=0,"皆増",IF('当年度'!E25=0,"皆減",ROUND('増減額'!E25/'前年度'!E25*100,1))))</f>
        <v>42.4</v>
      </c>
      <c r="F25" s="38">
        <f>IF(AND('当年度'!F25=0,'前年度'!F25=0),"",IF('前年度'!F25=0,"皆増",IF('当年度'!F25=0,"皆減",ROUND('増減額'!F25/'前年度'!F25*100,1))))</f>
        <v>42.1</v>
      </c>
      <c r="G25" s="38">
        <f>IF(AND('当年度'!G25=0,'前年度'!G25=0),"",IF('前年度'!G25=0,"皆増",IF('当年度'!G25=0,"皆減",ROUND('増減額'!G25/'前年度'!G25*100,1))))</f>
        <v>42.5</v>
      </c>
      <c r="H25" s="38">
        <f>IF(AND('当年度'!H25=0,'前年度'!H25=0),"",IF('前年度'!H25=0,"皆増",IF('当年度'!H25=0,"皆減",IF(AND('前年度'!H25&lt;0,'増減額'!H25&gt;0),ROUND((('増減額'!H25/'前年度'!H25*-1)+1)*100,1),ROUND('増減額'!H25/'前年度'!H25*100,1)))))</f>
        <v>227.6</v>
      </c>
      <c r="I25" s="38">
        <f>IF(AND('当年度'!I25=0,'前年度'!I25=0),"",IF('前年度'!I25=0,"皆増",IF('当年度'!I25=0,"皆減",ROUND('増減額'!I25/'前年度'!I25*100,1))))</f>
        <v>-16.6</v>
      </c>
      <c r="J25" s="38" t="str">
        <f>IF(AND('当年度'!J25=0,'前年度'!J25=0),"",IF('前年度'!J25=0,"皆増",IF('当年度'!J25=0,"皆減",ROUND('増減額'!J25/'前年度'!J25*100,1))))</f>
        <v>皆増</v>
      </c>
      <c r="K25" s="38">
        <f>IF(AND('当年度'!K25=0,'前年度'!K25=0),"",IF('前年度'!K25=0,"皆増",IF('当年度'!K25=0,"皆減",ROUND('増減額'!K25/'前年度'!K25*100,1))))</f>
      </c>
      <c r="L25" s="38">
        <f>IF(AND('当年度'!L25=0,'前年度'!L25=0),"",IF('前年度'!L25=0,"皆増",IF('当年度'!L25=0,"皆減",IF(AND('前年度'!L25&lt;0,'増減額'!L25&gt;0),ROUND((('増減額'!L25/'前年度'!L25*-1)+1)*100,1),ROUND('増減額'!L25/'前年度'!L25*100,1)))))</f>
        <v>45.1</v>
      </c>
      <c r="M25" s="38">
        <f>'当年度'!M25-'前年度'!M25</f>
        <v>2.1000000000000005</v>
      </c>
      <c r="N25" s="38">
        <f>IF(AND('当年度'!N25=0,'前年度'!N25=0),"",IF('前年度'!N25=0,"皆増",IF('当年度'!N25=0,"皆減",ROUND('増減額'!N25/'前年度'!N25*100,1))))</f>
        <v>-4.7</v>
      </c>
      <c r="O25" s="38">
        <f>IF(AND('当年度'!O25=0,'前年度'!O25=0),"",IF('前年度'!O25=0,"皆増",IF('当年度'!O25=0,"皆減",ROUND('増減額'!O25/'前年度'!O25*100,1))))</f>
        <v>-9.3</v>
      </c>
    </row>
    <row r="26" spans="2:15" ht="21.75" customHeight="1">
      <c r="B26" s="33" t="s">
        <v>31</v>
      </c>
      <c r="C26" s="38">
        <f>IF(AND('当年度'!C26=0,'前年度'!C26=0),"",IF('前年度'!C26=0,"皆増",IF('当年度'!C26=0,"皆減",ROUND('増減額'!C26/'前年度'!C26*100,1))))</f>
        <v>14.4</v>
      </c>
      <c r="D26" s="38">
        <f>IF(AND('当年度'!D26=0,'前年度'!D26=0),"",IF('前年度'!D26=0,"皆増",IF('当年度'!D26=0,"皆減",ROUND('増減額'!D26/'前年度'!D26*100,1))))</f>
        <v>13.1</v>
      </c>
      <c r="E26" s="38">
        <f>IF(AND('当年度'!E26=0,'前年度'!E26=0),"",IF('前年度'!E26=0,"皆増",IF('当年度'!E26=0,"皆減",ROUND('増減額'!E26/'前年度'!E26*100,1))))</f>
        <v>34.4</v>
      </c>
      <c r="F26" s="38" t="str">
        <f>IF(AND('当年度'!F26=0,'前年度'!F26=0),"",IF('前年度'!F26=0,"皆増",IF('当年度'!F26=0,"皆減",ROUND('増減額'!F26/'前年度'!F26*100,1))))</f>
        <v>皆減</v>
      </c>
      <c r="G26" s="38">
        <f>IF(AND('当年度'!G26=0,'前年度'!G26=0),"",IF('前年度'!G26=0,"皆増",IF('当年度'!G26=0,"皆減",ROUND('増減額'!G26/'前年度'!G26*100,1))))</f>
        <v>43.3</v>
      </c>
      <c r="H26" s="38">
        <f>IF(AND('当年度'!H26=0,'前年度'!H26=0),"",IF('前年度'!H26=0,"皆増",IF('当年度'!H26=0,"皆減",IF(AND('前年度'!H26&lt;0,'増減額'!H26&gt;0),ROUND((('増減額'!H26/'前年度'!H26*-1)+1)*100,1),ROUND('増減額'!H26/'前年度'!H26*100,1)))))</f>
        <v>1276.7</v>
      </c>
      <c r="I26" s="38">
        <f>IF(AND('当年度'!I26=0,'前年度'!I26=0),"",IF('前年度'!I26=0,"皆増",IF('当年度'!I26=0,"皆減",ROUND('増減額'!I26/'前年度'!I26*100,1))))</f>
        <v>-28.6</v>
      </c>
      <c r="J26" s="38">
        <f>IF(AND('当年度'!J26=0,'前年度'!J26=0),"",IF('前年度'!J26=0,"皆増",IF('当年度'!J26=0,"皆減",ROUND('増減額'!J26/'前年度'!J26*100,1))))</f>
      </c>
      <c r="K26" s="38" t="str">
        <f>IF(AND('当年度'!K26=0,'前年度'!K26=0),"",IF('前年度'!K26=0,"皆増",IF('当年度'!K26=0,"皆減",ROUND('増減額'!K26/'前年度'!K26*100,1))))</f>
        <v>皆増</v>
      </c>
      <c r="L26" s="38">
        <f>IF(AND('当年度'!L26=0,'前年度'!L26=0),"",IF('前年度'!L26=0,"皆増",IF('当年度'!L26=0,"皆減",IF(AND('前年度'!L26&lt;0,'増減額'!L26&gt;0),ROUND((('増減額'!L26/'前年度'!L26*-1)+1)*100,1),ROUND('増減額'!L26/'前年度'!L26*100,1)))))</f>
        <v>-50.9</v>
      </c>
      <c r="M26" s="38">
        <f>'当年度'!M26-'前年度'!M26</f>
        <v>3.5999999999999996</v>
      </c>
      <c r="N26" s="38">
        <f>IF(AND('当年度'!N26=0,'前年度'!N26=0),"",IF('前年度'!N26=0,"皆増",IF('当年度'!N26=0,"皆減",ROUND('増減額'!N26/'前年度'!N26*100,1))))</f>
        <v>1.4</v>
      </c>
      <c r="O26" s="38">
        <f>IF(AND('当年度'!O26=0,'前年度'!O26=0),"",IF('前年度'!O26=0,"皆増",IF('当年度'!O26=0,"皆減",ROUND('増減額'!O26/'前年度'!O26*100,1))))</f>
        <v>-9.3</v>
      </c>
    </row>
    <row r="27" spans="2:15" ht="21.75" customHeight="1">
      <c r="B27" s="33" t="s">
        <v>32</v>
      </c>
      <c r="C27" s="38">
        <f>IF(AND('当年度'!C27=0,'前年度'!C27=0),"",IF('前年度'!C27=0,"皆増",IF('当年度'!C27=0,"皆減",ROUND('増減額'!C27/'前年度'!C27*100,1))))</f>
        <v>-18.7</v>
      </c>
      <c r="D27" s="38">
        <f>IF(AND('当年度'!D27=0,'前年度'!D27=0),"",IF('前年度'!D27=0,"皆増",IF('当年度'!D27=0,"皆減",ROUND('増減額'!D27/'前年度'!D27*100,1))))</f>
        <v>-17.8</v>
      </c>
      <c r="E27" s="38">
        <f>IF(AND('当年度'!E27=0,'前年度'!E27=0),"",IF('前年度'!E27=0,"皆増",IF('当年度'!E27=0,"皆減",ROUND('増減額'!E27/'前年度'!E27*100,1))))</f>
        <v>-44.9</v>
      </c>
      <c r="F27" s="38">
        <f>IF(AND('当年度'!F27=0,'前年度'!F27=0),"",IF('前年度'!F27=0,"皆増",IF('当年度'!F27=0,"皆減",ROUND('増減額'!F27/'前年度'!F27*100,1))))</f>
        <v>125.8</v>
      </c>
      <c r="G27" s="38">
        <f>IF(AND('当年度'!G27=0,'前年度'!G27=0),"",IF('前年度'!G27=0,"皆増",IF('当年度'!G27=0,"皆減",ROUND('増減額'!G27/'前年度'!G27*100,1))))</f>
        <v>-58.4</v>
      </c>
      <c r="H27" s="38">
        <f>IF(AND('当年度'!H27=0,'前年度'!H27=0),"",IF('前年度'!H27=0,"皆増",IF('当年度'!H27=0,"皆減",IF(AND('前年度'!H27&lt;0,'増減額'!H27&gt;0),ROUND((('増減額'!H27/'前年度'!H27*-1)+1)*100,1),ROUND('増減額'!H27/'前年度'!H27*100,1)))))</f>
        <v>-196.1</v>
      </c>
      <c r="I27" s="38">
        <f>IF(AND('当年度'!I27=0,'前年度'!I27=0),"",IF('前年度'!I27=0,"皆増",IF('当年度'!I27=0,"皆減",ROUND('増減額'!I27/'前年度'!I27*100,1))))</f>
        <v>-0.3</v>
      </c>
      <c r="J27" s="38" t="str">
        <f>IF(AND('当年度'!J27=0,'前年度'!J27=0),"",IF('前年度'!J27=0,"皆増",IF('当年度'!J27=0,"皆減",ROUND('増減額'!J27/'前年度'!J27*100,1))))</f>
        <v>皆増</v>
      </c>
      <c r="K27" s="38">
        <f>IF(AND('当年度'!K27=0,'前年度'!K27=0),"",IF('前年度'!K27=0,"皆増",IF('当年度'!K27=0,"皆減",ROUND('増減額'!K27/'前年度'!K27*100,1))))</f>
      </c>
      <c r="L27" s="38">
        <f>IF(AND('当年度'!L27=0,'前年度'!L27=0),"",IF('前年度'!L27=0,"皆増",IF('当年度'!L27=0,"皆減",IF(AND('前年度'!L27&lt;0,'増減額'!L27&gt;0),ROUND((('増減額'!L27/'前年度'!L27*-1)+1)*100,1),ROUND('増減額'!L27/'前年度'!L27*100,1)))))</f>
        <v>-53.9</v>
      </c>
      <c r="M27" s="38">
        <f>'当年度'!M27-'前年度'!M27</f>
        <v>-3.4000000000000004</v>
      </c>
      <c r="N27" s="38">
        <f>IF(AND('当年度'!N27=0,'前年度'!N27=0),"",IF('前年度'!N27=0,"皆増",IF('当年度'!N27=0,"皆減",ROUND('増減額'!N27/'前年度'!N27*100,1))))</f>
        <v>0.7</v>
      </c>
      <c r="O27" s="38">
        <f>IF(AND('当年度'!O27=0,'前年度'!O27=0),"",IF('前年度'!O27=0,"皆増",IF('当年度'!O27=0,"皆減",ROUND('増減額'!O27/'前年度'!O27*100,1))))</f>
        <v>-9.2</v>
      </c>
    </row>
    <row r="28" spans="2:15" ht="21.75" customHeight="1">
      <c r="B28" s="33" t="s">
        <v>33</v>
      </c>
      <c r="C28" s="38">
        <f>IF(AND('当年度'!C28=0,'前年度'!C28=0),"",IF('前年度'!C28=0,"皆増",IF('当年度'!C28=0,"皆減",ROUND('増減額'!C28/'前年度'!C28*100,1))))</f>
        <v>7.7</v>
      </c>
      <c r="D28" s="38">
        <f>IF(AND('当年度'!D28=0,'前年度'!D28=0),"",IF('前年度'!D28=0,"皆増",IF('当年度'!D28=0,"皆減",ROUND('増減額'!D28/'前年度'!D28*100,1))))</f>
        <v>6.6</v>
      </c>
      <c r="E28" s="38">
        <f>IF(AND('当年度'!E28=0,'前年度'!E28=0),"",IF('前年度'!E28=0,"皆増",IF('当年度'!E28=0,"皆減",ROUND('増減額'!E28/'前年度'!E28*100,1))))</f>
        <v>62.3</v>
      </c>
      <c r="F28" s="38">
        <f>IF(AND('当年度'!F28=0,'前年度'!F28=0),"",IF('前年度'!F28=0,"皆増",IF('当年度'!F28=0,"皆減",ROUND('増減額'!F28/'前年度'!F28*100,1))))</f>
        <v>-10.5</v>
      </c>
      <c r="G28" s="38">
        <f>IF(AND('当年度'!G28=0,'前年度'!G28=0),"",IF('前年度'!G28=0,"皆増",IF('当年度'!G28=0,"皆減",ROUND('増減額'!G28/'前年度'!G28*100,1))))</f>
        <v>144.8</v>
      </c>
      <c r="H28" s="38">
        <f>IF(AND('当年度'!H28=0,'前年度'!H28=0),"",IF('前年度'!H28=0,"皆増",IF('当年度'!H28=0,"皆減",IF(AND('前年度'!H28&lt;0,'増減額'!H28&gt;0),ROUND((('増減額'!H28/'前年度'!H28*-1)+1)*100,1),ROUND('増減額'!H28/'前年度'!H28*100,1)))))</f>
        <v>256.4</v>
      </c>
      <c r="I28" s="38">
        <f>IF(AND('当年度'!I28=0,'前年度'!I28=0),"",IF('前年度'!I28=0,"皆増",IF('当年度'!I28=0,"皆減",ROUND('増減額'!I28/'前年度'!I28*100,1))))</f>
        <v>13320.1</v>
      </c>
      <c r="J28" s="38" t="str">
        <f>IF(AND('当年度'!J28=0,'前年度'!J28=0),"",IF('前年度'!J28=0,"皆増",IF('当年度'!J28=0,"皆減",ROUND('増減額'!J28/'前年度'!J28*100,1))))</f>
        <v>皆増</v>
      </c>
      <c r="K28" s="38" t="str">
        <f>IF(AND('当年度'!K28=0,'前年度'!K28=0),"",IF('前年度'!K28=0,"皆増",IF('当年度'!K28=0,"皆減",ROUND('増減額'!K28/'前年度'!K28*100,1))))</f>
        <v>皆減</v>
      </c>
      <c r="L28" s="38">
        <f>IF(AND('当年度'!L28=0,'前年度'!L28=0),"",IF('前年度'!L28=0,"皆増",IF('当年度'!L28=0,"皆減",IF(AND('前年度'!L28&lt;0,'増減額'!L28&gt;0),ROUND((('増減額'!L28/'前年度'!L28*-1)+1)*100,1),ROUND('増減額'!L28/'前年度'!L28*100,1)))))</f>
        <v>267.6</v>
      </c>
      <c r="M28" s="38">
        <f>'当年度'!M28-'前年度'!M28</f>
        <v>1.7999999999999998</v>
      </c>
      <c r="N28" s="38">
        <f>IF(AND('当年度'!N28=0,'前年度'!N28=0),"",IF('前年度'!N28=0,"皆増",IF('当年度'!N28=0,"皆減",ROUND('増減額'!N28/'前年度'!N28*100,1))))</f>
        <v>-2.7</v>
      </c>
      <c r="O28" s="38">
        <f>IF(AND('当年度'!O28=0,'前年度'!O28=0),"",IF('前年度'!O28=0,"皆増",IF('当年度'!O28=0,"皆減",ROUND('増減額'!O28/'前年度'!O28*100,1))))</f>
        <v>-9.3</v>
      </c>
    </row>
    <row r="29" spans="2:15" ht="21.75" customHeight="1">
      <c r="B29" s="33" t="s">
        <v>34</v>
      </c>
      <c r="C29" s="38">
        <f>IF(AND('当年度'!C29=0,'前年度'!C29=0),"",IF('前年度'!C29=0,"皆増",IF('当年度'!C29=0,"皆減",ROUND('増減額'!C29/'前年度'!C29*100,1))))</f>
        <v>2.1</v>
      </c>
      <c r="D29" s="38">
        <f>IF(AND('当年度'!D29=0,'前年度'!D29=0),"",IF('前年度'!D29=0,"皆増",IF('当年度'!D29=0,"皆減",ROUND('増減額'!D29/'前年度'!D29*100,1))))</f>
        <v>1.6</v>
      </c>
      <c r="E29" s="38">
        <f>IF(AND('当年度'!E29=0,'前年度'!E29=0),"",IF('前年度'!E29=0,"皆増",IF('当年度'!E29=0,"皆減",ROUND('増減額'!E29/'前年度'!E29*100,1))))</f>
        <v>11.8</v>
      </c>
      <c r="F29" s="38">
        <f>IF(AND('当年度'!F29=0,'前年度'!F29=0),"",IF('前年度'!F29=0,"皆増",IF('当年度'!F29=0,"皆減",ROUND('増減額'!F29/'前年度'!F29*100,1))))</f>
        <v>113.7</v>
      </c>
      <c r="G29" s="38">
        <f>IF(AND('当年度'!G29=0,'前年度'!G29=0),"",IF('前年度'!G29=0,"皆増",IF('当年度'!G29=0,"皆減",ROUND('増減額'!G29/'前年度'!G29*100,1))))</f>
        <v>0.2</v>
      </c>
      <c r="H29" s="38">
        <f>IF(AND('当年度'!H29=0,'前年度'!H29=0),"",IF('前年度'!H29=0,"皆増",IF('当年度'!H29=0,"皆減",IF(AND('前年度'!H29&lt;0,'増減額'!H29&gt;0),ROUND((('増減額'!H29/'前年度'!H29*-1)+1)*100,1),ROUND('増減額'!H29/'前年度'!H29*100,1)))))</f>
        <v>144.6</v>
      </c>
      <c r="I29" s="38">
        <f>IF(AND('当年度'!I29=0,'前年度'!I29=0),"",IF('前年度'!I29=0,"皆増",IF('当年度'!I29=0,"皆減",ROUND('増減額'!I29/'前年度'!I29*100,1))))</f>
        <v>69.4</v>
      </c>
      <c r="J29" s="38">
        <f>IF(AND('当年度'!J29=0,'前年度'!J29=0),"",IF('前年度'!J29=0,"皆増",IF('当年度'!J29=0,"皆減",ROUND('増減額'!J29/'前年度'!J29*100,1))))</f>
      </c>
      <c r="K29" s="38" t="str">
        <f>IF(AND('当年度'!K29=0,'前年度'!K29=0),"",IF('前年度'!K29=0,"皆増",IF('当年度'!K29=0,"皆減",ROUND('増減額'!K29/'前年度'!K29*100,1))))</f>
        <v>皆減</v>
      </c>
      <c r="L29" s="38">
        <f>IF(AND('当年度'!L29=0,'前年度'!L29=0),"",IF('前年度'!L29=0,"皆増",IF('当年度'!L29=0,"皆減",IF(AND('前年度'!L29&lt;0,'増減額'!L29&gt;0),ROUND((('増減額'!L29/'前年度'!L29*-1)+1)*100,1),ROUND('増減額'!L29/'前年度'!L29*100,1)))))</f>
        <v>627.9</v>
      </c>
      <c r="M29" s="38">
        <f>'当年度'!M29-'前年度'!M29</f>
        <v>0</v>
      </c>
      <c r="N29" s="38">
        <f>IF(AND('当年度'!N29=0,'前年度'!N29=0),"",IF('前年度'!N29=0,"皆増",IF('当年度'!N29=0,"皆減",ROUND('増減額'!N29/'前年度'!N29*100,1))))</f>
        <v>1.9</v>
      </c>
      <c r="O29" s="38">
        <f>IF(AND('当年度'!O29=0,'前年度'!O29=0),"",IF('前年度'!O29=0,"皆増",IF('当年度'!O29=0,"皆減",ROUND('増減額'!O29/'前年度'!O29*100,1))))</f>
        <v>-9.3</v>
      </c>
    </row>
    <row r="30" spans="2:15" ht="21.75" customHeight="1">
      <c r="B30" s="33" t="s">
        <v>50</v>
      </c>
      <c r="C30" s="38">
        <f>IF(AND('当年度'!C30=0,'前年度'!C30=0),"",IF('前年度'!C30=0,"皆増",IF('当年度'!C30=0,"皆減",ROUND('増減額'!C30/'前年度'!C30*100,1))))</f>
        <v>-3.7</v>
      </c>
      <c r="D30" s="38">
        <f>IF(AND('当年度'!D30=0,'前年度'!D30=0),"",IF('前年度'!D30=0,"皆増",IF('当年度'!D30=0,"皆減",ROUND('増減額'!D30/'前年度'!D30*100,1))))</f>
        <v>-2.4</v>
      </c>
      <c r="E30" s="38">
        <f>IF(AND('当年度'!E30=0,'前年度'!E30=0),"",IF('前年度'!E30=0,"皆増",IF('当年度'!E30=0,"皆減",ROUND('増減額'!E30/'前年度'!E30*100,1))))</f>
        <v>-27.6</v>
      </c>
      <c r="F30" s="38">
        <f>IF(AND('当年度'!F30=0,'前年度'!F30=0),"",IF('前年度'!F30=0,"皆増",IF('当年度'!F30=0,"皆減",ROUND('増減額'!F30/'前年度'!F30*100,1))))</f>
        <v>-74.9</v>
      </c>
      <c r="G30" s="38">
        <f>IF(AND('当年度'!G30=0,'前年度'!G30=0),"",IF('前年度'!G30=0,"皆増",IF('当年度'!G30=0,"皆減",ROUND('増減額'!G30/'前年度'!G30*100,1))))</f>
        <v>-25.6</v>
      </c>
      <c r="H30" s="38">
        <f>IF(AND('当年度'!H30=0,'前年度'!H30=0),"",IF('前年度'!H30=0,"皆増",IF('当年度'!H30=0,"皆減",IF(AND('前年度'!H30&lt;0,'増減額'!H30&gt;0),ROUND((('増減額'!H30/'前年度'!H30*-1)+1)*100,1),ROUND('増減額'!H30/'前年度'!H30*100,1)))))</f>
        <v>41.5</v>
      </c>
      <c r="I30" s="38">
        <f>IF(AND('当年度'!I30=0,'前年度'!I30=0),"",IF('前年度'!I30=0,"皆増",IF('当年度'!I30=0,"皆減",ROUND('増減額'!I30/'前年度'!I30*100,1))))</f>
        <v>-14.4</v>
      </c>
      <c r="J30" s="38" t="str">
        <f>IF(AND('当年度'!J30=0,'前年度'!J30=0),"",IF('前年度'!J30=0,"皆増",IF('当年度'!J30=0,"皆減",ROUND('増減額'!J30/'前年度'!J30*100,1))))</f>
        <v>皆増</v>
      </c>
      <c r="K30" s="38">
        <f>IF(AND('当年度'!K30=0,'前年度'!K30=0),"",IF('前年度'!K30=0,"皆増",IF('当年度'!K30=0,"皆減",ROUND('増減額'!K30/'前年度'!K30*100,1))))</f>
        <v>0</v>
      </c>
      <c r="L30" s="38">
        <f>IF(AND('当年度'!L30=0,'前年度'!L30=0),"",IF('前年度'!L30=0,"皆増",IF('当年度'!L30=0,"皆減",IF(AND('前年度'!L30&lt;0,'増減額'!L30&gt;0),ROUND((('増減額'!L30/'前年度'!L30*-1)+1)*100,1),ROUND('増減額'!L30/'前年度'!L30*100,1)))))</f>
        <v>-117.4</v>
      </c>
      <c r="M30" s="38">
        <f>'当年度'!M30-'前年度'!M30</f>
        <v>-2.3</v>
      </c>
      <c r="N30" s="38">
        <f>IF(AND('当年度'!N30=0,'前年度'!N30=0),"",IF('前年度'!N30=0,"皆増",IF('当年度'!N30=0,"皆減",ROUND('増減額'!N30/'前年度'!N30*100,1))))</f>
        <v>3.3</v>
      </c>
      <c r="O30" s="38">
        <f>IF(AND('当年度'!O30=0,'前年度'!O30=0),"",IF('前年度'!O30=0,"皆増",IF('当年度'!O30=0,"皆減",ROUND('増減額'!O30/'前年度'!O30*100,1))))</f>
        <v>-9.3</v>
      </c>
    </row>
    <row r="31" spans="2:15" ht="21.75" customHeight="1">
      <c r="B31" s="33" t="s">
        <v>51</v>
      </c>
      <c r="C31" s="38">
        <f>IF(AND('当年度'!C31=0,'前年度'!C31=0),"",IF('前年度'!C31=0,"皆増",IF('当年度'!C31=0,"皆減",ROUND('増減額'!C31/'前年度'!C31*100,1))))</f>
        <v>1.7</v>
      </c>
      <c r="D31" s="38">
        <f>IF(AND('当年度'!D31=0,'前年度'!D31=0),"",IF('前年度'!D31=0,"皆増",IF('当年度'!D31=0,"皆減",ROUND('増減額'!D31/'前年度'!D31*100,1))))</f>
        <v>2.3</v>
      </c>
      <c r="E31" s="38">
        <f>IF(AND('当年度'!E31=0,'前年度'!E31=0),"",IF('前年度'!E31=0,"皆増",IF('当年度'!E31=0,"皆減",ROUND('増減額'!E31/'前年度'!E31*100,1))))</f>
        <v>-15.9</v>
      </c>
      <c r="F31" s="38">
        <f>IF(AND('当年度'!F31=0,'前年度'!F31=0),"",IF('前年度'!F31=0,"皆増",IF('当年度'!F31=0,"皆減",ROUND('増減額'!F31/'前年度'!F31*100,1))))</f>
        <v>9.9</v>
      </c>
      <c r="G31" s="38">
        <f>IF(AND('当年度'!G31=0,'前年度'!G31=0),"",IF('前年度'!G31=0,"皆増",IF('当年度'!G31=0,"皆減",ROUND('増減額'!G31/'前年度'!G31*100,1))))</f>
        <v>-19.8</v>
      </c>
      <c r="H31" s="38">
        <f>IF(AND('当年度'!H31=0,'前年度'!H31=0),"",IF('前年度'!H31=0,"皆増",IF('当年度'!H31=0,"皆減",IF(AND('前年度'!H31&lt;0,'増減額'!H31&gt;0),ROUND((('増減額'!H31/'前年度'!H31*-1)+1)*100,1),ROUND('増減額'!H31/'前年度'!H31*100,1)))))</f>
        <v>159.8</v>
      </c>
      <c r="I31" s="38">
        <f>IF(AND('当年度'!I31=0,'前年度'!I31=0),"",IF('前年度'!I31=0,"皆増",IF('当年度'!I31=0,"皆減",ROUND('増減額'!I31/'前年度'!I31*100,1))))</f>
        <v>-41.3</v>
      </c>
      <c r="J31" s="38">
        <f>IF(AND('当年度'!J31=0,'前年度'!J31=0),"",IF('前年度'!J31=0,"皆増",IF('当年度'!J31=0,"皆減",ROUND('増減額'!J31/'前年度'!J31*100,1))))</f>
      </c>
      <c r="K31" s="38">
        <f>IF(AND('当年度'!K31=0,'前年度'!K31=0),"",IF('前年度'!K31=0,"皆増",IF('当年度'!K31=0,"皆減",ROUND('増減額'!K31/'前年度'!K31*100,1))))</f>
      </c>
      <c r="L31" s="38">
        <f>IF(AND('当年度'!L31=0,'前年度'!L31=0),"",IF('前年度'!L31=0,"皆増",IF('当年度'!L31=0,"皆減",IF(AND('前年度'!L31&lt;0,'増減額'!L31&gt;0),ROUND((('増減額'!L31/'前年度'!L31*-1)+1)*100,1),ROUND('増減額'!L31/'前年度'!L31*100,1)))))</f>
        <v>-16.2</v>
      </c>
      <c r="M31" s="38">
        <f>'当年度'!M31-'前年度'!M31</f>
        <v>-0.9000000000000004</v>
      </c>
      <c r="N31" s="38">
        <f>IF(AND('当年度'!N31=0,'前年度'!N31=0),"",IF('前年度'!N31=0,"皆増",IF('当年度'!N31=0,"皆減",ROUND('増減額'!N31/'前年度'!N31*100,1))))</f>
        <v>0.4</v>
      </c>
      <c r="O31" s="38">
        <f>IF(AND('当年度'!O31=0,'前年度'!O31=0),"",IF('前年度'!O31=0,"皆増",IF('当年度'!O31=0,"皆減",ROUND('増減額'!O31/'前年度'!O31*100,1))))</f>
        <v>-9.3</v>
      </c>
    </row>
    <row r="32" spans="2:15" ht="21.75" customHeight="1">
      <c r="B32" s="33" t="s">
        <v>52</v>
      </c>
      <c r="C32" s="38">
        <f>IF(AND('当年度'!C32=0,'前年度'!C32=0),"",IF('前年度'!C32=0,"皆増",IF('当年度'!C32=0,"皆減",ROUND('増減額'!C32/'前年度'!C32*100,1))))</f>
        <v>-9</v>
      </c>
      <c r="D32" s="38">
        <f>IF(AND('当年度'!D32=0,'前年度'!D32=0),"",IF('前年度'!D32=0,"皆増",IF('当年度'!D32=0,"皆減",ROUND('増減額'!D32/'前年度'!D32*100,1))))</f>
        <v>-8.5</v>
      </c>
      <c r="E32" s="38">
        <f>IF(AND('当年度'!E32=0,'前年度'!E32=0),"",IF('前年度'!E32=0,"皆増",IF('当年度'!E32=0,"皆減",ROUND('増減額'!E32/'前年度'!E32*100,1))))</f>
        <v>-20.3</v>
      </c>
      <c r="F32" s="38">
        <f>IF(AND('当年度'!F32=0,'前年度'!F32=0),"",IF('前年度'!F32=0,"皆増",IF('当年度'!F32=0,"皆減",ROUND('増減額'!F32/'前年度'!F32*100,1))))</f>
        <v>-63.3</v>
      </c>
      <c r="G32" s="38">
        <f>IF(AND('当年度'!G32=0,'前年度'!G32=0),"",IF('前年度'!G32=0,"皆増",IF('当年度'!G32=0,"皆減",ROUND('増減額'!G32/'前年度'!G32*100,1))))</f>
        <v>-7.8</v>
      </c>
      <c r="H32" s="38">
        <f>IF(AND('当年度'!H32=0,'前年度'!H32=0),"",IF('前年度'!H32=0,"皆増",IF('当年度'!H32=0,"皆減",IF(AND('前年度'!H32&lt;0,'増減額'!H32&gt;0),ROUND((('増減額'!H32/'前年度'!H32*-1)+1)*100,1),ROUND('増減額'!H32/'前年度'!H32*100,1)))))</f>
        <v>193.3</v>
      </c>
      <c r="I32" s="38">
        <f>IF(AND('当年度'!I32=0,'前年度'!I32=0),"",IF('前年度'!I32=0,"皆増",IF('当年度'!I32=0,"皆減",ROUND('増減額'!I32/'前年度'!I32*100,1))))</f>
        <v>-53.5</v>
      </c>
      <c r="J32" s="38">
        <f>IF(AND('当年度'!J32=0,'前年度'!J32=0),"",IF('前年度'!J32=0,"皆増",IF('当年度'!J32=0,"皆減",ROUND('増減額'!J32/'前年度'!J32*100,1))))</f>
        <v>-80.8</v>
      </c>
      <c r="K32" s="38">
        <f>IF(AND('当年度'!K32=0,'前年度'!K32=0),"",IF('前年度'!K32=0,"皆増",IF('当年度'!K32=0,"皆減",ROUND('増減額'!K32/'前年度'!K32*100,1))))</f>
        <v>-82</v>
      </c>
      <c r="L32" s="38">
        <f>IF(AND('当年度'!L32=0,'前年度'!L32=0),"",IF('前年度'!L32=0,"皆増",IF('当年度'!L32=0,"皆減",IF(AND('前年度'!L32&lt;0,'増減額'!L32&gt;0),ROUND((('増減額'!L32/'前年度'!L32*-1)+1)*100,1),ROUND('増減額'!L32/'前年度'!L32*100,1)))))</f>
        <v>226.6</v>
      </c>
      <c r="M32" s="38">
        <f>'当年度'!M32-'前年度'!M32</f>
        <v>-0.39999999999999947</v>
      </c>
      <c r="N32" s="38">
        <f>IF(AND('当年度'!N32=0,'前年度'!N32=0),"",IF('前年度'!N32=0,"皆増",IF('当年度'!N32=0,"皆減",ROUND('増減額'!N32/'前年度'!N32*100,1))))</f>
        <v>1.1</v>
      </c>
      <c r="O32" s="38">
        <f>IF(AND('当年度'!O32=0,'前年度'!O32=0),"",IF('前年度'!O32=0,"皆増",IF('当年度'!O32=0,"皆減",ROUND('増減額'!O32/'前年度'!O32*100,1))))</f>
        <v>-9.3</v>
      </c>
    </row>
    <row r="33" spans="2:15" ht="21.75" customHeight="1">
      <c r="B33" s="33" t="s">
        <v>35</v>
      </c>
      <c r="C33" s="38">
        <f>IF(AND('当年度'!C33=0,'前年度'!C33=0),"",IF('前年度'!C33=0,"皆増",IF('当年度'!C33=0,"皆減",ROUND('増減額'!C33/'前年度'!C33*100,1))))</f>
        <v>-2.9</v>
      </c>
      <c r="D33" s="38">
        <f>IF(AND('当年度'!D33=0,'前年度'!D33=0),"",IF('前年度'!D33=0,"皆増",IF('当年度'!D33=0,"皆減",ROUND('増減額'!D33/'前年度'!D33*100,1))))</f>
        <v>-4.4</v>
      </c>
      <c r="E33" s="38">
        <f>IF(AND('当年度'!E33=0,'前年度'!E33=0),"",IF('前年度'!E33=0,"皆増",IF('当年度'!E33=0,"皆減",ROUND('増減額'!E33/'前年度'!E33*100,1))))</f>
        <v>34</v>
      </c>
      <c r="F33" s="38" t="str">
        <f>IF(AND('当年度'!F33=0,'前年度'!F33=0),"",IF('前年度'!F33=0,"皆増",IF('当年度'!F33=0,"皆減",ROUND('増減額'!F33/'前年度'!F33*100,1))))</f>
        <v>皆減</v>
      </c>
      <c r="G33" s="38">
        <f>IF(AND('当年度'!G33=0,'前年度'!G33=0),"",IF('前年度'!G33=0,"皆増",IF('当年度'!G33=0,"皆減",ROUND('増減額'!G33/'前年度'!G33*100,1))))</f>
        <v>90.4</v>
      </c>
      <c r="H33" s="38">
        <f>IF(AND('当年度'!H33=0,'前年度'!H33=0),"",IF('前年度'!H33=0,"皆増",IF('当年度'!H33=0,"皆減",IF(AND('前年度'!H33&lt;0,'増減額'!H33&gt;0),ROUND((('増減額'!H33/'前年度'!H33*-1)+1)*100,1),ROUND('増減額'!H33/'前年度'!H33*100,1)))))</f>
        <v>95459.3</v>
      </c>
      <c r="I33" s="38">
        <f>IF(AND('当年度'!I33=0,'前年度'!I33=0),"",IF('前年度'!I33=0,"皆増",IF('当年度'!I33=0,"皆減",ROUND('増減額'!I33/'前年度'!I33*100,1))))</f>
        <v>527.5</v>
      </c>
      <c r="J33" s="38" t="str">
        <f>IF(AND('当年度'!J33=0,'前年度'!J33=0),"",IF('前年度'!J33=0,"皆増",IF('当年度'!J33=0,"皆減",ROUND('増減額'!J33/'前年度'!J33*100,1))))</f>
        <v>皆増</v>
      </c>
      <c r="K33" s="38" t="str">
        <f>IF(AND('当年度'!K33=0,'前年度'!K33=0),"",IF('前年度'!K33=0,"皆増",IF('当年度'!K33=0,"皆減",ROUND('増減額'!K33/'前年度'!K33*100,1))))</f>
        <v>皆減</v>
      </c>
      <c r="L33" s="38">
        <f>IF(AND('当年度'!L33=0,'前年度'!L33=0),"",IF('前年度'!L33=0,"皆増",IF('当年度'!L33=0,"皆減",IF(AND('前年度'!L33&lt;0,'増減額'!L33&gt;0),ROUND((('増減額'!L33/'前年度'!L33*-1)+1)*100,1),ROUND('増減額'!L33/'前年度'!L33*100,1)))))</f>
        <v>481.1</v>
      </c>
      <c r="M33" s="38">
        <f>'当年度'!M33-'前年度'!M33</f>
        <v>3.3</v>
      </c>
      <c r="N33" s="38">
        <f>IF(AND('当年度'!N33=0,'前年度'!N33=0),"",IF('前年度'!N33=0,"皆増",IF('当年度'!N33=0,"皆減",ROUND('増減額'!N33/'前年度'!N33*100,1))))</f>
        <v>1.7</v>
      </c>
      <c r="O33" s="38">
        <f>IF(AND('当年度'!O33=0,'前年度'!O33=0),"",IF('前年度'!O33=0,"皆増",IF('当年度'!O33=0,"皆減",ROUND('増減額'!O33/'前年度'!O33*100,1))))</f>
        <v>-9.3</v>
      </c>
    </row>
    <row r="34" spans="2:15" ht="21.75" customHeight="1">
      <c r="B34" s="33" t="s">
        <v>36</v>
      </c>
      <c r="C34" s="38">
        <f>IF(AND('当年度'!C34=0,'前年度'!C34=0),"",IF('前年度'!C34=0,"皆増",IF('当年度'!C34=0,"皆減",ROUND('増減額'!C34/'前年度'!C34*100,1))))</f>
        <v>2.4</v>
      </c>
      <c r="D34" s="38">
        <f>IF(AND('当年度'!D34=0,'前年度'!D34=0),"",IF('前年度'!D34=0,"皆増",IF('当年度'!D34=0,"皆減",ROUND('増減額'!D34/'前年度'!D34*100,1))))</f>
        <v>1.4</v>
      </c>
      <c r="E34" s="38">
        <f>IF(AND('当年度'!E34=0,'前年度'!E34=0),"",IF('前年度'!E34=0,"皆増",IF('当年度'!E34=0,"皆減",ROUND('増減額'!E34/'前年度'!E34*100,1))))</f>
        <v>17.5</v>
      </c>
      <c r="F34" s="38">
        <f>IF(AND('当年度'!F34=0,'前年度'!F34=0),"",IF('前年度'!F34=0,"皆増",IF('当年度'!F34=0,"皆減",ROUND('増減額'!F34/'前年度'!F34*100,1))))</f>
        <v>-73.9</v>
      </c>
      <c r="G34" s="38">
        <f>IF(AND('当年度'!G34=0,'前年度'!G34=0),"",IF('前年度'!G34=0,"皆増",IF('当年度'!G34=0,"皆減",ROUND('増減額'!G34/'前年度'!G34*100,1))))</f>
        <v>36.1</v>
      </c>
      <c r="H34" s="38">
        <f>IF(AND('当年度'!H34=0,'前年度'!H34=0),"",IF('前年度'!H34=0,"皆増",IF('当年度'!H34=0,"皆減",IF(AND('前年度'!H34&lt;0,'増減額'!H34&gt;0),ROUND((('増減額'!H34/'前年度'!H34*-1)+1)*100,1),ROUND('増減額'!H34/'前年度'!H34*100,1)))))</f>
        <v>35.3</v>
      </c>
      <c r="I34" s="38">
        <f>IF(AND('当年度'!I34=0,'前年度'!I34=0),"",IF('前年度'!I34=0,"皆増",IF('当年度'!I34=0,"皆減",ROUND('増減額'!I34/'前年度'!I34*100,1))))</f>
        <v>2517.9</v>
      </c>
      <c r="J34" s="38">
        <f>IF(AND('当年度'!J34=0,'前年度'!J34=0),"",IF('前年度'!J34=0,"皆増",IF('当年度'!J34=0,"皆減",ROUND('増減額'!J34/'前年度'!J34*100,1))))</f>
      </c>
      <c r="K34" s="38">
        <f>IF(AND('当年度'!K34=0,'前年度'!K34=0),"",IF('前年度'!K34=0,"皆増",IF('当年度'!K34=0,"皆減",ROUND('増減額'!K34/'前年度'!K34*100,1))))</f>
      </c>
      <c r="L34" s="38">
        <f>IF(AND('当年度'!L34=0,'前年度'!L34=0),"",IF('前年度'!L34=0,"皆増",IF('当年度'!L34=0,"皆減",IF(AND('前年度'!L34&lt;0,'増減額'!L34&gt;0),ROUND((('増減額'!L34/'前年度'!L34*-1)+1)*100,1),ROUND('増減額'!L34/'前年度'!L34*100,1)))))</f>
        <v>36.7</v>
      </c>
      <c r="M34" s="38">
        <f>'当年度'!M34-'前年度'!M34</f>
        <v>2.700000000000001</v>
      </c>
      <c r="N34" s="38">
        <f>IF(AND('当年度'!N34=0,'前年度'!N34=0),"",IF('前年度'!N34=0,"皆増",IF('当年度'!N34=0,"皆減",ROUND('増減額'!N34/'前年度'!N34*100,1))))</f>
        <v>1.3</v>
      </c>
      <c r="O34" s="38">
        <f>IF(AND('当年度'!O34=0,'前年度'!O34=0),"",IF('前年度'!O34=0,"皆増",IF('当年度'!O34=0,"皆減",ROUND('増減額'!O34/'前年度'!O34*100,1))))</f>
        <v>-9.3</v>
      </c>
    </row>
    <row r="35" spans="2:15" ht="21.75" customHeight="1">
      <c r="B35" s="36" t="s">
        <v>37</v>
      </c>
      <c r="C35" s="50">
        <f>IF(AND('当年度'!C35=0,'前年度'!C35=0),"",IF('前年度'!C35=0,"皆増",IF('当年度'!C35=0,"皆減",ROUND('増減額'!C35/'前年度'!C35*100,1))))</f>
        <v>0.9</v>
      </c>
      <c r="D35" s="50">
        <f>IF(AND('当年度'!D35=0,'前年度'!D35=0),"",IF('前年度'!D35=0,"皆増",IF('当年度'!D35=0,"皆減",ROUND('増減額'!D35/'前年度'!D35*100,1))))</f>
        <v>2.1</v>
      </c>
      <c r="E35" s="50">
        <f>IF(AND('当年度'!E35=0,'前年度'!E35=0),"",IF('前年度'!E35=0,"皆増",IF('当年度'!E35=0,"皆減",IF(AND('前年度'!E35&lt;0,'増減額'!E35&gt;0),ROUND((('増減額'!E35/'前年度'!E35*-1)+1)*100,1),ROUND('増減額'!E35/'前年度'!E35*100,1)))))</f>
        <v>-28.7</v>
      </c>
      <c r="F35" s="50">
        <f>IF(AND('当年度'!F35=0,'前年度'!F35=0),"",IF('前年度'!F35=0,"皆増",IF('当年度'!F35=0,"皆減",ROUND('増減額'!F35/'前年度'!F35*100,1))))</f>
        <v>-30.3</v>
      </c>
      <c r="G35" s="50">
        <f>IF(AND('当年度'!G35=0,'前年度'!G35=0),"",IF('前年度'!G35=0,"皆増",IF('当年度'!G35=0,"皆減",IF(AND('前年度'!G35&lt;0,'増減額'!G35&gt;0),ROUND((('増減額'!G35/'前年度'!G35*-1)+1)*100,1),ROUND('増減額'!G35/'前年度'!G35*100,1)))))</f>
        <v>-28.5</v>
      </c>
      <c r="H35" s="50">
        <f>IF(AND('当年度'!H35=0,'前年度'!H35=0),"",IF('前年度'!H35=0,"皆増",IF('当年度'!H35=0,"皆減",IF(AND('前年度'!H35&lt;0,'増減額'!H35&gt;0),ROUND((('増減額'!H35/'前年度'!H35*-1)+1)*100,1),ROUND('増減額'!H35/'前年度'!H35*100,1)))))</f>
        <v>-376.9</v>
      </c>
      <c r="I35" s="50">
        <f>IF(AND('当年度'!I35=0,'前年度'!I35=0),"",IF('前年度'!I35=0,"皆増",IF('当年度'!I35=0,"皆減",ROUND('増減額'!I35/'前年度'!I35*100,1))))</f>
        <v>-18</v>
      </c>
      <c r="J35" s="50">
        <f>IF(AND('当年度'!J35=0,'前年度'!J35=0),"",IF('前年度'!J35=0,"皆増",IF('当年度'!J35=0,"皆減",ROUND('増減額'!J35/'前年度'!J35*100,1))))</f>
        <v>953.8</v>
      </c>
      <c r="K35" s="50">
        <f>IF(AND('当年度'!K35=0,'前年度'!K35=0),"",IF('前年度'!K35=0,"皆増",IF('当年度'!K35=0,"皆減",ROUND('増減額'!K35/'前年度'!K35*100,1))))</f>
        <v>-19</v>
      </c>
      <c r="L35" s="50">
        <f>IF(AND('当年度'!L35=0,'前年度'!L35=0),"",IF('前年度'!L35=0,"皆増",IF('当年度'!L35=0,"皆減",IF(AND('前年度'!L35&lt;0,'増減額'!L35&gt;0),ROUND((('増減額'!L35/'前年度'!L35*-1)+1)*100,1),ROUND('増減額'!L35/'前年度'!L35*100,1)))))</f>
        <v>-1870.1</v>
      </c>
      <c r="M35" s="50">
        <f>'当年度'!M35-'前年度'!M35</f>
        <v>-1.1000000000000005</v>
      </c>
      <c r="N35" s="50">
        <f>IF(AND('当年度'!N35=0,'前年度'!N35=0),"",IF('前年度'!N35=0,"皆増",IF('当年度'!N35=0,"皆減",ROUND('増減額'!N35/'前年度'!N35*100,1))))</f>
        <v>2.4</v>
      </c>
      <c r="O35" s="50">
        <f>IF(AND('当年度'!O35=0,'前年度'!O35=0),"",IF('前年度'!O35=0,"皆増",IF('当年度'!O35=0,"皆減",ROUND('増減額'!O35/'前年度'!O35*100,1))))</f>
        <v>-9.3</v>
      </c>
    </row>
    <row r="36" spans="2:15" ht="21.75" customHeight="1">
      <c r="B36" s="36" t="s">
        <v>38</v>
      </c>
      <c r="C36" s="50">
        <f>IF(AND('当年度'!C36=0,'前年度'!C36=0),"",IF('前年度'!C36=0,"皆増",IF('当年度'!C36=0,"皆減",ROUND('増減額'!C36/'前年度'!C36*100,1))))</f>
        <v>-3.4</v>
      </c>
      <c r="D36" s="50">
        <f>IF(AND('当年度'!D36=0,'前年度'!D36=0),"",IF('前年度'!D36=0,"皆増",IF('当年度'!D36=0,"皆減",ROUND('増減額'!D36/'前年度'!D36*100,1))))</f>
        <v>-3.7</v>
      </c>
      <c r="E36" s="50">
        <f>IF(AND('当年度'!E36=0,'前年度'!E36=0),"",IF('前年度'!E36=0,"皆増",IF('当年度'!E36=0,"皆減",IF(AND('前年度'!E36&lt;0,'増減額'!E36&gt;0),ROUND((('増減額'!E36/'前年度'!E36*-1)+1)*100,1),ROUND('増減額'!E36/'前年度'!E36*100,1)))))</f>
        <v>2.9</v>
      </c>
      <c r="F36" s="50">
        <f>IF(AND('当年度'!F36=0,'前年度'!F36=0),"",IF('前年度'!F36=0,"皆増",IF('当年度'!F36=0,"皆減",ROUND('増減額'!F36/'前年度'!F36*100,1))))</f>
        <v>-37.7</v>
      </c>
      <c r="G36" s="50">
        <f>IF(AND('当年度'!G36=0,'前年度'!G36=0),"",IF('前年度'!G36=0,"皆増",IF('当年度'!G36=0,"皆減",IF(AND('前年度'!G36&lt;0,'増減額'!G36&gt;0),ROUND((('増減額'!G36/'前年度'!G36*-1)+1)*100,1),ROUND('増減額'!G36/'前年度'!G36*100,1)))))</f>
        <v>9.7</v>
      </c>
      <c r="H36" s="50">
        <f>IF(AND('当年度'!H36=0,'前年度'!H36=0),"",IF('前年度'!H36=0,"皆増",IF('当年度'!H36=0,"皆減",IF(AND('前年度'!H36&lt;0,'増減額'!H36&gt;0),ROUND((('増減額'!H36/'前年度'!H36*-1)+1)*100,1),ROUND('増減額'!H36/'前年度'!H36*100,1)))))</f>
        <v>254.2</v>
      </c>
      <c r="I36" s="50">
        <f>IF(AND('当年度'!I36=0,'前年度'!I36=0),"",IF('前年度'!I36=0,"皆増",IF('当年度'!I36=0,"皆減",ROUND('増減額'!I36/'前年度'!I36*100,1))))</f>
        <v>0.6</v>
      </c>
      <c r="J36" s="50">
        <f>IF(AND('当年度'!J36=0,'前年度'!J36=0),"",IF('前年度'!J36=0,"皆増",IF('当年度'!J36=0,"皆減",ROUND('増減額'!J36/'前年度'!J36*100,1))))</f>
        <v>-16.1</v>
      </c>
      <c r="K36" s="50">
        <f>IF(AND('当年度'!K36=0,'前年度'!K36=0),"",IF('前年度'!K36=0,"皆増",IF('当年度'!K36=0,"皆減",ROUND('増減額'!K36/'前年度'!K36*100,1))))</f>
        <v>-57.2</v>
      </c>
      <c r="L36" s="50">
        <f>IF(AND('当年度'!L36=0,'前年度'!L36=0),"",IF('前年度'!L36=0,"皆増",IF('当年度'!L36=0,"皆減",IF(AND('前年度'!L36&lt;0,'増減額'!L36&gt;0),ROUND((('増減額'!L36/'前年度'!L36*-1)+1)*100,1),ROUND('増減額'!L36/'前年度'!L36*100,1)))))</f>
        <v>698</v>
      </c>
      <c r="M36" s="50">
        <f>'当年度'!M36-'前年度'!M36</f>
        <v>0.7000000000000002</v>
      </c>
      <c r="N36" s="50">
        <f>IF(AND('当年度'!N36=0,'前年度'!N36=0),"",IF('前年度'!N36=0,"皆増",IF('当年度'!N36=0,"皆減",ROUND('増減額'!N36/'前年度'!N36*100,1))))</f>
        <v>0.8</v>
      </c>
      <c r="O36" s="50">
        <f>IF(AND('当年度'!O36=0,'前年度'!O36=0),"",IF('前年度'!O36=0,"皆増",IF('当年度'!O36=0,"皆減",ROUND('増減額'!O36/'前年度'!O36*100,1))))</f>
        <v>-9.3</v>
      </c>
    </row>
    <row r="37" spans="2:15" ht="21.75" customHeight="1">
      <c r="B37" s="36" t="s">
        <v>39</v>
      </c>
      <c r="C37" s="50">
        <f>IF(AND('当年度'!C37=0,'前年度'!C37=0),"",IF('前年度'!C37=0,"皆増",IF('当年度'!C37=0,"皆減",ROUND('増減額'!C37/'前年度'!C37*100,1))))</f>
        <v>0.2</v>
      </c>
      <c r="D37" s="50">
        <f>IF(AND('当年度'!D37=0,'前年度'!D37=0),"",IF('前年度'!D37=0,"皆増",IF('当年度'!D37=0,"皆減",ROUND('増減額'!D37/'前年度'!D37*100,1))))</f>
        <v>1.2</v>
      </c>
      <c r="E37" s="50">
        <f>IF(AND('当年度'!E37=0,'前年度'!E37=0),"",IF('前年度'!E37=0,"皆増",IF('当年度'!E37=0,"皆減",IF(AND('前年度'!E37&lt;0,'増減額'!E37&gt;0),ROUND((('増減額'!E37/'前年度'!E37*-1)+1)*100,1),ROUND('増減額'!E37/'前年度'!E37*100,1)))))</f>
        <v>-23.4</v>
      </c>
      <c r="F37" s="50">
        <f>IF(AND('当年度'!F37=0,'前年度'!F37=0),"",IF('前年度'!F37=0,"皆増",IF('当年度'!F37=0,"皆減",ROUND('増減額'!F37/'前年度'!F37*100,1))))</f>
        <v>-31.6</v>
      </c>
      <c r="G37" s="50">
        <f>IF(AND('当年度'!G37=0,'前年度'!G37=0),"",IF('前年度'!G37=0,"皆増",IF('当年度'!G37=0,"皆減",IF(AND('前年度'!G37&lt;0,'増減額'!G37&gt;0),ROUND((('増減額'!G37/'前年度'!G37*-1)+1)*100,1),ROUND('増減額'!G37/'前年度'!G37*100,1)))))</f>
        <v>-22.1</v>
      </c>
      <c r="H37" s="50">
        <f>IF(AND('当年度'!H37=0,'前年度'!H37=0),"",IF('前年度'!H37=0,"皆増",IF('当年度'!H37=0,"皆減",IF(AND('前年度'!H37&lt;0,'増減額'!H37&gt;0),ROUND((('増減額'!H37/'前年度'!H37*-1)+1)*100,1),ROUND('増減額'!H37/'前年度'!H37*100,1)))))</f>
        <v>-496.8</v>
      </c>
      <c r="I37" s="50">
        <f>IF(AND('当年度'!I37=0,'前年度'!I37=0),"",IF('前年度'!I37=0,"皆増",IF('当年度'!I37=0,"皆減",ROUND('増減額'!I37/'前年度'!I37*100,1))))</f>
        <v>-15.1</v>
      </c>
      <c r="J37" s="50">
        <f>IF(AND('当年度'!J37=0,'前年度'!J37=0),"",IF('前年度'!J37=0,"皆増",IF('当年度'!J37=0,"皆減",ROUND('増減額'!J37/'前年度'!J37*100,1))))</f>
        <v>495.7</v>
      </c>
      <c r="K37" s="50">
        <f>IF(AND('当年度'!K37=0,'前年度'!K37=0),"",IF('前年度'!K37=0,"皆増",IF('当年度'!K37=0,"皆減",ROUND('増減額'!K37/'前年度'!K37*100,1))))</f>
        <v>-23.4</v>
      </c>
      <c r="L37" s="50">
        <f>IF(AND('当年度'!L37=0,'前年度'!L37=0),"",IF('前年度'!L37=0,"皆増",IF('当年度'!L37=0,"皆減",IF(AND('前年度'!L37&lt;0,'増減額'!L37&gt;0),ROUND((('増減額'!L37/'前年度'!L37*-1)+1)*100,1),ROUND('増減額'!L37/'前年度'!L37*100,1)))))</f>
        <v>-25349.8</v>
      </c>
      <c r="M37" s="50">
        <f>'当年度'!M37-'前年度'!M37</f>
        <v>-0.1999999999999993</v>
      </c>
      <c r="N37" s="50">
        <f>IF(AND('当年度'!N37=0,'前年度'!N37=0),"",IF('前年度'!N37=0,"皆増",IF('当年度'!N37=0,"皆減",ROUND('増減額'!N37/'前年度'!N37*100,1))))</f>
        <v>2.2</v>
      </c>
      <c r="O37" s="50">
        <f>IF(AND('当年度'!O37=0,'前年度'!O37=0),"",IF('前年度'!O37=0,"皆増",IF('当年度'!O37=0,"皆減",ROUND('増減額'!O37/'前年度'!O37*100,1))))</f>
        <v>-9.3</v>
      </c>
    </row>
    <row r="38" ht="17.25">
      <c r="M38" s="2" t="s">
        <v>42</v>
      </c>
    </row>
  </sheetData>
  <printOptions verticalCentered="1"/>
  <pageMargins left="0.7874015748031497" right="0.7874015748031497" top="0.7874015748031497" bottom="0.3937007874015748" header="0.5118110236220472" footer="0.5118110236220472"/>
  <pageSetup fitToHeight="1" fitToWidth="1" horizontalDpi="300" verticalDpi="300" orientation="landscape" paperSize="9" scale="54" r:id="rId1"/>
  <headerFooter alignWithMargins="0">
    <oddHeader>&amp;L&amp;"ＭＳ ゴシック,標準"&amp;24１　決算収支の状況（対前年度増減率）</oddHeader>
  </headerFooter>
  <colBreaks count="1" manualBreakCount="1">
    <brk id="9" min="1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2008-11-10T04:27:56Z</cp:lastPrinted>
  <dcterms:created xsi:type="dcterms:W3CDTF">1999-09-10T06:40:38Z</dcterms:created>
  <dcterms:modified xsi:type="dcterms:W3CDTF">2008-11-10T04:30:39Z</dcterms:modified>
  <cp:category/>
  <cp:version/>
  <cp:contentType/>
  <cp:contentStatus/>
</cp:coreProperties>
</file>