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'前年度'!$B$1:$AD$41</definedName>
    <definedName name="_xlnm.Print_Area" localSheetId="2">'増減'!$B$1:$AC$37</definedName>
    <definedName name="_xlnm.Print_Area" localSheetId="0">'当年度'!$B$1:$AD$41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<sst xmlns="http://schemas.openxmlformats.org/spreadsheetml/2006/main" count="586" uniqueCount="97">
  <si>
    <t xml:space="preserve"> </t>
  </si>
  <si>
    <t>実質収支</t>
  </si>
  <si>
    <t>公債費</t>
  </si>
  <si>
    <t>財政力</t>
  </si>
  <si>
    <t>順位</t>
  </si>
  <si>
    <t>比率</t>
  </si>
  <si>
    <t>指数</t>
  </si>
  <si>
    <t>対標準財政</t>
  </si>
  <si>
    <t>うち</t>
  </si>
  <si>
    <t>規模比率</t>
  </si>
  <si>
    <t>財政調整基金</t>
  </si>
  <si>
    <t>減債基金</t>
  </si>
  <si>
    <t>四日市市</t>
  </si>
  <si>
    <t>木曽岬町</t>
  </si>
  <si>
    <r>
      <t>(3</t>
    </r>
    <r>
      <rPr>
        <sz val="14"/>
        <rFont val="ＭＳ Ｐゴシック"/>
        <family val="3"/>
      </rPr>
      <t>ｹ年</t>
    </r>
    <r>
      <rPr>
        <sz val="14"/>
        <rFont val="Helv"/>
        <family val="2"/>
      </rPr>
      <t>)</t>
    </r>
  </si>
  <si>
    <r>
      <t>&lt;</t>
    </r>
    <r>
      <rPr>
        <sz val="14"/>
        <rFont val="ＭＳ Ｐゴシック"/>
        <family val="3"/>
      </rPr>
      <t>市</t>
    </r>
    <r>
      <rPr>
        <sz val="14"/>
        <rFont val="Helv"/>
        <family val="2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</si>
  <si>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</si>
  <si>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Helv"/>
        <family val="2"/>
      </rPr>
      <t>&gt;</t>
    </r>
  </si>
  <si>
    <t>増減</t>
  </si>
  <si>
    <t>＊市計､町村計､県計は単純平均した数値</t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</si>
  <si>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</si>
  <si>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</si>
  <si>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t>その他特目基金</t>
  </si>
  <si>
    <r>
      <t>うち</t>
    </r>
    <r>
      <rPr>
        <sz val="14"/>
        <rFont val="Helv"/>
        <family val="2"/>
      </rPr>
      <t xml:space="preserve"> </t>
    </r>
  </si>
  <si>
    <t>起債制限</t>
  </si>
  <si>
    <t>比率</t>
  </si>
  <si>
    <t>経常収支</t>
  </si>
  <si>
    <t>比率</t>
  </si>
  <si>
    <t xml:space="preserve"> 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</si>
  <si>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</si>
  <si>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</si>
  <si>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</si>
  <si>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</si>
  <si>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</si>
  <si>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</si>
  <si>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</si>
  <si>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</si>
  <si>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</si>
  <si>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</si>
  <si>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</si>
  <si>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</si>
  <si>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</si>
  <si>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</si>
  <si>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</si>
  <si>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</si>
  <si>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</si>
  <si>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</si>
  <si>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</si>
  <si>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</si>
  <si>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</si>
  <si>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</si>
  <si>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</si>
  <si>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</si>
  <si>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(3ｹ年)</t>
  </si>
  <si>
    <t>その他特目基金</t>
  </si>
  <si>
    <t>当年度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</si>
  <si>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</si>
  <si>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</si>
  <si>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起債制限</t>
  </si>
  <si>
    <t>比率</t>
  </si>
  <si>
    <t xml:space="preserve">うち </t>
  </si>
  <si>
    <t>いなべ市</t>
  </si>
  <si>
    <t>志 摩 市</t>
  </si>
  <si>
    <t>伊 賀 市</t>
  </si>
  <si>
    <t>大 紀 町</t>
  </si>
  <si>
    <t>南伊勢町</t>
  </si>
  <si>
    <t>紀 北 町</t>
  </si>
  <si>
    <t>　</t>
  </si>
  <si>
    <t>標準財政規模</t>
  </si>
  <si>
    <t>財政調整基金</t>
  </si>
  <si>
    <t>比率</t>
  </si>
  <si>
    <t>比率</t>
  </si>
  <si>
    <t>公債費負担</t>
  </si>
  <si>
    <t>財政力</t>
  </si>
  <si>
    <t>現在高</t>
  </si>
  <si>
    <t>（臨財債含まず）</t>
  </si>
  <si>
    <t>Ｈ19年度末土地開発基金</t>
  </si>
  <si>
    <t>↑（単純平均）</t>
  </si>
  <si>
    <t>↓（加重平均）</t>
  </si>
  <si>
    <t>(H18～20)</t>
  </si>
  <si>
    <t>平成20年度末積立基金</t>
  </si>
  <si>
    <t>Ｈ20年度末土地開発基金</t>
  </si>
  <si>
    <t>平成20年度末地方債</t>
  </si>
  <si>
    <t>　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</si>
  <si>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</si>
  <si>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</si>
  <si>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公債費負担</t>
  </si>
  <si>
    <t>財政力</t>
  </si>
  <si>
    <t>平成19年度末積立基金</t>
  </si>
  <si>
    <t>平成19年度末地方債</t>
  </si>
  <si>
    <t>比率</t>
  </si>
  <si>
    <t>比率</t>
  </si>
  <si>
    <t xml:space="preserve">うち </t>
  </si>
  <si>
    <r>
      <t>(H1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</si>
  <si>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＊市計､町村計､県計は単純平均した数値</t>
  </si>
  <si>
    <t xml:space="preserve"> </t>
  </si>
  <si>
    <t>前年度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</si>
</sst>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</numFmts>
  <fonts count="12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3" xfId="0" applyBorder="1" applyAlignment="1" applyProtection="1">
      <alignment horizontal="left"/>
      <protection/>
    </xf>
    <xf numFmtId="37" fontId="0" fillId="0" borderId="4" xfId="0" applyBorder="1" applyAlignment="1" applyProtection="1">
      <alignment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3" fillId="0" borderId="5" xfId="0" applyFont="1" applyBorder="1" applyAlignment="1" applyProtection="1">
      <alignment horizontal="left"/>
      <protection/>
    </xf>
    <xf numFmtId="37" fontId="3" fillId="0" borderId="6" xfId="0" applyFont="1" applyBorder="1" applyAlignment="1" applyProtection="1">
      <alignment horizontal="left"/>
      <protection/>
    </xf>
    <xf numFmtId="37" fontId="0" fillId="0" borderId="7" xfId="0" applyBorder="1" applyAlignment="1">
      <alignment/>
    </xf>
    <xf numFmtId="37" fontId="0" fillId="0" borderId="3" xfId="0" applyBorder="1" applyAlignment="1" applyProtection="1" quotePrefix="1">
      <alignment horizontal="left"/>
      <protection/>
    </xf>
    <xf numFmtId="37" fontId="3" fillId="0" borderId="0" xfId="0" applyFont="1" applyAlignment="1">
      <alignment/>
    </xf>
    <xf numFmtId="37" fontId="0" fillId="0" borderId="7" xfId="0" applyBorder="1" applyAlignment="1" applyProtection="1">
      <alignment horizontal="center"/>
      <protection/>
    </xf>
    <xf numFmtId="177" fontId="0" fillId="0" borderId="7" xfId="0" applyNumberFormat="1" applyBorder="1" applyAlignment="1" applyProtection="1">
      <alignment horizontal="left"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3" fillId="0" borderId="10" xfId="0" applyFont="1" applyBorder="1" applyAlignment="1" applyProtection="1">
      <alignment horizontal="left"/>
      <protection/>
    </xf>
    <xf numFmtId="37" fontId="3" fillId="0" borderId="7" xfId="0" applyFont="1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4" fillId="0" borderId="11" xfId="0" applyFont="1" applyBorder="1" applyAlignment="1" applyProtection="1">
      <alignment/>
      <protection/>
    </xf>
    <xf numFmtId="37" fontId="4" fillId="0" borderId="12" xfId="0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5" fillId="0" borderId="7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37" fontId="4" fillId="0" borderId="13" xfId="0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3" fillId="0" borderId="8" xfId="0" applyFont="1" applyBorder="1" applyAlignment="1" applyProtection="1">
      <alignment horizontal="left"/>
      <protection/>
    </xf>
    <xf numFmtId="37" fontId="4" fillId="0" borderId="14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3" fillId="0" borderId="6" xfId="0" applyFont="1" applyBorder="1" applyAlignment="1">
      <alignment/>
    </xf>
    <xf numFmtId="37" fontId="3" fillId="0" borderId="3" xfId="0" applyFont="1" applyBorder="1" applyAlignment="1">
      <alignment/>
    </xf>
    <xf numFmtId="37" fontId="4" fillId="0" borderId="14" xfId="0" applyFont="1" applyBorder="1" applyAlignment="1">
      <alignment/>
    </xf>
    <xf numFmtId="39" fontId="0" fillId="0" borderId="0" xfId="0" applyNumberFormat="1" applyAlignment="1">
      <alignment/>
    </xf>
    <xf numFmtId="176" fontId="8" fillId="0" borderId="11" xfId="0" applyNumberFormat="1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176" fontId="8" fillId="0" borderId="12" xfId="0" applyNumberFormat="1" applyFont="1" applyBorder="1" applyAlignment="1" applyProtection="1">
      <alignment/>
      <protection/>
    </xf>
    <xf numFmtId="176" fontId="8" fillId="0" borderId="13" xfId="0" applyNumberFormat="1" applyFont="1" applyBorder="1" applyAlignment="1" applyProtection="1">
      <alignment/>
      <protection/>
    </xf>
    <xf numFmtId="177" fontId="8" fillId="0" borderId="7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/>
      <protection/>
    </xf>
    <xf numFmtId="177" fontId="8" fillId="0" borderId="12" xfId="0" applyNumberFormat="1" applyFont="1" applyBorder="1" applyAlignment="1" applyProtection="1">
      <alignment/>
      <protection/>
    </xf>
    <xf numFmtId="177" fontId="8" fillId="0" borderId="13" xfId="0" applyNumberFormat="1" applyFont="1" applyBorder="1" applyAlignment="1" applyProtection="1">
      <alignment/>
      <protection/>
    </xf>
    <xf numFmtId="178" fontId="8" fillId="0" borderId="11" xfId="0" applyNumberFormat="1" applyFont="1" applyBorder="1" applyAlignment="1" applyProtection="1">
      <alignment/>
      <protection/>
    </xf>
    <xf numFmtId="178" fontId="8" fillId="0" borderId="12" xfId="0" applyNumberFormat="1" applyFont="1" applyBorder="1" applyAlignment="1" applyProtection="1">
      <alignment/>
      <protection/>
    </xf>
    <xf numFmtId="178" fontId="8" fillId="0" borderId="13" xfId="0" applyNumberFormat="1" applyFont="1" applyBorder="1" applyAlignment="1" applyProtection="1">
      <alignment/>
      <protection/>
    </xf>
    <xf numFmtId="178" fontId="8" fillId="0" borderId="7" xfId="0" applyNumberFormat="1" applyFont="1" applyBorder="1" applyAlignment="1" applyProtection="1">
      <alignment/>
      <protection/>
    </xf>
    <xf numFmtId="37" fontId="8" fillId="0" borderId="12" xfId="0" applyFont="1" applyBorder="1" applyAlignment="1" applyProtection="1">
      <alignment/>
      <protection/>
    </xf>
    <xf numFmtId="176" fontId="8" fillId="0" borderId="12" xfId="0" applyNumberFormat="1" applyFont="1" applyBorder="1" applyAlignment="1">
      <alignment/>
    </xf>
    <xf numFmtId="37" fontId="8" fillId="0" borderId="13" xfId="0" applyFont="1" applyBorder="1" applyAlignment="1" applyProtection="1">
      <alignment/>
      <protection/>
    </xf>
    <xf numFmtId="176" fontId="8" fillId="0" borderId="13" xfId="0" applyNumberFormat="1" applyFont="1" applyBorder="1" applyAlignment="1">
      <alignment/>
    </xf>
    <xf numFmtId="37" fontId="8" fillId="0" borderId="7" xfId="0" applyFont="1" applyBorder="1" applyAlignment="1" applyProtection="1">
      <alignment/>
      <protection/>
    </xf>
    <xf numFmtId="37" fontId="8" fillId="0" borderId="9" xfId="0" applyFont="1" applyBorder="1" applyAlignment="1" applyProtection="1">
      <alignment/>
      <protection/>
    </xf>
    <xf numFmtId="180" fontId="8" fillId="0" borderId="12" xfId="0" applyNumberFormat="1" applyFont="1" applyBorder="1" applyAlignment="1" applyProtection="1">
      <alignment/>
      <protection/>
    </xf>
    <xf numFmtId="183" fontId="8" fillId="0" borderId="12" xfId="0" applyNumberFormat="1" applyFont="1" applyBorder="1" applyAlignment="1" applyProtection="1">
      <alignment/>
      <protection/>
    </xf>
    <xf numFmtId="180" fontId="8" fillId="0" borderId="13" xfId="0" applyNumberFormat="1" applyFont="1" applyBorder="1" applyAlignment="1" applyProtection="1">
      <alignment/>
      <protection/>
    </xf>
    <xf numFmtId="183" fontId="8" fillId="0" borderId="13" xfId="0" applyNumberFormat="1" applyFont="1" applyBorder="1" applyAlignment="1" applyProtection="1">
      <alignment/>
      <protection/>
    </xf>
    <xf numFmtId="180" fontId="8" fillId="0" borderId="7" xfId="0" applyNumberFormat="1" applyFont="1" applyBorder="1" applyAlignment="1" applyProtection="1">
      <alignment/>
      <protection/>
    </xf>
    <xf numFmtId="183" fontId="8" fillId="0" borderId="7" xfId="0" applyNumberFormat="1" applyFont="1" applyBorder="1" applyAlignment="1" applyProtection="1">
      <alignment/>
      <protection/>
    </xf>
    <xf numFmtId="37" fontId="3" fillId="0" borderId="8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7" xfId="0" applyFont="1" applyBorder="1" applyAlignment="1">
      <alignment/>
    </xf>
    <xf numFmtId="37" fontId="3" fillId="0" borderId="5" xfId="0" applyFont="1" applyBorder="1" applyAlignment="1" applyProtection="1">
      <alignment/>
      <protection/>
    </xf>
    <xf numFmtId="37" fontId="1" fillId="0" borderId="3" xfId="0" applyFont="1" applyBorder="1" applyAlignment="1" applyProtection="1" quotePrefix="1">
      <alignment horizontal="left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182" fontId="8" fillId="0" borderId="12" xfId="0" applyNumberFormat="1" applyFont="1" applyBorder="1" applyAlignment="1" applyProtection="1">
      <alignment/>
      <protection/>
    </xf>
    <xf numFmtId="182" fontId="8" fillId="0" borderId="13" xfId="0" applyNumberFormat="1" applyFont="1" applyBorder="1" applyAlignment="1" applyProtection="1">
      <alignment/>
      <protection/>
    </xf>
    <xf numFmtId="182" fontId="8" fillId="0" borderId="7" xfId="0" applyNumberFormat="1" applyFont="1" applyBorder="1" applyAlignment="1" applyProtection="1">
      <alignment/>
      <protection/>
    </xf>
    <xf numFmtId="37" fontId="0" fillId="0" borderId="6" xfId="0" applyBorder="1" applyAlignment="1" applyProtection="1">
      <alignment horizontal="center" shrinkToFit="1"/>
      <protection/>
    </xf>
    <xf numFmtId="176" fontId="8" fillId="0" borderId="6" xfId="0" applyNumberFormat="1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177" fontId="8" fillId="0" borderId="6" xfId="0" applyNumberFormat="1" applyFont="1" applyBorder="1" applyAlignment="1" applyProtection="1">
      <alignment/>
      <protection/>
    </xf>
    <xf numFmtId="37" fontId="4" fillId="0" borderId="17" xfId="0" applyFont="1" applyBorder="1" applyAlignment="1" applyProtection="1">
      <alignment/>
      <protection/>
    </xf>
    <xf numFmtId="178" fontId="8" fillId="0" borderId="6" xfId="0" applyNumberFormat="1" applyFont="1" applyBorder="1" applyAlignment="1" applyProtection="1">
      <alignment/>
      <protection/>
    </xf>
    <xf numFmtId="37" fontId="8" fillId="0" borderId="6" xfId="0" applyFont="1" applyBorder="1" applyAlignment="1" applyProtection="1">
      <alignment/>
      <protection/>
    </xf>
    <xf numFmtId="176" fontId="8" fillId="0" borderId="6" xfId="0" applyNumberFormat="1" applyFont="1" applyBorder="1" applyAlignment="1">
      <alignment/>
    </xf>
    <xf numFmtId="37" fontId="4" fillId="0" borderId="17" xfId="0" applyFont="1" applyBorder="1" applyAlignment="1">
      <alignment/>
    </xf>
    <xf numFmtId="180" fontId="8" fillId="0" borderId="6" xfId="0" applyNumberFormat="1" applyFont="1" applyBorder="1" applyAlignment="1" applyProtection="1">
      <alignment/>
      <protection/>
    </xf>
    <xf numFmtId="182" fontId="8" fillId="0" borderId="6" xfId="0" applyNumberFormat="1" applyFont="1" applyBorder="1" applyAlignment="1" applyProtection="1">
      <alignment/>
      <protection/>
    </xf>
    <xf numFmtId="183" fontId="8" fillId="0" borderId="6" xfId="0" applyNumberFormat="1" applyFont="1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177" fontId="8" fillId="0" borderId="9" xfId="0" applyNumberFormat="1" applyFont="1" applyBorder="1" applyAlignment="1" applyProtection="1">
      <alignment/>
      <protection/>
    </xf>
    <xf numFmtId="177" fontId="0" fillId="0" borderId="9" xfId="0" applyNumberFormat="1" applyBorder="1" applyAlignment="1" applyProtection="1">
      <alignment horizontal="left"/>
      <protection/>
    </xf>
    <xf numFmtId="178" fontId="8" fillId="0" borderId="9" xfId="0" applyNumberFormat="1" applyFont="1" applyBorder="1" applyAlignment="1" applyProtection="1">
      <alignment/>
      <protection/>
    </xf>
    <xf numFmtId="180" fontId="8" fillId="0" borderId="9" xfId="0" applyNumberFormat="1" applyFont="1" applyBorder="1" applyAlignment="1" applyProtection="1">
      <alignment/>
      <protection/>
    </xf>
    <xf numFmtId="182" fontId="8" fillId="0" borderId="9" xfId="0" applyNumberFormat="1" applyFont="1" applyBorder="1" applyAlignment="1" applyProtection="1">
      <alignment/>
      <protection/>
    </xf>
    <xf numFmtId="183" fontId="8" fillId="0" borderId="9" xfId="0" applyNumberFormat="1" applyFont="1" applyBorder="1" applyAlignment="1" applyProtection="1">
      <alignment/>
      <protection/>
    </xf>
    <xf numFmtId="37" fontId="0" fillId="0" borderId="15" xfId="0" applyBorder="1" applyAlignment="1">
      <alignment/>
    </xf>
    <xf numFmtId="37" fontId="11" fillId="0" borderId="3" xfId="0" applyFont="1" applyBorder="1" applyAlignment="1" applyProtection="1">
      <alignment horizontal="left" shrinkToFit="1"/>
      <protection/>
    </xf>
    <xf numFmtId="37" fontId="11" fillId="0" borderId="3" xfId="0" applyFont="1" applyBorder="1" applyAlignment="1" applyProtection="1">
      <alignment horizontal="left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2" xfId="0" applyFont="1" applyFill="1" applyBorder="1" applyAlignment="1" applyProtection="1">
      <alignment horizontal="left"/>
      <protection/>
    </xf>
    <xf numFmtId="37" fontId="5" fillId="0" borderId="1" xfId="0" applyFont="1" applyBorder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0" fillId="0" borderId="9" xfId="0" applyFont="1" applyBorder="1" applyAlignment="1">
      <alignment/>
    </xf>
    <xf numFmtId="37" fontId="5" fillId="0" borderId="6" xfId="0" applyFont="1" applyBorder="1" applyAlignment="1" applyProtection="1">
      <alignment horizontal="left" shrinkToFit="1"/>
      <protection/>
    </xf>
    <xf numFmtId="37" fontId="5" fillId="0" borderId="7" xfId="0" applyFont="1" applyBorder="1" applyAlignment="1" applyProtection="1">
      <alignment horizontal="left" shrinkToFit="1"/>
      <protection/>
    </xf>
    <xf numFmtId="37" fontId="5" fillId="0" borderId="2" xfId="0" applyFont="1" applyBorder="1" applyAlignment="1" applyProtection="1">
      <alignment horizontal="left" shrinkToFit="1"/>
      <protection/>
    </xf>
    <xf numFmtId="37" fontId="5" fillId="0" borderId="3" xfId="0" applyFont="1" applyBorder="1" applyAlignment="1" applyProtection="1">
      <alignment horizontal="left" shrinkToFit="1"/>
      <protection/>
    </xf>
    <xf numFmtId="37" fontId="5" fillId="0" borderId="16" xfId="0" applyFont="1" applyBorder="1" applyAlignment="1" applyProtection="1">
      <alignment horizontal="left" shrinkToFit="1"/>
      <protection/>
    </xf>
    <xf numFmtId="37" fontId="3" fillId="0" borderId="2" xfId="0" applyFont="1" applyBorder="1" applyAlignment="1" applyProtection="1">
      <alignment horizontal="left" shrinkToFit="1"/>
      <protection/>
    </xf>
    <xf numFmtId="37" fontId="0" fillId="0" borderId="1" xfId="0" applyBorder="1" applyAlignment="1">
      <alignment shrinkToFit="1"/>
    </xf>
    <xf numFmtId="193" fontId="8" fillId="0" borderId="12" xfId="0" applyNumberFormat="1" applyFont="1" applyBorder="1" applyAlignment="1" applyProtection="1">
      <alignment/>
      <protection/>
    </xf>
    <xf numFmtId="37" fontId="3" fillId="0" borderId="10" xfId="0" applyFont="1" applyBorder="1" applyAlignment="1" applyProtection="1">
      <alignment shrinkToFit="1"/>
      <protection/>
    </xf>
    <xf numFmtId="37" fontId="3" fillId="0" borderId="18" xfId="0" applyFont="1" applyBorder="1" applyAlignment="1" applyProtection="1">
      <alignment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view="pageBreakPreview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7.90625" style="0" customWidth="1"/>
    <col min="14" max="14" width="4.72265625" style="0" customWidth="1"/>
    <col min="15" max="15" width="7.90625" style="0" customWidth="1"/>
    <col min="16" max="16" width="4.72265625" style="0" customWidth="1"/>
    <col min="17" max="17" width="12.453125" style="0" customWidth="1"/>
    <col min="18" max="18" width="7.18359375" style="0" customWidth="1"/>
    <col min="19" max="19" width="4.72265625" style="0" customWidth="1"/>
    <col min="20" max="20" width="12.72265625" style="0" customWidth="1"/>
    <col min="21" max="21" width="6.90625" style="0" customWidth="1"/>
    <col min="22" max="22" width="4.72265625" style="0" customWidth="1"/>
    <col min="23" max="23" width="11.72265625" style="0" bestFit="1" customWidth="1"/>
    <col min="24" max="24" width="12.18359375" style="0" customWidth="1"/>
    <col min="25" max="25" width="12.72265625" style="0" customWidth="1"/>
    <col min="26" max="26" width="7.0859375" style="0" customWidth="1"/>
    <col min="27" max="27" width="4.72265625" style="0" customWidth="1"/>
    <col min="28" max="28" width="12.72265625" style="0" customWidth="1"/>
    <col min="29" max="29" width="7.6328125" style="0" customWidth="1"/>
    <col min="30" max="30" width="4.72265625" style="0" customWidth="1"/>
    <col min="32" max="32" width="13.72265625" style="0" customWidth="1"/>
    <col min="33" max="33" width="10.36328125" style="0" bestFit="1" customWidth="1"/>
  </cols>
  <sheetData>
    <row r="1" spans="1:30" ht="19.5">
      <c r="A1" s="16" t="s">
        <v>55</v>
      </c>
      <c r="B1" s="8" t="s">
        <v>67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/>
      <c r="O1" s="23" t="s">
        <v>56</v>
      </c>
      <c r="P1" s="1"/>
      <c r="Q1" s="1"/>
      <c r="R1" s="1"/>
      <c r="S1" s="1"/>
      <c r="T1" s="1"/>
      <c r="U1" s="1"/>
      <c r="V1" s="1"/>
      <c r="W1" s="1"/>
      <c r="X1" s="23"/>
      <c r="Y1" s="1"/>
      <c r="Z1" s="1"/>
      <c r="AA1" s="1"/>
      <c r="AB1" s="4"/>
      <c r="AC1" s="1"/>
      <c r="AD1" s="23" t="s">
        <v>57</v>
      </c>
    </row>
    <row r="2" spans="2:31" ht="19.5">
      <c r="B2" s="5" t="s">
        <v>0</v>
      </c>
      <c r="C2" s="9" t="s">
        <v>1</v>
      </c>
      <c r="D2" s="63"/>
      <c r="E2" s="21" t="s">
        <v>29</v>
      </c>
      <c r="F2" s="32"/>
      <c r="G2" s="21" t="s">
        <v>29</v>
      </c>
      <c r="H2" s="32"/>
      <c r="I2" s="21" t="s">
        <v>72</v>
      </c>
      <c r="J2" s="63"/>
      <c r="K2" s="21" t="s">
        <v>58</v>
      </c>
      <c r="L2" s="63"/>
      <c r="M2" s="21" t="s">
        <v>2</v>
      </c>
      <c r="N2" s="63"/>
      <c r="O2" s="21" t="s">
        <v>73</v>
      </c>
      <c r="P2" s="63"/>
      <c r="Q2" s="68" t="s">
        <v>80</v>
      </c>
      <c r="R2" s="64"/>
      <c r="S2" s="64"/>
      <c r="T2" s="64"/>
      <c r="U2" s="64"/>
      <c r="V2" s="64"/>
      <c r="W2" s="64"/>
      <c r="X2" s="63"/>
      <c r="Y2" s="21" t="s">
        <v>81</v>
      </c>
      <c r="Z2" s="64"/>
      <c r="AA2" s="63"/>
      <c r="AB2" s="21" t="s">
        <v>82</v>
      </c>
      <c r="AC2" s="65"/>
      <c r="AD2" s="66"/>
      <c r="AE2" s="5" t="s">
        <v>0</v>
      </c>
    </row>
    <row r="3" spans="2:31" ht="19.5">
      <c r="B3" s="5" t="s">
        <v>0</v>
      </c>
      <c r="C3" s="9" t="s">
        <v>59</v>
      </c>
      <c r="D3" s="13" t="s">
        <v>4</v>
      </c>
      <c r="E3" s="9" t="s">
        <v>30</v>
      </c>
      <c r="F3" s="35" t="s">
        <v>31</v>
      </c>
      <c r="G3" s="9" t="s">
        <v>30</v>
      </c>
      <c r="H3" s="35" t="s">
        <v>31</v>
      </c>
      <c r="I3" s="9" t="s">
        <v>70</v>
      </c>
      <c r="J3" s="13" t="s">
        <v>4</v>
      </c>
      <c r="K3" s="9" t="s">
        <v>59</v>
      </c>
      <c r="L3" s="13" t="s">
        <v>4</v>
      </c>
      <c r="M3" s="9" t="s">
        <v>5</v>
      </c>
      <c r="N3" s="13" t="s">
        <v>4</v>
      </c>
      <c r="O3" s="9" t="s">
        <v>6</v>
      </c>
      <c r="P3" s="13" t="s">
        <v>4</v>
      </c>
      <c r="Q3" s="9" t="s">
        <v>74</v>
      </c>
      <c r="R3" s="99" t="s">
        <v>7</v>
      </c>
      <c r="S3" s="63"/>
      <c r="T3" s="12" t="s">
        <v>8</v>
      </c>
      <c r="U3" s="100" t="s">
        <v>7</v>
      </c>
      <c r="V3" s="63"/>
      <c r="W3" s="12" t="s">
        <v>8</v>
      </c>
      <c r="X3" s="13" t="s">
        <v>60</v>
      </c>
      <c r="Y3" s="9" t="s">
        <v>74</v>
      </c>
      <c r="Z3" s="100" t="s">
        <v>7</v>
      </c>
      <c r="AA3" s="66"/>
      <c r="AB3" s="13" t="s">
        <v>74</v>
      </c>
      <c r="AC3" s="100" t="s">
        <v>7</v>
      </c>
      <c r="AD3" s="66"/>
      <c r="AE3" s="2"/>
    </row>
    <row r="4" spans="2:32" ht="19.5">
      <c r="B4" s="3"/>
      <c r="C4" s="36"/>
      <c r="D4" s="67"/>
      <c r="E4" s="97"/>
      <c r="F4" s="67"/>
      <c r="G4" s="97" t="s">
        <v>75</v>
      </c>
      <c r="H4" s="67"/>
      <c r="I4" s="10"/>
      <c r="J4" s="67"/>
      <c r="K4" s="10" t="s">
        <v>53</v>
      </c>
      <c r="L4" s="67"/>
      <c r="M4" s="36"/>
      <c r="N4" s="67"/>
      <c r="O4" s="69" t="s">
        <v>79</v>
      </c>
      <c r="P4" s="67"/>
      <c r="Q4" s="36"/>
      <c r="R4" s="28" t="s">
        <v>9</v>
      </c>
      <c r="S4" s="22" t="s">
        <v>4</v>
      </c>
      <c r="T4" s="22" t="s">
        <v>10</v>
      </c>
      <c r="U4" s="28" t="s">
        <v>9</v>
      </c>
      <c r="V4" s="22" t="s">
        <v>4</v>
      </c>
      <c r="W4" s="22" t="s">
        <v>11</v>
      </c>
      <c r="X4" s="27" t="s">
        <v>54</v>
      </c>
      <c r="Y4" s="10"/>
      <c r="Z4" s="28" t="s">
        <v>9</v>
      </c>
      <c r="AA4" s="22" t="s">
        <v>4</v>
      </c>
      <c r="AB4" s="67"/>
      <c r="AC4" s="101" t="s">
        <v>9</v>
      </c>
      <c r="AD4" s="22" t="s">
        <v>4</v>
      </c>
      <c r="AE4" s="2"/>
      <c r="AF4" s="102" t="s">
        <v>68</v>
      </c>
    </row>
    <row r="5" spans="2:32" ht="19.5">
      <c r="B5" s="70" t="s">
        <v>32</v>
      </c>
      <c r="C5" s="39">
        <v>2.6</v>
      </c>
      <c r="D5" s="24">
        <f>RANK(C5,C$5:C$33)</f>
        <v>24</v>
      </c>
      <c r="E5" s="44">
        <v>93</v>
      </c>
      <c r="F5" s="24">
        <f aca="true" t="shared" si="0" ref="F5:F33">RANK(E5,E$5:E$33)</f>
        <v>8</v>
      </c>
      <c r="G5" s="44">
        <v>97.1</v>
      </c>
      <c r="H5" s="24">
        <f aca="true" t="shared" si="1" ref="H5:H33">RANK(G5,G$5:G$33)</f>
        <v>8</v>
      </c>
      <c r="I5" s="44">
        <v>17.3</v>
      </c>
      <c r="J5" s="24">
        <f aca="true" t="shared" si="2" ref="J5:J33">RANK(I5,I$5:I$33)</f>
        <v>10</v>
      </c>
      <c r="K5" s="44">
        <v>10.9</v>
      </c>
      <c r="L5" s="24">
        <f aca="true" t="shared" si="3" ref="L5:L33">RANK(K5,K$5:K$33)</f>
        <v>7</v>
      </c>
      <c r="M5" s="44">
        <v>14</v>
      </c>
      <c r="N5" s="24">
        <f aca="true" t="shared" si="4" ref="N5:N33">RANK(M5,M$5:M$33)</f>
        <v>5</v>
      </c>
      <c r="O5" s="47">
        <v>0.803</v>
      </c>
      <c r="P5" s="24">
        <f aca="true" t="shared" si="5" ref="P5:P33">RANK(O5,O$5:O$33)</f>
        <v>11</v>
      </c>
      <c r="Q5" s="40">
        <v>22884294</v>
      </c>
      <c r="R5" s="39">
        <f>ROUND(Q5/$AF5*100,1)</f>
        <v>35.9</v>
      </c>
      <c r="S5" s="24">
        <f aca="true" t="shared" si="6" ref="S5:S33">RANK(R5,R$5:R$33)</f>
        <v>17</v>
      </c>
      <c r="T5" s="40">
        <v>13155920</v>
      </c>
      <c r="U5" s="39">
        <f>ROUND(T5/$AF5*100,1)</f>
        <v>20.6</v>
      </c>
      <c r="V5" s="24">
        <f aca="true" t="shared" si="7" ref="V5:V33">RANK(U5,U$5:U$33)</f>
        <v>14</v>
      </c>
      <c r="W5" s="40">
        <v>2908951</v>
      </c>
      <c r="X5" s="40">
        <v>6819423</v>
      </c>
      <c r="Y5" s="40">
        <v>2912747</v>
      </c>
      <c r="Z5" s="39">
        <f>ROUND(Y5/$AF5*100,1)</f>
        <v>4.6</v>
      </c>
      <c r="AA5" s="26">
        <f aca="true" t="shared" si="8" ref="AA5:AA33">RANK(Z5,Z$5:Z$33)</f>
        <v>18</v>
      </c>
      <c r="AB5" s="40">
        <v>101781375</v>
      </c>
      <c r="AC5" s="39">
        <f>ROUND(AB5/$AF5*100,1)</f>
        <v>159.5</v>
      </c>
      <c r="AD5" s="24">
        <f aca="true" t="shared" si="9" ref="AD5:AD33">RANK(AC5,AC$5:AC$33)</f>
        <v>15</v>
      </c>
      <c r="AE5" s="2"/>
      <c r="AF5" s="103">
        <v>63816570</v>
      </c>
    </row>
    <row r="6" spans="2:32" ht="19.5">
      <c r="B6" s="71" t="s">
        <v>12</v>
      </c>
      <c r="C6" s="41">
        <v>2.9</v>
      </c>
      <c r="D6" s="25">
        <f aca="true" t="shared" si="10" ref="D6:D33">RANK($C6,C$5:C$33)</f>
        <v>22</v>
      </c>
      <c r="E6" s="45">
        <v>84.5</v>
      </c>
      <c r="F6" s="33">
        <f t="shared" si="0"/>
        <v>19</v>
      </c>
      <c r="G6" s="45">
        <v>87.3</v>
      </c>
      <c r="H6" s="33">
        <f t="shared" si="1"/>
        <v>21</v>
      </c>
      <c r="I6" s="45">
        <v>18.3</v>
      </c>
      <c r="J6" s="33">
        <f t="shared" si="2"/>
        <v>7</v>
      </c>
      <c r="K6" s="45">
        <v>13.8</v>
      </c>
      <c r="L6" s="33">
        <f t="shared" si="3"/>
        <v>1</v>
      </c>
      <c r="M6" s="45">
        <v>14.8</v>
      </c>
      <c r="N6" s="33">
        <f t="shared" si="4"/>
        <v>3</v>
      </c>
      <c r="O6" s="48">
        <v>1.07</v>
      </c>
      <c r="P6" s="33">
        <f t="shared" si="5"/>
        <v>3</v>
      </c>
      <c r="Q6" s="51">
        <v>14005910</v>
      </c>
      <c r="R6" s="52">
        <f aca="true" t="shared" si="11" ref="R6:R33">ROUND(Q6/$AF6*100,1)</f>
        <v>19.9</v>
      </c>
      <c r="S6" s="33">
        <f t="shared" si="6"/>
        <v>27</v>
      </c>
      <c r="T6" s="51">
        <v>2541544</v>
      </c>
      <c r="U6" s="52">
        <f aca="true" t="shared" si="12" ref="U6:U33">ROUND(T6/$AF6*100,1)</f>
        <v>3.6</v>
      </c>
      <c r="V6" s="33">
        <f t="shared" si="7"/>
        <v>28</v>
      </c>
      <c r="W6" s="51">
        <v>323534</v>
      </c>
      <c r="X6" s="51">
        <v>11140832</v>
      </c>
      <c r="Y6" s="51">
        <v>1151154</v>
      </c>
      <c r="Z6" s="52">
        <f aca="true" t="shared" si="13" ref="Z6:Z33">ROUND(Y6/$AF6*100,1)</f>
        <v>1.6</v>
      </c>
      <c r="AA6" s="37">
        <f t="shared" si="8"/>
        <v>26</v>
      </c>
      <c r="AB6" s="51">
        <v>109649204</v>
      </c>
      <c r="AC6" s="41">
        <f aca="true" t="shared" si="14" ref="AC6:AC33">ROUND(AB6/$AF6*100,1)</f>
        <v>155.6</v>
      </c>
      <c r="AD6" s="33">
        <f t="shared" si="9"/>
        <v>17</v>
      </c>
      <c r="AE6" s="2"/>
      <c r="AF6" s="103">
        <v>70476511</v>
      </c>
    </row>
    <row r="7" spans="2:32" ht="19.5">
      <c r="B7" s="71" t="s">
        <v>33</v>
      </c>
      <c r="C7" s="41">
        <v>1</v>
      </c>
      <c r="D7" s="25">
        <f t="shared" si="10"/>
        <v>28</v>
      </c>
      <c r="E7" s="45">
        <v>93.4</v>
      </c>
      <c r="F7" s="33">
        <f t="shared" si="0"/>
        <v>7</v>
      </c>
      <c r="G7" s="45">
        <v>98</v>
      </c>
      <c r="H7" s="33">
        <f t="shared" si="1"/>
        <v>6</v>
      </c>
      <c r="I7" s="45">
        <v>17.8</v>
      </c>
      <c r="J7" s="33">
        <f t="shared" si="2"/>
        <v>8</v>
      </c>
      <c r="K7" s="45">
        <v>10.3</v>
      </c>
      <c r="L7" s="33">
        <f t="shared" si="3"/>
        <v>9</v>
      </c>
      <c r="M7" s="45">
        <v>14.1</v>
      </c>
      <c r="N7" s="33">
        <f t="shared" si="4"/>
        <v>4</v>
      </c>
      <c r="O7" s="48">
        <v>0.714</v>
      </c>
      <c r="P7" s="33">
        <f t="shared" si="5"/>
        <v>15</v>
      </c>
      <c r="Q7" s="51">
        <v>12646195</v>
      </c>
      <c r="R7" s="52">
        <f t="shared" si="11"/>
        <v>46.3</v>
      </c>
      <c r="S7" s="33">
        <f t="shared" si="6"/>
        <v>12</v>
      </c>
      <c r="T7" s="51">
        <v>5949252</v>
      </c>
      <c r="U7" s="52">
        <f t="shared" si="12"/>
        <v>21.8</v>
      </c>
      <c r="V7" s="33">
        <f t="shared" si="7"/>
        <v>13</v>
      </c>
      <c r="W7" s="51">
        <v>755494</v>
      </c>
      <c r="X7" s="51">
        <v>5941449</v>
      </c>
      <c r="Y7" s="51">
        <v>3351802</v>
      </c>
      <c r="Z7" s="52">
        <f t="shared" si="13"/>
        <v>12.3</v>
      </c>
      <c r="AA7" s="37">
        <f t="shared" si="8"/>
        <v>1</v>
      </c>
      <c r="AB7" s="51">
        <v>48405611</v>
      </c>
      <c r="AC7" s="41">
        <f t="shared" si="14"/>
        <v>177.3</v>
      </c>
      <c r="AD7" s="33">
        <f t="shared" si="9"/>
        <v>11</v>
      </c>
      <c r="AE7" s="2"/>
      <c r="AF7" s="103">
        <v>27295342</v>
      </c>
    </row>
    <row r="8" spans="2:32" ht="19.5">
      <c r="B8" s="72" t="s">
        <v>34</v>
      </c>
      <c r="C8" s="41">
        <v>1.6</v>
      </c>
      <c r="D8" s="25">
        <f t="shared" si="10"/>
        <v>27</v>
      </c>
      <c r="E8" s="45">
        <v>91.8</v>
      </c>
      <c r="F8" s="33">
        <f t="shared" si="0"/>
        <v>10</v>
      </c>
      <c r="G8" s="45">
        <v>95.7</v>
      </c>
      <c r="H8" s="33">
        <f t="shared" si="1"/>
        <v>12</v>
      </c>
      <c r="I8" s="45">
        <v>15.9</v>
      </c>
      <c r="J8" s="33">
        <f t="shared" si="2"/>
        <v>14</v>
      </c>
      <c r="K8" s="45">
        <v>9</v>
      </c>
      <c r="L8" s="33">
        <f t="shared" si="3"/>
        <v>15</v>
      </c>
      <c r="M8" s="45">
        <v>11.3</v>
      </c>
      <c r="N8" s="33">
        <f t="shared" si="4"/>
        <v>14</v>
      </c>
      <c r="O8" s="48">
        <v>0.686</v>
      </c>
      <c r="P8" s="33">
        <f t="shared" si="5"/>
        <v>16</v>
      </c>
      <c r="Q8" s="51">
        <v>12659853</v>
      </c>
      <c r="R8" s="52">
        <f t="shared" si="11"/>
        <v>33.7</v>
      </c>
      <c r="S8" s="33">
        <f t="shared" si="6"/>
        <v>18</v>
      </c>
      <c r="T8" s="51">
        <v>6163265</v>
      </c>
      <c r="U8" s="52">
        <f t="shared" si="12"/>
        <v>16.4</v>
      </c>
      <c r="V8" s="33">
        <f t="shared" si="7"/>
        <v>19</v>
      </c>
      <c r="W8" s="51">
        <v>485487</v>
      </c>
      <c r="X8" s="51">
        <v>6011101</v>
      </c>
      <c r="Y8" s="51">
        <v>2159915</v>
      </c>
      <c r="Z8" s="52">
        <f t="shared" si="13"/>
        <v>5.8</v>
      </c>
      <c r="AA8" s="37">
        <f t="shared" si="8"/>
        <v>12</v>
      </c>
      <c r="AB8" s="51">
        <v>58544442</v>
      </c>
      <c r="AC8" s="41">
        <f t="shared" si="14"/>
        <v>156</v>
      </c>
      <c r="AD8" s="33">
        <f t="shared" si="9"/>
        <v>16</v>
      </c>
      <c r="AE8" s="2"/>
      <c r="AF8" s="103">
        <v>37540146</v>
      </c>
    </row>
    <row r="9" spans="2:32" ht="19.5">
      <c r="B9" s="72" t="s">
        <v>35</v>
      </c>
      <c r="C9" s="41">
        <v>4.6</v>
      </c>
      <c r="D9" s="25">
        <f t="shared" si="10"/>
        <v>15</v>
      </c>
      <c r="E9" s="45">
        <v>94.8</v>
      </c>
      <c r="F9" s="33">
        <f t="shared" si="0"/>
        <v>2</v>
      </c>
      <c r="G9" s="45">
        <v>99.1</v>
      </c>
      <c r="H9" s="33">
        <f t="shared" si="1"/>
        <v>4</v>
      </c>
      <c r="I9" s="45">
        <v>12.9</v>
      </c>
      <c r="J9" s="33">
        <f t="shared" si="2"/>
        <v>22</v>
      </c>
      <c r="K9" s="45">
        <v>8.4</v>
      </c>
      <c r="L9" s="33">
        <f t="shared" si="3"/>
        <v>17</v>
      </c>
      <c r="M9" s="45">
        <v>10.4</v>
      </c>
      <c r="N9" s="33">
        <f t="shared" si="4"/>
        <v>19</v>
      </c>
      <c r="O9" s="48">
        <v>0.96</v>
      </c>
      <c r="P9" s="33">
        <f t="shared" si="5"/>
        <v>6</v>
      </c>
      <c r="Q9" s="51">
        <v>6646778</v>
      </c>
      <c r="R9" s="52">
        <f t="shared" si="11"/>
        <v>23.9</v>
      </c>
      <c r="S9" s="33">
        <f t="shared" si="6"/>
        <v>24</v>
      </c>
      <c r="T9" s="51">
        <v>4181862</v>
      </c>
      <c r="U9" s="52">
        <f t="shared" si="12"/>
        <v>15</v>
      </c>
      <c r="V9" s="33">
        <f t="shared" si="7"/>
        <v>21</v>
      </c>
      <c r="W9" s="51">
        <v>2013</v>
      </c>
      <c r="X9" s="51">
        <v>2462903</v>
      </c>
      <c r="Y9" s="51">
        <v>0</v>
      </c>
      <c r="Z9" s="52">
        <f t="shared" si="13"/>
        <v>0</v>
      </c>
      <c r="AA9" s="37">
        <f t="shared" si="8"/>
        <v>29</v>
      </c>
      <c r="AB9" s="51">
        <v>49347583</v>
      </c>
      <c r="AC9" s="41">
        <f t="shared" si="14"/>
        <v>177.4</v>
      </c>
      <c r="AD9" s="33">
        <f t="shared" si="9"/>
        <v>10</v>
      </c>
      <c r="AE9" s="2"/>
      <c r="AF9" s="103">
        <v>27813487</v>
      </c>
    </row>
    <row r="10" spans="2:32" ht="19.5">
      <c r="B10" s="72" t="s">
        <v>36</v>
      </c>
      <c r="C10" s="41">
        <v>4.5</v>
      </c>
      <c r="D10" s="25">
        <f t="shared" si="10"/>
        <v>16</v>
      </c>
      <c r="E10" s="45">
        <v>84.1</v>
      </c>
      <c r="F10" s="33">
        <f t="shared" si="0"/>
        <v>20</v>
      </c>
      <c r="G10" s="45">
        <v>87.4</v>
      </c>
      <c r="H10" s="33">
        <f t="shared" si="1"/>
        <v>19</v>
      </c>
      <c r="I10" s="45">
        <v>14.6</v>
      </c>
      <c r="J10" s="33">
        <f t="shared" si="2"/>
        <v>18</v>
      </c>
      <c r="K10" s="45">
        <v>8.5</v>
      </c>
      <c r="L10" s="33">
        <f t="shared" si="3"/>
        <v>16</v>
      </c>
      <c r="M10" s="45">
        <v>10.9</v>
      </c>
      <c r="N10" s="33">
        <f t="shared" si="4"/>
        <v>17</v>
      </c>
      <c r="O10" s="48">
        <v>1.053</v>
      </c>
      <c r="P10" s="33">
        <f t="shared" si="5"/>
        <v>4</v>
      </c>
      <c r="Q10" s="51">
        <v>14597435</v>
      </c>
      <c r="R10" s="52">
        <f t="shared" si="11"/>
        <v>38.3</v>
      </c>
      <c r="S10" s="33">
        <f t="shared" si="6"/>
        <v>16</v>
      </c>
      <c r="T10" s="51">
        <v>7585473</v>
      </c>
      <c r="U10" s="52">
        <f t="shared" si="12"/>
        <v>19.9</v>
      </c>
      <c r="V10" s="33">
        <f t="shared" si="7"/>
        <v>17</v>
      </c>
      <c r="W10" s="51">
        <v>4246914</v>
      </c>
      <c r="X10" s="51">
        <v>2765048</v>
      </c>
      <c r="Y10" s="51">
        <v>554000</v>
      </c>
      <c r="Z10" s="52">
        <f t="shared" si="13"/>
        <v>1.5</v>
      </c>
      <c r="AA10" s="37">
        <f t="shared" si="8"/>
        <v>27</v>
      </c>
      <c r="AB10" s="51">
        <v>47883479</v>
      </c>
      <c r="AC10" s="41">
        <f>ROUND(AB10/$AF10*100,1)</f>
        <v>125.5</v>
      </c>
      <c r="AD10" s="33">
        <f t="shared" si="9"/>
        <v>22</v>
      </c>
      <c r="AE10" s="2"/>
      <c r="AF10" s="103">
        <v>38146499</v>
      </c>
    </row>
    <row r="11" spans="2:32" ht="19.5">
      <c r="B11" s="72" t="s">
        <v>37</v>
      </c>
      <c r="C11" s="41">
        <v>2</v>
      </c>
      <c r="D11" s="25">
        <f t="shared" si="10"/>
        <v>25</v>
      </c>
      <c r="E11" s="45">
        <v>95.8</v>
      </c>
      <c r="F11" s="33">
        <f t="shared" si="0"/>
        <v>1</v>
      </c>
      <c r="G11" s="45">
        <v>100</v>
      </c>
      <c r="H11" s="33">
        <f t="shared" si="1"/>
        <v>1</v>
      </c>
      <c r="I11" s="45">
        <v>16.3</v>
      </c>
      <c r="J11" s="33">
        <f t="shared" si="2"/>
        <v>13</v>
      </c>
      <c r="K11" s="45">
        <v>10.5</v>
      </c>
      <c r="L11" s="33">
        <f t="shared" si="3"/>
        <v>8</v>
      </c>
      <c r="M11" s="45">
        <v>12.9</v>
      </c>
      <c r="N11" s="33">
        <f t="shared" si="4"/>
        <v>7</v>
      </c>
      <c r="O11" s="48">
        <v>0.816</v>
      </c>
      <c r="P11" s="33">
        <f t="shared" si="5"/>
        <v>9</v>
      </c>
      <c r="Q11" s="51">
        <v>2238498</v>
      </c>
      <c r="R11" s="52">
        <f t="shared" si="11"/>
        <v>14.8</v>
      </c>
      <c r="S11" s="33">
        <f t="shared" si="6"/>
        <v>29</v>
      </c>
      <c r="T11" s="51">
        <v>454721</v>
      </c>
      <c r="U11" s="52">
        <f t="shared" si="12"/>
        <v>3</v>
      </c>
      <c r="V11" s="33">
        <f t="shared" si="7"/>
        <v>29</v>
      </c>
      <c r="W11" s="51">
        <v>4557</v>
      </c>
      <c r="X11" s="51">
        <v>1779220</v>
      </c>
      <c r="Y11" s="51">
        <v>1147051</v>
      </c>
      <c r="Z11" s="52">
        <f t="shared" si="13"/>
        <v>7.6</v>
      </c>
      <c r="AA11" s="37">
        <f t="shared" si="8"/>
        <v>5</v>
      </c>
      <c r="AB11" s="51">
        <v>25686526</v>
      </c>
      <c r="AC11" s="41">
        <f t="shared" si="14"/>
        <v>169.6</v>
      </c>
      <c r="AD11" s="33">
        <f t="shared" si="9"/>
        <v>14</v>
      </c>
      <c r="AE11" s="2"/>
      <c r="AF11" s="103">
        <v>15145835</v>
      </c>
    </row>
    <row r="12" spans="2:32" ht="19.5">
      <c r="B12" s="72" t="s">
        <v>38</v>
      </c>
      <c r="C12" s="41">
        <v>0.9</v>
      </c>
      <c r="D12" s="25">
        <f t="shared" si="10"/>
        <v>29</v>
      </c>
      <c r="E12" s="45">
        <v>93.8</v>
      </c>
      <c r="F12" s="33">
        <f t="shared" si="0"/>
        <v>6</v>
      </c>
      <c r="G12" s="45">
        <v>97.6</v>
      </c>
      <c r="H12" s="33">
        <f t="shared" si="1"/>
        <v>7</v>
      </c>
      <c r="I12" s="45">
        <v>13.5</v>
      </c>
      <c r="J12" s="33">
        <f t="shared" si="2"/>
        <v>20</v>
      </c>
      <c r="K12" s="45">
        <v>9.5</v>
      </c>
      <c r="L12" s="33">
        <f t="shared" si="3"/>
        <v>12</v>
      </c>
      <c r="M12" s="45">
        <v>12.8</v>
      </c>
      <c r="N12" s="33">
        <f t="shared" si="4"/>
        <v>8</v>
      </c>
      <c r="O12" s="48">
        <v>0.451</v>
      </c>
      <c r="P12" s="33">
        <f t="shared" si="5"/>
        <v>21</v>
      </c>
      <c r="Q12" s="51">
        <v>1318001</v>
      </c>
      <c r="R12" s="52">
        <f t="shared" si="11"/>
        <v>23.7</v>
      </c>
      <c r="S12" s="33">
        <f t="shared" si="6"/>
        <v>25</v>
      </c>
      <c r="T12" s="51">
        <v>818277</v>
      </c>
      <c r="U12" s="52">
        <f t="shared" si="12"/>
        <v>14.7</v>
      </c>
      <c r="V12" s="33">
        <f t="shared" si="7"/>
        <v>22</v>
      </c>
      <c r="W12" s="51">
        <v>88649</v>
      </c>
      <c r="X12" s="51">
        <v>411075</v>
      </c>
      <c r="Y12" s="51">
        <v>131219</v>
      </c>
      <c r="Z12" s="52">
        <f t="shared" si="13"/>
        <v>2.4</v>
      </c>
      <c r="AA12" s="37">
        <f t="shared" si="8"/>
        <v>24</v>
      </c>
      <c r="AB12" s="51">
        <v>10492797</v>
      </c>
      <c r="AC12" s="41">
        <f t="shared" si="14"/>
        <v>189</v>
      </c>
      <c r="AD12" s="33">
        <f t="shared" si="9"/>
        <v>6</v>
      </c>
      <c r="AE12" s="2"/>
      <c r="AF12" s="103">
        <v>5552030</v>
      </c>
    </row>
    <row r="13" spans="2:32" ht="19.5">
      <c r="B13" s="72" t="s">
        <v>39</v>
      </c>
      <c r="C13" s="41">
        <v>8.1</v>
      </c>
      <c r="D13" s="25">
        <f t="shared" si="10"/>
        <v>6</v>
      </c>
      <c r="E13" s="45">
        <v>69.8</v>
      </c>
      <c r="F13" s="33">
        <f t="shared" si="0"/>
        <v>28</v>
      </c>
      <c r="G13" s="45">
        <v>72</v>
      </c>
      <c r="H13" s="33">
        <f t="shared" si="1"/>
        <v>28</v>
      </c>
      <c r="I13" s="45">
        <v>12.3</v>
      </c>
      <c r="J13" s="33">
        <f t="shared" si="2"/>
        <v>23</v>
      </c>
      <c r="K13" s="45">
        <v>7.9</v>
      </c>
      <c r="L13" s="33">
        <f t="shared" si="3"/>
        <v>20</v>
      </c>
      <c r="M13" s="45">
        <v>10.5</v>
      </c>
      <c r="N13" s="33">
        <f t="shared" si="4"/>
        <v>18</v>
      </c>
      <c r="O13" s="48">
        <v>1.326</v>
      </c>
      <c r="P13" s="33">
        <f t="shared" si="5"/>
        <v>2</v>
      </c>
      <c r="Q13" s="51">
        <v>8291921</v>
      </c>
      <c r="R13" s="52">
        <f t="shared" si="11"/>
        <v>50.6</v>
      </c>
      <c r="S13" s="33">
        <f t="shared" si="6"/>
        <v>10</v>
      </c>
      <c r="T13" s="51">
        <v>4367054</v>
      </c>
      <c r="U13" s="52">
        <f t="shared" si="12"/>
        <v>26.7</v>
      </c>
      <c r="V13" s="33">
        <f t="shared" si="7"/>
        <v>9</v>
      </c>
      <c r="W13" s="51">
        <v>284709</v>
      </c>
      <c r="X13" s="51">
        <v>3640158</v>
      </c>
      <c r="Y13" s="51">
        <v>1110000</v>
      </c>
      <c r="Z13" s="52">
        <f t="shared" si="13"/>
        <v>6.8</v>
      </c>
      <c r="AA13" s="37">
        <f t="shared" si="8"/>
        <v>8</v>
      </c>
      <c r="AB13" s="51">
        <v>21211996</v>
      </c>
      <c r="AC13" s="41">
        <f t="shared" si="14"/>
        <v>129.5</v>
      </c>
      <c r="AD13" s="33">
        <f t="shared" si="9"/>
        <v>21</v>
      </c>
      <c r="AE13" s="2"/>
      <c r="AF13" s="103">
        <v>16382626</v>
      </c>
    </row>
    <row r="14" spans="2:32" ht="19.5">
      <c r="B14" s="72" t="s">
        <v>40</v>
      </c>
      <c r="C14" s="41">
        <v>3.2</v>
      </c>
      <c r="D14" s="25">
        <f t="shared" si="10"/>
        <v>18</v>
      </c>
      <c r="E14" s="45">
        <v>86.7</v>
      </c>
      <c r="F14" s="33">
        <f t="shared" si="0"/>
        <v>17</v>
      </c>
      <c r="G14" s="45">
        <v>89.9</v>
      </c>
      <c r="H14" s="33">
        <f t="shared" si="1"/>
        <v>17</v>
      </c>
      <c r="I14" s="45">
        <v>16.6</v>
      </c>
      <c r="J14" s="33">
        <f t="shared" si="2"/>
        <v>12</v>
      </c>
      <c r="K14" s="45">
        <v>9.2</v>
      </c>
      <c r="L14" s="33">
        <f t="shared" si="3"/>
        <v>13</v>
      </c>
      <c r="M14" s="45">
        <v>12.1</v>
      </c>
      <c r="N14" s="33">
        <f t="shared" si="4"/>
        <v>13</v>
      </c>
      <c r="O14" s="48">
        <v>0.536</v>
      </c>
      <c r="P14" s="33">
        <f t="shared" si="5"/>
        <v>19</v>
      </c>
      <c r="Q14" s="51">
        <v>1189765</v>
      </c>
      <c r="R14" s="52">
        <f t="shared" si="11"/>
        <v>19.9</v>
      </c>
      <c r="S14" s="33">
        <f t="shared" si="6"/>
        <v>27</v>
      </c>
      <c r="T14" s="51">
        <v>317992</v>
      </c>
      <c r="U14" s="52">
        <f t="shared" si="12"/>
        <v>5.3</v>
      </c>
      <c r="V14" s="33">
        <f t="shared" si="7"/>
        <v>26</v>
      </c>
      <c r="W14" s="51">
        <v>118977</v>
      </c>
      <c r="X14" s="51">
        <v>752796</v>
      </c>
      <c r="Y14" s="51">
        <v>380445</v>
      </c>
      <c r="Z14" s="52">
        <f t="shared" si="13"/>
        <v>6.4</v>
      </c>
      <c r="AA14" s="37">
        <f t="shared" si="8"/>
        <v>10</v>
      </c>
      <c r="AB14" s="51">
        <v>11594914</v>
      </c>
      <c r="AC14" s="41">
        <f t="shared" si="14"/>
        <v>194.3</v>
      </c>
      <c r="AD14" s="33">
        <f t="shared" si="9"/>
        <v>4</v>
      </c>
      <c r="AE14" s="2"/>
      <c r="AF14" s="103">
        <v>5968644</v>
      </c>
    </row>
    <row r="15" spans="2:32" ht="19.5">
      <c r="B15" s="71" t="s">
        <v>42</v>
      </c>
      <c r="C15" s="41">
        <v>8</v>
      </c>
      <c r="D15" s="25">
        <f t="shared" si="10"/>
        <v>7</v>
      </c>
      <c r="E15" s="45">
        <v>84.8</v>
      </c>
      <c r="F15" s="33">
        <f t="shared" si="0"/>
        <v>18</v>
      </c>
      <c r="G15" s="45">
        <v>88.4</v>
      </c>
      <c r="H15" s="33">
        <f t="shared" si="1"/>
        <v>18</v>
      </c>
      <c r="I15" s="45">
        <v>19.4</v>
      </c>
      <c r="J15" s="33">
        <f t="shared" si="2"/>
        <v>5</v>
      </c>
      <c r="K15" s="45">
        <v>9.7</v>
      </c>
      <c r="L15" s="33">
        <f t="shared" si="3"/>
        <v>11</v>
      </c>
      <c r="M15" s="45">
        <v>11.2</v>
      </c>
      <c r="N15" s="33">
        <f t="shared" si="4"/>
        <v>15</v>
      </c>
      <c r="O15" s="48">
        <v>0.317</v>
      </c>
      <c r="P15" s="33">
        <f t="shared" si="5"/>
        <v>24</v>
      </c>
      <c r="Q15" s="51">
        <v>3376252</v>
      </c>
      <c r="R15" s="52">
        <f t="shared" si="11"/>
        <v>52.1</v>
      </c>
      <c r="S15" s="33">
        <f t="shared" si="6"/>
        <v>8</v>
      </c>
      <c r="T15" s="51">
        <v>2585209</v>
      </c>
      <c r="U15" s="52">
        <f t="shared" si="12"/>
        <v>39.9</v>
      </c>
      <c r="V15" s="33">
        <f t="shared" si="7"/>
        <v>4</v>
      </c>
      <c r="W15" s="51">
        <v>133977</v>
      </c>
      <c r="X15" s="51">
        <v>657066</v>
      </c>
      <c r="Y15" s="51">
        <v>426672</v>
      </c>
      <c r="Z15" s="52">
        <f t="shared" si="13"/>
        <v>6.6</v>
      </c>
      <c r="AA15" s="37">
        <f t="shared" si="8"/>
        <v>9</v>
      </c>
      <c r="AB15" s="51">
        <v>11370574</v>
      </c>
      <c r="AC15" s="41">
        <f t="shared" si="14"/>
        <v>175.4</v>
      </c>
      <c r="AD15" s="33">
        <f t="shared" si="9"/>
        <v>12</v>
      </c>
      <c r="AE15" s="2"/>
      <c r="AF15" s="103">
        <v>6481344</v>
      </c>
    </row>
    <row r="16" spans="2:32" ht="19.5">
      <c r="B16" s="72" t="s">
        <v>61</v>
      </c>
      <c r="C16" s="41">
        <v>14</v>
      </c>
      <c r="D16" s="25">
        <f t="shared" si="10"/>
        <v>2</v>
      </c>
      <c r="E16" s="45">
        <v>92.8</v>
      </c>
      <c r="F16" s="33">
        <f t="shared" si="0"/>
        <v>9</v>
      </c>
      <c r="G16" s="45">
        <v>97.1</v>
      </c>
      <c r="H16" s="33">
        <f t="shared" si="1"/>
        <v>8</v>
      </c>
      <c r="I16" s="45">
        <v>14.7</v>
      </c>
      <c r="J16" s="33">
        <f t="shared" si="2"/>
        <v>17</v>
      </c>
      <c r="K16" s="45">
        <v>6.7</v>
      </c>
      <c r="L16" s="33">
        <f t="shared" si="3"/>
        <v>23</v>
      </c>
      <c r="M16" s="45">
        <v>8.5</v>
      </c>
      <c r="N16" s="33">
        <f t="shared" si="4"/>
        <v>22</v>
      </c>
      <c r="O16" s="48">
        <v>0.981</v>
      </c>
      <c r="P16" s="33">
        <f t="shared" si="5"/>
        <v>5</v>
      </c>
      <c r="Q16" s="51">
        <v>7934849</v>
      </c>
      <c r="R16" s="52">
        <f t="shared" si="11"/>
        <v>59.1</v>
      </c>
      <c r="S16" s="33">
        <f t="shared" si="6"/>
        <v>7</v>
      </c>
      <c r="T16" s="51">
        <v>3522094</v>
      </c>
      <c r="U16" s="52">
        <f t="shared" si="12"/>
        <v>26.2</v>
      </c>
      <c r="V16" s="33">
        <f t="shared" si="7"/>
        <v>10</v>
      </c>
      <c r="W16" s="51">
        <v>378482</v>
      </c>
      <c r="X16" s="51">
        <v>4034273</v>
      </c>
      <c r="Y16" s="51">
        <v>1426739</v>
      </c>
      <c r="Z16" s="52">
        <f t="shared" si="13"/>
        <v>10.6</v>
      </c>
      <c r="AA16" s="37">
        <f t="shared" si="8"/>
        <v>2</v>
      </c>
      <c r="AB16" s="51">
        <v>18663317</v>
      </c>
      <c r="AC16" s="41">
        <f t="shared" si="14"/>
        <v>138.9</v>
      </c>
      <c r="AD16" s="33">
        <f t="shared" si="9"/>
        <v>19</v>
      </c>
      <c r="AE16" s="2"/>
      <c r="AF16" s="103">
        <v>13436344</v>
      </c>
    </row>
    <row r="17" spans="2:32" ht="19.5">
      <c r="B17" s="72" t="s">
        <v>62</v>
      </c>
      <c r="C17" s="41">
        <v>3</v>
      </c>
      <c r="D17" s="25">
        <f t="shared" si="10"/>
        <v>21</v>
      </c>
      <c r="E17" s="45">
        <v>91.6</v>
      </c>
      <c r="F17" s="33">
        <f t="shared" si="0"/>
        <v>11</v>
      </c>
      <c r="G17" s="45">
        <v>96.2</v>
      </c>
      <c r="H17" s="33">
        <f t="shared" si="1"/>
        <v>11</v>
      </c>
      <c r="I17" s="45">
        <v>17.2</v>
      </c>
      <c r="J17" s="33">
        <f t="shared" si="2"/>
        <v>11</v>
      </c>
      <c r="K17" s="45">
        <v>11.1</v>
      </c>
      <c r="L17" s="33">
        <f t="shared" si="3"/>
        <v>6</v>
      </c>
      <c r="M17" s="45">
        <v>14</v>
      </c>
      <c r="N17" s="33">
        <f t="shared" si="4"/>
        <v>5</v>
      </c>
      <c r="O17" s="48">
        <v>0.522</v>
      </c>
      <c r="P17" s="33">
        <f t="shared" si="5"/>
        <v>20</v>
      </c>
      <c r="Q17" s="51">
        <v>3097513</v>
      </c>
      <c r="R17" s="52">
        <f t="shared" si="11"/>
        <v>20</v>
      </c>
      <c r="S17" s="33">
        <f t="shared" si="6"/>
        <v>26</v>
      </c>
      <c r="T17" s="51">
        <v>578043</v>
      </c>
      <c r="U17" s="52">
        <f t="shared" si="12"/>
        <v>3.7</v>
      </c>
      <c r="V17" s="33">
        <f t="shared" si="7"/>
        <v>27</v>
      </c>
      <c r="W17" s="51">
        <v>196553</v>
      </c>
      <c r="X17" s="51">
        <v>2322917</v>
      </c>
      <c r="Y17" s="51">
        <v>892592</v>
      </c>
      <c r="Z17" s="52">
        <f t="shared" si="13"/>
        <v>5.8</v>
      </c>
      <c r="AA17" s="37">
        <f t="shared" si="8"/>
        <v>12</v>
      </c>
      <c r="AB17" s="51">
        <v>27526442</v>
      </c>
      <c r="AC17" s="41">
        <f t="shared" si="14"/>
        <v>178.1</v>
      </c>
      <c r="AD17" s="33">
        <f t="shared" si="9"/>
        <v>9</v>
      </c>
      <c r="AE17" s="2"/>
      <c r="AF17" s="103">
        <v>15458474</v>
      </c>
    </row>
    <row r="18" spans="2:32" ht="19.5">
      <c r="B18" s="73" t="s">
        <v>63</v>
      </c>
      <c r="C18" s="42">
        <v>3.1</v>
      </c>
      <c r="D18" s="30">
        <f t="shared" si="10"/>
        <v>20</v>
      </c>
      <c r="E18" s="46">
        <v>94.2</v>
      </c>
      <c r="F18" s="30">
        <f t="shared" si="0"/>
        <v>5</v>
      </c>
      <c r="G18" s="46">
        <v>98.2</v>
      </c>
      <c r="H18" s="30">
        <f t="shared" si="1"/>
        <v>5</v>
      </c>
      <c r="I18" s="46">
        <v>21.5</v>
      </c>
      <c r="J18" s="30">
        <f t="shared" si="2"/>
        <v>3</v>
      </c>
      <c r="K18" s="46">
        <v>12.9</v>
      </c>
      <c r="L18" s="30">
        <f t="shared" si="3"/>
        <v>2</v>
      </c>
      <c r="M18" s="46">
        <v>16.8</v>
      </c>
      <c r="N18" s="30">
        <f t="shared" si="4"/>
        <v>2</v>
      </c>
      <c r="O18" s="49">
        <v>0.729</v>
      </c>
      <c r="P18" s="30">
        <f t="shared" si="5"/>
        <v>14</v>
      </c>
      <c r="Q18" s="53">
        <v>8444243</v>
      </c>
      <c r="R18" s="54">
        <f t="shared" si="11"/>
        <v>31.1</v>
      </c>
      <c r="S18" s="30">
        <f t="shared" si="6"/>
        <v>21</v>
      </c>
      <c r="T18" s="53">
        <v>2634439</v>
      </c>
      <c r="U18" s="54">
        <f t="shared" si="12"/>
        <v>9.7</v>
      </c>
      <c r="V18" s="30">
        <f t="shared" si="7"/>
        <v>23</v>
      </c>
      <c r="W18" s="53">
        <v>105923</v>
      </c>
      <c r="X18" s="53">
        <v>5703881</v>
      </c>
      <c r="Y18" s="53">
        <v>675717</v>
      </c>
      <c r="Z18" s="54">
        <f t="shared" si="13"/>
        <v>2.5</v>
      </c>
      <c r="AA18" s="31">
        <f t="shared" si="8"/>
        <v>23</v>
      </c>
      <c r="AB18" s="53">
        <v>58211091</v>
      </c>
      <c r="AC18" s="42">
        <f t="shared" si="14"/>
        <v>214.3</v>
      </c>
      <c r="AD18" s="30">
        <f t="shared" si="9"/>
        <v>1</v>
      </c>
      <c r="AE18" s="2"/>
      <c r="AF18" s="103">
        <v>27163062</v>
      </c>
    </row>
    <row r="19" spans="2:32" ht="19.5">
      <c r="B19" s="72" t="s">
        <v>13</v>
      </c>
      <c r="C19" s="41">
        <v>4.9</v>
      </c>
      <c r="D19" s="25">
        <f t="shared" si="10"/>
        <v>12</v>
      </c>
      <c r="E19" s="45">
        <v>80.2</v>
      </c>
      <c r="F19" s="33">
        <f t="shared" si="0"/>
        <v>23</v>
      </c>
      <c r="G19" s="45">
        <v>85.6</v>
      </c>
      <c r="H19" s="33">
        <f t="shared" si="1"/>
        <v>23</v>
      </c>
      <c r="I19" s="45">
        <v>9.5</v>
      </c>
      <c r="J19" s="33">
        <f t="shared" si="2"/>
        <v>26</v>
      </c>
      <c r="K19" s="45">
        <v>4</v>
      </c>
      <c r="L19" s="33">
        <f t="shared" si="3"/>
        <v>26</v>
      </c>
      <c r="M19" s="45">
        <v>4.5</v>
      </c>
      <c r="N19" s="33">
        <f t="shared" si="4"/>
        <v>28</v>
      </c>
      <c r="O19" s="48">
        <v>0.605</v>
      </c>
      <c r="P19" s="33">
        <f t="shared" si="5"/>
        <v>17</v>
      </c>
      <c r="Q19" s="51">
        <v>3130978</v>
      </c>
      <c r="R19" s="52">
        <f t="shared" si="11"/>
        <v>160.4</v>
      </c>
      <c r="S19" s="33">
        <f t="shared" si="6"/>
        <v>2</v>
      </c>
      <c r="T19" s="51">
        <v>1260056</v>
      </c>
      <c r="U19" s="52">
        <f t="shared" si="12"/>
        <v>64.6</v>
      </c>
      <c r="V19" s="33">
        <f t="shared" si="7"/>
        <v>2</v>
      </c>
      <c r="W19" s="51">
        <v>634314</v>
      </c>
      <c r="X19" s="51">
        <v>1236608</v>
      </c>
      <c r="Y19" s="51">
        <v>140548</v>
      </c>
      <c r="Z19" s="52">
        <f t="shared" si="13"/>
        <v>7.2</v>
      </c>
      <c r="AA19" s="37">
        <f t="shared" si="8"/>
        <v>7</v>
      </c>
      <c r="AB19" s="51">
        <v>1391238</v>
      </c>
      <c r="AC19" s="41">
        <f t="shared" si="14"/>
        <v>71.3</v>
      </c>
      <c r="AD19" s="33">
        <f t="shared" si="9"/>
        <v>28</v>
      </c>
      <c r="AE19" s="2"/>
      <c r="AF19" s="103">
        <v>1951780</v>
      </c>
    </row>
    <row r="20" spans="2:32" ht="19.5">
      <c r="B20" s="72" t="s">
        <v>43</v>
      </c>
      <c r="C20" s="41">
        <v>14.3</v>
      </c>
      <c r="D20" s="25">
        <f t="shared" si="10"/>
        <v>1</v>
      </c>
      <c r="E20" s="45">
        <v>79.1</v>
      </c>
      <c r="F20" s="33">
        <f t="shared" si="0"/>
        <v>24</v>
      </c>
      <c r="G20" s="45">
        <v>83</v>
      </c>
      <c r="H20" s="33">
        <f t="shared" si="1"/>
        <v>24</v>
      </c>
      <c r="I20" s="45">
        <v>9.1</v>
      </c>
      <c r="J20" s="33">
        <f t="shared" si="2"/>
        <v>27</v>
      </c>
      <c r="K20" s="45">
        <v>3.6</v>
      </c>
      <c r="L20" s="33">
        <f t="shared" si="3"/>
        <v>27</v>
      </c>
      <c r="M20" s="45">
        <v>5</v>
      </c>
      <c r="N20" s="33">
        <f t="shared" si="4"/>
        <v>27</v>
      </c>
      <c r="O20" s="48">
        <v>0.829</v>
      </c>
      <c r="P20" s="33">
        <f t="shared" si="5"/>
        <v>8</v>
      </c>
      <c r="Q20" s="51">
        <v>3034594</v>
      </c>
      <c r="R20" s="52">
        <f t="shared" si="11"/>
        <v>59.2</v>
      </c>
      <c r="S20" s="33">
        <f t="shared" si="6"/>
        <v>6</v>
      </c>
      <c r="T20" s="51">
        <v>1766032</v>
      </c>
      <c r="U20" s="52">
        <f t="shared" si="12"/>
        <v>34.5</v>
      </c>
      <c r="V20" s="33">
        <f t="shared" si="7"/>
        <v>6</v>
      </c>
      <c r="W20" s="51">
        <v>147720</v>
      </c>
      <c r="X20" s="51">
        <v>1120842</v>
      </c>
      <c r="Y20" s="51">
        <v>404423</v>
      </c>
      <c r="Z20" s="52">
        <f t="shared" si="13"/>
        <v>7.9</v>
      </c>
      <c r="AA20" s="37">
        <f t="shared" si="8"/>
        <v>4</v>
      </c>
      <c r="AB20" s="51">
        <v>5036105</v>
      </c>
      <c r="AC20" s="41">
        <f t="shared" si="14"/>
        <v>98.3</v>
      </c>
      <c r="AD20" s="33">
        <f t="shared" si="9"/>
        <v>26</v>
      </c>
      <c r="AE20" s="2"/>
      <c r="AF20" s="103">
        <v>5125430</v>
      </c>
    </row>
    <row r="21" spans="2:32" ht="19.5">
      <c r="B21" s="72" t="s">
        <v>44</v>
      </c>
      <c r="C21" s="41">
        <v>7.7</v>
      </c>
      <c r="D21" s="25">
        <f t="shared" si="10"/>
        <v>8</v>
      </c>
      <c r="E21" s="45">
        <v>82.6</v>
      </c>
      <c r="F21" s="33">
        <f t="shared" si="0"/>
        <v>22</v>
      </c>
      <c r="G21" s="45">
        <v>86.2</v>
      </c>
      <c r="H21" s="33">
        <f t="shared" si="1"/>
        <v>22</v>
      </c>
      <c r="I21" s="45">
        <v>8.2</v>
      </c>
      <c r="J21" s="33">
        <f t="shared" si="2"/>
        <v>28</v>
      </c>
      <c r="K21" s="45">
        <v>2.2</v>
      </c>
      <c r="L21" s="33">
        <f t="shared" si="3"/>
        <v>28</v>
      </c>
      <c r="M21" s="45">
        <v>5.4</v>
      </c>
      <c r="N21" s="33">
        <f t="shared" si="4"/>
        <v>26</v>
      </c>
      <c r="O21" s="48">
        <v>0.801</v>
      </c>
      <c r="P21" s="33">
        <f t="shared" si="5"/>
        <v>12</v>
      </c>
      <c r="Q21" s="51">
        <v>6483379</v>
      </c>
      <c r="R21" s="52">
        <f t="shared" si="11"/>
        <v>85.2</v>
      </c>
      <c r="S21" s="33">
        <f t="shared" si="6"/>
        <v>4</v>
      </c>
      <c r="T21" s="51">
        <v>2552300</v>
      </c>
      <c r="U21" s="52">
        <f t="shared" si="12"/>
        <v>33.5</v>
      </c>
      <c r="V21" s="33">
        <f t="shared" si="7"/>
        <v>7</v>
      </c>
      <c r="W21" s="51">
        <v>619490</v>
      </c>
      <c r="X21" s="51">
        <v>3311589</v>
      </c>
      <c r="Y21" s="51">
        <v>369724</v>
      </c>
      <c r="Z21" s="52">
        <f t="shared" si="13"/>
        <v>4.9</v>
      </c>
      <c r="AA21" s="37">
        <f t="shared" si="8"/>
        <v>16</v>
      </c>
      <c r="AB21" s="51">
        <v>6854307</v>
      </c>
      <c r="AC21" s="41">
        <f t="shared" si="14"/>
        <v>90.1</v>
      </c>
      <c r="AD21" s="33">
        <f t="shared" si="9"/>
        <v>27</v>
      </c>
      <c r="AE21" s="2"/>
      <c r="AF21" s="103">
        <v>7609451</v>
      </c>
    </row>
    <row r="22" spans="2:32" ht="19.5">
      <c r="B22" s="72" t="s">
        <v>46</v>
      </c>
      <c r="C22" s="41">
        <v>8.8</v>
      </c>
      <c r="D22" s="25">
        <f t="shared" si="10"/>
        <v>5</v>
      </c>
      <c r="E22" s="45">
        <v>75.5</v>
      </c>
      <c r="F22" s="33">
        <f t="shared" si="0"/>
        <v>27</v>
      </c>
      <c r="G22" s="45">
        <v>79.5</v>
      </c>
      <c r="H22" s="33">
        <f t="shared" si="1"/>
        <v>27</v>
      </c>
      <c r="I22" s="45">
        <v>9.9</v>
      </c>
      <c r="J22" s="33">
        <f t="shared" si="2"/>
        <v>25</v>
      </c>
      <c r="K22" s="45">
        <v>7.4</v>
      </c>
      <c r="L22" s="33">
        <f t="shared" si="3"/>
        <v>21</v>
      </c>
      <c r="M22" s="45">
        <v>7.8</v>
      </c>
      <c r="N22" s="33">
        <f t="shared" si="4"/>
        <v>25</v>
      </c>
      <c r="O22" s="48">
        <v>0.922</v>
      </c>
      <c r="P22" s="33">
        <f t="shared" si="5"/>
        <v>7</v>
      </c>
      <c r="Q22" s="51">
        <v>973509</v>
      </c>
      <c r="R22" s="52">
        <f t="shared" si="11"/>
        <v>40.6</v>
      </c>
      <c r="S22" s="33">
        <f t="shared" si="6"/>
        <v>14</v>
      </c>
      <c r="T22" s="51">
        <v>609283</v>
      </c>
      <c r="U22" s="52">
        <f t="shared" si="12"/>
        <v>25.4</v>
      </c>
      <c r="V22" s="33">
        <f t="shared" si="7"/>
        <v>11</v>
      </c>
      <c r="W22" s="51">
        <v>23880</v>
      </c>
      <c r="X22" s="51">
        <v>340346</v>
      </c>
      <c r="Y22" s="51">
        <v>178306</v>
      </c>
      <c r="Z22" s="52">
        <f t="shared" si="13"/>
        <v>7.4</v>
      </c>
      <c r="AA22" s="37">
        <f t="shared" si="8"/>
        <v>6</v>
      </c>
      <c r="AB22" s="51">
        <v>2737408</v>
      </c>
      <c r="AC22" s="41">
        <f t="shared" si="14"/>
        <v>114.2</v>
      </c>
      <c r="AD22" s="33">
        <f t="shared" si="9"/>
        <v>24</v>
      </c>
      <c r="AE22" s="2"/>
      <c r="AF22" s="103">
        <v>2397256</v>
      </c>
    </row>
    <row r="23" spans="2:32" ht="19.5">
      <c r="B23" s="72" t="s">
        <v>47</v>
      </c>
      <c r="C23" s="41">
        <v>7.4</v>
      </c>
      <c r="D23" s="25">
        <f t="shared" si="10"/>
        <v>10</v>
      </c>
      <c r="E23" s="45">
        <v>68.4</v>
      </c>
      <c r="F23" s="33">
        <f t="shared" si="0"/>
        <v>29</v>
      </c>
      <c r="G23" s="45">
        <v>68.4</v>
      </c>
      <c r="H23" s="33">
        <f t="shared" si="1"/>
        <v>29</v>
      </c>
      <c r="I23" s="45">
        <v>2.3</v>
      </c>
      <c r="J23" s="33">
        <f t="shared" si="2"/>
        <v>29</v>
      </c>
      <c r="K23" s="45">
        <v>0.3</v>
      </c>
      <c r="L23" s="33">
        <f t="shared" si="3"/>
        <v>29</v>
      </c>
      <c r="M23" s="111">
        <v>-0.1</v>
      </c>
      <c r="N23" s="33">
        <f t="shared" si="4"/>
        <v>29</v>
      </c>
      <c r="O23" s="48">
        <v>1.599</v>
      </c>
      <c r="P23" s="33">
        <f t="shared" si="5"/>
        <v>1</v>
      </c>
      <c r="Q23" s="51">
        <v>19939564</v>
      </c>
      <c r="R23" s="52">
        <f t="shared" si="11"/>
        <v>362.7</v>
      </c>
      <c r="S23" s="33">
        <f t="shared" si="6"/>
        <v>1</v>
      </c>
      <c r="T23" s="51">
        <v>6039921</v>
      </c>
      <c r="U23" s="52">
        <f t="shared" si="12"/>
        <v>109.9</v>
      </c>
      <c r="V23" s="33">
        <f t="shared" si="7"/>
        <v>1</v>
      </c>
      <c r="W23" s="51">
        <v>2888985</v>
      </c>
      <c r="X23" s="51">
        <v>11010658</v>
      </c>
      <c r="Y23" s="51">
        <v>328873</v>
      </c>
      <c r="Z23" s="52">
        <f t="shared" si="13"/>
        <v>6</v>
      </c>
      <c r="AA23" s="37">
        <f t="shared" si="8"/>
        <v>11</v>
      </c>
      <c r="AB23" s="51">
        <v>782501</v>
      </c>
      <c r="AC23" s="41">
        <f t="shared" si="14"/>
        <v>14.2</v>
      </c>
      <c r="AD23" s="33">
        <f t="shared" si="9"/>
        <v>29</v>
      </c>
      <c r="AE23" s="2"/>
      <c r="AF23" s="103">
        <v>5497055</v>
      </c>
    </row>
    <row r="24" spans="2:32" ht="19.5">
      <c r="B24" s="71" t="s">
        <v>49</v>
      </c>
      <c r="C24" s="41">
        <v>4.7</v>
      </c>
      <c r="D24" s="25">
        <f t="shared" si="10"/>
        <v>14</v>
      </c>
      <c r="E24" s="45">
        <v>78.8</v>
      </c>
      <c r="F24" s="33">
        <f t="shared" si="0"/>
        <v>25</v>
      </c>
      <c r="G24" s="45">
        <v>82.5</v>
      </c>
      <c r="H24" s="33">
        <f t="shared" si="1"/>
        <v>26</v>
      </c>
      <c r="I24" s="45">
        <v>11.4</v>
      </c>
      <c r="J24" s="33">
        <f t="shared" si="2"/>
        <v>24</v>
      </c>
      <c r="K24" s="45">
        <v>6</v>
      </c>
      <c r="L24" s="33">
        <f t="shared" si="3"/>
        <v>25</v>
      </c>
      <c r="M24" s="45">
        <v>8.3</v>
      </c>
      <c r="N24" s="33">
        <f t="shared" si="4"/>
        <v>23</v>
      </c>
      <c r="O24" s="48">
        <v>0.811</v>
      </c>
      <c r="P24" s="33">
        <f t="shared" si="5"/>
        <v>10</v>
      </c>
      <c r="Q24" s="51">
        <v>3641927</v>
      </c>
      <c r="R24" s="52">
        <f t="shared" si="11"/>
        <v>72.8</v>
      </c>
      <c r="S24" s="33">
        <f t="shared" si="6"/>
        <v>5</v>
      </c>
      <c r="T24" s="51">
        <v>1827579</v>
      </c>
      <c r="U24" s="52">
        <f t="shared" si="12"/>
        <v>36.6</v>
      </c>
      <c r="V24" s="33">
        <f t="shared" si="7"/>
        <v>5</v>
      </c>
      <c r="W24" s="51">
        <v>421381</v>
      </c>
      <c r="X24" s="51">
        <v>1392967</v>
      </c>
      <c r="Y24" s="51">
        <v>404205</v>
      </c>
      <c r="Z24" s="52">
        <f t="shared" si="13"/>
        <v>8.1</v>
      </c>
      <c r="AA24" s="37">
        <f t="shared" si="8"/>
        <v>3</v>
      </c>
      <c r="AB24" s="51">
        <v>7237920</v>
      </c>
      <c r="AC24" s="41">
        <f t="shared" si="14"/>
        <v>144.8</v>
      </c>
      <c r="AD24" s="33">
        <f t="shared" si="9"/>
        <v>18</v>
      </c>
      <c r="AE24" s="2"/>
      <c r="AF24" s="103">
        <v>4999259</v>
      </c>
    </row>
    <row r="25" spans="2:32" ht="19.5">
      <c r="B25" s="72" t="s">
        <v>50</v>
      </c>
      <c r="C25" s="41">
        <v>11.9</v>
      </c>
      <c r="D25" s="25">
        <f t="shared" si="10"/>
        <v>3</v>
      </c>
      <c r="E25" s="45">
        <v>83.5</v>
      </c>
      <c r="F25" s="33">
        <f t="shared" si="0"/>
        <v>21</v>
      </c>
      <c r="G25" s="45">
        <v>87.4</v>
      </c>
      <c r="H25" s="33">
        <f t="shared" si="1"/>
        <v>19</v>
      </c>
      <c r="I25" s="45">
        <v>14.1</v>
      </c>
      <c r="J25" s="33">
        <f t="shared" si="2"/>
        <v>19</v>
      </c>
      <c r="K25" s="45">
        <v>7.1</v>
      </c>
      <c r="L25" s="33">
        <f t="shared" si="3"/>
        <v>22</v>
      </c>
      <c r="M25" s="45">
        <v>12.3</v>
      </c>
      <c r="N25" s="33">
        <f t="shared" si="4"/>
        <v>12</v>
      </c>
      <c r="O25" s="48">
        <v>0.579</v>
      </c>
      <c r="P25" s="33">
        <f t="shared" si="5"/>
        <v>18</v>
      </c>
      <c r="Q25" s="51">
        <v>2329119</v>
      </c>
      <c r="R25" s="52">
        <f t="shared" si="11"/>
        <v>47.9</v>
      </c>
      <c r="S25" s="33">
        <f t="shared" si="6"/>
        <v>11</v>
      </c>
      <c r="T25" s="51">
        <v>1150000</v>
      </c>
      <c r="U25" s="52">
        <f t="shared" si="12"/>
        <v>23.7</v>
      </c>
      <c r="V25" s="33">
        <f t="shared" si="7"/>
        <v>12</v>
      </c>
      <c r="W25" s="51">
        <v>240000</v>
      </c>
      <c r="X25" s="51">
        <v>939119</v>
      </c>
      <c r="Y25" s="51">
        <v>266000</v>
      </c>
      <c r="Z25" s="52">
        <f t="shared" si="13"/>
        <v>5.5</v>
      </c>
      <c r="AA25" s="37">
        <f t="shared" si="8"/>
        <v>14</v>
      </c>
      <c r="AB25" s="51">
        <v>8489646</v>
      </c>
      <c r="AC25" s="41">
        <f t="shared" si="14"/>
        <v>174.8</v>
      </c>
      <c r="AD25" s="33">
        <f t="shared" si="9"/>
        <v>13</v>
      </c>
      <c r="AE25" s="2"/>
      <c r="AF25" s="103">
        <v>4857461</v>
      </c>
    </row>
    <row r="26" spans="2:32" ht="19.5">
      <c r="B26" s="71" t="s">
        <v>45</v>
      </c>
      <c r="C26" s="41">
        <v>3.2</v>
      </c>
      <c r="D26" s="25">
        <f t="shared" si="10"/>
        <v>18</v>
      </c>
      <c r="E26" s="45">
        <v>89.4</v>
      </c>
      <c r="F26" s="33">
        <f t="shared" si="0"/>
        <v>16</v>
      </c>
      <c r="G26" s="45">
        <v>94.4</v>
      </c>
      <c r="H26" s="33">
        <f t="shared" si="1"/>
        <v>14</v>
      </c>
      <c r="I26" s="45">
        <v>20.4</v>
      </c>
      <c r="J26" s="33">
        <f t="shared" si="2"/>
        <v>4</v>
      </c>
      <c r="K26" s="45">
        <v>8.3</v>
      </c>
      <c r="L26" s="33">
        <f t="shared" si="3"/>
        <v>18</v>
      </c>
      <c r="M26" s="45">
        <v>10.1</v>
      </c>
      <c r="N26" s="33">
        <f t="shared" si="4"/>
        <v>21</v>
      </c>
      <c r="O26" s="48">
        <v>0.291</v>
      </c>
      <c r="P26" s="33">
        <f t="shared" si="5"/>
        <v>26</v>
      </c>
      <c r="Q26" s="51">
        <v>2325291</v>
      </c>
      <c r="R26" s="52">
        <f t="shared" si="11"/>
        <v>52.1</v>
      </c>
      <c r="S26" s="33">
        <f t="shared" si="6"/>
        <v>8</v>
      </c>
      <c r="T26" s="51">
        <v>1329097</v>
      </c>
      <c r="U26" s="52">
        <f t="shared" si="12"/>
        <v>29.8</v>
      </c>
      <c r="V26" s="33">
        <f t="shared" si="7"/>
        <v>8</v>
      </c>
      <c r="W26" s="51">
        <v>37313</v>
      </c>
      <c r="X26" s="51">
        <v>958881</v>
      </c>
      <c r="Y26" s="51">
        <v>163781</v>
      </c>
      <c r="Z26" s="52">
        <f t="shared" si="13"/>
        <v>3.7</v>
      </c>
      <c r="AA26" s="37">
        <f t="shared" si="8"/>
        <v>19</v>
      </c>
      <c r="AB26" s="51">
        <v>7973377</v>
      </c>
      <c r="AC26" s="41">
        <f t="shared" si="14"/>
        <v>178.7</v>
      </c>
      <c r="AD26" s="33">
        <f t="shared" si="9"/>
        <v>8</v>
      </c>
      <c r="AE26" s="2"/>
      <c r="AF26" s="103">
        <v>4462773</v>
      </c>
    </row>
    <row r="27" spans="2:32" ht="19.5">
      <c r="B27" s="72" t="s">
        <v>52</v>
      </c>
      <c r="C27" s="41">
        <v>1.9</v>
      </c>
      <c r="D27" s="25">
        <f t="shared" si="10"/>
        <v>26</v>
      </c>
      <c r="E27" s="45">
        <v>90</v>
      </c>
      <c r="F27" s="33">
        <f t="shared" si="0"/>
        <v>13</v>
      </c>
      <c r="G27" s="45">
        <v>95.1</v>
      </c>
      <c r="H27" s="33">
        <f t="shared" si="1"/>
        <v>13</v>
      </c>
      <c r="I27" s="45">
        <v>15</v>
      </c>
      <c r="J27" s="33">
        <f t="shared" si="2"/>
        <v>15</v>
      </c>
      <c r="K27" s="45">
        <v>8</v>
      </c>
      <c r="L27" s="33">
        <f t="shared" si="3"/>
        <v>19</v>
      </c>
      <c r="M27" s="45">
        <v>10.4</v>
      </c>
      <c r="N27" s="33">
        <f t="shared" si="4"/>
        <v>19</v>
      </c>
      <c r="O27" s="48">
        <v>0.778</v>
      </c>
      <c r="P27" s="33">
        <f t="shared" si="5"/>
        <v>13</v>
      </c>
      <c r="Q27" s="51">
        <v>1210101</v>
      </c>
      <c r="R27" s="52">
        <f t="shared" si="11"/>
        <v>33.3</v>
      </c>
      <c r="S27" s="33">
        <f t="shared" si="6"/>
        <v>19</v>
      </c>
      <c r="T27" s="51">
        <v>738899</v>
      </c>
      <c r="U27" s="52">
        <f t="shared" si="12"/>
        <v>20.3</v>
      </c>
      <c r="V27" s="33">
        <f t="shared" si="7"/>
        <v>16</v>
      </c>
      <c r="W27" s="51">
        <v>199216</v>
      </c>
      <c r="X27" s="51">
        <v>271986</v>
      </c>
      <c r="Y27" s="51">
        <v>113928</v>
      </c>
      <c r="Z27" s="52">
        <f t="shared" si="13"/>
        <v>3.1</v>
      </c>
      <c r="AA27" s="37">
        <f t="shared" si="8"/>
        <v>21</v>
      </c>
      <c r="AB27" s="51">
        <v>3954915</v>
      </c>
      <c r="AC27" s="41">
        <f t="shared" si="14"/>
        <v>108.8</v>
      </c>
      <c r="AD27" s="33">
        <f t="shared" si="9"/>
        <v>25</v>
      </c>
      <c r="AE27" s="2"/>
      <c r="AF27" s="103">
        <v>3635931</v>
      </c>
    </row>
    <row r="28" spans="2:32" ht="19.5">
      <c r="B28" s="72" t="s">
        <v>51</v>
      </c>
      <c r="C28" s="41">
        <v>4.8</v>
      </c>
      <c r="D28" s="25">
        <f t="shared" si="10"/>
        <v>13</v>
      </c>
      <c r="E28" s="45">
        <v>78.1</v>
      </c>
      <c r="F28" s="33">
        <f t="shared" si="0"/>
        <v>26</v>
      </c>
      <c r="G28" s="45">
        <v>83</v>
      </c>
      <c r="H28" s="33">
        <f t="shared" si="1"/>
        <v>24</v>
      </c>
      <c r="I28" s="45">
        <v>13.1</v>
      </c>
      <c r="J28" s="33">
        <f t="shared" si="2"/>
        <v>21</v>
      </c>
      <c r="K28" s="45">
        <v>6.6</v>
      </c>
      <c r="L28" s="33">
        <f t="shared" si="3"/>
        <v>24</v>
      </c>
      <c r="M28" s="45">
        <v>8</v>
      </c>
      <c r="N28" s="33">
        <f t="shared" si="4"/>
        <v>24</v>
      </c>
      <c r="O28" s="48">
        <v>0.352</v>
      </c>
      <c r="P28" s="33">
        <f t="shared" si="5"/>
        <v>23</v>
      </c>
      <c r="Q28" s="51">
        <v>2809905</v>
      </c>
      <c r="R28" s="52">
        <f t="shared" si="11"/>
        <v>114.5</v>
      </c>
      <c r="S28" s="33">
        <f t="shared" si="6"/>
        <v>3</v>
      </c>
      <c r="T28" s="51">
        <v>1362903</v>
      </c>
      <c r="U28" s="52">
        <f t="shared" si="12"/>
        <v>55.5</v>
      </c>
      <c r="V28" s="33">
        <f t="shared" si="7"/>
        <v>3</v>
      </c>
      <c r="W28" s="51">
        <v>432995</v>
      </c>
      <c r="X28" s="51">
        <v>1014007</v>
      </c>
      <c r="Y28" s="51">
        <v>131086</v>
      </c>
      <c r="Z28" s="52">
        <f t="shared" si="13"/>
        <v>5.3</v>
      </c>
      <c r="AA28" s="37">
        <f t="shared" si="8"/>
        <v>15</v>
      </c>
      <c r="AB28" s="51">
        <v>3079717</v>
      </c>
      <c r="AC28" s="41">
        <f t="shared" si="14"/>
        <v>125.5</v>
      </c>
      <c r="AD28" s="33">
        <f t="shared" si="9"/>
        <v>22</v>
      </c>
      <c r="AE28" s="2"/>
      <c r="AF28" s="103">
        <v>2454161</v>
      </c>
    </row>
    <row r="29" spans="2:32" ht="19.5">
      <c r="B29" s="72" t="s">
        <v>64</v>
      </c>
      <c r="C29" s="41">
        <v>7.7</v>
      </c>
      <c r="D29" s="25">
        <f t="shared" si="10"/>
        <v>8</v>
      </c>
      <c r="E29" s="45">
        <v>94.5</v>
      </c>
      <c r="F29" s="33">
        <f t="shared" si="0"/>
        <v>4</v>
      </c>
      <c r="G29" s="45">
        <v>99.7</v>
      </c>
      <c r="H29" s="33">
        <f t="shared" si="1"/>
        <v>2</v>
      </c>
      <c r="I29" s="45">
        <v>22.1</v>
      </c>
      <c r="J29" s="33">
        <f t="shared" si="2"/>
        <v>2</v>
      </c>
      <c r="K29" s="45">
        <v>11.8</v>
      </c>
      <c r="L29" s="33">
        <f t="shared" si="3"/>
        <v>4</v>
      </c>
      <c r="M29" s="45">
        <v>12.7</v>
      </c>
      <c r="N29" s="33">
        <f t="shared" si="4"/>
        <v>9</v>
      </c>
      <c r="O29" s="48">
        <v>0.225</v>
      </c>
      <c r="P29" s="33">
        <f t="shared" si="5"/>
        <v>29</v>
      </c>
      <c r="Q29" s="51">
        <v>1389456</v>
      </c>
      <c r="R29" s="52">
        <f t="shared" si="11"/>
        <v>29.5</v>
      </c>
      <c r="S29" s="33">
        <f t="shared" si="6"/>
        <v>23</v>
      </c>
      <c r="T29" s="51">
        <v>413792</v>
      </c>
      <c r="U29" s="52">
        <f t="shared" si="12"/>
        <v>8.8</v>
      </c>
      <c r="V29" s="33">
        <f t="shared" si="7"/>
        <v>25</v>
      </c>
      <c r="W29" s="51">
        <v>46382</v>
      </c>
      <c r="X29" s="51">
        <v>929282</v>
      </c>
      <c r="Y29" s="51">
        <v>90000</v>
      </c>
      <c r="Z29" s="52">
        <f t="shared" si="13"/>
        <v>1.9</v>
      </c>
      <c r="AA29" s="37">
        <f t="shared" si="8"/>
        <v>25</v>
      </c>
      <c r="AB29" s="51">
        <v>10096480</v>
      </c>
      <c r="AC29" s="41">
        <f t="shared" si="14"/>
        <v>214.1</v>
      </c>
      <c r="AD29" s="33">
        <f t="shared" si="9"/>
        <v>2</v>
      </c>
      <c r="AE29" s="2"/>
      <c r="AF29" s="103">
        <v>4715393</v>
      </c>
    </row>
    <row r="30" spans="2:32" ht="19.5">
      <c r="B30" s="71" t="s">
        <v>65</v>
      </c>
      <c r="C30" s="41">
        <v>2.9</v>
      </c>
      <c r="D30" s="25">
        <f t="shared" si="10"/>
        <v>22</v>
      </c>
      <c r="E30" s="45">
        <v>94.8</v>
      </c>
      <c r="F30" s="33">
        <f t="shared" si="0"/>
        <v>2</v>
      </c>
      <c r="G30" s="45">
        <v>99.6</v>
      </c>
      <c r="H30" s="33">
        <f t="shared" si="1"/>
        <v>3</v>
      </c>
      <c r="I30" s="45">
        <v>17.6</v>
      </c>
      <c r="J30" s="33">
        <f t="shared" si="2"/>
        <v>9</v>
      </c>
      <c r="K30" s="45">
        <v>9.2</v>
      </c>
      <c r="L30" s="33">
        <f t="shared" si="3"/>
        <v>13</v>
      </c>
      <c r="M30" s="45">
        <v>11.2</v>
      </c>
      <c r="N30" s="33">
        <f t="shared" si="4"/>
        <v>15</v>
      </c>
      <c r="O30" s="48">
        <v>0.258</v>
      </c>
      <c r="P30" s="33">
        <f t="shared" si="5"/>
        <v>28</v>
      </c>
      <c r="Q30" s="51">
        <v>2492930</v>
      </c>
      <c r="R30" s="52">
        <f t="shared" si="11"/>
        <v>43.2</v>
      </c>
      <c r="S30" s="33">
        <f t="shared" si="6"/>
        <v>13</v>
      </c>
      <c r="T30" s="51">
        <v>1183585</v>
      </c>
      <c r="U30" s="52">
        <f t="shared" si="12"/>
        <v>20.5</v>
      </c>
      <c r="V30" s="33">
        <f t="shared" si="7"/>
        <v>15</v>
      </c>
      <c r="W30" s="51">
        <v>418758</v>
      </c>
      <c r="X30" s="51">
        <v>890587</v>
      </c>
      <c r="Y30" s="51">
        <v>172873</v>
      </c>
      <c r="Z30" s="52">
        <f t="shared" si="13"/>
        <v>3</v>
      </c>
      <c r="AA30" s="37">
        <f t="shared" si="8"/>
        <v>22</v>
      </c>
      <c r="AB30" s="51">
        <v>11030391</v>
      </c>
      <c r="AC30" s="41">
        <f t="shared" si="14"/>
        <v>191.3</v>
      </c>
      <c r="AD30" s="33">
        <f t="shared" si="9"/>
        <v>5</v>
      </c>
      <c r="AE30" s="2"/>
      <c r="AF30" s="103">
        <v>5765124</v>
      </c>
    </row>
    <row r="31" spans="2:32" ht="19.5">
      <c r="B31" s="71" t="s">
        <v>66</v>
      </c>
      <c r="C31" s="41">
        <v>4.4</v>
      </c>
      <c r="D31" s="25">
        <f t="shared" si="10"/>
        <v>17</v>
      </c>
      <c r="E31" s="45">
        <v>89.7</v>
      </c>
      <c r="F31" s="33">
        <f t="shared" si="0"/>
        <v>14</v>
      </c>
      <c r="G31" s="45">
        <v>94.3</v>
      </c>
      <c r="H31" s="33">
        <f t="shared" si="1"/>
        <v>15</v>
      </c>
      <c r="I31" s="45">
        <v>24.2</v>
      </c>
      <c r="J31" s="33">
        <f t="shared" si="2"/>
        <v>1</v>
      </c>
      <c r="K31" s="45">
        <v>12.8</v>
      </c>
      <c r="L31" s="33">
        <f t="shared" si="3"/>
        <v>3</v>
      </c>
      <c r="M31" s="45">
        <v>17</v>
      </c>
      <c r="N31" s="33">
        <f t="shared" si="4"/>
        <v>1</v>
      </c>
      <c r="O31" s="48">
        <v>0.313</v>
      </c>
      <c r="P31" s="33">
        <f t="shared" si="5"/>
        <v>25</v>
      </c>
      <c r="Q31" s="51">
        <v>1962593</v>
      </c>
      <c r="R31" s="52">
        <f t="shared" si="11"/>
        <v>32.4</v>
      </c>
      <c r="S31" s="33">
        <f t="shared" si="6"/>
        <v>20</v>
      </c>
      <c r="T31" s="51">
        <v>561016</v>
      </c>
      <c r="U31" s="52">
        <f t="shared" si="12"/>
        <v>9.2</v>
      </c>
      <c r="V31" s="33">
        <f t="shared" si="7"/>
        <v>24</v>
      </c>
      <c r="W31" s="51">
        <v>524573</v>
      </c>
      <c r="X31" s="51">
        <v>877004</v>
      </c>
      <c r="Y31" s="51">
        <v>282184</v>
      </c>
      <c r="Z31" s="52">
        <f t="shared" si="13"/>
        <v>4.7</v>
      </c>
      <c r="AA31" s="37">
        <f t="shared" si="8"/>
        <v>17</v>
      </c>
      <c r="AB31" s="51">
        <v>12267785</v>
      </c>
      <c r="AC31" s="41">
        <f t="shared" si="14"/>
        <v>202.2</v>
      </c>
      <c r="AD31" s="33">
        <f t="shared" si="9"/>
        <v>3</v>
      </c>
      <c r="AE31" s="2"/>
      <c r="AF31" s="103">
        <v>6066342</v>
      </c>
    </row>
    <row r="32" spans="2:32" ht="19.5">
      <c r="B32" s="72" t="s">
        <v>41</v>
      </c>
      <c r="C32" s="41">
        <v>5.3</v>
      </c>
      <c r="D32" s="25">
        <f t="shared" si="10"/>
        <v>11</v>
      </c>
      <c r="E32" s="45">
        <v>89.7</v>
      </c>
      <c r="F32" s="33">
        <f t="shared" si="0"/>
        <v>14</v>
      </c>
      <c r="G32" s="45">
        <v>93.8</v>
      </c>
      <c r="H32" s="33">
        <f t="shared" si="1"/>
        <v>16</v>
      </c>
      <c r="I32" s="45">
        <v>19.1</v>
      </c>
      <c r="J32" s="33">
        <f t="shared" si="2"/>
        <v>6</v>
      </c>
      <c r="K32" s="45">
        <v>11.4</v>
      </c>
      <c r="L32" s="33">
        <f t="shared" si="3"/>
        <v>5</v>
      </c>
      <c r="M32" s="45">
        <v>12.4</v>
      </c>
      <c r="N32" s="33">
        <f t="shared" si="4"/>
        <v>11</v>
      </c>
      <c r="O32" s="48">
        <v>0.275</v>
      </c>
      <c r="P32" s="33">
        <f t="shared" si="5"/>
        <v>27</v>
      </c>
      <c r="Q32" s="51">
        <v>1008109</v>
      </c>
      <c r="R32" s="52">
        <f t="shared" si="11"/>
        <v>30.3</v>
      </c>
      <c r="S32" s="33">
        <f t="shared" si="6"/>
        <v>22</v>
      </c>
      <c r="T32" s="51">
        <v>534160</v>
      </c>
      <c r="U32" s="52">
        <f t="shared" si="12"/>
        <v>16</v>
      </c>
      <c r="V32" s="33">
        <f t="shared" si="7"/>
        <v>20</v>
      </c>
      <c r="W32" s="51">
        <v>186791</v>
      </c>
      <c r="X32" s="51">
        <v>287158</v>
      </c>
      <c r="Y32" s="51">
        <v>50309</v>
      </c>
      <c r="Z32" s="52">
        <f t="shared" si="13"/>
        <v>1.5</v>
      </c>
      <c r="AA32" s="37">
        <f t="shared" si="8"/>
        <v>27</v>
      </c>
      <c r="AB32" s="51">
        <v>4495070</v>
      </c>
      <c r="AC32" s="41">
        <f t="shared" si="14"/>
        <v>135</v>
      </c>
      <c r="AD32" s="33">
        <f t="shared" si="9"/>
        <v>20</v>
      </c>
      <c r="AE32" s="2"/>
      <c r="AF32" s="103">
        <v>3329800</v>
      </c>
    </row>
    <row r="33" spans="2:32" ht="19.5">
      <c r="B33" s="77" t="s">
        <v>48</v>
      </c>
      <c r="C33" s="78">
        <v>11</v>
      </c>
      <c r="D33" s="79">
        <f t="shared" si="10"/>
        <v>4</v>
      </c>
      <c r="E33" s="80">
        <v>90.8</v>
      </c>
      <c r="F33" s="81">
        <f t="shared" si="0"/>
        <v>12</v>
      </c>
      <c r="G33" s="80">
        <v>96.7</v>
      </c>
      <c r="H33" s="81">
        <f t="shared" si="1"/>
        <v>10</v>
      </c>
      <c r="I33" s="80">
        <v>15</v>
      </c>
      <c r="J33" s="81">
        <f t="shared" si="2"/>
        <v>15</v>
      </c>
      <c r="K33" s="80">
        <v>10</v>
      </c>
      <c r="L33" s="81">
        <f t="shared" si="3"/>
        <v>10</v>
      </c>
      <c r="M33" s="80">
        <v>12.6</v>
      </c>
      <c r="N33" s="81">
        <f t="shared" si="4"/>
        <v>10</v>
      </c>
      <c r="O33" s="82">
        <v>0.405</v>
      </c>
      <c r="P33" s="81">
        <f t="shared" si="5"/>
        <v>22</v>
      </c>
      <c r="Q33" s="83">
        <v>1400912</v>
      </c>
      <c r="R33" s="84">
        <f t="shared" si="11"/>
        <v>39.3</v>
      </c>
      <c r="S33" s="81">
        <f t="shared" si="6"/>
        <v>15</v>
      </c>
      <c r="T33" s="83">
        <v>646672</v>
      </c>
      <c r="U33" s="84">
        <f t="shared" si="12"/>
        <v>18.2</v>
      </c>
      <c r="V33" s="81">
        <f t="shared" si="7"/>
        <v>18</v>
      </c>
      <c r="W33" s="83">
        <v>4537</v>
      </c>
      <c r="X33" s="83">
        <v>749703</v>
      </c>
      <c r="Y33" s="83">
        <v>117317</v>
      </c>
      <c r="Z33" s="84">
        <f t="shared" si="13"/>
        <v>3.3</v>
      </c>
      <c r="AA33" s="85">
        <f t="shared" si="8"/>
        <v>20</v>
      </c>
      <c r="AB33" s="83">
        <v>6721166</v>
      </c>
      <c r="AC33" s="78">
        <f t="shared" si="14"/>
        <v>188.7</v>
      </c>
      <c r="AD33" s="81">
        <f t="shared" si="9"/>
        <v>7</v>
      </c>
      <c r="AE33" s="2"/>
      <c r="AF33" s="103">
        <v>3561445</v>
      </c>
    </row>
    <row r="34" spans="2:32" ht="19.5">
      <c r="B34" s="89" t="s">
        <v>15</v>
      </c>
      <c r="C34" s="90">
        <f>ROUND(AVERAGE(C5:C18),1)</f>
        <v>4.3</v>
      </c>
      <c r="D34" s="91" t="s">
        <v>0</v>
      </c>
      <c r="E34" s="90">
        <f>ROUND(AVERAGE(E5:E18),1)</f>
        <v>89.4</v>
      </c>
      <c r="F34" s="20"/>
      <c r="G34" s="90">
        <f>ROUND(AVERAGE(G5:G18),1)</f>
        <v>93.1</v>
      </c>
      <c r="H34" s="20"/>
      <c r="I34" s="90">
        <f>ROUND(AVERAGE(I5:I18),1)</f>
        <v>16.3</v>
      </c>
      <c r="J34" s="20"/>
      <c r="K34" s="90">
        <f>ROUND(AVERAGE(K5:K18),1)</f>
        <v>9.9</v>
      </c>
      <c r="L34" s="20"/>
      <c r="M34" s="90">
        <f>ROUND(AVERAGE(M5:M18),1)</f>
        <v>12.5</v>
      </c>
      <c r="N34" s="20"/>
      <c r="O34" s="92">
        <f>ROUND(AVERAGE(O5:O18),3)</f>
        <v>0.783</v>
      </c>
      <c r="P34" s="20"/>
      <c r="Q34" s="56">
        <f>SUM(Q5:Q18)</f>
        <v>119331507</v>
      </c>
      <c r="R34" s="90">
        <f>ROUND(AVERAGE(R5:R18),1)</f>
        <v>33.5</v>
      </c>
      <c r="S34" s="20"/>
      <c r="T34" s="56">
        <f>SUM(T5:T18)</f>
        <v>54855145</v>
      </c>
      <c r="U34" s="90">
        <f>ROUND(AVERAGE(U5:U18),1)</f>
        <v>16.2</v>
      </c>
      <c r="V34" s="20"/>
      <c r="W34" s="56">
        <f>SUM(W5:W18)</f>
        <v>10034220</v>
      </c>
      <c r="X34" s="56">
        <f>SUM(X5:X18)</f>
        <v>54442142</v>
      </c>
      <c r="Y34" s="56">
        <f>SUM(Y5:Y18)</f>
        <v>16320053</v>
      </c>
      <c r="Z34" s="90">
        <f>ROUND(AVERAGE(Z5:Z18),1)</f>
        <v>5.3</v>
      </c>
      <c r="AA34" s="20"/>
      <c r="AB34" s="56">
        <f>SUM(AB5:AB18)</f>
        <v>600369351</v>
      </c>
      <c r="AC34" s="90">
        <f>ROUND(AVERAGE(AC5:AC18),1)</f>
        <v>167.2</v>
      </c>
      <c r="AD34" s="20"/>
      <c r="AE34" s="2"/>
      <c r="AF34" s="103">
        <f>SUM(AF5:AF18)</f>
        <v>370676914</v>
      </c>
    </row>
    <row r="35" spans="2:32" ht="19.5">
      <c r="B35" s="17" t="s">
        <v>16</v>
      </c>
      <c r="C35" s="43">
        <f>ROUND(AVERAGE(C19:C33),1)</f>
        <v>6.7</v>
      </c>
      <c r="D35" s="18" t="s">
        <v>0</v>
      </c>
      <c r="E35" s="43">
        <f>ROUND(AVERAGE(E19:E33),1)</f>
        <v>84.3</v>
      </c>
      <c r="F35" s="14"/>
      <c r="G35" s="43">
        <f>ROUND(AVERAGE(G19:G33),1)</f>
        <v>88.6</v>
      </c>
      <c r="H35" s="14"/>
      <c r="I35" s="43">
        <f>ROUND(AVERAGE(I19:I33),1)</f>
        <v>14.1</v>
      </c>
      <c r="J35" s="14"/>
      <c r="K35" s="43">
        <f>ROUND(AVERAGE(K19:K33),1)</f>
        <v>7.2</v>
      </c>
      <c r="L35" s="14"/>
      <c r="M35" s="43">
        <f>ROUND(AVERAGE(M19:M33),1)</f>
        <v>9.2</v>
      </c>
      <c r="N35" s="14"/>
      <c r="O35" s="50">
        <f>ROUND(AVERAGE(O19:O33),3)</f>
        <v>0.603</v>
      </c>
      <c r="P35" s="14"/>
      <c r="Q35" s="55">
        <f>SUM(Q19:Q33)</f>
        <v>54132367</v>
      </c>
      <c r="R35" s="43">
        <f>ROUND(AVERAGE(R19:R33),1)</f>
        <v>80.2</v>
      </c>
      <c r="S35" s="14"/>
      <c r="T35" s="55">
        <f>SUM(T19:T33)</f>
        <v>21975295</v>
      </c>
      <c r="U35" s="43">
        <f>ROUND(AVERAGE(U19:U33),1)</f>
        <v>33.8</v>
      </c>
      <c r="V35" s="14"/>
      <c r="W35" s="55">
        <f>SUM(W19:W33)</f>
        <v>6826335</v>
      </c>
      <c r="X35" s="55">
        <f>SUM(X19:X33)</f>
        <v>25330737</v>
      </c>
      <c r="Y35" s="55">
        <f>SUM(Y19:Y33)</f>
        <v>3213557</v>
      </c>
      <c r="Z35" s="43">
        <f>ROUND(AVERAGE(Z19:Z33),1)</f>
        <v>4.9</v>
      </c>
      <c r="AA35" s="14"/>
      <c r="AB35" s="55">
        <f>SUM(AB19:AB33)</f>
        <v>92148026</v>
      </c>
      <c r="AC35" s="43">
        <f>ROUND(AVERAGE(AC19:AC33),1)</f>
        <v>136.8</v>
      </c>
      <c r="AD35" s="14"/>
      <c r="AE35" s="2"/>
      <c r="AF35" s="103">
        <f>SUM(AF19:AF33)</f>
        <v>66428661</v>
      </c>
    </row>
    <row r="36" spans="2:32" ht="19.5">
      <c r="B36" s="17" t="s">
        <v>17</v>
      </c>
      <c r="C36" s="43">
        <f>ROUND(AVERAGE(C5:C33),1)</f>
        <v>5.5</v>
      </c>
      <c r="D36" s="18" t="s">
        <v>0</v>
      </c>
      <c r="E36" s="43">
        <f>ROUND(AVERAGE(E5:E33),1)</f>
        <v>86.8</v>
      </c>
      <c r="F36" s="14"/>
      <c r="G36" s="43">
        <f>ROUND(AVERAGE(G5:G33),1)</f>
        <v>90.8</v>
      </c>
      <c r="H36" s="14"/>
      <c r="I36" s="43">
        <f>ROUND(AVERAGE(I5:I33),1)</f>
        <v>15.1</v>
      </c>
      <c r="J36" s="14"/>
      <c r="K36" s="43">
        <f>ROUND(AVERAGE(K5:K33),1)</f>
        <v>8.5</v>
      </c>
      <c r="L36" s="14"/>
      <c r="M36" s="43">
        <f>ROUND(AVERAGE(M5:M33),1)</f>
        <v>10.8</v>
      </c>
      <c r="N36" s="14"/>
      <c r="O36" s="50">
        <f>ROUND(AVERAGE(O5:O33),3)</f>
        <v>0.69</v>
      </c>
      <c r="P36" s="14"/>
      <c r="Q36" s="55">
        <f>SUM(Q5:Q33)</f>
        <v>173463874</v>
      </c>
      <c r="R36" s="43">
        <f>ROUND(AVERAGE(R5:R33),1)</f>
        <v>57.7</v>
      </c>
      <c r="S36" s="14"/>
      <c r="T36" s="55">
        <f>SUM(T5:T33)</f>
        <v>76830440</v>
      </c>
      <c r="U36" s="43">
        <f>ROUND(AVERAGE(U5:U33),1)</f>
        <v>25.3</v>
      </c>
      <c r="V36" s="14"/>
      <c r="W36" s="55">
        <f>SUM(W5:W33)</f>
        <v>16860555</v>
      </c>
      <c r="X36" s="55">
        <f>SUM(X5:X33)</f>
        <v>79772879</v>
      </c>
      <c r="Y36" s="55">
        <f>SUM(Y5:Y33)</f>
        <v>19533610</v>
      </c>
      <c r="Z36" s="43">
        <f>ROUND(AVERAGE(Z5:Z33),1)</f>
        <v>5.1</v>
      </c>
      <c r="AA36" s="14"/>
      <c r="AB36" s="55">
        <f>SUM(AB5:AB33)</f>
        <v>692517377</v>
      </c>
      <c r="AC36" s="43">
        <f>ROUND(AVERAGE(AC5:AC33),1)</f>
        <v>151.5</v>
      </c>
      <c r="AD36" s="14"/>
      <c r="AE36" s="2"/>
      <c r="AF36" s="103">
        <f>SUM(AF5:AF33)</f>
        <v>437105575</v>
      </c>
    </row>
    <row r="37" spans="2:25" ht="19.5">
      <c r="B37" s="11" t="s">
        <v>77</v>
      </c>
      <c r="C37" s="11"/>
      <c r="O37" s="11"/>
      <c r="Q37" s="11" t="s">
        <v>19</v>
      </c>
      <c r="Y37" s="11"/>
    </row>
    <row r="38" ht="19.5">
      <c r="B38" s="16" t="s">
        <v>78</v>
      </c>
    </row>
    <row r="39" spans="2:29" ht="19.5">
      <c r="B39" s="89" t="s">
        <v>15</v>
      </c>
      <c r="C39" s="90"/>
      <c r="D39" s="91" t="s">
        <v>0</v>
      </c>
      <c r="E39" s="90">
        <v>89.4</v>
      </c>
      <c r="F39" s="20"/>
      <c r="G39" s="90">
        <v>93.1</v>
      </c>
      <c r="H39" s="20"/>
      <c r="I39" s="90"/>
      <c r="J39" s="20"/>
      <c r="K39" s="90"/>
      <c r="L39" s="20"/>
      <c r="M39" s="90"/>
      <c r="N39" s="20"/>
      <c r="O39" s="92"/>
      <c r="P39" s="20"/>
      <c r="AC39" s="38"/>
    </row>
    <row r="40" spans="2:29" ht="19.5">
      <c r="B40" s="17" t="s">
        <v>16</v>
      </c>
      <c r="C40" s="43"/>
      <c r="D40" s="18" t="s">
        <v>0</v>
      </c>
      <c r="E40" s="43">
        <v>84.6</v>
      </c>
      <c r="F40" s="14"/>
      <c r="G40" s="43">
        <v>88.6</v>
      </c>
      <c r="H40" s="14"/>
      <c r="I40" s="43"/>
      <c r="J40" s="14"/>
      <c r="K40" s="43"/>
      <c r="L40" s="14"/>
      <c r="M40" s="43"/>
      <c r="N40" s="14"/>
      <c r="O40" s="50"/>
      <c r="P40" s="14"/>
      <c r="R40" s="29" t="s">
        <v>28</v>
      </c>
      <c r="S40" s="29" t="s">
        <v>28</v>
      </c>
      <c r="AC40" s="38"/>
    </row>
    <row r="41" spans="2:29" ht="19.5">
      <c r="B41" s="17" t="s">
        <v>17</v>
      </c>
      <c r="C41" s="43"/>
      <c r="D41" s="18" t="s">
        <v>0</v>
      </c>
      <c r="E41" s="43">
        <v>88.7</v>
      </c>
      <c r="F41" s="14"/>
      <c r="G41" s="43">
        <v>92.4</v>
      </c>
      <c r="H41" s="14"/>
      <c r="I41" s="43"/>
      <c r="J41" s="14"/>
      <c r="K41" s="43"/>
      <c r="L41" s="14"/>
      <c r="M41" s="43"/>
      <c r="N41" s="14"/>
      <c r="O41" s="50"/>
      <c r="P41" s="14"/>
      <c r="R41" s="29" t="s">
        <v>28</v>
      </c>
      <c r="S41" s="29" t="s">
        <v>28</v>
      </c>
      <c r="AC41" s="38"/>
    </row>
    <row r="42" spans="18:19" ht="19.5">
      <c r="R42" s="29" t="s">
        <v>28</v>
      </c>
      <c r="S42" s="29" t="s">
        <v>28</v>
      </c>
    </row>
    <row r="43" spans="18:19" ht="19.5">
      <c r="R43" s="29" t="s">
        <v>28</v>
      </c>
      <c r="S43" s="29" t="s">
        <v>28</v>
      </c>
    </row>
    <row r="44" spans="18:19" ht="19.5">
      <c r="R44" s="29" t="s">
        <v>28</v>
      </c>
      <c r="S44" s="29" t="s">
        <v>28</v>
      </c>
    </row>
    <row r="45" spans="18:19" ht="19.5">
      <c r="R45" s="29" t="s">
        <v>28</v>
      </c>
      <c r="S45" s="29" t="s">
        <v>28</v>
      </c>
    </row>
    <row r="46" spans="18:19" ht="19.5">
      <c r="R46" s="29" t="s">
        <v>28</v>
      </c>
      <c r="S46" s="29" t="s">
        <v>28</v>
      </c>
    </row>
    <row r="47" spans="18:19" ht="19.5">
      <c r="R47" s="29" t="s">
        <v>28</v>
      </c>
      <c r="S47" s="29" t="s">
        <v>28</v>
      </c>
    </row>
    <row r="48" spans="18:19" ht="19.5">
      <c r="R48" s="29" t="s">
        <v>28</v>
      </c>
      <c r="S48" s="29" t="s">
        <v>28</v>
      </c>
    </row>
    <row r="49" spans="18:19" ht="19.5">
      <c r="R49" s="29" t="s">
        <v>28</v>
      </c>
      <c r="S49" s="29" t="s">
        <v>28</v>
      </c>
    </row>
    <row r="50" spans="18:19" ht="19.5">
      <c r="R50" s="29" t="s">
        <v>28</v>
      </c>
      <c r="S50" s="29" t="s">
        <v>28</v>
      </c>
    </row>
    <row r="51" spans="18:19" ht="19.5">
      <c r="R51" s="29" t="s">
        <v>28</v>
      </c>
      <c r="S51" s="29" t="s">
        <v>28</v>
      </c>
    </row>
    <row r="52" spans="18:19" ht="19.5">
      <c r="R52" s="29" t="s">
        <v>28</v>
      </c>
      <c r="S52" s="29" t="s">
        <v>28</v>
      </c>
    </row>
    <row r="53" spans="18:19" ht="19.5">
      <c r="R53" s="29" t="s">
        <v>28</v>
      </c>
      <c r="S53" s="29" t="s">
        <v>28</v>
      </c>
    </row>
    <row r="54" spans="18:19" ht="19.5">
      <c r="R54" s="29" t="s">
        <v>28</v>
      </c>
      <c r="S54" s="29" t="s">
        <v>28</v>
      </c>
    </row>
    <row r="55" spans="18:19" ht="19.5">
      <c r="R55" s="29" t="s">
        <v>28</v>
      </c>
      <c r="S55" s="29" t="s">
        <v>28</v>
      </c>
    </row>
    <row r="56" spans="18:19" ht="19.5">
      <c r="R56" s="29" t="s">
        <v>28</v>
      </c>
      <c r="S56" s="29" t="s">
        <v>28</v>
      </c>
    </row>
    <row r="57" spans="18:19" ht="19.5">
      <c r="R57" s="29" t="s">
        <v>28</v>
      </c>
      <c r="S57" s="29" t="s">
        <v>28</v>
      </c>
    </row>
    <row r="58" spans="18:19" ht="19.5">
      <c r="R58" s="29" t="s">
        <v>28</v>
      </c>
      <c r="S58" s="29" t="s">
        <v>28</v>
      </c>
    </row>
    <row r="59" spans="18:19" ht="19.5">
      <c r="R59" s="29" t="s">
        <v>28</v>
      </c>
      <c r="S59" s="29" t="s">
        <v>28</v>
      </c>
    </row>
    <row r="60" spans="18:19" ht="19.5">
      <c r="R60" s="29" t="s">
        <v>28</v>
      </c>
      <c r="S60" s="29" t="s">
        <v>28</v>
      </c>
    </row>
    <row r="61" spans="18:19" ht="19.5">
      <c r="R61" s="29" t="s">
        <v>28</v>
      </c>
      <c r="S61" s="29" t="s">
        <v>28</v>
      </c>
    </row>
    <row r="62" spans="18:19" ht="19.5">
      <c r="R62" s="29" t="s">
        <v>28</v>
      </c>
      <c r="S62" s="29" t="s">
        <v>28</v>
      </c>
    </row>
    <row r="63" spans="18:19" ht="19.5">
      <c r="R63" s="29" t="s">
        <v>28</v>
      </c>
      <c r="S63" s="29" t="s">
        <v>28</v>
      </c>
    </row>
    <row r="64" spans="18:19" ht="19.5">
      <c r="R64" s="29" t="s">
        <v>28</v>
      </c>
      <c r="S64" s="29" t="s">
        <v>28</v>
      </c>
    </row>
    <row r="65" spans="18:19" ht="19.5">
      <c r="R65" s="29" t="s">
        <v>28</v>
      </c>
      <c r="S65" s="29" t="s">
        <v>28</v>
      </c>
    </row>
    <row r="66" spans="18:19" ht="19.5">
      <c r="R66" s="29" t="s">
        <v>28</v>
      </c>
      <c r="S66" s="29" t="s">
        <v>28</v>
      </c>
    </row>
    <row r="67" spans="18:19" ht="19.5">
      <c r="R67" s="29" t="s">
        <v>28</v>
      </c>
      <c r="S67" s="29" t="s">
        <v>28</v>
      </c>
    </row>
    <row r="68" spans="18:19" ht="19.5">
      <c r="R68" s="29" t="s">
        <v>28</v>
      </c>
      <c r="S68" s="29" t="s">
        <v>28</v>
      </c>
    </row>
    <row r="69" spans="18:19" ht="19.5">
      <c r="R69" s="29" t="s">
        <v>28</v>
      </c>
      <c r="S69" s="29" t="s">
        <v>28</v>
      </c>
    </row>
    <row r="70" spans="18:19" ht="19.5">
      <c r="R70" s="29" t="s">
        <v>28</v>
      </c>
      <c r="S70" s="29" t="s">
        <v>28</v>
      </c>
    </row>
    <row r="71" spans="18:19" ht="19.5">
      <c r="R71" s="29" t="s">
        <v>28</v>
      </c>
      <c r="S71" s="29" t="s">
        <v>28</v>
      </c>
    </row>
    <row r="72" spans="18:19" ht="19.5">
      <c r="R72" s="29" t="s">
        <v>28</v>
      </c>
      <c r="S72" s="29" t="s">
        <v>28</v>
      </c>
    </row>
    <row r="73" spans="18:19" ht="19.5">
      <c r="R73" s="29" t="s">
        <v>28</v>
      </c>
      <c r="S73" s="29" t="s">
        <v>28</v>
      </c>
    </row>
    <row r="74" spans="18:19" ht="19.5">
      <c r="R74" s="29" t="s">
        <v>28</v>
      </c>
      <c r="S74" s="29" t="s">
        <v>28</v>
      </c>
    </row>
    <row r="75" spans="18:19" ht="19.5">
      <c r="R75" s="29" t="s">
        <v>28</v>
      </c>
      <c r="S75" s="29" t="s">
        <v>28</v>
      </c>
    </row>
    <row r="76" spans="18:19" ht="19.5">
      <c r="R76" s="29" t="s">
        <v>28</v>
      </c>
      <c r="S76" s="29" t="s">
        <v>28</v>
      </c>
    </row>
    <row r="77" spans="18:19" ht="19.5">
      <c r="R77" s="29" t="s">
        <v>28</v>
      </c>
      <c r="S77" s="29" t="s">
        <v>28</v>
      </c>
    </row>
    <row r="78" spans="18:19" ht="19.5">
      <c r="R78" s="29" t="s">
        <v>28</v>
      </c>
      <c r="S78" s="29" t="s">
        <v>28</v>
      </c>
    </row>
    <row r="79" spans="18:19" ht="19.5">
      <c r="R79" s="29" t="s">
        <v>28</v>
      </c>
      <c r="S79" s="29" t="s">
        <v>28</v>
      </c>
    </row>
    <row r="80" spans="18:19" ht="19.5">
      <c r="R80" s="29" t="s">
        <v>28</v>
      </c>
      <c r="S80" s="29" t="s">
        <v>28</v>
      </c>
    </row>
    <row r="81" spans="18:19" ht="19.5">
      <c r="R81" s="29" t="s">
        <v>28</v>
      </c>
      <c r="S81" s="29" t="s">
        <v>28</v>
      </c>
    </row>
    <row r="82" spans="18:19" ht="19.5">
      <c r="R82" s="29" t="s">
        <v>28</v>
      </c>
      <c r="S82" s="29" t="s">
        <v>28</v>
      </c>
    </row>
    <row r="83" spans="18:19" ht="19.5">
      <c r="R83" s="29" t="s">
        <v>28</v>
      </c>
      <c r="S83" s="29" t="s">
        <v>28</v>
      </c>
    </row>
    <row r="84" spans="18:19" ht="19.5">
      <c r="R84" s="29" t="s">
        <v>28</v>
      </c>
      <c r="S84" s="29" t="s">
        <v>28</v>
      </c>
    </row>
    <row r="85" spans="18:19" ht="19.5">
      <c r="R85" s="29" t="s">
        <v>28</v>
      </c>
      <c r="S85" s="29" t="s">
        <v>28</v>
      </c>
    </row>
    <row r="86" spans="18:19" ht="19.5">
      <c r="R86" s="29" t="s">
        <v>28</v>
      </c>
      <c r="S86" s="29" t="s">
        <v>28</v>
      </c>
    </row>
    <row r="87" spans="18:19" ht="19.5">
      <c r="R87" s="29" t="s">
        <v>28</v>
      </c>
      <c r="S87" s="29" t="s">
        <v>28</v>
      </c>
    </row>
    <row r="88" spans="18:19" ht="19.5">
      <c r="R88" s="29" t="s">
        <v>28</v>
      </c>
      <c r="S88" s="29" t="s">
        <v>28</v>
      </c>
    </row>
    <row r="89" spans="18:19" ht="19.5">
      <c r="R89" s="29" t="s">
        <v>28</v>
      </c>
      <c r="S89" s="29" t="s">
        <v>28</v>
      </c>
    </row>
    <row r="90" spans="18:19" ht="19.5">
      <c r="R90" s="29" t="s">
        <v>28</v>
      </c>
      <c r="S90" s="29" t="s">
        <v>28</v>
      </c>
    </row>
    <row r="91" spans="18:19" ht="19.5">
      <c r="R91" s="29" t="s">
        <v>28</v>
      </c>
      <c r="S91" s="29" t="s">
        <v>28</v>
      </c>
    </row>
    <row r="92" spans="18:19" ht="19.5">
      <c r="R92" s="29" t="s">
        <v>28</v>
      </c>
      <c r="S92" s="29" t="s">
        <v>28</v>
      </c>
    </row>
    <row r="93" spans="18:19" ht="19.5">
      <c r="R93" s="29" t="s">
        <v>28</v>
      </c>
      <c r="S93" s="29" t="s">
        <v>28</v>
      </c>
    </row>
    <row r="94" spans="18:19" ht="19.5">
      <c r="R94" s="29" t="s">
        <v>28</v>
      </c>
      <c r="S94" s="29" t="s">
        <v>28</v>
      </c>
    </row>
    <row r="95" spans="18:19" ht="19.5">
      <c r="R95" s="29" t="s">
        <v>28</v>
      </c>
      <c r="S95" s="29" t="s">
        <v>28</v>
      </c>
    </row>
    <row r="96" spans="18:19" ht="19.5">
      <c r="R96" s="29" t="s">
        <v>28</v>
      </c>
      <c r="S96" s="29" t="s">
        <v>28</v>
      </c>
    </row>
    <row r="97" spans="18:19" ht="19.5">
      <c r="R97" s="29" t="s">
        <v>28</v>
      </c>
      <c r="S97" s="29" t="s">
        <v>28</v>
      </c>
    </row>
    <row r="98" spans="18:19" ht="19.5">
      <c r="R98" s="29" t="s">
        <v>28</v>
      </c>
      <c r="S98" s="29" t="s">
        <v>28</v>
      </c>
    </row>
    <row r="99" spans="18:19" ht="19.5">
      <c r="R99" s="29" t="s">
        <v>28</v>
      </c>
      <c r="S99" s="29" t="s">
        <v>28</v>
      </c>
    </row>
    <row r="100" spans="18:19" ht="19.5">
      <c r="R100" s="29" t="s">
        <v>28</v>
      </c>
      <c r="S100" s="29" t="s">
        <v>28</v>
      </c>
    </row>
    <row r="101" spans="18:19" ht="19.5">
      <c r="R101" s="29" t="s">
        <v>28</v>
      </c>
      <c r="S101" s="29" t="s">
        <v>28</v>
      </c>
    </row>
    <row r="102" spans="18:19" ht="19.5">
      <c r="R102" s="29" t="s">
        <v>28</v>
      </c>
      <c r="S102" s="29" t="s">
        <v>28</v>
      </c>
    </row>
    <row r="103" spans="18:19" ht="19.5">
      <c r="R103" s="29" t="s">
        <v>28</v>
      </c>
      <c r="S103" s="29" t="s">
        <v>28</v>
      </c>
    </row>
    <row r="104" spans="18:19" ht="19.5">
      <c r="R104" s="29" t="s">
        <v>28</v>
      </c>
      <c r="S104" s="29" t="s">
        <v>28</v>
      </c>
    </row>
    <row r="105" spans="18:19" ht="19.5">
      <c r="R105" s="29" t="s">
        <v>28</v>
      </c>
      <c r="S105" s="29" t="s">
        <v>28</v>
      </c>
    </row>
    <row r="106" spans="18:19" ht="19.5">
      <c r="R106" s="29" t="s">
        <v>28</v>
      </c>
      <c r="S106" s="29" t="s">
        <v>28</v>
      </c>
    </row>
    <row r="107" spans="18:19" ht="19.5">
      <c r="R107" s="29" t="s">
        <v>28</v>
      </c>
      <c r="S107" s="29" t="s">
        <v>28</v>
      </c>
    </row>
    <row r="108" spans="18:19" ht="19.5">
      <c r="R108" s="29" t="s">
        <v>28</v>
      </c>
      <c r="S108" s="29" t="s">
        <v>28</v>
      </c>
    </row>
    <row r="109" spans="1:19" ht="19.5">
      <c r="A109" t="s">
        <v>28</v>
      </c>
      <c r="R109" s="29" t="s">
        <v>28</v>
      </c>
      <c r="S109" s="29" t="s">
        <v>28</v>
      </c>
    </row>
    <row r="110" spans="1:19" ht="19.5">
      <c r="A110" t="s">
        <v>28</v>
      </c>
      <c r="R110" s="29" t="s">
        <v>28</v>
      </c>
      <c r="S110" s="29" t="s">
        <v>28</v>
      </c>
    </row>
    <row r="111" spans="1:19" ht="19.5">
      <c r="A111" t="s">
        <v>28</v>
      </c>
      <c r="R111" s="29" t="s">
        <v>28</v>
      </c>
      <c r="S111" s="29" t="s">
        <v>28</v>
      </c>
    </row>
    <row r="112" spans="1:19" ht="19.5">
      <c r="A112" t="s">
        <v>28</v>
      </c>
      <c r="R112" s="29" t="s">
        <v>28</v>
      </c>
      <c r="S112" s="29" t="s">
        <v>28</v>
      </c>
    </row>
  </sheetData>
  <printOptions verticalCentered="1"/>
  <pageMargins left="0.4724409448818898" right="0.2362204724409449" top="0.5905511811023623" bottom="0.11811023622047245" header="0.5118110236220472" footer="0.5118110236220472"/>
  <pageSetup fitToWidth="2" horizontalDpi="300" verticalDpi="300" orientation="landscape" paperSize="9" scale="70" r:id="rId1"/>
  <headerFooter alignWithMargins="0">
    <oddHeader>&amp;L&amp;"ＭＳ Ｐゴシック,標準"&amp;24１８　主要指標の状況（２０年度）</oddHeader>
  </headerFooter>
  <colBreaks count="1" manualBreakCount="1">
    <brk id="16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2"/>
  <sheetViews>
    <sheetView view="pageBreakPreview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4.72265625" style="0" customWidth="1"/>
    <col min="5" max="5" width="7.90625" style="0" customWidth="1"/>
    <col min="6" max="6" width="4.72265625" style="0" customWidth="1"/>
    <col min="7" max="7" width="7.90625" style="0" customWidth="1"/>
    <col min="8" max="8" width="4.72265625" style="0" customWidth="1"/>
    <col min="9" max="9" width="7.90625" style="0" customWidth="1"/>
    <col min="10" max="10" width="4.72265625" style="0" customWidth="1"/>
    <col min="11" max="11" width="7.90625" style="0" customWidth="1"/>
    <col min="12" max="12" width="4.72265625" style="0" customWidth="1"/>
    <col min="13" max="13" width="7.90625" style="0" customWidth="1"/>
    <col min="14" max="14" width="4.72265625" style="0" customWidth="1"/>
    <col min="16" max="16" width="4.72265625" style="0" customWidth="1"/>
    <col min="17" max="17" width="12.453125" style="0" customWidth="1"/>
    <col min="18" max="18" width="7.18359375" style="0" customWidth="1"/>
    <col min="19" max="19" width="4.72265625" style="0" customWidth="1"/>
    <col min="20" max="20" width="12.72265625" style="0" customWidth="1"/>
    <col min="21" max="21" width="6.90625" style="0" customWidth="1"/>
    <col min="22" max="22" width="4.72265625" style="0" customWidth="1"/>
    <col min="23" max="25" width="12.72265625" style="0" customWidth="1"/>
    <col min="26" max="26" width="7.0859375" style="0" customWidth="1"/>
    <col min="27" max="27" width="4.72265625" style="0" customWidth="1"/>
    <col min="28" max="28" width="12.72265625" style="0" customWidth="1"/>
    <col min="29" max="29" width="7.6328125" style="0" customWidth="1"/>
    <col min="30" max="30" width="4.72265625" style="0" customWidth="1"/>
    <col min="32" max="32" width="14.36328125" style="0" bestFit="1" customWidth="1"/>
    <col min="33" max="34" width="10.90625" style="0" bestFit="1" customWidth="1"/>
  </cols>
  <sheetData>
    <row r="1" spans="1:30" ht="19.5">
      <c r="A1" s="16" t="s">
        <v>96</v>
      </c>
      <c r="B1" s="8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3"/>
      <c r="O1" s="23" t="s">
        <v>84</v>
      </c>
      <c r="P1" s="1"/>
      <c r="Q1" s="1"/>
      <c r="R1" s="1"/>
      <c r="S1" s="1"/>
      <c r="T1" s="1"/>
      <c r="U1" s="1"/>
      <c r="V1" s="1"/>
      <c r="W1" s="1"/>
      <c r="X1" s="23"/>
      <c r="Y1" s="1"/>
      <c r="Z1" s="1"/>
      <c r="AA1" s="1"/>
      <c r="AB1" s="4"/>
      <c r="AC1" s="1"/>
      <c r="AD1" s="23" t="s">
        <v>85</v>
      </c>
    </row>
    <row r="2" spans="2:31" ht="19.5">
      <c r="B2" s="5" t="s">
        <v>0</v>
      </c>
      <c r="C2" s="9" t="s">
        <v>1</v>
      </c>
      <c r="D2" s="63"/>
      <c r="E2" s="21" t="s">
        <v>29</v>
      </c>
      <c r="F2" s="32"/>
      <c r="G2" s="21" t="s">
        <v>29</v>
      </c>
      <c r="H2" s="32"/>
      <c r="I2" s="21" t="s">
        <v>86</v>
      </c>
      <c r="J2" s="63"/>
      <c r="K2" s="21" t="s">
        <v>58</v>
      </c>
      <c r="L2" s="63"/>
      <c r="M2" s="21" t="s">
        <v>2</v>
      </c>
      <c r="N2" s="63"/>
      <c r="O2" s="21" t="s">
        <v>87</v>
      </c>
      <c r="P2" s="63"/>
      <c r="Q2" s="68" t="s">
        <v>88</v>
      </c>
      <c r="R2" s="64"/>
      <c r="S2" s="64"/>
      <c r="T2" s="64"/>
      <c r="U2" s="64"/>
      <c r="V2" s="64"/>
      <c r="W2" s="64"/>
      <c r="X2" s="63"/>
      <c r="Y2" s="21" t="s">
        <v>76</v>
      </c>
      <c r="Z2" s="64"/>
      <c r="AA2" s="63"/>
      <c r="AB2" s="21" t="s">
        <v>89</v>
      </c>
      <c r="AC2" s="65"/>
      <c r="AD2" s="66"/>
      <c r="AE2" s="5" t="s">
        <v>0</v>
      </c>
    </row>
    <row r="3" spans="2:31" ht="19.5">
      <c r="B3" s="5" t="s">
        <v>0</v>
      </c>
      <c r="C3" s="9" t="s">
        <v>90</v>
      </c>
      <c r="D3" s="13" t="s">
        <v>4</v>
      </c>
      <c r="E3" s="9" t="s">
        <v>30</v>
      </c>
      <c r="F3" s="35" t="s">
        <v>31</v>
      </c>
      <c r="G3" s="9" t="s">
        <v>30</v>
      </c>
      <c r="H3" s="35" t="s">
        <v>31</v>
      </c>
      <c r="I3" s="9" t="s">
        <v>91</v>
      </c>
      <c r="J3" s="13" t="s">
        <v>4</v>
      </c>
      <c r="K3" s="9" t="s">
        <v>90</v>
      </c>
      <c r="L3" s="13" t="s">
        <v>4</v>
      </c>
      <c r="M3" s="9" t="s">
        <v>5</v>
      </c>
      <c r="N3" s="13" t="s">
        <v>4</v>
      </c>
      <c r="O3" s="9" t="s">
        <v>6</v>
      </c>
      <c r="P3" s="13" t="s">
        <v>4</v>
      </c>
      <c r="Q3" s="9" t="s">
        <v>74</v>
      </c>
      <c r="R3" s="99" t="s">
        <v>7</v>
      </c>
      <c r="S3" s="63"/>
      <c r="T3" s="12" t="s">
        <v>8</v>
      </c>
      <c r="U3" s="100" t="s">
        <v>7</v>
      </c>
      <c r="V3" s="63"/>
      <c r="W3" s="12" t="s">
        <v>8</v>
      </c>
      <c r="X3" s="13" t="s">
        <v>92</v>
      </c>
      <c r="Y3" s="9" t="s">
        <v>74</v>
      </c>
      <c r="Z3" s="100" t="s">
        <v>7</v>
      </c>
      <c r="AA3" s="66"/>
      <c r="AB3" s="13" t="s">
        <v>74</v>
      </c>
      <c r="AC3" s="100" t="s">
        <v>7</v>
      </c>
      <c r="AD3" s="66"/>
      <c r="AE3" s="2"/>
    </row>
    <row r="4" spans="2:32" ht="19.5">
      <c r="B4" s="3"/>
      <c r="C4" s="36"/>
      <c r="D4" s="67"/>
      <c r="E4" s="97"/>
      <c r="F4" s="67"/>
      <c r="G4" s="97" t="s">
        <v>75</v>
      </c>
      <c r="H4" s="67"/>
      <c r="I4" s="10"/>
      <c r="J4" s="67"/>
      <c r="K4" s="10" t="s">
        <v>53</v>
      </c>
      <c r="L4" s="67"/>
      <c r="M4" s="36"/>
      <c r="N4" s="67"/>
      <c r="O4" s="69" t="s">
        <v>93</v>
      </c>
      <c r="P4" s="67"/>
      <c r="Q4" s="36"/>
      <c r="R4" s="28" t="s">
        <v>9</v>
      </c>
      <c r="S4" s="22" t="s">
        <v>4</v>
      </c>
      <c r="T4" s="22" t="s">
        <v>10</v>
      </c>
      <c r="U4" s="28" t="s">
        <v>9</v>
      </c>
      <c r="V4" s="22" t="s">
        <v>4</v>
      </c>
      <c r="W4" s="22" t="s">
        <v>11</v>
      </c>
      <c r="X4" s="27" t="s">
        <v>54</v>
      </c>
      <c r="Y4" s="10"/>
      <c r="Z4" s="28" t="s">
        <v>9</v>
      </c>
      <c r="AA4" s="22" t="s">
        <v>4</v>
      </c>
      <c r="AB4" s="67"/>
      <c r="AC4" s="101" t="s">
        <v>9</v>
      </c>
      <c r="AD4" s="22" t="s">
        <v>4</v>
      </c>
      <c r="AE4" s="2"/>
      <c r="AF4" s="16" t="s">
        <v>68</v>
      </c>
    </row>
    <row r="5" spans="2:34" ht="19.5">
      <c r="B5" s="70" t="s">
        <v>32</v>
      </c>
      <c r="C5" s="39">
        <v>4.3</v>
      </c>
      <c r="D5" s="24">
        <f>RANK(C5,C$5:C$33)</f>
        <v>18</v>
      </c>
      <c r="E5" s="44">
        <v>93.2</v>
      </c>
      <c r="F5" s="24">
        <f aca="true" t="shared" si="0" ref="F5:F33">RANK(E5,E$5:E$33)</f>
        <v>7</v>
      </c>
      <c r="G5" s="44">
        <v>97.7</v>
      </c>
      <c r="H5" s="24">
        <f aca="true" t="shared" si="1" ref="H5:H33">RANK(G5,G$5:G$33)</f>
        <v>11</v>
      </c>
      <c r="I5" s="44">
        <v>16.6</v>
      </c>
      <c r="J5" s="24">
        <f aca="true" t="shared" si="2" ref="J5:J33">RANK(I5,I$5:I$33)</f>
        <v>12</v>
      </c>
      <c r="K5" s="44">
        <v>11.4</v>
      </c>
      <c r="L5" s="24">
        <f aca="true" t="shared" si="3" ref="L5:L33">RANK(K5,K$5:K$33)</f>
        <v>5</v>
      </c>
      <c r="M5" s="44">
        <v>14.7</v>
      </c>
      <c r="N5" s="24">
        <f aca="true" t="shared" si="4" ref="N5:N33">RANK(M5,M$5:M$33)</f>
        <v>4</v>
      </c>
      <c r="O5" s="47">
        <v>0.774</v>
      </c>
      <c r="P5" s="24">
        <f aca="true" t="shared" si="5" ref="P5:P33">RANK(O5,O$5:O$33)</f>
        <v>12</v>
      </c>
      <c r="Q5" s="40">
        <v>19333813</v>
      </c>
      <c r="R5" s="39">
        <f>ROUND(Q5/$AF5*100,1)</f>
        <v>30.9</v>
      </c>
      <c r="S5" s="24">
        <f aca="true" t="shared" si="6" ref="S5:S33">RANK(R5,R$5:R$33)</f>
        <v>19</v>
      </c>
      <c r="T5" s="40">
        <v>12685366</v>
      </c>
      <c r="U5" s="39">
        <f>ROUND(T5/$AF5*100,1)</f>
        <v>20.3</v>
      </c>
      <c r="V5" s="24">
        <f aca="true" t="shared" si="7" ref="V5:V33">RANK(U5,U$5:U$33)</f>
        <v>16</v>
      </c>
      <c r="W5" s="40">
        <v>3490837</v>
      </c>
      <c r="X5" s="40">
        <v>3157610</v>
      </c>
      <c r="Y5" s="40">
        <v>2900922</v>
      </c>
      <c r="Z5" s="39">
        <f>ROUND(Y5/$AF5*100,1)</f>
        <v>4.6</v>
      </c>
      <c r="AA5" s="26">
        <f aca="true" t="shared" si="8" ref="AA5:AA33">RANK(Z5,Z$5:Z$33)</f>
        <v>18</v>
      </c>
      <c r="AB5" s="40">
        <v>104239490</v>
      </c>
      <c r="AC5" s="39">
        <f>ROUND(AB5/$AF5*100,1)</f>
        <v>166.6</v>
      </c>
      <c r="AD5" s="24">
        <f aca="true" t="shared" si="9" ref="AD5:AD33">RANK(AC5,AC$5:AC$33)</f>
        <v>15</v>
      </c>
      <c r="AE5" s="2"/>
      <c r="AF5">
        <f>AG5+AH5</f>
        <v>62565574</v>
      </c>
      <c r="AG5">
        <v>59676984</v>
      </c>
      <c r="AH5">
        <v>2888590</v>
      </c>
    </row>
    <row r="6" spans="2:34" ht="19.5">
      <c r="B6" s="71" t="s">
        <v>12</v>
      </c>
      <c r="C6" s="41">
        <v>3.1</v>
      </c>
      <c r="D6" s="25">
        <f aca="true" t="shared" si="10" ref="D6:D33">RANK($C6,C$5:C$33)</f>
        <v>22</v>
      </c>
      <c r="E6" s="45">
        <v>83.4</v>
      </c>
      <c r="F6" s="33">
        <f t="shared" si="0"/>
        <v>20</v>
      </c>
      <c r="G6" s="45">
        <v>86.4</v>
      </c>
      <c r="H6" s="33">
        <f t="shared" si="1"/>
        <v>21</v>
      </c>
      <c r="I6" s="45">
        <v>18</v>
      </c>
      <c r="J6" s="33">
        <f t="shared" si="2"/>
        <v>7</v>
      </c>
      <c r="K6" s="45">
        <v>14.3</v>
      </c>
      <c r="L6" s="33">
        <f t="shared" si="3"/>
        <v>1</v>
      </c>
      <c r="M6" s="45">
        <v>16</v>
      </c>
      <c r="N6" s="33">
        <f t="shared" si="4"/>
        <v>3</v>
      </c>
      <c r="O6" s="48">
        <v>1.009</v>
      </c>
      <c r="P6" s="33">
        <f t="shared" si="5"/>
        <v>4</v>
      </c>
      <c r="Q6" s="51">
        <v>12616713</v>
      </c>
      <c r="R6" s="52">
        <f aca="true" t="shared" si="11" ref="R6:R33">ROUND(Q6/$AF6*100,1)</f>
        <v>18.9</v>
      </c>
      <c r="S6" s="33">
        <f t="shared" si="6"/>
        <v>25</v>
      </c>
      <c r="T6" s="51">
        <v>3976285</v>
      </c>
      <c r="U6" s="52">
        <f aca="true" t="shared" si="12" ref="U6:U33">ROUND(T6/$AF6*100,1)</f>
        <v>5.9</v>
      </c>
      <c r="V6" s="33">
        <f t="shared" si="7"/>
        <v>26</v>
      </c>
      <c r="W6" s="51">
        <v>307214</v>
      </c>
      <c r="X6" s="51">
        <v>8333214</v>
      </c>
      <c r="Y6" s="51">
        <v>1151154</v>
      </c>
      <c r="Z6" s="52">
        <f aca="true" t="shared" si="13" ref="Z6:Z33">ROUND(Y6/$AF6*100,1)</f>
        <v>1.7</v>
      </c>
      <c r="AA6" s="37">
        <f t="shared" si="8"/>
        <v>26</v>
      </c>
      <c r="AB6" s="51">
        <v>110347596</v>
      </c>
      <c r="AC6" s="41">
        <f aca="true" t="shared" si="14" ref="AC6:AC33">ROUND(AB6/$AF6*100,1)</f>
        <v>165</v>
      </c>
      <c r="AD6" s="33">
        <f t="shared" si="9"/>
        <v>16</v>
      </c>
      <c r="AE6" s="2"/>
      <c r="AF6">
        <f aca="true" t="shared" si="15" ref="AF6:AF36">AG6+AH6</f>
        <v>66876523</v>
      </c>
      <c r="AG6">
        <v>64532217</v>
      </c>
      <c r="AH6">
        <v>2344306</v>
      </c>
    </row>
    <row r="7" spans="2:34" ht="19.5">
      <c r="B7" s="71" t="s">
        <v>33</v>
      </c>
      <c r="C7" s="41">
        <v>1.5</v>
      </c>
      <c r="D7" s="25">
        <f t="shared" si="10"/>
        <v>29</v>
      </c>
      <c r="E7" s="45">
        <v>93</v>
      </c>
      <c r="F7" s="33">
        <f t="shared" si="0"/>
        <v>9</v>
      </c>
      <c r="G7" s="45">
        <v>97.9</v>
      </c>
      <c r="H7" s="33">
        <f t="shared" si="1"/>
        <v>9</v>
      </c>
      <c r="I7" s="45">
        <v>16.9</v>
      </c>
      <c r="J7" s="33">
        <f t="shared" si="2"/>
        <v>8</v>
      </c>
      <c r="K7" s="45">
        <v>10.8</v>
      </c>
      <c r="L7" s="33">
        <f t="shared" si="3"/>
        <v>9</v>
      </c>
      <c r="M7" s="45">
        <v>14.4</v>
      </c>
      <c r="N7" s="33">
        <f t="shared" si="4"/>
        <v>5</v>
      </c>
      <c r="O7" s="48">
        <v>0.686</v>
      </c>
      <c r="P7" s="33">
        <f t="shared" si="5"/>
        <v>15</v>
      </c>
      <c r="Q7" s="51">
        <v>12392910</v>
      </c>
      <c r="R7" s="52">
        <f t="shared" si="11"/>
        <v>45.9</v>
      </c>
      <c r="S7" s="33">
        <f t="shared" si="6"/>
        <v>10</v>
      </c>
      <c r="T7" s="51">
        <v>5706978</v>
      </c>
      <c r="U7" s="52">
        <f t="shared" si="12"/>
        <v>21.1</v>
      </c>
      <c r="V7" s="33">
        <f t="shared" si="7"/>
        <v>15</v>
      </c>
      <c r="W7" s="51">
        <v>751120</v>
      </c>
      <c r="X7" s="51">
        <v>5934812</v>
      </c>
      <c r="Y7" s="51">
        <v>3346419</v>
      </c>
      <c r="Z7" s="52">
        <f t="shared" si="13"/>
        <v>12.4</v>
      </c>
      <c r="AA7" s="37">
        <f t="shared" si="8"/>
        <v>1</v>
      </c>
      <c r="AB7" s="51">
        <v>48752439</v>
      </c>
      <c r="AC7" s="41">
        <f t="shared" si="14"/>
        <v>180.6</v>
      </c>
      <c r="AD7" s="33">
        <f t="shared" si="9"/>
        <v>9</v>
      </c>
      <c r="AE7" s="2"/>
      <c r="AF7">
        <f t="shared" si="15"/>
        <v>26999390</v>
      </c>
      <c r="AG7">
        <v>25673049</v>
      </c>
      <c r="AH7">
        <v>1326341</v>
      </c>
    </row>
    <row r="8" spans="2:34" ht="19.5">
      <c r="B8" s="72" t="s">
        <v>34</v>
      </c>
      <c r="C8" s="41">
        <v>2</v>
      </c>
      <c r="D8" s="25">
        <f t="shared" si="10"/>
        <v>27</v>
      </c>
      <c r="E8" s="45">
        <v>94</v>
      </c>
      <c r="F8" s="33">
        <f t="shared" si="0"/>
        <v>5</v>
      </c>
      <c r="G8" s="45">
        <v>98.4</v>
      </c>
      <c r="H8" s="33">
        <f t="shared" si="1"/>
        <v>7</v>
      </c>
      <c r="I8" s="45">
        <v>16.2</v>
      </c>
      <c r="J8" s="33">
        <f t="shared" si="2"/>
        <v>13</v>
      </c>
      <c r="K8" s="45">
        <v>9.5</v>
      </c>
      <c r="L8" s="33">
        <f t="shared" si="3"/>
        <v>15</v>
      </c>
      <c r="M8" s="45">
        <v>12.6</v>
      </c>
      <c r="N8" s="33">
        <f t="shared" si="4"/>
        <v>15</v>
      </c>
      <c r="O8" s="48">
        <v>0.682</v>
      </c>
      <c r="P8" s="33">
        <f t="shared" si="5"/>
        <v>16</v>
      </c>
      <c r="Q8" s="51">
        <v>11884357</v>
      </c>
      <c r="R8" s="52">
        <f t="shared" si="11"/>
        <v>31.9</v>
      </c>
      <c r="S8" s="33">
        <f t="shared" si="6"/>
        <v>17</v>
      </c>
      <c r="T8" s="51">
        <v>5986599</v>
      </c>
      <c r="U8" s="52">
        <f t="shared" si="12"/>
        <v>16</v>
      </c>
      <c r="V8" s="33">
        <f t="shared" si="7"/>
        <v>18</v>
      </c>
      <c r="W8" s="51">
        <v>536810</v>
      </c>
      <c r="X8" s="51">
        <v>5360948</v>
      </c>
      <c r="Y8" s="51">
        <v>2156500</v>
      </c>
      <c r="Z8" s="52">
        <f t="shared" si="13"/>
        <v>5.8</v>
      </c>
      <c r="AA8" s="37">
        <f t="shared" si="8"/>
        <v>13</v>
      </c>
      <c r="AB8" s="51">
        <v>60246938</v>
      </c>
      <c r="AC8" s="41">
        <f t="shared" si="14"/>
        <v>161.5</v>
      </c>
      <c r="AD8" s="33">
        <f t="shared" si="9"/>
        <v>17</v>
      </c>
      <c r="AE8" s="2"/>
      <c r="AF8">
        <f t="shared" si="15"/>
        <v>37307839</v>
      </c>
      <c r="AG8">
        <v>35676499</v>
      </c>
      <c r="AH8">
        <v>1631340</v>
      </c>
    </row>
    <row r="9" spans="2:34" ht="19.5">
      <c r="B9" s="72" t="s">
        <v>35</v>
      </c>
      <c r="C9" s="41">
        <v>5.4</v>
      </c>
      <c r="D9" s="25">
        <f t="shared" si="10"/>
        <v>14</v>
      </c>
      <c r="E9" s="45">
        <v>94.6</v>
      </c>
      <c r="F9" s="33">
        <f t="shared" si="0"/>
        <v>4</v>
      </c>
      <c r="G9" s="45">
        <v>99.2</v>
      </c>
      <c r="H9" s="33">
        <f t="shared" si="1"/>
        <v>5</v>
      </c>
      <c r="I9" s="45">
        <v>12.7</v>
      </c>
      <c r="J9" s="33">
        <f t="shared" si="2"/>
        <v>24</v>
      </c>
      <c r="K9" s="45">
        <v>8.3</v>
      </c>
      <c r="L9" s="33">
        <f t="shared" si="3"/>
        <v>20</v>
      </c>
      <c r="M9" s="45">
        <v>10</v>
      </c>
      <c r="N9" s="33">
        <f t="shared" si="4"/>
        <v>24</v>
      </c>
      <c r="O9" s="48">
        <v>0.915</v>
      </c>
      <c r="P9" s="33">
        <f t="shared" si="5"/>
        <v>6</v>
      </c>
      <c r="Q9" s="51">
        <v>3615867</v>
      </c>
      <c r="R9" s="52">
        <f t="shared" si="11"/>
        <v>13.1</v>
      </c>
      <c r="S9" s="33">
        <f t="shared" si="6"/>
        <v>29</v>
      </c>
      <c r="T9" s="51">
        <v>972590</v>
      </c>
      <c r="U9" s="52">
        <f t="shared" si="12"/>
        <v>3.5</v>
      </c>
      <c r="V9" s="33">
        <f t="shared" si="7"/>
        <v>28</v>
      </c>
      <c r="W9" s="51">
        <v>1989</v>
      </c>
      <c r="X9" s="51">
        <v>2641288</v>
      </c>
      <c r="Y9" s="51">
        <v>0</v>
      </c>
      <c r="Z9" s="52">
        <f t="shared" si="13"/>
        <v>0</v>
      </c>
      <c r="AA9" s="37">
        <f t="shared" si="8"/>
        <v>29</v>
      </c>
      <c r="AB9" s="51">
        <v>49746145</v>
      </c>
      <c r="AC9" s="41">
        <f t="shared" si="14"/>
        <v>180.5</v>
      </c>
      <c r="AD9" s="33">
        <f t="shared" si="9"/>
        <v>11</v>
      </c>
      <c r="AE9" s="2"/>
      <c r="AF9">
        <f t="shared" si="15"/>
        <v>27557758</v>
      </c>
      <c r="AG9">
        <v>26271307</v>
      </c>
      <c r="AH9">
        <v>1286451</v>
      </c>
    </row>
    <row r="10" spans="2:34" ht="19.5">
      <c r="B10" s="72" t="s">
        <v>36</v>
      </c>
      <c r="C10" s="41">
        <v>4.3</v>
      </c>
      <c r="D10" s="25">
        <f t="shared" si="10"/>
        <v>18</v>
      </c>
      <c r="E10" s="45">
        <v>82</v>
      </c>
      <c r="F10" s="33">
        <f t="shared" si="0"/>
        <v>22</v>
      </c>
      <c r="G10" s="45">
        <v>85.3</v>
      </c>
      <c r="H10" s="33">
        <f t="shared" si="1"/>
        <v>22</v>
      </c>
      <c r="I10" s="45">
        <v>14.3</v>
      </c>
      <c r="J10" s="33">
        <f t="shared" si="2"/>
        <v>17</v>
      </c>
      <c r="K10" s="45">
        <v>8.9</v>
      </c>
      <c r="L10" s="33">
        <f t="shared" si="3"/>
        <v>17</v>
      </c>
      <c r="M10" s="45">
        <v>11.6</v>
      </c>
      <c r="N10" s="33">
        <f t="shared" si="4"/>
        <v>18</v>
      </c>
      <c r="O10" s="48">
        <v>1.044</v>
      </c>
      <c r="P10" s="33">
        <f t="shared" si="5"/>
        <v>3</v>
      </c>
      <c r="Q10" s="51">
        <v>15951694</v>
      </c>
      <c r="R10" s="52">
        <f t="shared" si="11"/>
        <v>41.6</v>
      </c>
      <c r="S10" s="33">
        <f t="shared" si="6"/>
        <v>12</v>
      </c>
      <c r="T10" s="51">
        <v>8996294</v>
      </c>
      <c r="U10" s="52">
        <f t="shared" si="12"/>
        <v>23.5</v>
      </c>
      <c r="V10" s="33">
        <f t="shared" si="7"/>
        <v>10</v>
      </c>
      <c r="W10" s="51">
        <v>4188583</v>
      </c>
      <c r="X10" s="51">
        <v>2766817</v>
      </c>
      <c r="Y10" s="51">
        <v>554000</v>
      </c>
      <c r="Z10" s="52">
        <f t="shared" si="13"/>
        <v>1.4</v>
      </c>
      <c r="AA10" s="37">
        <f t="shared" si="8"/>
        <v>28</v>
      </c>
      <c r="AB10" s="51">
        <v>50786044</v>
      </c>
      <c r="AC10" s="41">
        <f>ROUND(AB10/$AF10*100,1)</f>
        <v>132.6</v>
      </c>
      <c r="AD10" s="33">
        <f t="shared" si="9"/>
        <v>20</v>
      </c>
      <c r="AE10" s="2"/>
      <c r="AF10">
        <f t="shared" si="15"/>
        <v>38303606</v>
      </c>
      <c r="AG10">
        <v>36828726</v>
      </c>
      <c r="AH10">
        <v>1474880</v>
      </c>
    </row>
    <row r="11" spans="2:34" ht="19.5">
      <c r="B11" s="72" t="s">
        <v>37</v>
      </c>
      <c r="C11" s="41">
        <v>2.1</v>
      </c>
      <c r="D11" s="25">
        <f t="shared" si="10"/>
        <v>26</v>
      </c>
      <c r="E11" s="45">
        <v>93.1</v>
      </c>
      <c r="F11" s="33">
        <f t="shared" si="0"/>
        <v>8</v>
      </c>
      <c r="G11" s="45">
        <v>98.7</v>
      </c>
      <c r="H11" s="33">
        <f t="shared" si="1"/>
        <v>6</v>
      </c>
      <c r="I11" s="45">
        <v>16.9</v>
      </c>
      <c r="J11" s="33">
        <f t="shared" si="2"/>
        <v>8</v>
      </c>
      <c r="K11" s="45">
        <v>11.1</v>
      </c>
      <c r="L11" s="33">
        <f t="shared" si="3"/>
        <v>7</v>
      </c>
      <c r="M11" s="45">
        <v>14.2</v>
      </c>
      <c r="N11" s="33">
        <f t="shared" si="4"/>
        <v>7</v>
      </c>
      <c r="O11" s="48">
        <v>0.807</v>
      </c>
      <c r="P11" s="33">
        <f t="shared" si="5"/>
        <v>8</v>
      </c>
      <c r="Q11" s="51">
        <v>2014920</v>
      </c>
      <c r="R11" s="52">
        <f t="shared" si="11"/>
        <v>13.3</v>
      </c>
      <c r="S11" s="33">
        <f t="shared" si="6"/>
        <v>28</v>
      </c>
      <c r="T11" s="51">
        <v>362076</v>
      </c>
      <c r="U11" s="52">
        <f t="shared" si="12"/>
        <v>2.4</v>
      </c>
      <c r="V11" s="33">
        <f t="shared" si="7"/>
        <v>29</v>
      </c>
      <c r="W11" s="51">
        <v>4540</v>
      </c>
      <c r="X11" s="51">
        <v>1648304</v>
      </c>
      <c r="Y11" s="51">
        <v>1149576</v>
      </c>
      <c r="Z11" s="52">
        <f t="shared" si="13"/>
        <v>7.6</v>
      </c>
      <c r="AA11" s="37">
        <f t="shared" si="8"/>
        <v>6</v>
      </c>
      <c r="AB11" s="51">
        <v>26351798</v>
      </c>
      <c r="AC11" s="41">
        <f t="shared" si="14"/>
        <v>173.9</v>
      </c>
      <c r="AD11" s="33">
        <f t="shared" si="9"/>
        <v>12</v>
      </c>
      <c r="AE11" s="2"/>
      <c r="AF11">
        <f t="shared" si="15"/>
        <v>15150769</v>
      </c>
      <c r="AG11">
        <v>14473148</v>
      </c>
      <c r="AH11">
        <v>677621</v>
      </c>
    </row>
    <row r="12" spans="2:34" ht="19.5">
      <c r="B12" s="72" t="s">
        <v>38</v>
      </c>
      <c r="C12" s="41">
        <v>3.8</v>
      </c>
      <c r="D12" s="25">
        <f t="shared" si="10"/>
        <v>20</v>
      </c>
      <c r="E12" s="45">
        <v>96.3</v>
      </c>
      <c r="F12" s="33">
        <f t="shared" si="0"/>
        <v>3</v>
      </c>
      <c r="G12" s="45">
        <v>100.6</v>
      </c>
      <c r="H12" s="33">
        <f t="shared" si="1"/>
        <v>3</v>
      </c>
      <c r="I12" s="45">
        <v>13.3</v>
      </c>
      <c r="J12" s="33">
        <f t="shared" si="2"/>
        <v>22</v>
      </c>
      <c r="K12" s="45">
        <v>9.7</v>
      </c>
      <c r="L12" s="33">
        <f t="shared" si="3"/>
        <v>12</v>
      </c>
      <c r="M12" s="45">
        <v>13</v>
      </c>
      <c r="N12" s="33">
        <f t="shared" si="4"/>
        <v>11</v>
      </c>
      <c r="O12" s="48">
        <v>0.453</v>
      </c>
      <c r="P12" s="33">
        <f t="shared" si="5"/>
        <v>21</v>
      </c>
      <c r="Q12" s="51">
        <v>990165</v>
      </c>
      <c r="R12" s="52">
        <f t="shared" si="11"/>
        <v>18</v>
      </c>
      <c r="S12" s="33">
        <f t="shared" si="6"/>
        <v>26</v>
      </c>
      <c r="T12" s="51">
        <v>614224</v>
      </c>
      <c r="U12" s="52">
        <f t="shared" si="12"/>
        <v>11.2</v>
      </c>
      <c r="V12" s="33">
        <f t="shared" si="7"/>
        <v>22</v>
      </c>
      <c r="W12" s="51">
        <v>22709</v>
      </c>
      <c r="X12" s="51">
        <v>353232</v>
      </c>
      <c r="Y12" s="51">
        <v>131219</v>
      </c>
      <c r="Z12" s="52">
        <f t="shared" si="13"/>
        <v>2.4</v>
      </c>
      <c r="AA12" s="37">
        <f t="shared" si="8"/>
        <v>24</v>
      </c>
      <c r="AB12" s="51">
        <v>10812235</v>
      </c>
      <c r="AC12" s="41">
        <f t="shared" si="14"/>
        <v>196.7</v>
      </c>
      <c r="AD12" s="33">
        <f t="shared" si="9"/>
        <v>5</v>
      </c>
      <c r="AE12" s="2"/>
      <c r="AF12">
        <f t="shared" si="15"/>
        <v>5496601</v>
      </c>
      <c r="AG12">
        <v>5261927</v>
      </c>
      <c r="AH12">
        <v>234674</v>
      </c>
    </row>
    <row r="13" spans="2:34" ht="19.5">
      <c r="B13" s="72" t="s">
        <v>39</v>
      </c>
      <c r="C13" s="41">
        <v>8.1</v>
      </c>
      <c r="D13" s="25">
        <f t="shared" si="10"/>
        <v>5</v>
      </c>
      <c r="E13" s="45">
        <v>74.6</v>
      </c>
      <c r="F13" s="33">
        <f t="shared" si="0"/>
        <v>28</v>
      </c>
      <c r="G13" s="45">
        <v>77.2</v>
      </c>
      <c r="H13" s="33">
        <f t="shared" si="1"/>
        <v>27</v>
      </c>
      <c r="I13" s="45">
        <v>13</v>
      </c>
      <c r="J13" s="33">
        <f t="shared" si="2"/>
        <v>23</v>
      </c>
      <c r="K13" s="45">
        <v>8.7</v>
      </c>
      <c r="L13" s="33">
        <f t="shared" si="3"/>
        <v>18</v>
      </c>
      <c r="M13" s="45">
        <v>11.1</v>
      </c>
      <c r="N13" s="33">
        <f t="shared" si="4"/>
        <v>21</v>
      </c>
      <c r="O13" s="48">
        <v>1.197</v>
      </c>
      <c r="P13" s="33">
        <f t="shared" si="5"/>
        <v>2</v>
      </c>
      <c r="Q13" s="51">
        <v>5532413</v>
      </c>
      <c r="R13" s="52">
        <f t="shared" si="11"/>
        <v>36.1</v>
      </c>
      <c r="S13" s="33">
        <f t="shared" si="6"/>
        <v>16</v>
      </c>
      <c r="T13" s="51">
        <v>3275254</v>
      </c>
      <c r="U13" s="52">
        <f t="shared" si="12"/>
        <v>21.4</v>
      </c>
      <c r="V13" s="33">
        <f t="shared" si="7"/>
        <v>14</v>
      </c>
      <c r="W13" s="51">
        <v>282868</v>
      </c>
      <c r="X13" s="51">
        <v>1974291</v>
      </c>
      <c r="Y13" s="51">
        <v>1110000</v>
      </c>
      <c r="Z13" s="52">
        <f t="shared" si="13"/>
        <v>7.2</v>
      </c>
      <c r="AA13" s="37">
        <f t="shared" si="8"/>
        <v>8</v>
      </c>
      <c r="AB13" s="51">
        <v>19534182</v>
      </c>
      <c r="AC13" s="41">
        <f t="shared" si="14"/>
        <v>127.3</v>
      </c>
      <c r="AD13" s="33">
        <f t="shared" si="9"/>
        <v>23</v>
      </c>
      <c r="AE13" s="2"/>
      <c r="AF13">
        <f t="shared" si="15"/>
        <v>15339483</v>
      </c>
      <c r="AG13">
        <v>14833312</v>
      </c>
      <c r="AH13">
        <v>506171</v>
      </c>
    </row>
    <row r="14" spans="2:34" ht="19.5">
      <c r="B14" s="72" t="s">
        <v>40</v>
      </c>
      <c r="C14" s="41">
        <v>4.6</v>
      </c>
      <c r="D14" s="25">
        <f t="shared" si="10"/>
        <v>17</v>
      </c>
      <c r="E14" s="45">
        <v>86.9</v>
      </c>
      <c r="F14" s="33">
        <f t="shared" si="0"/>
        <v>17</v>
      </c>
      <c r="G14" s="45">
        <v>90.4</v>
      </c>
      <c r="H14" s="33">
        <f t="shared" si="1"/>
        <v>17</v>
      </c>
      <c r="I14" s="45">
        <v>16.9</v>
      </c>
      <c r="J14" s="33">
        <f t="shared" si="2"/>
        <v>8</v>
      </c>
      <c r="K14" s="45">
        <v>9.7</v>
      </c>
      <c r="L14" s="33">
        <f t="shared" si="3"/>
        <v>12</v>
      </c>
      <c r="M14" s="45">
        <v>13</v>
      </c>
      <c r="N14" s="33">
        <f t="shared" si="4"/>
        <v>11</v>
      </c>
      <c r="O14" s="48">
        <v>0.543</v>
      </c>
      <c r="P14" s="33">
        <f t="shared" si="5"/>
        <v>19</v>
      </c>
      <c r="Q14" s="51">
        <v>1051404</v>
      </c>
      <c r="R14" s="52">
        <f t="shared" si="11"/>
        <v>17.8</v>
      </c>
      <c r="S14" s="33">
        <f t="shared" si="6"/>
        <v>27</v>
      </c>
      <c r="T14" s="51">
        <v>263774</v>
      </c>
      <c r="U14" s="52">
        <f t="shared" si="12"/>
        <v>4.5</v>
      </c>
      <c r="V14" s="33">
        <f t="shared" si="7"/>
        <v>27</v>
      </c>
      <c r="W14" s="51">
        <v>128511</v>
      </c>
      <c r="X14" s="51">
        <v>659119</v>
      </c>
      <c r="Y14" s="51">
        <v>380445</v>
      </c>
      <c r="Z14" s="52">
        <f t="shared" si="13"/>
        <v>6.5</v>
      </c>
      <c r="AA14" s="37">
        <f t="shared" si="8"/>
        <v>9</v>
      </c>
      <c r="AB14" s="51">
        <v>11204687</v>
      </c>
      <c r="AC14" s="41">
        <f t="shared" si="14"/>
        <v>190.1</v>
      </c>
      <c r="AD14" s="33">
        <f t="shared" si="9"/>
        <v>6</v>
      </c>
      <c r="AE14" s="2"/>
      <c r="AF14">
        <f t="shared" si="15"/>
        <v>5893773</v>
      </c>
      <c r="AG14">
        <v>5658628</v>
      </c>
      <c r="AH14">
        <v>235145</v>
      </c>
    </row>
    <row r="15" spans="2:34" ht="19.5">
      <c r="B15" s="71" t="s">
        <v>42</v>
      </c>
      <c r="C15" s="41">
        <v>7.8</v>
      </c>
      <c r="D15" s="25">
        <f t="shared" si="10"/>
        <v>6</v>
      </c>
      <c r="E15" s="45">
        <v>85.3</v>
      </c>
      <c r="F15" s="33">
        <f t="shared" si="0"/>
        <v>18</v>
      </c>
      <c r="G15" s="45">
        <v>89.3</v>
      </c>
      <c r="H15" s="33">
        <f t="shared" si="1"/>
        <v>18</v>
      </c>
      <c r="I15" s="45">
        <v>19.2</v>
      </c>
      <c r="J15" s="33">
        <f t="shared" si="2"/>
        <v>6</v>
      </c>
      <c r="K15" s="45">
        <v>10.2</v>
      </c>
      <c r="L15" s="33">
        <f t="shared" si="3"/>
        <v>11</v>
      </c>
      <c r="M15" s="45">
        <v>12.7</v>
      </c>
      <c r="N15" s="33">
        <f t="shared" si="4"/>
        <v>14</v>
      </c>
      <c r="O15" s="48">
        <v>0.309</v>
      </c>
      <c r="P15" s="33">
        <f t="shared" si="5"/>
        <v>25</v>
      </c>
      <c r="Q15" s="51">
        <v>3202995</v>
      </c>
      <c r="R15" s="52">
        <f t="shared" si="11"/>
        <v>50.5</v>
      </c>
      <c r="S15" s="33">
        <f t="shared" si="6"/>
        <v>8</v>
      </c>
      <c r="T15" s="51">
        <v>2447809</v>
      </c>
      <c r="U15" s="52">
        <f t="shared" si="12"/>
        <v>38.6</v>
      </c>
      <c r="V15" s="33">
        <f t="shared" si="7"/>
        <v>4</v>
      </c>
      <c r="W15" s="51">
        <v>156902</v>
      </c>
      <c r="X15" s="51">
        <v>598284</v>
      </c>
      <c r="Y15" s="51">
        <v>376672</v>
      </c>
      <c r="Z15" s="52">
        <f t="shared" si="13"/>
        <v>5.9</v>
      </c>
      <c r="AA15" s="37">
        <f t="shared" si="8"/>
        <v>11</v>
      </c>
      <c r="AB15" s="51">
        <v>11461538</v>
      </c>
      <c r="AC15" s="41">
        <f t="shared" si="14"/>
        <v>180.6</v>
      </c>
      <c r="AD15" s="33">
        <f t="shared" si="9"/>
        <v>9</v>
      </c>
      <c r="AE15" s="2"/>
      <c r="AF15">
        <f t="shared" si="15"/>
        <v>6346436</v>
      </c>
      <c r="AG15">
        <v>6060591</v>
      </c>
      <c r="AH15">
        <v>285845</v>
      </c>
    </row>
    <row r="16" spans="2:34" ht="19.5">
      <c r="B16" s="72" t="s">
        <v>61</v>
      </c>
      <c r="C16" s="41">
        <v>9.8</v>
      </c>
      <c r="D16" s="25">
        <f t="shared" si="10"/>
        <v>3</v>
      </c>
      <c r="E16" s="45">
        <v>92.3</v>
      </c>
      <c r="F16" s="33">
        <f t="shared" si="0"/>
        <v>13</v>
      </c>
      <c r="G16" s="45">
        <v>97.1</v>
      </c>
      <c r="H16" s="33">
        <f t="shared" si="1"/>
        <v>13</v>
      </c>
      <c r="I16" s="45">
        <v>14.2</v>
      </c>
      <c r="J16" s="33">
        <f t="shared" si="2"/>
        <v>19</v>
      </c>
      <c r="K16" s="45">
        <v>6.8</v>
      </c>
      <c r="L16" s="33">
        <f t="shared" si="3"/>
        <v>23</v>
      </c>
      <c r="M16" s="45">
        <v>12.9</v>
      </c>
      <c r="N16" s="33">
        <f t="shared" si="4"/>
        <v>13</v>
      </c>
      <c r="O16" s="48">
        <v>0.973</v>
      </c>
      <c r="P16" s="33">
        <f t="shared" si="5"/>
        <v>5</v>
      </c>
      <c r="Q16" s="51">
        <v>8907469</v>
      </c>
      <c r="R16" s="52">
        <f t="shared" si="11"/>
        <v>63.9</v>
      </c>
      <c r="S16" s="33">
        <f t="shared" si="6"/>
        <v>5</v>
      </c>
      <c r="T16" s="51">
        <v>4514271</v>
      </c>
      <c r="U16" s="52">
        <f t="shared" si="12"/>
        <v>32.4</v>
      </c>
      <c r="V16" s="33">
        <f t="shared" si="7"/>
        <v>7</v>
      </c>
      <c r="W16" s="51">
        <v>377580</v>
      </c>
      <c r="X16" s="51">
        <v>4015618</v>
      </c>
      <c r="Y16" s="51">
        <v>1426739</v>
      </c>
      <c r="Z16" s="52">
        <f t="shared" si="13"/>
        <v>10.2</v>
      </c>
      <c r="AA16" s="37">
        <f t="shared" si="8"/>
        <v>2</v>
      </c>
      <c r="AB16" s="51">
        <v>18447453</v>
      </c>
      <c r="AC16" s="41">
        <f t="shared" si="14"/>
        <v>132.3</v>
      </c>
      <c r="AD16" s="33">
        <f t="shared" si="9"/>
        <v>21</v>
      </c>
      <c r="AE16" s="2"/>
      <c r="AF16">
        <f t="shared" si="15"/>
        <v>13942036</v>
      </c>
      <c r="AG16">
        <v>13296083</v>
      </c>
      <c r="AH16">
        <v>645953</v>
      </c>
    </row>
    <row r="17" spans="2:34" ht="19.5">
      <c r="B17" s="72" t="s">
        <v>62</v>
      </c>
      <c r="C17" s="41">
        <v>2.2</v>
      </c>
      <c r="D17" s="25">
        <f t="shared" si="10"/>
        <v>25</v>
      </c>
      <c r="E17" s="45">
        <v>92.7</v>
      </c>
      <c r="F17" s="33">
        <f t="shared" si="0"/>
        <v>10</v>
      </c>
      <c r="G17" s="45">
        <v>97.9</v>
      </c>
      <c r="H17" s="33">
        <f t="shared" si="1"/>
        <v>9</v>
      </c>
      <c r="I17" s="45">
        <v>15.7</v>
      </c>
      <c r="J17" s="33">
        <f t="shared" si="2"/>
        <v>14</v>
      </c>
      <c r="K17" s="45">
        <v>11.1</v>
      </c>
      <c r="L17" s="33">
        <f t="shared" si="3"/>
        <v>7</v>
      </c>
      <c r="M17" s="45">
        <v>14.3</v>
      </c>
      <c r="N17" s="33">
        <f t="shared" si="4"/>
        <v>6</v>
      </c>
      <c r="O17" s="48">
        <v>0.526</v>
      </c>
      <c r="P17" s="33">
        <f t="shared" si="5"/>
        <v>20</v>
      </c>
      <c r="Q17" s="51">
        <v>3370671</v>
      </c>
      <c r="R17" s="52">
        <f t="shared" si="11"/>
        <v>22.2</v>
      </c>
      <c r="S17" s="33">
        <f t="shared" si="6"/>
        <v>24</v>
      </c>
      <c r="T17" s="51">
        <v>1071054</v>
      </c>
      <c r="U17" s="52">
        <f t="shared" si="12"/>
        <v>7</v>
      </c>
      <c r="V17" s="33">
        <f t="shared" si="7"/>
        <v>25</v>
      </c>
      <c r="W17" s="51">
        <v>190142</v>
      </c>
      <c r="X17" s="51">
        <v>2109475</v>
      </c>
      <c r="Y17" s="51">
        <v>892592</v>
      </c>
      <c r="Z17" s="52">
        <f t="shared" si="13"/>
        <v>5.9</v>
      </c>
      <c r="AA17" s="37">
        <f t="shared" si="8"/>
        <v>11</v>
      </c>
      <c r="AB17" s="51">
        <v>26097913</v>
      </c>
      <c r="AC17" s="41">
        <f t="shared" si="14"/>
        <v>171.7</v>
      </c>
      <c r="AD17" s="33">
        <f t="shared" si="9"/>
        <v>13</v>
      </c>
      <c r="AE17" s="2"/>
      <c r="AF17">
        <f t="shared" si="15"/>
        <v>15199249</v>
      </c>
      <c r="AG17">
        <v>14402299</v>
      </c>
      <c r="AH17">
        <v>796950</v>
      </c>
    </row>
    <row r="18" spans="2:34" ht="19.5">
      <c r="B18" s="73" t="s">
        <v>63</v>
      </c>
      <c r="C18" s="42">
        <v>1.8</v>
      </c>
      <c r="D18" s="30">
        <f t="shared" si="10"/>
        <v>28</v>
      </c>
      <c r="E18" s="46">
        <v>97.3</v>
      </c>
      <c r="F18" s="30">
        <f t="shared" si="0"/>
        <v>1</v>
      </c>
      <c r="G18" s="46">
        <v>101.8</v>
      </c>
      <c r="H18" s="30">
        <f t="shared" si="1"/>
        <v>2</v>
      </c>
      <c r="I18" s="46">
        <v>20.9</v>
      </c>
      <c r="J18" s="30">
        <f t="shared" si="2"/>
        <v>3</v>
      </c>
      <c r="K18" s="46">
        <v>13.1</v>
      </c>
      <c r="L18" s="30">
        <f t="shared" si="3"/>
        <v>3</v>
      </c>
      <c r="M18" s="46">
        <v>18.4</v>
      </c>
      <c r="N18" s="30">
        <f t="shared" si="4"/>
        <v>2</v>
      </c>
      <c r="O18" s="49">
        <v>0.714</v>
      </c>
      <c r="P18" s="30">
        <f t="shared" si="5"/>
        <v>14</v>
      </c>
      <c r="Q18" s="53">
        <v>8494686</v>
      </c>
      <c r="R18" s="54">
        <f t="shared" si="11"/>
        <v>31.9</v>
      </c>
      <c r="S18" s="30">
        <f t="shared" si="6"/>
        <v>17</v>
      </c>
      <c r="T18" s="53">
        <v>2724837</v>
      </c>
      <c r="U18" s="54">
        <f t="shared" si="12"/>
        <v>10.2</v>
      </c>
      <c r="V18" s="30">
        <f t="shared" si="7"/>
        <v>23</v>
      </c>
      <c r="W18" s="53">
        <v>125435</v>
      </c>
      <c r="X18" s="53">
        <v>5644414</v>
      </c>
      <c r="Y18" s="53">
        <v>1000000</v>
      </c>
      <c r="Z18" s="54">
        <f t="shared" si="13"/>
        <v>3.8</v>
      </c>
      <c r="AA18" s="31">
        <f t="shared" si="8"/>
        <v>19</v>
      </c>
      <c r="AB18" s="53">
        <v>58564942</v>
      </c>
      <c r="AC18" s="42">
        <f t="shared" si="14"/>
        <v>220.2</v>
      </c>
      <c r="AD18" s="30">
        <f t="shared" si="9"/>
        <v>3</v>
      </c>
      <c r="AE18" s="2"/>
      <c r="AF18">
        <f t="shared" si="15"/>
        <v>26594336</v>
      </c>
      <c r="AG18">
        <v>25423051</v>
      </c>
      <c r="AH18">
        <v>1171285</v>
      </c>
    </row>
    <row r="19" spans="2:34" ht="19.5">
      <c r="B19" s="72" t="s">
        <v>13</v>
      </c>
      <c r="C19" s="41">
        <v>7.2</v>
      </c>
      <c r="D19" s="25">
        <f t="shared" si="10"/>
        <v>8</v>
      </c>
      <c r="E19" s="45">
        <v>88.1</v>
      </c>
      <c r="F19" s="33">
        <f t="shared" si="0"/>
        <v>16</v>
      </c>
      <c r="G19" s="45">
        <v>94.7</v>
      </c>
      <c r="H19" s="33">
        <f t="shared" si="1"/>
        <v>16</v>
      </c>
      <c r="I19" s="45">
        <v>9.4</v>
      </c>
      <c r="J19" s="33">
        <f t="shared" si="2"/>
        <v>26</v>
      </c>
      <c r="K19" s="45">
        <v>4.7</v>
      </c>
      <c r="L19" s="33">
        <f t="shared" si="3"/>
        <v>26</v>
      </c>
      <c r="M19" s="45">
        <v>6.5</v>
      </c>
      <c r="N19" s="33">
        <f t="shared" si="4"/>
        <v>26</v>
      </c>
      <c r="O19" s="48">
        <v>0.588</v>
      </c>
      <c r="P19" s="33">
        <f t="shared" si="5"/>
        <v>17</v>
      </c>
      <c r="Q19" s="51">
        <v>3011559</v>
      </c>
      <c r="R19" s="52">
        <f t="shared" si="11"/>
        <v>163.5</v>
      </c>
      <c r="S19" s="33">
        <f t="shared" si="6"/>
        <v>2</v>
      </c>
      <c r="T19" s="51">
        <v>1165059</v>
      </c>
      <c r="U19" s="52">
        <f t="shared" si="12"/>
        <v>63.3</v>
      </c>
      <c r="V19" s="33">
        <f t="shared" si="7"/>
        <v>2</v>
      </c>
      <c r="W19" s="51">
        <v>631529</v>
      </c>
      <c r="X19" s="51">
        <v>1214971</v>
      </c>
      <c r="Y19" s="51">
        <v>140114</v>
      </c>
      <c r="Z19" s="52">
        <f t="shared" si="13"/>
        <v>7.6</v>
      </c>
      <c r="AA19" s="37">
        <f t="shared" si="8"/>
        <v>6</v>
      </c>
      <c r="AB19" s="51">
        <v>1457520</v>
      </c>
      <c r="AC19" s="41">
        <f t="shared" si="14"/>
        <v>79.1</v>
      </c>
      <c r="AD19" s="33">
        <f t="shared" si="9"/>
        <v>28</v>
      </c>
      <c r="AE19" s="2"/>
      <c r="AF19">
        <f t="shared" si="15"/>
        <v>1841612</v>
      </c>
      <c r="AG19">
        <v>1711862</v>
      </c>
      <c r="AH19">
        <v>129750</v>
      </c>
    </row>
    <row r="20" spans="2:34" ht="19.5">
      <c r="B20" s="72" t="s">
        <v>43</v>
      </c>
      <c r="C20" s="41">
        <v>8.7</v>
      </c>
      <c r="D20" s="25">
        <f t="shared" si="10"/>
        <v>4</v>
      </c>
      <c r="E20" s="45">
        <v>80.7</v>
      </c>
      <c r="F20" s="33">
        <f t="shared" si="0"/>
        <v>24</v>
      </c>
      <c r="G20" s="45">
        <v>85.1</v>
      </c>
      <c r="H20" s="33">
        <f t="shared" si="1"/>
        <v>23</v>
      </c>
      <c r="I20" s="45">
        <v>9.1</v>
      </c>
      <c r="J20" s="33">
        <f t="shared" si="2"/>
        <v>27</v>
      </c>
      <c r="K20" s="45">
        <v>3.8</v>
      </c>
      <c r="L20" s="33">
        <f t="shared" si="3"/>
        <v>27</v>
      </c>
      <c r="M20" s="45">
        <v>5.6</v>
      </c>
      <c r="N20" s="33">
        <f t="shared" si="4"/>
        <v>27</v>
      </c>
      <c r="O20" s="48">
        <v>0.806</v>
      </c>
      <c r="P20" s="33">
        <f t="shared" si="5"/>
        <v>9</v>
      </c>
      <c r="Q20" s="51">
        <v>3168580</v>
      </c>
      <c r="R20" s="52">
        <f t="shared" si="11"/>
        <v>61.5</v>
      </c>
      <c r="S20" s="33">
        <f t="shared" si="6"/>
        <v>6</v>
      </c>
      <c r="T20" s="51">
        <v>1759881</v>
      </c>
      <c r="U20" s="52">
        <f t="shared" si="12"/>
        <v>34.2</v>
      </c>
      <c r="V20" s="33">
        <f t="shared" si="7"/>
        <v>5</v>
      </c>
      <c r="W20" s="51">
        <v>147720</v>
      </c>
      <c r="X20" s="51">
        <v>1260979</v>
      </c>
      <c r="Y20" s="51">
        <v>405231</v>
      </c>
      <c r="Z20" s="52">
        <f t="shared" si="13"/>
        <v>7.9</v>
      </c>
      <c r="AA20" s="37">
        <f t="shared" si="8"/>
        <v>4</v>
      </c>
      <c r="AB20" s="51">
        <v>5125232</v>
      </c>
      <c r="AC20" s="41">
        <f t="shared" si="14"/>
        <v>99.5</v>
      </c>
      <c r="AD20" s="33">
        <f t="shared" si="9"/>
        <v>26</v>
      </c>
      <c r="AE20" s="2"/>
      <c r="AF20">
        <f t="shared" si="15"/>
        <v>5152640</v>
      </c>
      <c r="AG20">
        <v>4892019</v>
      </c>
      <c r="AH20">
        <v>260621</v>
      </c>
    </row>
    <row r="21" spans="2:34" ht="19.5">
      <c r="B21" s="72" t="s">
        <v>44</v>
      </c>
      <c r="C21" s="41">
        <v>7.4</v>
      </c>
      <c r="D21" s="25">
        <f t="shared" si="10"/>
        <v>7</v>
      </c>
      <c r="E21" s="45">
        <v>81.2</v>
      </c>
      <c r="F21" s="33">
        <f t="shared" si="0"/>
        <v>23</v>
      </c>
      <c r="G21" s="45">
        <v>84.9</v>
      </c>
      <c r="H21" s="33">
        <f t="shared" si="1"/>
        <v>26</v>
      </c>
      <c r="I21" s="45">
        <v>8</v>
      </c>
      <c r="J21" s="33">
        <f t="shared" si="2"/>
        <v>28</v>
      </c>
      <c r="K21" s="45">
        <v>2.6</v>
      </c>
      <c r="L21" s="33">
        <f t="shared" si="3"/>
        <v>28</v>
      </c>
      <c r="M21" s="45">
        <v>5.4</v>
      </c>
      <c r="N21" s="33">
        <f t="shared" si="4"/>
        <v>28</v>
      </c>
      <c r="O21" s="48">
        <v>0.775</v>
      </c>
      <c r="P21" s="33">
        <f t="shared" si="5"/>
        <v>11</v>
      </c>
      <c r="Q21" s="51">
        <v>6592499</v>
      </c>
      <c r="R21" s="52">
        <f t="shared" si="11"/>
        <v>85.8</v>
      </c>
      <c r="S21" s="33">
        <f t="shared" si="6"/>
        <v>4</v>
      </c>
      <c r="T21" s="51">
        <v>2598467</v>
      </c>
      <c r="U21" s="52">
        <f t="shared" si="12"/>
        <v>33.8</v>
      </c>
      <c r="V21" s="33">
        <f t="shared" si="7"/>
        <v>6</v>
      </c>
      <c r="W21" s="51">
        <v>643138</v>
      </c>
      <c r="X21" s="51">
        <v>3350894</v>
      </c>
      <c r="Y21" s="51">
        <v>368386</v>
      </c>
      <c r="Z21" s="52">
        <f t="shared" si="13"/>
        <v>4.8</v>
      </c>
      <c r="AA21" s="37">
        <f t="shared" si="8"/>
        <v>16</v>
      </c>
      <c r="AB21" s="51">
        <v>7058799</v>
      </c>
      <c r="AC21" s="41">
        <f t="shared" si="14"/>
        <v>91.9</v>
      </c>
      <c r="AD21" s="33">
        <f t="shared" si="9"/>
        <v>27</v>
      </c>
      <c r="AE21" s="2"/>
      <c r="AF21">
        <f t="shared" si="15"/>
        <v>7681951</v>
      </c>
      <c r="AG21">
        <v>7334684</v>
      </c>
      <c r="AH21">
        <v>347267</v>
      </c>
    </row>
    <row r="22" spans="2:34" ht="19.5">
      <c r="B22" s="72" t="s">
        <v>46</v>
      </c>
      <c r="C22" s="41">
        <v>5.2</v>
      </c>
      <c r="D22" s="25">
        <f t="shared" si="10"/>
        <v>15</v>
      </c>
      <c r="E22" s="45">
        <v>82.2</v>
      </c>
      <c r="F22" s="33">
        <f t="shared" si="0"/>
        <v>21</v>
      </c>
      <c r="G22" s="45">
        <v>87.2</v>
      </c>
      <c r="H22" s="33">
        <f t="shared" si="1"/>
        <v>20</v>
      </c>
      <c r="I22" s="45">
        <v>11.9</v>
      </c>
      <c r="J22" s="33">
        <f t="shared" si="2"/>
        <v>25</v>
      </c>
      <c r="K22" s="45">
        <v>8.6</v>
      </c>
      <c r="L22" s="33">
        <f t="shared" si="3"/>
        <v>19</v>
      </c>
      <c r="M22" s="45">
        <v>10.5</v>
      </c>
      <c r="N22" s="33">
        <f t="shared" si="4"/>
        <v>23</v>
      </c>
      <c r="O22" s="48">
        <v>0.881</v>
      </c>
      <c r="P22" s="33">
        <f t="shared" si="5"/>
        <v>7</v>
      </c>
      <c r="Q22" s="51">
        <v>867234</v>
      </c>
      <c r="R22" s="52">
        <f t="shared" si="11"/>
        <v>38.4</v>
      </c>
      <c r="S22" s="33">
        <f t="shared" si="6"/>
        <v>15</v>
      </c>
      <c r="T22" s="51">
        <v>514834</v>
      </c>
      <c r="U22" s="52">
        <f t="shared" si="12"/>
        <v>22.8</v>
      </c>
      <c r="V22" s="33">
        <f t="shared" si="7"/>
        <v>12</v>
      </c>
      <c r="W22" s="51">
        <v>23769</v>
      </c>
      <c r="X22" s="51">
        <v>328631</v>
      </c>
      <c r="Y22" s="51">
        <v>177808</v>
      </c>
      <c r="Z22" s="52">
        <f t="shared" si="13"/>
        <v>7.9</v>
      </c>
      <c r="AA22" s="37">
        <f t="shared" si="8"/>
        <v>4</v>
      </c>
      <c r="AB22" s="51">
        <v>2776663</v>
      </c>
      <c r="AC22" s="41">
        <f t="shared" si="14"/>
        <v>122.9</v>
      </c>
      <c r="AD22" s="33">
        <f t="shared" si="9"/>
        <v>25</v>
      </c>
      <c r="AE22" s="2"/>
      <c r="AF22">
        <f t="shared" si="15"/>
        <v>2259908</v>
      </c>
      <c r="AG22">
        <v>2128656</v>
      </c>
      <c r="AH22">
        <v>131252</v>
      </c>
    </row>
    <row r="23" spans="2:34" ht="19.5">
      <c r="B23" s="72" t="s">
        <v>47</v>
      </c>
      <c r="C23" s="41">
        <v>6.7</v>
      </c>
      <c r="D23" s="25">
        <f t="shared" si="10"/>
        <v>10</v>
      </c>
      <c r="E23" s="45">
        <v>64.1</v>
      </c>
      <c r="F23" s="33">
        <f t="shared" si="0"/>
        <v>29</v>
      </c>
      <c r="G23" s="45">
        <v>64.1</v>
      </c>
      <c r="H23" s="33">
        <f t="shared" si="1"/>
        <v>29</v>
      </c>
      <c r="I23" s="45">
        <v>2.7</v>
      </c>
      <c r="J23" s="33">
        <f t="shared" si="2"/>
        <v>29</v>
      </c>
      <c r="K23" s="45">
        <v>0.8</v>
      </c>
      <c r="L23" s="33">
        <f t="shared" si="3"/>
        <v>29</v>
      </c>
      <c r="M23" s="45">
        <v>0.5</v>
      </c>
      <c r="N23" s="33">
        <f t="shared" si="4"/>
        <v>29</v>
      </c>
      <c r="O23" s="48">
        <v>1.586</v>
      </c>
      <c r="P23" s="33">
        <f t="shared" si="5"/>
        <v>1</v>
      </c>
      <c r="Q23" s="51">
        <v>19266710</v>
      </c>
      <c r="R23" s="52">
        <f t="shared" si="11"/>
        <v>360.1</v>
      </c>
      <c r="S23" s="33">
        <f t="shared" si="6"/>
        <v>1</v>
      </c>
      <c r="T23" s="51">
        <v>5955977</v>
      </c>
      <c r="U23" s="52">
        <f t="shared" si="12"/>
        <v>111.3</v>
      </c>
      <c r="V23" s="33">
        <f t="shared" si="7"/>
        <v>1</v>
      </c>
      <c r="W23" s="51">
        <v>2863621</v>
      </c>
      <c r="X23" s="51">
        <v>10447112</v>
      </c>
      <c r="Y23" s="51">
        <v>328873</v>
      </c>
      <c r="Z23" s="52">
        <f t="shared" si="13"/>
        <v>6.1</v>
      </c>
      <c r="AA23" s="37">
        <f t="shared" si="8"/>
        <v>10</v>
      </c>
      <c r="AB23" s="51">
        <v>891502</v>
      </c>
      <c r="AC23" s="41">
        <f t="shared" si="14"/>
        <v>16.7</v>
      </c>
      <c r="AD23" s="33">
        <f t="shared" si="9"/>
        <v>29</v>
      </c>
      <c r="AE23" s="2"/>
      <c r="AF23">
        <f t="shared" si="15"/>
        <v>5350022</v>
      </c>
      <c r="AG23">
        <v>5173134</v>
      </c>
      <c r="AH23">
        <v>176888</v>
      </c>
    </row>
    <row r="24" spans="2:34" ht="19.5">
      <c r="B24" s="71" t="s">
        <v>49</v>
      </c>
      <c r="C24" s="41">
        <v>6.2</v>
      </c>
      <c r="D24" s="25">
        <f t="shared" si="10"/>
        <v>11</v>
      </c>
      <c r="E24" s="45">
        <v>80.7</v>
      </c>
      <c r="F24" s="33">
        <f t="shared" si="0"/>
        <v>24</v>
      </c>
      <c r="G24" s="45">
        <v>85</v>
      </c>
      <c r="H24" s="33">
        <f t="shared" si="1"/>
        <v>25</v>
      </c>
      <c r="I24" s="45">
        <v>14.3</v>
      </c>
      <c r="J24" s="33">
        <f t="shared" si="2"/>
        <v>17</v>
      </c>
      <c r="K24" s="45">
        <v>6.2</v>
      </c>
      <c r="L24" s="33">
        <f t="shared" si="3"/>
        <v>25</v>
      </c>
      <c r="M24" s="45">
        <v>10.9</v>
      </c>
      <c r="N24" s="33">
        <f t="shared" si="4"/>
        <v>22</v>
      </c>
      <c r="O24" s="48">
        <v>0.804</v>
      </c>
      <c r="P24" s="33">
        <f t="shared" si="5"/>
        <v>10</v>
      </c>
      <c r="Q24" s="51">
        <v>3109884</v>
      </c>
      <c r="R24" s="52">
        <f t="shared" si="11"/>
        <v>59.1</v>
      </c>
      <c r="S24" s="33">
        <f t="shared" si="6"/>
        <v>7</v>
      </c>
      <c r="T24" s="51">
        <v>1468529</v>
      </c>
      <c r="U24" s="52">
        <f t="shared" si="12"/>
        <v>27.9</v>
      </c>
      <c r="V24" s="33">
        <f t="shared" si="7"/>
        <v>8</v>
      </c>
      <c r="W24" s="51">
        <v>320413</v>
      </c>
      <c r="X24" s="51">
        <v>1320942</v>
      </c>
      <c r="Y24" s="51">
        <v>452099</v>
      </c>
      <c r="Z24" s="52">
        <f t="shared" si="13"/>
        <v>8.6</v>
      </c>
      <c r="AA24" s="37">
        <f t="shared" si="8"/>
        <v>3</v>
      </c>
      <c r="AB24" s="51">
        <v>7440949</v>
      </c>
      <c r="AC24" s="41">
        <f t="shared" si="14"/>
        <v>141.5</v>
      </c>
      <c r="AD24" s="33">
        <f t="shared" si="9"/>
        <v>19</v>
      </c>
      <c r="AE24" s="2"/>
      <c r="AF24">
        <f t="shared" si="15"/>
        <v>5258709</v>
      </c>
      <c r="AG24">
        <v>4995978</v>
      </c>
      <c r="AH24">
        <v>262731</v>
      </c>
    </row>
    <row r="25" spans="2:34" ht="19.5">
      <c r="B25" s="72" t="s">
        <v>50</v>
      </c>
      <c r="C25" s="41">
        <v>12.1</v>
      </c>
      <c r="D25" s="25">
        <f t="shared" si="10"/>
        <v>1</v>
      </c>
      <c r="E25" s="45">
        <v>84.3</v>
      </c>
      <c r="F25" s="33">
        <f t="shared" si="0"/>
        <v>19</v>
      </c>
      <c r="G25" s="45">
        <v>88.6</v>
      </c>
      <c r="H25" s="33">
        <f t="shared" si="1"/>
        <v>19</v>
      </c>
      <c r="I25" s="45">
        <v>13.6</v>
      </c>
      <c r="J25" s="33">
        <f t="shared" si="2"/>
        <v>20</v>
      </c>
      <c r="K25" s="45">
        <v>7.3</v>
      </c>
      <c r="L25" s="33">
        <f t="shared" si="3"/>
        <v>22</v>
      </c>
      <c r="M25" s="45">
        <v>11.9</v>
      </c>
      <c r="N25" s="33">
        <f t="shared" si="4"/>
        <v>16</v>
      </c>
      <c r="O25" s="48">
        <v>0.564</v>
      </c>
      <c r="P25" s="33">
        <f t="shared" si="5"/>
        <v>18</v>
      </c>
      <c r="Q25" s="51">
        <v>2239692</v>
      </c>
      <c r="R25" s="52">
        <f t="shared" si="11"/>
        <v>47</v>
      </c>
      <c r="S25" s="33">
        <f t="shared" si="6"/>
        <v>9</v>
      </c>
      <c r="T25" s="51">
        <v>1050000</v>
      </c>
      <c r="U25" s="52">
        <f t="shared" si="12"/>
        <v>22</v>
      </c>
      <c r="V25" s="33">
        <f t="shared" si="7"/>
        <v>13</v>
      </c>
      <c r="W25" s="51">
        <v>240000</v>
      </c>
      <c r="X25" s="51">
        <v>949692</v>
      </c>
      <c r="Y25" s="51">
        <v>266000</v>
      </c>
      <c r="Z25" s="52">
        <f t="shared" si="13"/>
        <v>5.6</v>
      </c>
      <c r="AA25" s="37">
        <f t="shared" si="8"/>
        <v>14</v>
      </c>
      <c r="AB25" s="51">
        <v>8984893</v>
      </c>
      <c r="AC25" s="41">
        <f t="shared" si="14"/>
        <v>188.4</v>
      </c>
      <c r="AD25" s="33">
        <f t="shared" si="9"/>
        <v>7</v>
      </c>
      <c r="AE25" s="2"/>
      <c r="AF25">
        <f t="shared" si="15"/>
        <v>4768228</v>
      </c>
      <c r="AG25">
        <v>4536005</v>
      </c>
      <c r="AH25">
        <v>232223</v>
      </c>
    </row>
    <row r="26" spans="2:34" ht="19.5">
      <c r="B26" s="71" t="s">
        <v>45</v>
      </c>
      <c r="C26" s="41">
        <v>2.5</v>
      </c>
      <c r="D26" s="25">
        <f t="shared" si="10"/>
        <v>24</v>
      </c>
      <c r="E26" s="45">
        <v>90.1</v>
      </c>
      <c r="F26" s="33">
        <f t="shared" si="0"/>
        <v>15</v>
      </c>
      <c r="G26" s="45">
        <v>95.6</v>
      </c>
      <c r="H26" s="33">
        <f t="shared" si="1"/>
        <v>15</v>
      </c>
      <c r="I26" s="45">
        <v>20.7</v>
      </c>
      <c r="J26" s="33">
        <f t="shared" si="2"/>
        <v>5</v>
      </c>
      <c r="K26" s="45">
        <v>9.6</v>
      </c>
      <c r="L26" s="33">
        <f t="shared" si="3"/>
        <v>14</v>
      </c>
      <c r="M26" s="45">
        <v>11.9</v>
      </c>
      <c r="N26" s="33">
        <f t="shared" si="4"/>
        <v>16</v>
      </c>
      <c r="O26" s="48">
        <v>0.28</v>
      </c>
      <c r="P26" s="33">
        <f t="shared" si="5"/>
        <v>26</v>
      </c>
      <c r="Q26" s="51">
        <v>1915062</v>
      </c>
      <c r="R26" s="52">
        <f t="shared" si="11"/>
        <v>44.2</v>
      </c>
      <c r="S26" s="33">
        <f t="shared" si="6"/>
        <v>11</v>
      </c>
      <c r="T26" s="51">
        <v>996263</v>
      </c>
      <c r="U26" s="52">
        <f t="shared" si="12"/>
        <v>23</v>
      </c>
      <c r="V26" s="33">
        <f t="shared" si="7"/>
        <v>11</v>
      </c>
      <c r="W26" s="51">
        <v>47571</v>
      </c>
      <c r="X26" s="51">
        <v>871228</v>
      </c>
      <c r="Y26" s="51">
        <v>163328</v>
      </c>
      <c r="Z26" s="52">
        <f t="shared" si="13"/>
        <v>3.8</v>
      </c>
      <c r="AA26" s="37">
        <f t="shared" si="8"/>
        <v>19</v>
      </c>
      <c r="AB26" s="51">
        <v>7332500</v>
      </c>
      <c r="AC26" s="41">
        <f t="shared" si="14"/>
        <v>169.1</v>
      </c>
      <c r="AD26" s="33">
        <f t="shared" si="9"/>
        <v>14</v>
      </c>
      <c r="AE26" s="2"/>
      <c r="AF26">
        <f t="shared" si="15"/>
        <v>4336148</v>
      </c>
      <c r="AG26">
        <v>4087993</v>
      </c>
      <c r="AH26">
        <v>248155</v>
      </c>
    </row>
    <row r="27" spans="2:34" ht="19.5">
      <c r="B27" s="72" t="s">
        <v>52</v>
      </c>
      <c r="C27" s="41">
        <v>2.9</v>
      </c>
      <c r="D27" s="25">
        <f t="shared" si="10"/>
        <v>23</v>
      </c>
      <c r="E27" s="45">
        <v>76.8</v>
      </c>
      <c r="F27" s="33">
        <f t="shared" si="0"/>
        <v>27</v>
      </c>
      <c r="G27" s="45">
        <v>76.8</v>
      </c>
      <c r="H27" s="33">
        <f t="shared" si="1"/>
        <v>28</v>
      </c>
      <c r="I27" s="45">
        <v>13.6</v>
      </c>
      <c r="J27" s="33">
        <f t="shared" si="2"/>
        <v>20</v>
      </c>
      <c r="K27" s="45">
        <v>8.3</v>
      </c>
      <c r="L27" s="33">
        <f t="shared" si="3"/>
        <v>20</v>
      </c>
      <c r="M27" s="45">
        <v>11.2</v>
      </c>
      <c r="N27" s="33">
        <f t="shared" si="4"/>
        <v>20</v>
      </c>
      <c r="O27" s="48">
        <v>0.763</v>
      </c>
      <c r="P27" s="33">
        <f t="shared" si="5"/>
        <v>13</v>
      </c>
      <c r="Q27" s="51">
        <v>1328349</v>
      </c>
      <c r="R27" s="52">
        <f t="shared" si="11"/>
        <v>39.1</v>
      </c>
      <c r="S27" s="33">
        <f t="shared" si="6"/>
        <v>14</v>
      </c>
      <c r="T27" s="51">
        <v>859619</v>
      </c>
      <c r="U27" s="52">
        <f t="shared" si="12"/>
        <v>25.3</v>
      </c>
      <c r="V27" s="33">
        <f t="shared" si="7"/>
        <v>9</v>
      </c>
      <c r="W27" s="51">
        <v>208716</v>
      </c>
      <c r="X27" s="51">
        <v>260014</v>
      </c>
      <c r="Y27" s="51">
        <v>113865</v>
      </c>
      <c r="Z27" s="52">
        <f t="shared" si="13"/>
        <v>3.4</v>
      </c>
      <c r="AA27" s="37">
        <f t="shared" si="8"/>
        <v>21</v>
      </c>
      <c r="AB27" s="51">
        <v>4214226</v>
      </c>
      <c r="AC27" s="41">
        <f t="shared" si="14"/>
        <v>124</v>
      </c>
      <c r="AD27" s="33">
        <f t="shared" si="9"/>
        <v>24</v>
      </c>
      <c r="AE27" s="2"/>
      <c r="AF27">
        <f t="shared" si="15"/>
        <v>3398802</v>
      </c>
      <c r="AG27">
        <v>3216289</v>
      </c>
      <c r="AH27">
        <v>182513</v>
      </c>
    </row>
    <row r="28" spans="2:34" ht="19.5">
      <c r="B28" s="72" t="s">
        <v>51</v>
      </c>
      <c r="C28" s="41">
        <v>6.2</v>
      </c>
      <c r="D28" s="25">
        <f t="shared" si="10"/>
        <v>11</v>
      </c>
      <c r="E28" s="45">
        <v>79.6</v>
      </c>
      <c r="F28" s="33">
        <f t="shared" si="0"/>
        <v>26</v>
      </c>
      <c r="G28" s="45">
        <v>85.1</v>
      </c>
      <c r="H28" s="33">
        <f t="shared" si="1"/>
        <v>23</v>
      </c>
      <c r="I28" s="45">
        <v>14.7</v>
      </c>
      <c r="J28" s="33">
        <f t="shared" si="2"/>
        <v>16</v>
      </c>
      <c r="K28" s="45">
        <v>6.8</v>
      </c>
      <c r="L28" s="33">
        <f t="shared" si="3"/>
        <v>23</v>
      </c>
      <c r="M28" s="45">
        <v>9.4</v>
      </c>
      <c r="N28" s="33">
        <f t="shared" si="4"/>
        <v>25</v>
      </c>
      <c r="O28" s="48">
        <v>0.342</v>
      </c>
      <c r="P28" s="33">
        <f t="shared" si="5"/>
        <v>23</v>
      </c>
      <c r="Q28" s="51">
        <v>2667173</v>
      </c>
      <c r="R28" s="52">
        <f t="shared" si="11"/>
        <v>111</v>
      </c>
      <c r="S28" s="33">
        <f t="shared" si="6"/>
        <v>3</v>
      </c>
      <c r="T28" s="51">
        <v>1226143</v>
      </c>
      <c r="U28" s="52">
        <f t="shared" si="12"/>
        <v>51</v>
      </c>
      <c r="V28" s="33">
        <f t="shared" si="7"/>
        <v>3</v>
      </c>
      <c r="W28" s="51">
        <v>386402</v>
      </c>
      <c r="X28" s="51">
        <v>1054628</v>
      </c>
      <c r="Y28" s="51">
        <v>130592</v>
      </c>
      <c r="Z28" s="52">
        <f t="shared" si="13"/>
        <v>5.4</v>
      </c>
      <c r="AA28" s="37">
        <f t="shared" si="8"/>
        <v>15</v>
      </c>
      <c r="AB28" s="51">
        <v>3145521</v>
      </c>
      <c r="AC28" s="41">
        <f t="shared" si="14"/>
        <v>130.9</v>
      </c>
      <c r="AD28" s="33">
        <f t="shared" si="9"/>
        <v>22</v>
      </c>
      <c r="AE28" s="2"/>
      <c r="AF28">
        <f t="shared" si="15"/>
        <v>2402126</v>
      </c>
      <c r="AG28">
        <v>2247045</v>
      </c>
      <c r="AH28">
        <v>155081</v>
      </c>
    </row>
    <row r="29" spans="2:34" ht="19.5">
      <c r="B29" s="72" t="s">
        <v>64</v>
      </c>
      <c r="C29" s="41">
        <v>6.2</v>
      </c>
      <c r="D29" s="25">
        <f t="shared" si="10"/>
        <v>11</v>
      </c>
      <c r="E29" s="45">
        <v>92.5</v>
      </c>
      <c r="F29" s="33">
        <f t="shared" si="0"/>
        <v>11</v>
      </c>
      <c r="G29" s="45">
        <v>98.1</v>
      </c>
      <c r="H29" s="33">
        <f t="shared" si="1"/>
        <v>8</v>
      </c>
      <c r="I29" s="45">
        <v>22.1</v>
      </c>
      <c r="J29" s="33">
        <f t="shared" si="2"/>
        <v>2</v>
      </c>
      <c r="K29" s="45">
        <v>12.1</v>
      </c>
      <c r="L29" s="33">
        <f t="shared" si="3"/>
        <v>4</v>
      </c>
      <c r="M29" s="45">
        <v>13.3</v>
      </c>
      <c r="N29" s="33">
        <f t="shared" si="4"/>
        <v>10</v>
      </c>
      <c r="O29" s="48">
        <v>0.226</v>
      </c>
      <c r="P29" s="33">
        <f t="shared" si="5"/>
        <v>29</v>
      </c>
      <c r="Q29" s="51">
        <v>1135148</v>
      </c>
      <c r="R29" s="52">
        <f t="shared" si="11"/>
        <v>25</v>
      </c>
      <c r="S29" s="33">
        <f t="shared" si="6"/>
        <v>22</v>
      </c>
      <c r="T29" s="51">
        <v>455977</v>
      </c>
      <c r="U29" s="52">
        <f t="shared" si="12"/>
        <v>10</v>
      </c>
      <c r="V29" s="33">
        <f t="shared" si="7"/>
        <v>24</v>
      </c>
      <c r="W29" s="51">
        <v>47431</v>
      </c>
      <c r="X29" s="51">
        <v>631740</v>
      </c>
      <c r="Y29" s="51">
        <v>90000</v>
      </c>
      <c r="Z29" s="52">
        <f t="shared" si="13"/>
        <v>2</v>
      </c>
      <c r="AA29" s="37">
        <f t="shared" si="8"/>
        <v>25</v>
      </c>
      <c r="AB29" s="51">
        <v>10241558</v>
      </c>
      <c r="AC29" s="41">
        <f t="shared" si="14"/>
        <v>225.4</v>
      </c>
      <c r="AD29" s="33">
        <f t="shared" si="9"/>
        <v>2</v>
      </c>
      <c r="AE29" s="2"/>
      <c r="AF29">
        <f t="shared" si="15"/>
        <v>4544663</v>
      </c>
      <c r="AG29">
        <v>4281055</v>
      </c>
      <c r="AH29">
        <v>263608</v>
      </c>
    </row>
    <row r="30" spans="2:34" ht="19.5">
      <c r="B30" s="71" t="s">
        <v>65</v>
      </c>
      <c r="C30" s="41">
        <v>3.5</v>
      </c>
      <c r="D30" s="25">
        <f t="shared" si="10"/>
        <v>21</v>
      </c>
      <c r="E30" s="45">
        <v>96.6</v>
      </c>
      <c r="F30" s="33">
        <f t="shared" si="0"/>
        <v>2</v>
      </c>
      <c r="G30" s="45">
        <v>101.9</v>
      </c>
      <c r="H30" s="33">
        <f t="shared" si="1"/>
        <v>1</v>
      </c>
      <c r="I30" s="45">
        <v>16.8</v>
      </c>
      <c r="J30" s="33">
        <f t="shared" si="2"/>
        <v>11</v>
      </c>
      <c r="K30" s="45">
        <v>9.2</v>
      </c>
      <c r="L30" s="33">
        <f t="shared" si="3"/>
        <v>16</v>
      </c>
      <c r="M30" s="45">
        <v>11.3</v>
      </c>
      <c r="N30" s="33">
        <f t="shared" si="4"/>
        <v>19</v>
      </c>
      <c r="O30" s="48">
        <v>0.251</v>
      </c>
      <c r="P30" s="33">
        <f t="shared" si="5"/>
        <v>28</v>
      </c>
      <c r="Q30" s="51">
        <v>2299654</v>
      </c>
      <c r="R30" s="52">
        <f t="shared" si="11"/>
        <v>40.9</v>
      </c>
      <c r="S30" s="33">
        <f t="shared" si="6"/>
        <v>13</v>
      </c>
      <c r="T30" s="51">
        <v>1084342</v>
      </c>
      <c r="U30" s="52">
        <f t="shared" si="12"/>
        <v>19.3</v>
      </c>
      <c r="V30" s="33">
        <f t="shared" si="7"/>
        <v>17</v>
      </c>
      <c r="W30" s="51">
        <v>408555</v>
      </c>
      <c r="X30" s="51">
        <v>806757</v>
      </c>
      <c r="Y30" s="51">
        <v>172873</v>
      </c>
      <c r="Z30" s="52">
        <f t="shared" si="13"/>
        <v>3.1</v>
      </c>
      <c r="AA30" s="37">
        <f t="shared" si="8"/>
        <v>23</v>
      </c>
      <c r="AB30" s="51">
        <v>11167924</v>
      </c>
      <c r="AC30" s="41">
        <f t="shared" si="14"/>
        <v>198.9</v>
      </c>
      <c r="AD30" s="33">
        <f t="shared" si="9"/>
        <v>4</v>
      </c>
      <c r="AE30" s="2"/>
      <c r="AF30">
        <f t="shared" si="15"/>
        <v>5615839</v>
      </c>
      <c r="AG30">
        <v>5320165</v>
      </c>
      <c r="AH30">
        <v>295674</v>
      </c>
    </row>
    <row r="31" spans="2:34" ht="19.5">
      <c r="B31" s="71" t="s">
        <v>66</v>
      </c>
      <c r="C31" s="41">
        <v>4.9</v>
      </c>
      <c r="D31" s="25">
        <f t="shared" si="10"/>
        <v>16</v>
      </c>
      <c r="E31" s="45">
        <v>92.4</v>
      </c>
      <c r="F31" s="33">
        <f t="shared" si="0"/>
        <v>12</v>
      </c>
      <c r="G31" s="45">
        <v>97.7</v>
      </c>
      <c r="H31" s="33">
        <f t="shared" si="1"/>
        <v>11</v>
      </c>
      <c r="I31" s="45">
        <v>23.2</v>
      </c>
      <c r="J31" s="33">
        <f t="shared" si="2"/>
        <v>1</v>
      </c>
      <c r="K31" s="45">
        <v>13.3</v>
      </c>
      <c r="L31" s="33">
        <f t="shared" si="3"/>
        <v>2</v>
      </c>
      <c r="M31" s="45">
        <v>19.4</v>
      </c>
      <c r="N31" s="33">
        <f t="shared" si="4"/>
        <v>1</v>
      </c>
      <c r="O31" s="48">
        <v>0.311</v>
      </c>
      <c r="P31" s="33">
        <f t="shared" si="5"/>
        <v>24</v>
      </c>
      <c r="Q31" s="51">
        <v>1726835</v>
      </c>
      <c r="R31" s="52">
        <f t="shared" si="11"/>
        <v>29.4</v>
      </c>
      <c r="S31" s="33">
        <f t="shared" si="6"/>
        <v>20</v>
      </c>
      <c r="T31" s="51">
        <v>672699</v>
      </c>
      <c r="U31" s="52">
        <f t="shared" si="12"/>
        <v>11.5</v>
      </c>
      <c r="V31" s="33">
        <f t="shared" si="7"/>
        <v>21</v>
      </c>
      <c r="W31" s="51">
        <v>351581</v>
      </c>
      <c r="X31" s="51">
        <v>702555</v>
      </c>
      <c r="Y31" s="51">
        <v>281101</v>
      </c>
      <c r="Z31" s="52">
        <f t="shared" si="13"/>
        <v>4.8</v>
      </c>
      <c r="AA31" s="37">
        <f t="shared" si="8"/>
        <v>16</v>
      </c>
      <c r="AB31" s="51">
        <v>13243496</v>
      </c>
      <c r="AC31" s="41">
        <f t="shared" si="14"/>
        <v>225.5</v>
      </c>
      <c r="AD31" s="33">
        <f t="shared" si="9"/>
        <v>1</v>
      </c>
      <c r="AE31" s="2"/>
      <c r="AF31">
        <f t="shared" si="15"/>
        <v>5872680</v>
      </c>
      <c r="AG31">
        <v>5553242</v>
      </c>
      <c r="AH31">
        <v>319438</v>
      </c>
    </row>
    <row r="32" spans="2:34" ht="19.5">
      <c r="B32" s="72" t="s">
        <v>41</v>
      </c>
      <c r="C32" s="41">
        <v>7</v>
      </c>
      <c r="D32" s="25">
        <f t="shared" si="10"/>
        <v>9</v>
      </c>
      <c r="E32" s="45">
        <v>92</v>
      </c>
      <c r="F32" s="33">
        <f t="shared" si="0"/>
        <v>14</v>
      </c>
      <c r="G32" s="45">
        <v>96.5</v>
      </c>
      <c r="H32" s="33">
        <f t="shared" si="1"/>
        <v>14</v>
      </c>
      <c r="I32" s="45">
        <v>20.9</v>
      </c>
      <c r="J32" s="33">
        <f t="shared" si="2"/>
        <v>3</v>
      </c>
      <c r="K32" s="45">
        <v>11.3</v>
      </c>
      <c r="L32" s="33">
        <f t="shared" si="3"/>
        <v>6</v>
      </c>
      <c r="M32" s="45">
        <v>14.2</v>
      </c>
      <c r="N32" s="33">
        <f t="shared" si="4"/>
        <v>7</v>
      </c>
      <c r="O32" s="48">
        <v>0.276</v>
      </c>
      <c r="P32" s="33">
        <f t="shared" si="5"/>
        <v>27</v>
      </c>
      <c r="Q32" s="51">
        <v>794575</v>
      </c>
      <c r="R32" s="52">
        <f t="shared" si="11"/>
        <v>24.4</v>
      </c>
      <c r="S32" s="33">
        <f t="shared" si="6"/>
        <v>23</v>
      </c>
      <c r="T32" s="51">
        <v>381971</v>
      </c>
      <c r="U32" s="52">
        <f t="shared" si="12"/>
        <v>11.7</v>
      </c>
      <c r="V32" s="33">
        <f t="shared" si="7"/>
        <v>20</v>
      </c>
      <c r="W32" s="51">
        <v>185708</v>
      </c>
      <c r="X32" s="51">
        <v>226896</v>
      </c>
      <c r="Y32" s="51">
        <v>50203</v>
      </c>
      <c r="Z32" s="52">
        <f t="shared" si="13"/>
        <v>1.5</v>
      </c>
      <c r="AA32" s="37">
        <f t="shared" si="8"/>
        <v>27</v>
      </c>
      <c r="AB32" s="51">
        <v>4975991</v>
      </c>
      <c r="AC32" s="41">
        <f t="shared" si="14"/>
        <v>152.5</v>
      </c>
      <c r="AD32" s="33">
        <f t="shared" si="9"/>
        <v>18</v>
      </c>
      <c r="AE32" s="2"/>
      <c r="AF32">
        <f t="shared" si="15"/>
        <v>3263035</v>
      </c>
      <c r="AG32">
        <v>3108863</v>
      </c>
      <c r="AH32">
        <v>154172</v>
      </c>
    </row>
    <row r="33" spans="2:34" ht="19.5">
      <c r="B33" s="77" t="s">
        <v>48</v>
      </c>
      <c r="C33" s="78">
        <v>10.3</v>
      </c>
      <c r="D33" s="79">
        <f t="shared" si="10"/>
        <v>2</v>
      </c>
      <c r="E33" s="80">
        <v>93.5</v>
      </c>
      <c r="F33" s="81">
        <f t="shared" si="0"/>
        <v>6</v>
      </c>
      <c r="G33" s="80">
        <v>100.3</v>
      </c>
      <c r="H33" s="81">
        <f t="shared" si="1"/>
        <v>4</v>
      </c>
      <c r="I33" s="80">
        <v>15.6</v>
      </c>
      <c r="J33" s="81">
        <f t="shared" si="2"/>
        <v>15</v>
      </c>
      <c r="K33" s="80">
        <v>10.4</v>
      </c>
      <c r="L33" s="81">
        <f t="shared" si="3"/>
        <v>10</v>
      </c>
      <c r="M33" s="80">
        <v>13.7</v>
      </c>
      <c r="N33" s="81">
        <f t="shared" si="4"/>
        <v>9</v>
      </c>
      <c r="O33" s="82">
        <v>0.396</v>
      </c>
      <c r="P33" s="81">
        <f t="shared" si="5"/>
        <v>22</v>
      </c>
      <c r="Q33" s="83">
        <v>1006523</v>
      </c>
      <c r="R33" s="84">
        <f t="shared" si="11"/>
        <v>29</v>
      </c>
      <c r="S33" s="81">
        <f t="shared" si="6"/>
        <v>21</v>
      </c>
      <c r="T33" s="83">
        <v>465495</v>
      </c>
      <c r="U33" s="84">
        <f t="shared" si="12"/>
        <v>13.4</v>
      </c>
      <c r="V33" s="81">
        <f t="shared" si="7"/>
        <v>19</v>
      </c>
      <c r="W33" s="83">
        <v>4524</v>
      </c>
      <c r="X33" s="83">
        <v>536504</v>
      </c>
      <c r="Y33" s="83">
        <v>117317</v>
      </c>
      <c r="Z33" s="84">
        <f t="shared" si="13"/>
        <v>3.4</v>
      </c>
      <c r="AA33" s="85">
        <f t="shared" si="8"/>
        <v>21</v>
      </c>
      <c r="AB33" s="83">
        <v>6484691</v>
      </c>
      <c r="AC33" s="78">
        <f t="shared" si="14"/>
        <v>186.8</v>
      </c>
      <c r="AD33" s="81">
        <f t="shared" si="9"/>
        <v>8</v>
      </c>
      <c r="AE33" s="2"/>
      <c r="AF33">
        <f t="shared" si="15"/>
        <v>3470793</v>
      </c>
      <c r="AG33">
        <v>3231225</v>
      </c>
      <c r="AH33">
        <v>239568</v>
      </c>
    </row>
    <row r="34" spans="2:32" ht="19.5">
      <c r="B34" s="89" t="s">
        <v>15</v>
      </c>
      <c r="C34" s="90">
        <f>ROUND(AVERAGE(C5:C18),1)</f>
        <v>4.3</v>
      </c>
      <c r="D34" s="91" t="s">
        <v>0</v>
      </c>
      <c r="E34" s="90">
        <f>ROUND(AVERAGE(E5:E18),1)</f>
        <v>89.9</v>
      </c>
      <c r="F34" s="20"/>
      <c r="G34" s="90">
        <f>ROUND(AVERAGE(G5:G18),1)</f>
        <v>94.1</v>
      </c>
      <c r="H34" s="20"/>
      <c r="I34" s="90">
        <f>ROUND(AVERAGE(I5:I18),1)</f>
        <v>16.1</v>
      </c>
      <c r="J34" s="20"/>
      <c r="K34" s="90">
        <f>ROUND(AVERAGE(K5:K18),1)</f>
        <v>10.3</v>
      </c>
      <c r="L34" s="20"/>
      <c r="M34" s="90">
        <f>ROUND(AVERAGE(M5:M18),1)</f>
        <v>13.5</v>
      </c>
      <c r="N34" s="20"/>
      <c r="O34" s="92">
        <f>ROUND(AVERAGE(O5:O18),3)</f>
        <v>0.759</v>
      </c>
      <c r="P34" s="20"/>
      <c r="Q34" s="56">
        <f>SUM(Q5:Q18)</f>
        <v>109360077</v>
      </c>
      <c r="R34" s="90">
        <f>ROUND(AVERAGE(R5:R18),1)</f>
        <v>31.1</v>
      </c>
      <c r="S34" s="20"/>
      <c r="T34" s="56">
        <f>SUM(T5:T18)</f>
        <v>53597411</v>
      </c>
      <c r="U34" s="90">
        <f>ROUND(AVERAGE(U5:U18),1)</f>
        <v>15.6</v>
      </c>
      <c r="V34" s="20"/>
      <c r="W34" s="56">
        <f>SUM(W5:W18)</f>
        <v>10565240</v>
      </c>
      <c r="X34" s="56">
        <f>SUM(X5:X18)</f>
        <v>45197426</v>
      </c>
      <c r="Y34" s="56">
        <f>SUM(Y5:Y18)</f>
        <v>16576238</v>
      </c>
      <c r="Z34" s="90">
        <f>ROUND(AVERAGE(Z5:Z18),1)</f>
        <v>5.4</v>
      </c>
      <c r="AA34" s="20"/>
      <c r="AB34" s="56">
        <f>SUM(AB5:AB18)</f>
        <v>606593400</v>
      </c>
      <c r="AC34" s="90">
        <f>ROUND(AVERAGE(AC5:AC18),1)</f>
        <v>170</v>
      </c>
      <c r="AD34" s="20"/>
      <c r="AE34" s="2"/>
      <c r="AF34">
        <f t="shared" si="15"/>
        <v>0</v>
      </c>
    </row>
    <row r="35" spans="2:32" ht="19.5">
      <c r="B35" s="17" t="s">
        <v>16</v>
      </c>
      <c r="C35" s="43">
        <f>ROUND(AVERAGE(C19:C33),1)</f>
        <v>6.5</v>
      </c>
      <c r="D35" s="18" t="s">
        <v>0</v>
      </c>
      <c r="E35" s="43">
        <f>ROUND(AVERAGE(E19:E33),1)</f>
        <v>85</v>
      </c>
      <c r="F35" s="14"/>
      <c r="G35" s="43">
        <f>ROUND(AVERAGE(G19:G33),1)</f>
        <v>89.4</v>
      </c>
      <c r="H35" s="14"/>
      <c r="I35" s="43">
        <f>ROUND(AVERAGE(I19:I33),1)</f>
        <v>14.4</v>
      </c>
      <c r="J35" s="14"/>
      <c r="K35" s="43">
        <f>ROUND(AVERAGE(K19:K33),1)</f>
        <v>7.7</v>
      </c>
      <c r="L35" s="14"/>
      <c r="M35" s="43">
        <f>ROUND(AVERAGE(M19:M33),1)</f>
        <v>10.4</v>
      </c>
      <c r="N35" s="14"/>
      <c r="O35" s="50">
        <f>ROUND(AVERAGE(O19:O33),3)</f>
        <v>0.59</v>
      </c>
      <c r="P35" s="14"/>
      <c r="Q35" s="55">
        <f>SUM(Q19:Q33)</f>
        <v>51129477</v>
      </c>
      <c r="R35" s="43">
        <f>ROUND(AVERAGE(R19:R33),1)</f>
        <v>77.2</v>
      </c>
      <c r="S35" s="14"/>
      <c r="T35" s="55">
        <f>SUM(T19:T33)</f>
        <v>20655256</v>
      </c>
      <c r="U35" s="43">
        <f>ROUND(AVERAGE(U19:U33),1)</f>
        <v>32</v>
      </c>
      <c r="V35" s="14"/>
      <c r="W35" s="55">
        <f>SUM(W19:W33)</f>
        <v>6510678</v>
      </c>
      <c r="X35" s="55">
        <f>SUM(X19:X33)</f>
        <v>23963543</v>
      </c>
      <c r="Y35" s="55">
        <f>SUM(Y19:Y33)</f>
        <v>3257790</v>
      </c>
      <c r="Z35" s="43">
        <f>ROUND(AVERAGE(Z19:Z33),1)</f>
        <v>5.1</v>
      </c>
      <c r="AA35" s="14"/>
      <c r="AB35" s="55">
        <f>SUM(AB19:AB33)</f>
        <v>94541465</v>
      </c>
      <c r="AC35" s="43">
        <f>ROUND(AVERAGE(AC19:AC33),1)</f>
        <v>143.5</v>
      </c>
      <c r="AD35" s="14"/>
      <c r="AE35" s="2"/>
      <c r="AF35">
        <f t="shared" si="15"/>
        <v>0</v>
      </c>
    </row>
    <row r="36" spans="2:32" ht="19.5">
      <c r="B36" s="17" t="s">
        <v>17</v>
      </c>
      <c r="C36" s="43">
        <f>ROUND(AVERAGE(C5:C33),1)</f>
        <v>5.4</v>
      </c>
      <c r="D36" s="18" t="s">
        <v>0</v>
      </c>
      <c r="E36" s="43">
        <f>ROUND(AVERAGE(E5:E33),1)</f>
        <v>87.4</v>
      </c>
      <c r="F36" s="14"/>
      <c r="G36" s="43">
        <f>ROUND(AVERAGE(G5:G33),1)</f>
        <v>91.7</v>
      </c>
      <c r="H36" s="14"/>
      <c r="I36" s="43">
        <f>ROUND(AVERAGE(I5:I33),1)</f>
        <v>15.2</v>
      </c>
      <c r="J36" s="14"/>
      <c r="K36" s="43">
        <f>ROUND(AVERAGE(K5:K33),1)</f>
        <v>8.9</v>
      </c>
      <c r="L36" s="14"/>
      <c r="M36" s="43">
        <f>ROUND(AVERAGE(M5:M33),1)</f>
        <v>11.9</v>
      </c>
      <c r="N36" s="14"/>
      <c r="O36" s="50">
        <f>ROUND(AVERAGE(O5:O33),3)</f>
        <v>0.672</v>
      </c>
      <c r="P36" s="14"/>
      <c r="Q36" s="55">
        <f>SUM(Q5:Q33)</f>
        <v>160489554</v>
      </c>
      <c r="R36" s="43">
        <f>ROUND(AVERAGE(R5:R33),1)</f>
        <v>55</v>
      </c>
      <c r="S36" s="14"/>
      <c r="T36" s="55">
        <f>SUM(T5:T33)</f>
        <v>74252667</v>
      </c>
      <c r="U36" s="43">
        <f>ROUND(AVERAGE(U5:U33),1)</f>
        <v>24.1</v>
      </c>
      <c r="V36" s="14"/>
      <c r="W36" s="55">
        <f>SUM(W5:W33)</f>
        <v>17075918</v>
      </c>
      <c r="X36" s="55">
        <f>SUM(X5:X33)</f>
        <v>69160969</v>
      </c>
      <c r="Y36" s="55">
        <f>SUM(Y5:Y33)</f>
        <v>19834028</v>
      </c>
      <c r="Z36" s="43">
        <f>ROUND(AVERAGE(Z5:Z33),1)</f>
        <v>5.2</v>
      </c>
      <c r="AA36" s="14"/>
      <c r="AB36" s="55">
        <f>SUM(AB5:AB33)</f>
        <v>701134865</v>
      </c>
      <c r="AC36" s="43">
        <f>ROUND(AVERAGE(AC5:AC33),1)</f>
        <v>156.3</v>
      </c>
      <c r="AD36" s="14"/>
      <c r="AE36" s="2"/>
      <c r="AF36">
        <f t="shared" si="15"/>
        <v>0</v>
      </c>
    </row>
    <row r="37" spans="2:25" ht="19.5">
      <c r="B37" s="11" t="s">
        <v>77</v>
      </c>
      <c r="C37" s="11"/>
      <c r="O37" s="11"/>
      <c r="Q37" s="11" t="s">
        <v>94</v>
      </c>
      <c r="Y37" s="11"/>
    </row>
    <row r="38" ht="19.5">
      <c r="B38" s="16" t="s">
        <v>78</v>
      </c>
    </row>
    <row r="39" spans="2:29" ht="19.5">
      <c r="B39" s="89" t="s">
        <v>15</v>
      </c>
      <c r="C39" s="90"/>
      <c r="D39" s="91" t="s">
        <v>0</v>
      </c>
      <c r="E39" s="90">
        <v>89.7</v>
      </c>
      <c r="F39" s="20"/>
      <c r="G39" s="90">
        <v>93.7</v>
      </c>
      <c r="H39" s="20"/>
      <c r="I39" s="90"/>
      <c r="J39" s="20"/>
      <c r="K39" s="90"/>
      <c r="L39" s="20"/>
      <c r="M39" s="90"/>
      <c r="N39" s="20"/>
      <c r="O39" s="92"/>
      <c r="P39" s="20"/>
      <c r="AC39" s="38"/>
    </row>
    <row r="40" spans="2:29" ht="19.5">
      <c r="B40" s="17" t="s">
        <v>16</v>
      </c>
      <c r="C40" s="43"/>
      <c r="D40" s="18" t="s">
        <v>0</v>
      </c>
      <c r="E40" s="43">
        <v>84.8</v>
      </c>
      <c r="F40" s="14"/>
      <c r="G40" s="43">
        <v>88.9</v>
      </c>
      <c r="H40" s="14"/>
      <c r="I40" s="43"/>
      <c r="J40" s="14"/>
      <c r="K40" s="43"/>
      <c r="L40" s="14"/>
      <c r="M40" s="43"/>
      <c r="N40" s="14"/>
      <c r="O40" s="50"/>
      <c r="P40" s="14"/>
      <c r="R40" s="29" t="s">
        <v>95</v>
      </c>
      <c r="S40" s="29" t="s">
        <v>95</v>
      </c>
      <c r="AC40" s="38"/>
    </row>
    <row r="41" spans="2:29" ht="19.5">
      <c r="B41" s="17" t="s">
        <v>17</v>
      </c>
      <c r="C41" s="43"/>
      <c r="D41" s="18" t="s">
        <v>0</v>
      </c>
      <c r="E41" s="43">
        <v>88.9</v>
      </c>
      <c r="F41" s="14"/>
      <c r="G41" s="43">
        <v>93</v>
      </c>
      <c r="H41" s="14"/>
      <c r="I41" s="43"/>
      <c r="J41" s="14"/>
      <c r="K41" s="43"/>
      <c r="L41" s="14"/>
      <c r="M41" s="43"/>
      <c r="N41" s="14"/>
      <c r="O41" s="50"/>
      <c r="P41" s="14"/>
      <c r="R41" s="29" t="s">
        <v>95</v>
      </c>
      <c r="S41" s="29" t="s">
        <v>95</v>
      </c>
      <c r="AC41" s="38"/>
    </row>
    <row r="42" spans="18:19" ht="19.5">
      <c r="R42" s="29" t="s">
        <v>0</v>
      </c>
      <c r="S42" s="29" t="s">
        <v>0</v>
      </c>
    </row>
    <row r="43" spans="18:19" ht="19.5">
      <c r="R43" s="29" t="s">
        <v>0</v>
      </c>
      <c r="S43" s="29" t="s">
        <v>0</v>
      </c>
    </row>
    <row r="44" spans="18:19" ht="19.5">
      <c r="R44" s="29" t="s">
        <v>0</v>
      </c>
      <c r="S44" s="29" t="s">
        <v>0</v>
      </c>
    </row>
    <row r="45" spans="18:19" ht="19.5">
      <c r="R45" s="29" t="s">
        <v>0</v>
      </c>
      <c r="S45" s="29" t="s">
        <v>0</v>
      </c>
    </row>
    <row r="46" spans="18:19" ht="19.5">
      <c r="R46" s="29" t="s">
        <v>0</v>
      </c>
      <c r="S46" s="29" t="s">
        <v>0</v>
      </c>
    </row>
    <row r="47" spans="18:19" ht="19.5">
      <c r="R47" s="29" t="s">
        <v>0</v>
      </c>
      <c r="S47" s="29" t="s">
        <v>0</v>
      </c>
    </row>
    <row r="48" spans="18:19" ht="19.5">
      <c r="R48" s="29" t="s">
        <v>0</v>
      </c>
      <c r="S48" s="29" t="s">
        <v>0</v>
      </c>
    </row>
    <row r="49" spans="18:19" ht="19.5">
      <c r="R49" s="29" t="s">
        <v>0</v>
      </c>
      <c r="S49" s="29" t="s">
        <v>0</v>
      </c>
    </row>
    <row r="50" spans="18:19" ht="19.5">
      <c r="R50" s="29" t="s">
        <v>0</v>
      </c>
      <c r="S50" s="29" t="s">
        <v>0</v>
      </c>
    </row>
    <row r="51" spans="18:19" ht="19.5">
      <c r="R51" s="29" t="s">
        <v>0</v>
      </c>
      <c r="S51" s="29" t="s">
        <v>0</v>
      </c>
    </row>
    <row r="52" spans="18:19" ht="19.5">
      <c r="R52" s="29" t="s">
        <v>0</v>
      </c>
      <c r="S52" s="29" t="s">
        <v>0</v>
      </c>
    </row>
    <row r="53" spans="18:19" ht="19.5">
      <c r="R53" s="29" t="s">
        <v>0</v>
      </c>
      <c r="S53" s="29" t="s">
        <v>0</v>
      </c>
    </row>
    <row r="54" spans="18:19" ht="19.5">
      <c r="R54" s="29" t="s">
        <v>0</v>
      </c>
      <c r="S54" s="29" t="s">
        <v>0</v>
      </c>
    </row>
    <row r="55" spans="18:19" ht="19.5">
      <c r="R55" s="29" t="s">
        <v>0</v>
      </c>
      <c r="S55" s="29" t="s">
        <v>0</v>
      </c>
    </row>
    <row r="56" spans="18:19" ht="19.5">
      <c r="R56" s="29" t="s">
        <v>0</v>
      </c>
      <c r="S56" s="29" t="s">
        <v>0</v>
      </c>
    </row>
    <row r="57" spans="18:19" ht="19.5">
      <c r="R57" s="29" t="s">
        <v>0</v>
      </c>
      <c r="S57" s="29" t="s">
        <v>0</v>
      </c>
    </row>
    <row r="58" spans="18:19" ht="19.5">
      <c r="R58" s="29" t="s">
        <v>0</v>
      </c>
      <c r="S58" s="29" t="s">
        <v>0</v>
      </c>
    </row>
    <row r="59" spans="18:19" ht="19.5">
      <c r="R59" s="29" t="s">
        <v>0</v>
      </c>
      <c r="S59" s="29" t="s">
        <v>0</v>
      </c>
    </row>
    <row r="60" spans="18:19" ht="19.5">
      <c r="R60" s="29" t="s">
        <v>0</v>
      </c>
      <c r="S60" s="29" t="s">
        <v>0</v>
      </c>
    </row>
    <row r="61" spans="18:19" ht="19.5">
      <c r="R61" s="29" t="s">
        <v>0</v>
      </c>
      <c r="S61" s="29" t="s">
        <v>0</v>
      </c>
    </row>
    <row r="62" spans="18:19" ht="19.5">
      <c r="R62" s="29" t="s">
        <v>0</v>
      </c>
      <c r="S62" s="29" t="s">
        <v>0</v>
      </c>
    </row>
    <row r="63" spans="18:19" ht="19.5">
      <c r="R63" s="29" t="s">
        <v>0</v>
      </c>
      <c r="S63" s="29" t="s">
        <v>0</v>
      </c>
    </row>
    <row r="64" spans="18:19" ht="19.5">
      <c r="R64" s="29" t="s">
        <v>0</v>
      </c>
      <c r="S64" s="29" t="s">
        <v>0</v>
      </c>
    </row>
    <row r="65" spans="18:19" ht="19.5">
      <c r="R65" s="29" t="s">
        <v>0</v>
      </c>
      <c r="S65" s="29" t="s">
        <v>0</v>
      </c>
    </row>
    <row r="66" spans="18:19" ht="19.5">
      <c r="R66" s="29" t="s">
        <v>0</v>
      </c>
      <c r="S66" s="29" t="s">
        <v>0</v>
      </c>
    </row>
    <row r="67" spans="18:19" ht="19.5">
      <c r="R67" s="29" t="s">
        <v>0</v>
      </c>
      <c r="S67" s="29" t="s">
        <v>0</v>
      </c>
    </row>
    <row r="68" spans="18:19" ht="19.5">
      <c r="R68" s="29" t="s">
        <v>0</v>
      </c>
      <c r="S68" s="29" t="s">
        <v>0</v>
      </c>
    </row>
    <row r="69" spans="18:19" ht="19.5">
      <c r="R69" s="29" t="s">
        <v>0</v>
      </c>
      <c r="S69" s="29" t="s">
        <v>0</v>
      </c>
    </row>
    <row r="70" spans="18:19" ht="19.5">
      <c r="R70" s="29" t="s">
        <v>0</v>
      </c>
      <c r="S70" s="29" t="s">
        <v>0</v>
      </c>
    </row>
    <row r="71" spans="18:19" ht="19.5">
      <c r="R71" s="29" t="s">
        <v>0</v>
      </c>
      <c r="S71" s="29" t="s">
        <v>0</v>
      </c>
    </row>
    <row r="72" spans="18:19" ht="19.5">
      <c r="R72" s="29" t="s">
        <v>0</v>
      </c>
      <c r="S72" s="29" t="s">
        <v>0</v>
      </c>
    </row>
    <row r="73" spans="18:19" ht="19.5">
      <c r="R73" s="29" t="s">
        <v>0</v>
      </c>
      <c r="S73" s="29" t="s">
        <v>0</v>
      </c>
    </row>
    <row r="74" spans="18:19" ht="19.5">
      <c r="R74" s="29" t="s">
        <v>0</v>
      </c>
      <c r="S74" s="29" t="s">
        <v>0</v>
      </c>
    </row>
    <row r="75" spans="18:19" ht="19.5">
      <c r="R75" s="29" t="s">
        <v>0</v>
      </c>
      <c r="S75" s="29" t="s">
        <v>0</v>
      </c>
    </row>
    <row r="76" spans="18:19" ht="19.5">
      <c r="R76" s="29" t="s">
        <v>0</v>
      </c>
      <c r="S76" s="29" t="s">
        <v>0</v>
      </c>
    </row>
    <row r="77" spans="18:19" ht="19.5">
      <c r="R77" s="29" t="s">
        <v>0</v>
      </c>
      <c r="S77" s="29" t="s">
        <v>0</v>
      </c>
    </row>
    <row r="78" spans="18:19" ht="19.5">
      <c r="R78" s="29" t="s">
        <v>0</v>
      </c>
      <c r="S78" s="29" t="s">
        <v>0</v>
      </c>
    </row>
    <row r="79" spans="18:19" ht="19.5">
      <c r="R79" s="29" t="s">
        <v>0</v>
      </c>
      <c r="S79" s="29" t="s">
        <v>0</v>
      </c>
    </row>
    <row r="80" spans="18:19" ht="19.5">
      <c r="R80" s="29" t="s">
        <v>0</v>
      </c>
      <c r="S80" s="29" t="s">
        <v>0</v>
      </c>
    </row>
    <row r="81" spans="18:19" ht="19.5">
      <c r="R81" s="29" t="s">
        <v>0</v>
      </c>
      <c r="S81" s="29" t="s">
        <v>0</v>
      </c>
    </row>
    <row r="82" spans="18:19" ht="19.5">
      <c r="R82" s="29" t="s">
        <v>0</v>
      </c>
      <c r="S82" s="29" t="s">
        <v>0</v>
      </c>
    </row>
    <row r="83" spans="18:19" ht="19.5">
      <c r="R83" s="29" t="s">
        <v>0</v>
      </c>
      <c r="S83" s="29" t="s">
        <v>0</v>
      </c>
    </row>
    <row r="84" spans="18:19" ht="19.5">
      <c r="R84" s="29" t="s">
        <v>0</v>
      </c>
      <c r="S84" s="29" t="s">
        <v>0</v>
      </c>
    </row>
    <row r="85" spans="18:19" ht="19.5">
      <c r="R85" s="29" t="s">
        <v>0</v>
      </c>
      <c r="S85" s="29" t="s">
        <v>0</v>
      </c>
    </row>
    <row r="86" spans="18:19" ht="19.5">
      <c r="R86" s="29" t="s">
        <v>0</v>
      </c>
      <c r="S86" s="29" t="s">
        <v>0</v>
      </c>
    </row>
    <row r="87" spans="18:19" ht="19.5">
      <c r="R87" s="29" t="s">
        <v>0</v>
      </c>
      <c r="S87" s="29" t="s">
        <v>0</v>
      </c>
    </row>
    <row r="88" spans="18:19" ht="19.5">
      <c r="R88" s="29" t="s">
        <v>0</v>
      </c>
      <c r="S88" s="29" t="s">
        <v>0</v>
      </c>
    </row>
    <row r="89" spans="18:19" ht="19.5">
      <c r="R89" s="29" t="s">
        <v>0</v>
      </c>
      <c r="S89" s="29" t="s">
        <v>0</v>
      </c>
    </row>
    <row r="90" spans="18:19" ht="19.5">
      <c r="R90" s="29" t="s">
        <v>0</v>
      </c>
      <c r="S90" s="29" t="s">
        <v>0</v>
      </c>
    </row>
    <row r="91" spans="18:19" ht="19.5">
      <c r="R91" s="29" t="s">
        <v>0</v>
      </c>
      <c r="S91" s="29" t="s">
        <v>0</v>
      </c>
    </row>
    <row r="92" spans="18:19" ht="19.5">
      <c r="R92" s="29" t="s">
        <v>0</v>
      </c>
      <c r="S92" s="29" t="s">
        <v>0</v>
      </c>
    </row>
    <row r="93" spans="18:19" ht="19.5">
      <c r="R93" s="29" t="s">
        <v>0</v>
      </c>
      <c r="S93" s="29" t="s">
        <v>0</v>
      </c>
    </row>
    <row r="94" spans="18:19" ht="19.5">
      <c r="R94" s="29" t="s">
        <v>0</v>
      </c>
      <c r="S94" s="29" t="s">
        <v>0</v>
      </c>
    </row>
    <row r="95" spans="18:19" ht="19.5">
      <c r="R95" s="29" t="s">
        <v>0</v>
      </c>
      <c r="S95" s="29" t="s">
        <v>0</v>
      </c>
    </row>
    <row r="96" spans="18:19" ht="19.5">
      <c r="R96" s="29" t="s">
        <v>0</v>
      </c>
      <c r="S96" s="29" t="s">
        <v>0</v>
      </c>
    </row>
    <row r="97" spans="18:19" ht="19.5">
      <c r="R97" s="29" t="s">
        <v>0</v>
      </c>
      <c r="S97" s="29" t="s">
        <v>0</v>
      </c>
    </row>
    <row r="98" spans="18:19" ht="19.5">
      <c r="R98" s="29" t="s">
        <v>0</v>
      </c>
      <c r="S98" s="29" t="s">
        <v>0</v>
      </c>
    </row>
    <row r="99" spans="18:19" ht="19.5">
      <c r="R99" s="29" t="s">
        <v>0</v>
      </c>
      <c r="S99" s="29" t="s">
        <v>0</v>
      </c>
    </row>
    <row r="100" spans="18:19" ht="19.5">
      <c r="R100" s="29" t="s">
        <v>0</v>
      </c>
      <c r="S100" s="29" t="s">
        <v>0</v>
      </c>
    </row>
    <row r="101" spans="18:19" ht="19.5">
      <c r="R101" s="29" t="s">
        <v>0</v>
      </c>
      <c r="S101" s="29" t="s">
        <v>0</v>
      </c>
    </row>
    <row r="102" spans="18:19" ht="19.5">
      <c r="R102" s="29" t="s">
        <v>0</v>
      </c>
      <c r="S102" s="29" t="s">
        <v>0</v>
      </c>
    </row>
    <row r="103" spans="18:19" ht="19.5">
      <c r="R103" s="29" t="s">
        <v>0</v>
      </c>
      <c r="S103" s="29" t="s">
        <v>0</v>
      </c>
    </row>
    <row r="104" spans="18:19" ht="19.5">
      <c r="R104" s="29" t="s">
        <v>0</v>
      </c>
      <c r="S104" s="29" t="s">
        <v>0</v>
      </c>
    </row>
    <row r="105" spans="18:19" ht="19.5">
      <c r="R105" s="29" t="s">
        <v>0</v>
      </c>
      <c r="S105" s="29" t="s">
        <v>0</v>
      </c>
    </row>
    <row r="106" spans="18:19" ht="19.5">
      <c r="R106" s="29" t="s">
        <v>0</v>
      </c>
      <c r="S106" s="29" t="s">
        <v>0</v>
      </c>
    </row>
    <row r="107" spans="18:19" ht="19.5">
      <c r="R107" s="29" t="s">
        <v>0</v>
      </c>
      <c r="S107" s="29" t="s">
        <v>0</v>
      </c>
    </row>
    <row r="108" spans="18:19" ht="19.5">
      <c r="R108" s="29" t="s">
        <v>0</v>
      </c>
      <c r="S108" s="29" t="s">
        <v>0</v>
      </c>
    </row>
    <row r="109" spans="1:19" ht="19.5">
      <c r="A109" t="s">
        <v>0</v>
      </c>
      <c r="R109" s="29" t="s">
        <v>0</v>
      </c>
      <c r="S109" s="29" t="s">
        <v>0</v>
      </c>
    </row>
    <row r="110" spans="1:19" ht="19.5">
      <c r="A110" t="s">
        <v>0</v>
      </c>
      <c r="R110" s="29" t="s">
        <v>0</v>
      </c>
      <c r="S110" s="29" t="s">
        <v>0</v>
      </c>
    </row>
    <row r="111" spans="1:19" ht="19.5">
      <c r="A111" t="s">
        <v>0</v>
      </c>
      <c r="R111" s="29" t="s">
        <v>0</v>
      </c>
      <c r="S111" s="29" t="s">
        <v>0</v>
      </c>
    </row>
    <row r="112" spans="1:19" ht="19.5">
      <c r="A112" t="s">
        <v>0</v>
      </c>
      <c r="R112" s="29" t="s">
        <v>0</v>
      </c>
      <c r="S112" s="29" t="s">
        <v>0</v>
      </c>
    </row>
  </sheetData>
  <printOptions verticalCentered="1"/>
  <pageMargins left="0.5905511811023623" right="0.15748031496062992" top="0.5905511811023623" bottom="0.11811023622047245" header="0.5118110236220472" footer="0.5118110236220472"/>
  <pageSetup fitToWidth="2" horizontalDpi="300" verticalDpi="300" orientation="landscape" paperSize="9" scale="67" r:id="rId1"/>
  <headerFooter alignWithMargins="0">
    <oddHeader>&amp;L&amp;"ＭＳ Ｐゴシック,標準"&amp;24１８　主要指標の状況（１９年度）</oddHeader>
  </headerFooter>
  <colBreaks count="1" manualBreakCount="1">
    <brk id="1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view="pageBreakPreview" zoomScale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2265625" defaultRowHeight="18"/>
  <cols>
    <col min="2" max="2" width="10.72265625" style="0" customWidth="1"/>
    <col min="3" max="3" width="7.6328125" style="0" customWidth="1"/>
    <col min="4" max="4" width="8.90625" style="0" hidden="1" customWidth="1"/>
    <col min="5" max="5" width="7.90625" style="0" customWidth="1"/>
    <col min="6" max="6" width="8.90625" style="0" hidden="1" customWidth="1"/>
    <col min="7" max="7" width="7.90625" style="0" customWidth="1"/>
    <col min="8" max="8" width="8.90625" style="0" hidden="1" customWidth="1"/>
    <col min="9" max="9" width="7.90625" style="0" customWidth="1"/>
    <col min="10" max="10" width="8.90625" style="0" hidden="1" customWidth="1"/>
    <col min="11" max="11" width="7.90625" style="0" customWidth="1"/>
    <col min="12" max="12" width="8.90625" style="0" hidden="1" customWidth="1"/>
    <col min="13" max="13" width="7.90625" style="0" customWidth="1"/>
    <col min="14" max="14" width="8.90625" style="0" hidden="1" customWidth="1"/>
    <col min="15" max="15" width="9.18359375" style="0" customWidth="1"/>
    <col min="16" max="16" width="8.90625" style="0" hidden="1" customWidth="1"/>
    <col min="17" max="17" width="12.72265625" style="0" customWidth="1"/>
    <col min="18" max="18" width="7.453125" style="0" customWidth="1"/>
    <col min="19" max="19" width="8.90625" style="0" hidden="1" customWidth="1"/>
    <col min="20" max="20" width="12.6328125" style="0" customWidth="1"/>
    <col min="21" max="21" width="6.90625" style="0" customWidth="1"/>
    <col min="22" max="22" width="8.90625" style="0" hidden="1" customWidth="1"/>
    <col min="23" max="23" width="11.36328125" style="0" customWidth="1"/>
    <col min="24" max="24" width="13.0859375" style="0" customWidth="1"/>
    <col min="25" max="25" width="11.0859375" style="0" customWidth="1"/>
    <col min="26" max="26" width="7.0859375" style="0" customWidth="1"/>
    <col min="27" max="27" width="8.90625" style="0" hidden="1" customWidth="1"/>
    <col min="28" max="28" width="14.2734375" style="0" bestFit="1" customWidth="1"/>
    <col min="29" max="29" width="7.6328125" style="0" customWidth="1"/>
    <col min="30" max="30" width="8.8125" style="0" hidden="1" customWidth="1"/>
  </cols>
  <sheetData>
    <row r="1" spans="1:30" ht="19.5">
      <c r="A1" s="16" t="s">
        <v>18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3" t="s">
        <v>21</v>
      </c>
      <c r="P1" s="1"/>
      <c r="Q1" s="1"/>
      <c r="R1" s="23"/>
      <c r="S1" s="1"/>
      <c r="T1" s="1"/>
      <c r="U1" s="1"/>
      <c r="V1" s="1"/>
      <c r="W1" s="1"/>
      <c r="X1" s="1"/>
      <c r="Y1" s="1"/>
      <c r="Z1" s="1"/>
      <c r="AA1" s="1"/>
      <c r="AB1" s="4"/>
      <c r="AC1" s="23" t="s">
        <v>20</v>
      </c>
      <c r="AD1" s="1"/>
    </row>
    <row r="2" spans="2:31" ht="19.5">
      <c r="B2" s="5" t="s">
        <v>0</v>
      </c>
      <c r="C2" s="109" t="s">
        <v>1</v>
      </c>
      <c r="D2" s="110"/>
      <c r="E2" s="109" t="s">
        <v>29</v>
      </c>
      <c r="F2" s="109"/>
      <c r="G2" s="109" t="s">
        <v>26</v>
      </c>
      <c r="H2" s="110"/>
      <c r="I2" s="109" t="s">
        <v>72</v>
      </c>
      <c r="J2" s="110"/>
      <c r="K2" s="109" t="s">
        <v>24</v>
      </c>
      <c r="L2" s="110"/>
      <c r="M2" s="109" t="s">
        <v>2</v>
      </c>
      <c r="N2" s="110"/>
      <c r="O2" s="109" t="s">
        <v>3</v>
      </c>
      <c r="P2" s="1"/>
      <c r="Q2" s="9" t="s">
        <v>80</v>
      </c>
      <c r="R2" s="96"/>
      <c r="S2" s="96"/>
      <c r="T2" s="96"/>
      <c r="U2" s="1"/>
      <c r="V2" s="1"/>
      <c r="W2" s="1"/>
      <c r="X2" s="1"/>
      <c r="Y2" s="112" t="s">
        <v>81</v>
      </c>
      <c r="Z2" s="113"/>
      <c r="AA2" s="1"/>
      <c r="AB2" s="21" t="s">
        <v>82</v>
      </c>
      <c r="AC2" s="19"/>
      <c r="AD2" s="14"/>
      <c r="AE2" s="5" t="s">
        <v>0</v>
      </c>
    </row>
    <row r="3" spans="2:31" ht="19.5">
      <c r="B3" s="5" t="s">
        <v>0</v>
      </c>
      <c r="C3" s="9" t="s">
        <v>25</v>
      </c>
      <c r="D3" s="9" t="s">
        <v>4</v>
      </c>
      <c r="E3" s="9" t="s">
        <v>25</v>
      </c>
      <c r="F3" s="9" t="s">
        <v>4</v>
      </c>
      <c r="G3" s="9" t="s">
        <v>25</v>
      </c>
      <c r="H3" s="9" t="s">
        <v>4</v>
      </c>
      <c r="I3" s="9" t="s">
        <v>71</v>
      </c>
      <c r="J3" s="9" t="s">
        <v>4</v>
      </c>
      <c r="K3" s="9" t="s">
        <v>27</v>
      </c>
      <c r="L3" s="9" t="s">
        <v>4</v>
      </c>
      <c r="M3" s="9" t="s">
        <v>5</v>
      </c>
      <c r="N3" s="9" t="s">
        <v>4</v>
      </c>
      <c r="O3" s="9" t="s">
        <v>6</v>
      </c>
      <c r="P3" s="9" t="s">
        <v>4</v>
      </c>
      <c r="Q3" s="5" t="s">
        <v>74</v>
      </c>
      <c r="R3" s="104" t="s">
        <v>7</v>
      </c>
      <c r="S3" s="14"/>
      <c r="T3" s="9" t="s">
        <v>8</v>
      </c>
      <c r="U3" s="106" t="s">
        <v>7</v>
      </c>
      <c r="V3" s="1"/>
      <c r="W3" s="9" t="s">
        <v>8</v>
      </c>
      <c r="X3" s="9" t="s">
        <v>23</v>
      </c>
      <c r="Y3" s="9" t="s">
        <v>74</v>
      </c>
      <c r="Z3" s="104" t="s">
        <v>7</v>
      </c>
      <c r="AA3" s="1"/>
      <c r="AB3" s="13" t="s">
        <v>74</v>
      </c>
      <c r="AC3" s="104" t="s">
        <v>7</v>
      </c>
      <c r="AD3" s="14"/>
      <c r="AE3" s="2"/>
    </row>
    <row r="4" spans="2:31" ht="19.5">
      <c r="B4" s="3"/>
      <c r="C4" s="3"/>
      <c r="D4" s="3"/>
      <c r="E4" s="98"/>
      <c r="F4" s="3"/>
      <c r="G4" s="97" t="s">
        <v>75</v>
      </c>
      <c r="H4" s="3"/>
      <c r="I4" s="10"/>
      <c r="J4" s="3"/>
      <c r="K4" s="6" t="s">
        <v>14</v>
      </c>
      <c r="L4" s="3"/>
      <c r="M4" s="3"/>
      <c r="N4" s="3"/>
      <c r="O4" s="15"/>
      <c r="P4" s="3"/>
      <c r="Q4" s="3"/>
      <c r="R4" s="105" t="s">
        <v>9</v>
      </c>
      <c r="S4" s="22" t="s">
        <v>4</v>
      </c>
      <c r="T4" s="10" t="s">
        <v>69</v>
      </c>
      <c r="U4" s="107" t="s">
        <v>9</v>
      </c>
      <c r="V4" s="10" t="s">
        <v>4</v>
      </c>
      <c r="W4" s="10" t="s">
        <v>11</v>
      </c>
      <c r="X4" s="28" t="s">
        <v>22</v>
      </c>
      <c r="Y4" s="10"/>
      <c r="Z4" s="107" t="s">
        <v>9</v>
      </c>
      <c r="AA4" s="10" t="s">
        <v>4</v>
      </c>
      <c r="AB4" s="14"/>
      <c r="AC4" s="108" t="s">
        <v>9</v>
      </c>
      <c r="AD4" s="22" t="s">
        <v>4</v>
      </c>
      <c r="AE4" s="2"/>
    </row>
    <row r="5" spans="2:31" ht="19.5">
      <c r="B5" s="70" t="s">
        <v>32</v>
      </c>
      <c r="C5" s="57">
        <f>'当年度'!C5-'前年度'!C5</f>
        <v>-1.6999999999999997</v>
      </c>
      <c r="D5" s="57" t="e">
        <f>+'前年度'!D5-#REF!</f>
        <v>#REF!</v>
      </c>
      <c r="E5" s="57">
        <f>'当年度'!E5-'前年度'!E5</f>
        <v>-0.20000000000000284</v>
      </c>
      <c r="F5" s="57">
        <f>'当年度'!F5-'前年度'!F5</f>
        <v>1</v>
      </c>
      <c r="G5" s="57">
        <f>'当年度'!G5-'前年度'!G5</f>
        <v>-0.6000000000000085</v>
      </c>
      <c r="H5" s="57">
        <f>'当年度'!H5-'前年度'!H5</f>
        <v>-3</v>
      </c>
      <c r="I5" s="57">
        <f>'当年度'!I5-'前年度'!I5</f>
        <v>0.6999999999999993</v>
      </c>
      <c r="J5" s="57">
        <f>'当年度'!J5-'前年度'!J5</f>
        <v>-2</v>
      </c>
      <c r="K5" s="57">
        <f>'当年度'!K5-'前年度'!K5</f>
        <v>-0.5</v>
      </c>
      <c r="L5" s="57">
        <f>'当年度'!L5-'前年度'!L5</f>
        <v>2</v>
      </c>
      <c r="M5" s="57">
        <f>'当年度'!M5-'前年度'!M5</f>
        <v>-0.6999999999999993</v>
      </c>
      <c r="N5" s="57">
        <f>'当年度'!N5-'前年度'!N5</f>
        <v>1</v>
      </c>
      <c r="O5" s="74">
        <f>'当年度'!O5-'前年度'!O5</f>
        <v>0.029000000000000026</v>
      </c>
      <c r="P5" s="57">
        <f>'当年度'!P5-'前年度'!P5</f>
        <v>-1</v>
      </c>
      <c r="Q5" s="58">
        <f>'当年度'!Q5-'前年度'!Q5</f>
        <v>3550481</v>
      </c>
      <c r="R5" s="57">
        <f>'当年度'!R5-'前年度'!R5</f>
        <v>5</v>
      </c>
      <c r="S5" s="57">
        <f>'当年度'!S5-'前年度'!S5</f>
        <v>-2</v>
      </c>
      <c r="T5" s="58">
        <f>'当年度'!T5-'前年度'!T5</f>
        <v>470554</v>
      </c>
      <c r="U5" s="57">
        <f>'当年度'!U5-'前年度'!U5</f>
        <v>0.3000000000000007</v>
      </c>
      <c r="V5" s="57">
        <f>'当年度'!V5-'前年度'!V5</f>
        <v>-2</v>
      </c>
      <c r="W5" s="58">
        <f>'当年度'!W5-'前年度'!W5</f>
        <v>-581886</v>
      </c>
      <c r="X5" s="58">
        <f>'当年度'!X5-'前年度'!X5</f>
        <v>3661813</v>
      </c>
      <c r="Y5" s="58">
        <f>'当年度'!Y5-'前年度'!Y5</f>
        <v>11825</v>
      </c>
      <c r="Z5" s="57">
        <f>'当年度'!Z5-'前年度'!Z5</f>
        <v>0</v>
      </c>
      <c r="AA5" s="57">
        <f>'当年度'!AA5-'前年度'!AA5</f>
        <v>0</v>
      </c>
      <c r="AB5" s="58">
        <f>'当年度'!AB5-'前年度'!AB5</f>
        <v>-2458115</v>
      </c>
      <c r="AC5" s="57">
        <f>'当年度'!AC5-'前年度'!AC5</f>
        <v>-7.099999999999994</v>
      </c>
      <c r="AD5" s="7"/>
      <c r="AE5" s="2"/>
    </row>
    <row r="6" spans="2:31" ht="19.5">
      <c r="B6" s="71" t="s">
        <v>12</v>
      </c>
      <c r="C6" s="57">
        <f>'当年度'!C6-'前年度'!C6</f>
        <v>-0.20000000000000018</v>
      </c>
      <c r="D6" s="57" t="e">
        <f>+'前年度'!D6-#REF!</f>
        <v>#REF!</v>
      </c>
      <c r="E6" s="57">
        <f>'当年度'!E6-'前年度'!E6</f>
        <v>1.0999999999999943</v>
      </c>
      <c r="F6" s="57">
        <f>'当年度'!F6-'前年度'!F6</f>
        <v>-1</v>
      </c>
      <c r="G6" s="57">
        <f>'当年度'!G6-'前年度'!G6</f>
        <v>0.8999999999999915</v>
      </c>
      <c r="H6" s="57">
        <f>'当年度'!H6-'前年度'!H6</f>
        <v>0</v>
      </c>
      <c r="I6" s="57">
        <f>'当年度'!I6-'前年度'!I6</f>
        <v>0.3000000000000007</v>
      </c>
      <c r="J6" s="57">
        <f>'当年度'!J6-'前年度'!J6</f>
        <v>0</v>
      </c>
      <c r="K6" s="57">
        <f>'当年度'!K6-'前年度'!K6</f>
        <v>-0.5</v>
      </c>
      <c r="L6" s="57">
        <f>'当年度'!L6-'前年度'!L6</f>
        <v>0</v>
      </c>
      <c r="M6" s="57">
        <f>'当年度'!M6-'前年度'!M6</f>
        <v>-1.1999999999999993</v>
      </c>
      <c r="N6" s="57">
        <f>'当年度'!N6-'前年度'!N6</f>
        <v>0</v>
      </c>
      <c r="O6" s="74">
        <f>'当年度'!O6-'前年度'!O6</f>
        <v>0.061000000000000165</v>
      </c>
      <c r="P6" s="57">
        <f>'当年度'!P6-'前年度'!P6</f>
        <v>-1</v>
      </c>
      <c r="Q6" s="58">
        <f>'当年度'!Q6-'前年度'!Q6</f>
        <v>1389197</v>
      </c>
      <c r="R6" s="57">
        <f>'当年度'!R6-'前年度'!R6</f>
        <v>1</v>
      </c>
      <c r="S6" s="57">
        <f>'当年度'!S6-'前年度'!S6</f>
        <v>2</v>
      </c>
      <c r="T6" s="58">
        <f>'当年度'!T6-'前年度'!T6</f>
        <v>-1434741</v>
      </c>
      <c r="U6" s="57">
        <f>'当年度'!U6-'前年度'!U6</f>
        <v>-2.3000000000000003</v>
      </c>
      <c r="V6" s="57">
        <f>'当年度'!V6-'前年度'!V6</f>
        <v>2</v>
      </c>
      <c r="W6" s="58">
        <f>'当年度'!W6-'前年度'!W6</f>
        <v>16320</v>
      </c>
      <c r="X6" s="58">
        <f>'当年度'!X6-'前年度'!X6</f>
        <v>2807618</v>
      </c>
      <c r="Y6" s="58">
        <f>'当年度'!Y6-'前年度'!Y6</f>
        <v>0</v>
      </c>
      <c r="Z6" s="57">
        <f>'当年度'!Z6-'前年度'!Z6</f>
        <v>-0.09999999999999987</v>
      </c>
      <c r="AA6" s="57">
        <f>'当年度'!AA6-'前年度'!AA6</f>
        <v>0</v>
      </c>
      <c r="AB6" s="58">
        <f>'当年度'!AB6-'前年度'!AB6</f>
        <v>-698392</v>
      </c>
      <c r="AC6" s="57">
        <f>'当年度'!AC6-'前年度'!AC6</f>
        <v>-9.400000000000006</v>
      </c>
      <c r="AD6" s="7"/>
      <c r="AE6" s="2"/>
    </row>
    <row r="7" spans="2:31" ht="19.5">
      <c r="B7" s="71" t="s">
        <v>33</v>
      </c>
      <c r="C7" s="57">
        <f>'当年度'!C7-'前年度'!C7</f>
        <v>-0.5</v>
      </c>
      <c r="D7" s="57" t="e">
        <f>+'前年度'!D7-#REF!</f>
        <v>#REF!</v>
      </c>
      <c r="E7" s="57">
        <f>'当年度'!E7-'前年度'!E7</f>
        <v>0.4000000000000057</v>
      </c>
      <c r="F7" s="57">
        <f>'当年度'!F7-'前年度'!F7</f>
        <v>-2</v>
      </c>
      <c r="G7" s="57">
        <f>'当年度'!G7-'前年度'!G7</f>
        <v>0.09999999999999432</v>
      </c>
      <c r="H7" s="57">
        <f>'当年度'!H7-'前年度'!H7</f>
        <v>-3</v>
      </c>
      <c r="I7" s="57">
        <f>'当年度'!I7-'前年度'!I7</f>
        <v>0.9000000000000021</v>
      </c>
      <c r="J7" s="57">
        <f>'当年度'!J7-'前年度'!J7</f>
        <v>0</v>
      </c>
      <c r="K7" s="57">
        <f>'当年度'!K7-'前年度'!K7</f>
        <v>-0.5</v>
      </c>
      <c r="L7" s="57">
        <f>'当年度'!L7-'前年度'!L7</f>
        <v>0</v>
      </c>
      <c r="M7" s="57">
        <f>'当年度'!M7-'前年度'!M7</f>
        <v>-0.3000000000000007</v>
      </c>
      <c r="N7" s="57">
        <f>'当年度'!N7-'前年度'!N7</f>
        <v>-1</v>
      </c>
      <c r="O7" s="74">
        <f>'当年度'!O7-'前年度'!O7</f>
        <v>0.027999999999999914</v>
      </c>
      <c r="P7" s="57">
        <f>'当年度'!P7-'前年度'!P7</f>
        <v>0</v>
      </c>
      <c r="Q7" s="58">
        <f>'当年度'!Q7-'前年度'!Q7</f>
        <v>253285</v>
      </c>
      <c r="R7" s="57">
        <f>'当年度'!R7-'前年度'!R7</f>
        <v>0.3999999999999986</v>
      </c>
      <c r="S7" s="57">
        <f>'当年度'!S7-'前年度'!S7</f>
        <v>2</v>
      </c>
      <c r="T7" s="58">
        <f>'当年度'!T7-'前年度'!T7</f>
        <v>242274</v>
      </c>
      <c r="U7" s="57">
        <f>'当年度'!U7-'前年度'!U7</f>
        <v>0.6999999999999993</v>
      </c>
      <c r="V7" s="57">
        <f>'当年度'!V7-'前年度'!V7</f>
        <v>-2</v>
      </c>
      <c r="W7" s="58">
        <f>'当年度'!W7-'前年度'!W7</f>
        <v>4374</v>
      </c>
      <c r="X7" s="58">
        <f>'当年度'!X7-'前年度'!X7</f>
        <v>6637</v>
      </c>
      <c r="Y7" s="58">
        <f>'当年度'!Y7-'前年度'!Y7</f>
        <v>5383</v>
      </c>
      <c r="Z7" s="57">
        <f>'当年度'!Z7-'前年度'!Z7</f>
        <v>-0.09999999999999964</v>
      </c>
      <c r="AA7" s="57">
        <f>'当年度'!AA7-'前年度'!AA7</f>
        <v>0</v>
      </c>
      <c r="AB7" s="58">
        <f>'当年度'!AB7-'前年度'!AB7</f>
        <v>-346828</v>
      </c>
      <c r="AC7" s="57">
        <f>'当年度'!AC7-'前年度'!AC7</f>
        <v>-3.299999999999983</v>
      </c>
      <c r="AD7" s="7"/>
      <c r="AE7" s="2"/>
    </row>
    <row r="8" spans="2:31" ht="19.5">
      <c r="B8" s="72" t="s">
        <v>34</v>
      </c>
      <c r="C8" s="57">
        <f>'当年度'!C8-'前年度'!C8</f>
        <v>-0.3999999999999999</v>
      </c>
      <c r="D8" s="57" t="e">
        <f>+'前年度'!D8-#REF!</f>
        <v>#REF!</v>
      </c>
      <c r="E8" s="57">
        <f>'当年度'!E8-'前年度'!E8</f>
        <v>-2.200000000000003</v>
      </c>
      <c r="F8" s="57">
        <f>'当年度'!F8-'前年度'!F8</f>
        <v>5</v>
      </c>
      <c r="G8" s="57">
        <f>'当年度'!G8-'前年度'!G8</f>
        <v>-2.700000000000003</v>
      </c>
      <c r="H8" s="57">
        <f>'当年度'!H8-'前年度'!H8</f>
        <v>5</v>
      </c>
      <c r="I8" s="57">
        <f>'当年度'!I8-'前年度'!I8</f>
        <v>-0.29999999999999893</v>
      </c>
      <c r="J8" s="57">
        <f>'当年度'!J8-'前年度'!J8</f>
        <v>1</v>
      </c>
      <c r="K8" s="57">
        <f>'当年度'!K8-'前年度'!K8</f>
        <v>-0.5</v>
      </c>
      <c r="L8" s="57">
        <f>'当年度'!L8-'前年度'!L8</f>
        <v>0</v>
      </c>
      <c r="M8" s="57">
        <f>'当年度'!M8-'前年度'!M8</f>
        <v>-1.299999999999999</v>
      </c>
      <c r="N8" s="57">
        <f>'当年度'!N8-'前年度'!N8</f>
        <v>-1</v>
      </c>
      <c r="O8" s="74">
        <f>'当年度'!O8-'前年度'!O8</f>
        <v>0.0040000000000000036</v>
      </c>
      <c r="P8" s="57">
        <f>'当年度'!P8-'前年度'!P8</f>
        <v>0</v>
      </c>
      <c r="Q8" s="58">
        <f>'当年度'!Q8-'前年度'!Q8</f>
        <v>775496</v>
      </c>
      <c r="R8" s="57">
        <f>'当年度'!R8-'前年度'!R8</f>
        <v>1.8000000000000043</v>
      </c>
      <c r="S8" s="57">
        <f>'当年度'!S8-'前年度'!S8</f>
        <v>1</v>
      </c>
      <c r="T8" s="58">
        <f>'当年度'!T8-'前年度'!T8</f>
        <v>176666</v>
      </c>
      <c r="U8" s="57">
        <f>'当年度'!U8-'前年度'!U8</f>
        <v>0.3999999999999986</v>
      </c>
      <c r="V8" s="57">
        <f>'当年度'!V8-'前年度'!V8</f>
        <v>1</v>
      </c>
      <c r="W8" s="58">
        <f>'当年度'!W8-'前年度'!W8</f>
        <v>-51323</v>
      </c>
      <c r="X8" s="58">
        <f>'当年度'!X8-'前年度'!X8</f>
        <v>650153</v>
      </c>
      <c r="Y8" s="58">
        <f>'当年度'!Y8-'前年度'!Y8</f>
        <v>3415</v>
      </c>
      <c r="Z8" s="57">
        <f>'当年度'!Z8-'前年度'!Z8</f>
        <v>0</v>
      </c>
      <c r="AA8" s="57">
        <f>'当年度'!AA8-'前年度'!AA8</f>
        <v>-1</v>
      </c>
      <c r="AB8" s="58">
        <f>'当年度'!AB8-'前年度'!AB8</f>
        <v>-1702496</v>
      </c>
      <c r="AC8" s="57">
        <f>'当年度'!AC8-'前年度'!AC8</f>
        <v>-5.5</v>
      </c>
      <c r="AD8" s="7"/>
      <c r="AE8" s="2"/>
    </row>
    <row r="9" spans="2:31" ht="19.5">
      <c r="B9" s="72" t="s">
        <v>35</v>
      </c>
      <c r="C9" s="57">
        <f>'当年度'!C9-'前年度'!C9</f>
        <v>-0.8000000000000007</v>
      </c>
      <c r="D9" s="57" t="e">
        <f>+'前年度'!D9-#REF!</f>
        <v>#REF!</v>
      </c>
      <c r="E9" s="57">
        <f>'当年度'!E9-'前年度'!E9</f>
        <v>0.20000000000000284</v>
      </c>
      <c r="F9" s="57">
        <f>'当年度'!F9-'前年度'!F9</f>
        <v>-2</v>
      </c>
      <c r="G9" s="57">
        <f>'当年度'!G9-'前年度'!G9</f>
        <v>-0.10000000000000853</v>
      </c>
      <c r="H9" s="57">
        <f>'当年度'!H9-'前年度'!H9</f>
        <v>-1</v>
      </c>
      <c r="I9" s="57">
        <f>'当年度'!I9-'前年度'!I9</f>
        <v>0.20000000000000107</v>
      </c>
      <c r="J9" s="57">
        <f>'当年度'!J9-'前年度'!J9</f>
        <v>-2</v>
      </c>
      <c r="K9" s="57">
        <f>'当年度'!K9-'前年度'!K9</f>
        <v>0.09999999999999964</v>
      </c>
      <c r="L9" s="57">
        <f>'当年度'!L9-'前年度'!L9</f>
        <v>-3</v>
      </c>
      <c r="M9" s="57">
        <f>'当年度'!M9-'前年度'!M9</f>
        <v>0.40000000000000036</v>
      </c>
      <c r="N9" s="57">
        <f>'当年度'!N9-'前年度'!N9</f>
        <v>-5</v>
      </c>
      <c r="O9" s="74">
        <f>'当年度'!O9-'前年度'!O9</f>
        <v>0.04499999999999993</v>
      </c>
      <c r="P9" s="57">
        <f>'当年度'!P9-'前年度'!P9</f>
        <v>0</v>
      </c>
      <c r="Q9" s="58">
        <f>'当年度'!Q9-'前年度'!Q9</f>
        <v>3030911</v>
      </c>
      <c r="R9" s="57">
        <f>'当年度'!R9-'前年度'!R9</f>
        <v>10.799999999999999</v>
      </c>
      <c r="S9" s="57">
        <f>'当年度'!S9-'前年度'!S9</f>
        <v>-5</v>
      </c>
      <c r="T9" s="58">
        <f>'当年度'!T9-'前年度'!T9</f>
        <v>3209272</v>
      </c>
      <c r="U9" s="57">
        <f>'当年度'!U9-'前年度'!U9</f>
        <v>11.5</v>
      </c>
      <c r="V9" s="57">
        <f>'当年度'!V9-'前年度'!V9</f>
        <v>-7</v>
      </c>
      <c r="W9" s="58">
        <f>'当年度'!W9-'前年度'!W9</f>
        <v>24</v>
      </c>
      <c r="X9" s="58">
        <f>'当年度'!X9-'前年度'!X9</f>
        <v>-178385</v>
      </c>
      <c r="Y9" s="58">
        <f>'当年度'!Y9-'前年度'!Y9</f>
        <v>0</v>
      </c>
      <c r="Z9" s="57">
        <f>'当年度'!Z9-'前年度'!Z9</f>
        <v>0</v>
      </c>
      <c r="AA9" s="57">
        <f>'当年度'!AA9-'前年度'!AA9</f>
        <v>0</v>
      </c>
      <c r="AB9" s="58">
        <f>'当年度'!AB9-'前年度'!AB9</f>
        <v>-398562</v>
      </c>
      <c r="AC9" s="57">
        <f>'当年度'!AC9-'前年度'!AC9</f>
        <v>-3.0999999999999943</v>
      </c>
      <c r="AD9" s="7"/>
      <c r="AE9" s="2"/>
    </row>
    <row r="10" spans="2:31" ht="19.5">
      <c r="B10" s="72" t="s">
        <v>36</v>
      </c>
      <c r="C10" s="57">
        <f>'当年度'!C10-'前年度'!C10</f>
        <v>0.20000000000000018</v>
      </c>
      <c r="D10" s="57" t="e">
        <f>+'前年度'!D10-#REF!</f>
        <v>#REF!</v>
      </c>
      <c r="E10" s="57">
        <f>'当年度'!E10-'前年度'!E10</f>
        <v>2.0999999999999943</v>
      </c>
      <c r="F10" s="57">
        <f>'当年度'!F10-'前年度'!F10</f>
        <v>-2</v>
      </c>
      <c r="G10" s="57">
        <f>'当年度'!G10-'前年度'!G10</f>
        <v>2.1000000000000085</v>
      </c>
      <c r="H10" s="57">
        <f>'当年度'!H10-'前年度'!H10</f>
        <v>-3</v>
      </c>
      <c r="I10" s="57">
        <f>'当年度'!I10-'前年度'!I10</f>
        <v>0.29999999999999893</v>
      </c>
      <c r="J10" s="57">
        <f>'当年度'!J10-'前年度'!J10</f>
        <v>1</v>
      </c>
      <c r="K10" s="57">
        <f>'当年度'!K10-'前年度'!K10</f>
        <v>-0.40000000000000036</v>
      </c>
      <c r="L10" s="57">
        <f>'当年度'!L10-'前年度'!L10</f>
        <v>-1</v>
      </c>
      <c r="M10" s="57">
        <f>'当年度'!M10-'前年度'!M10</f>
        <v>-0.6999999999999993</v>
      </c>
      <c r="N10" s="57">
        <f>'当年度'!N10-'前年度'!N10</f>
        <v>-1</v>
      </c>
      <c r="O10" s="74">
        <f>'当年度'!O10-'前年度'!O10</f>
        <v>0.008999999999999897</v>
      </c>
      <c r="P10" s="57">
        <f>'当年度'!P10-'前年度'!P10</f>
        <v>1</v>
      </c>
      <c r="Q10" s="58">
        <f>'当年度'!Q10-'前年度'!Q10</f>
        <v>-1354259</v>
      </c>
      <c r="R10" s="57">
        <f>'当年度'!R10-'前年度'!R10</f>
        <v>-3.3000000000000043</v>
      </c>
      <c r="S10" s="57">
        <f>'当年度'!S10-'前年度'!S10</f>
        <v>4</v>
      </c>
      <c r="T10" s="58">
        <f>'当年度'!T10-'前年度'!T10</f>
        <v>-1410821</v>
      </c>
      <c r="U10" s="57">
        <f>'当年度'!U10-'前年度'!U10</f>
        <v>-3.6000000000000014</v>
      </c>
      <c r="V10" s="57">
        <f>'当年度'!V10-'前年度'!V10</f>
        <v>7</v>
      </c>
      <c r="W10" s="58">
        <f>'当年度'!W10-'前年度'!W10</f>
        <v>58331</v>
      </c>
      <c r="X10" s="58">
        <f>'当年度'!X10-'前年度'!X10</f>
        <v>-1769</v>
      </c>
      <c r="Y10" s="58">
        <f>'当年度'!Y10-'前年度'!Y10</f>
        <v>0</v>
      </c>
      <c r="Z10" s="57">
        <f>'当年度'!Z10-'前年度'!Z10</f>
        <v>0.10000000000000009</v>
      </c>
      <c r="AA10" s="57">
        <f>'当年度'!AA10-'前年度'!AA10</f>
        <v>-1</v>
      </c>
      <c r="AB10" s="58">
        <f>'当年度'!AB10-'前年度'!AB10</f>
        <v>-2902565</v>
      </c>
      <c r="AC10" s="57">
        <f>'当年度'!AC10-'前年度'!AC10</f>
        <v>-7.099999999999994</v>
      </c>
      <c r="AD10" s="7"/>
      <c r="AE10" s="2"/>
    </row>
    <row r="11" spans="2:31" ht="19.5">
      <c r="B11" s="72" t="s">
        <v>37</v>
      </c>
      <c r="C11" s="57">
        <f>'当年度'!C11-'前年度'!C11</f>
        <v>-0.10000000000000009</v>
      </c>
      <c r="D11" s="57" t="e">
        <f>+'前年度'!D11-#REF!</f>
        <v>#REF!</v>
      </c>
      <c r="E11" s="57">
        <f>'当年度'!E11-'前年度'!E11</f>
        <v>2.700000000000003</v>
      </c>
      <c r="F11" s="57">
        <f>'当年度'!F11-'前年度'!F11</f>
        <v>-7</v>
      </c>
      <c r="G11" s="57">
        <f>'当年度'!G11-'前年度'!G11</f>
        <v>1.2999999999999972</v>
      </c>
      <c r="H11" s="57">
        <f>'当年度'!H11-'前年度'!H11</f>
        <v>-5</v>
      </c>
      <c r="I11" s="57">
        <f>'当年度'!I11-'前年度'!I11</f>
        <v>-0.5999999999999979</v>
      </c>
      <c r="J11" s="57">
        <f>'当年度'!J11-'前年度'!J11</f>
        <v>5</v>
      </c>
      <c r="K11" s="57">
        <f>'当年度'!K11-'前年度'!K11</f>
        <v>-0.5999999999999996</v>
      </c>
      <c r="L11" s="57">
        <f>'当年度'!L11-'前年度'!L11</f>
        <v>1</v>
      </c>
      <c r="M11" s="57">
        <f>'当年度'!M11-'前年度'!M11</f>
        <v>-1.299999999999999</v>
      </c>
      <c r="N11" s="57">
        <f>'当年度'!N11-'前年度'!N11</f>
        <v>0</v>
      </c>
      <c r="O11" s="74">
        <f>'当年度'!O11-'前年度'!O11</f>
        <v>0.008999999999999897</v>
      </c>
      <c r="P11" s="57">
        <f>'当年度'!P11-'前年度'!P11</f>
        <v>1</v>
      </c>
      <c r="Q11" s="58">
        <f>'当年度'!Q11-'前年度'!Q11</f>
        <v>223578</v>
      </c>
      <c r="R11" s="57">
        <f>'当年度'!R11-'前年度'!R11</f>
        <v>1.5</v>
      </c>
      <c r="S11" s="57">
        <f>'当年度'!S11-'前年度'!S11</f>
        <v>1</v>
      </c>
      <c r="T11" s="58">
        <f>'当年度'!T11-'前年度'!T11</f>
        <v>92645</v>
      </c>
      <c r="U11" s="57">
        <f>'当年度'!U11-'前年度'!U11</f>
        <v>0.6000000000000001</v>
      </c>
      <c r="V11" s="57">
        <f>'当年度'!V11-'前年度'!V11</f>
        <v>0</v>
      </c>
      <c r="W11" s="58">
        <f>'当年度'!W11-'前年度'!W11</f>
        <v>17</v>
      </c>
      <c r="X11" s="58">
        <f>'当年度'!X11-'前年度'!X11</f>
        <v>130916</v>
      </c>
      <c r="Y11" s="58">
        <f>'当年度'!Y11-'前年度'!Y11</f>
        <v>-2525</v>
      </c>
      <c r="Z11" s="57">
        <f>'当年度'!Z11-'前年度'!Z11</f>
        <v>0</v>
      </c>
      <c r="AA11" s="57">
        <f>'当年度'!AA11-'前年度'!AA11</f>
        <v>-1</v>
      </c>
      <c r="AB11" s="58">
        <f>'当年度'!AB11-'前年度'!AB11</f>
        <v>-665272</v>
      </c>
      <c r="AC11" s="57">
        <f>'当年度'!AC11-'前年度'!AC11</f>
        <v>-4.300000000000011</v>
      </c>
      <c r="AD11" s="7"/>
      <c r="AE11" s="2"/>
    </row>
    <row r="12" spans="2:31" ht="19.5">
      <c r="B12" s="72" t="s">
        <v>38</v>
      </c>
      <c r="C12" s="57">
        <f>'当年度'!C12-'前年度'!C12</f>
        <v>-2.9</v>
      </c>
      <c r="D12" s="57" t="e">
        <f>+'前年度'!D12-#REF!</f>
        <v>#REF!</v>
      </c>
      <c r="E12" s="57">
        <f>'当年度'!E12-'前年度'!E12</f>
        <v>-2.5</v>
      </c>
      <c r="F12" s="57">
        <f>'当年度'!F12-'前年度'!F12</f>
        <v>3</v>
      </c>
      <c r="G12" s="57">
        <f>'当年度'!G12-'前年度'!G12</f>
        <v>-3</v>
      </c>
      <c r="H12" s="57">
        <f>'当年度'!H12-'前年度'!H12</f>
        <v>4</v>
      </c>
      <c r="I12" s="57">
        <f>'当年度'!I12-'前年度'!I12</f>
        <v>0.1999999999999993</v>
      </c>
      <c r="J12" s="57">
        <f>'当年度'!J12-'前年度'!J12</f>
        <v>-2</v>
      </c>
      <c r="K12" s="57">
        <f>'当年度'!K12-'前年度'!K12</f>
        <v>-0.1999999999999993</v>
      </c>
      <c r="L12" s="57">
        <f>'当年度'!L12-'前年度'!L12</f>
        <v>0</v>
      </c>
      <c r="M12" s="57">
        <f>'当年度'!M12-'前年度'!M12</f>
        <v>-0.1999999999999993</v>
      </c>
      <c r="N12" s="57">
        <f>'当年度'!N12-'前年度'!N12</f>
        <v>-3</v>
      </c>
      <c r="O12" s="74">
        <f>'当年度'!O12-'前年度'!O12</f>
        <v>-0.0020000000000000018</v>
      </c>
      <c r="P12" s="57">
        <f>'当年度'!P12-'前年度'!P12</f>
        <v>0</v>
      </c>
      <c r="Q12" s="58">
        <f>'当年度'!Q12-'前年度'!Q12</f>
        <v>327836</v>
      </c>
      <c r="R12" s="57">
        <f>'当年度'!R12-'前年度'!R12</f>
        <v>5.699999999999999</v>
      </c>
      <c r="S12" s="57">
        <f>'当年度'!S12-'前年度'!S12</f>
        <v>-1</v>
      </c>
      <c r="T12" s="58">
        <f>'当年度'!T12-'前年度'!T12</f>
        <v>204053</v>
      </c>
      <c r="U12" s="57">
        <f>'当年度'!U12-'前年度'!U12</f>
        <v>3.5</v>
      </c>
      <c r="V12" s="57">
        <f>'当年度'!V12-'前年度'!V12</f>
        <v>0</v>
      </c>
      <c r="W12" s="58">
        <f>'当年度'!W12-'前年度'!W12</f>
        <v>65940</v>
      </c>
      <c r="X12" s="58">
        <f>'当年度'!X12-'前年度'!X12</f>
        <v>57843</v>
      </c>
      <c r="Y12" s="58">
        <f>'当年度'!Y12-'前年度'!Y12</f>
        <v>0</v>
      </c>
      <c r="Z12" s="57">
        <f>'当年度'!Z12-'前年度'!Z12</f>
        <v>0</v>
      </c>
      <c r="AA12" s="57">
        <f>'当年度'!AA12-'前年度'!AA12</f>
        <v>0</v>
      </c>
      <c r="AB12" s="58">
        <f>'当年度'!AB12-'前年度'!AB12</f>
        <v>-319438</v>
      </c>
      <c r="AC12" s="57">
        <f>'当年度'!AC12-'前年度'!AC12</f>
        <v>-7.699999999999989</v>
      </c>
      <c r="AD12" s="7"/>
      <c r="AE12" s="2"/>
    </row>
    <row r="13" spans="2:31" ht="19.5">
      <c r="B13" s="72" t="s">
        <v>39</v>
      </c>
      <c r="C13" s="57">
        <f>'当年度'!C13-'前年度'!C13</f>
        <v>0</v>
      </c>
      <c r="D13" s="57" t="e">
        <f>+'前年度'!D13-#REF!</f>
        <v>#REF!</v>
      </c>
      <c r="E13" s="57">
        <f>'当年度'!E13-'前年度'!E13</f>
        <v>-4.799999999999997</v>
      </c>
      <c r="F13" s="57">
        <f>'当年度'!F13-'前年度'!F13</f>
        <v>0</v>
      </c>
      <c r="G13" s="57">
        <f>'当年度'!G13-'前年度'!G13</f>
        <v>-5.200000000000003</v>
      </c>
      <c r="H13" s="57">
        <f>'当年度'!H13-'前年度'!H13</f>
        <v>1</v>
      </c>
      <c r="I13" s="57">
        <f>'当年度'!I13-'前年度'!I13</f>
        <v>-0.6999999999999993</v>
      </c>
      <c r="J13" s="57">
        <f>'当年度'!J13-'前年度'!J13</f>
        <v>0</v>
      </c>
      <c r="K13" s="57">
        <f>'当年度'!K13-'前年度'!K13</f>
        <v>-0.7999999999999989</v>
      </c>
      <c r="L13" s="57">
        <f>'当年度'!L13-'前年度'!L13</f>
        <v>2</v>
      </c>
      <c r="M13" s="57">
        <f>'当年度'!M13-'前年度'!M13</f>
        <v>-0.5999999999999996</v>
      </c>
      <c r="N13" s="57">
        <f>'当年度'!N13-'前年度'!N13</f>
        <v>-3</v>
      </c>
      <c r="O13" s="74">
        <f>'当年度'!O13-'前年度'!O13</f>
        <v>0.129</v>
      </c>
      <c r="P13" s="57">
        <f>'当年度'!P13-'前年度'!P13</f>
        <v>0</v>
      </c>
      <c r="Q13" s="58">
        <f>'当年度'!Q13-'前年度'!Q13</f>
        <v>2759508</v>
      </c>
      <c r="R13" s="57">
        <f>'当年度'!R13-'前年度'!R13</f>
        <v>14.5</v>
      </c>
      <c r="S13" s="57">
        <f>'当年度'!S13-'前年度'!S13</f>
        <v>-6</v>
      </c>
      <c r="T13" s="58">
        <f>'当年度'!T13-'前年度'!T13</f>
        <v>1091800</v>
      </c>
      <c r="U13" s="57">
        <f>'当年度'!U13-'前年度'!U13</f>
        <v>5.300000000000001</v>
      </c>
      <c r="V13" s="57">
        <f>'当年度'!V13-'前年度'!V13</f>
        <v>-5</v>
      </c>
      <c r="W13" s="58">
        <f>'当年度'!W13-'前年度'!W13</f>
        <v>1841</v>
      </c>
      <c r="X13" s="58">
        <f>'当年度'!X13-'前年度'!X13</f>
        <v>1665867</v>
      </c>
      <c r="Y13" s="58">
        <f>'当年度'!Y13-'前年度'!Y13</f>
        <v>0</v>
      </c>
      <c r="Z13" s="57">
        <f>'当年度'!Z13-'前年度'!Z13</f>
        <v>-0.40000000000000036</v>
      </c>
      <c r="AA13" s="57">
        <f>'当年度'!AA13-'前年度'!AA13</f>
        <v>0</v>
      </c>
      <c r="AB13" s="58">
        <f>'当年度'!AB13-'前年度'!AB13</f>
        <v>1677814</v>
      </c>
      <c r="AC13" s="57">
        <f>'当年度'!AC13-'前年度'!AC13</f>
        <v>2.200000000000003</v>
      </c>
      <c r="AD13" s="7"/>
      <c r="AE13" s="2"/>
    </row>
    <row r="14" spans="2:31" ht="19.5">
      <c r="B14" s="72" t="s">
        <v>40</v>
      </c>
      <c r="C14" s="57">
        <f>'当年度'!C14-'前年度'!C14</f>
        <v>-1.3999999999999995</v>
      </c>
      <c r="D14" s="57" t="e">
        <f>+'前年度'!D14-#REF!</f>
        <v>#REF!</v>
      </c>
      <c r="E14" s="57">
        <f>'当年度'!E14-'前年度'!E14</f>
        <v>-0.20000000000000284</v>
      </c>
      <c r="F14" s="57">
        <f>'当年度'!F14-'前年度'!F14</f>
        <v>0</v>
      </c>
      <c r="G14" s="57">
        <f>'当年度'!G14-'前年度'!G14</f>
        <v>-0.5</v>
      </c>
      <c r="H14" s="57">
        <f>'当年度'!H14-'前年度'!H14</f>
        <v>0</v>
      </c>
      <c r="I14" s="57">
        <f>'当年度'!I14-'前年度'!I14</f>
        <v>-0.29999999999999716</v>
      </c>
      <c r="J14" s="57">
        <f>'当年度'!J14-'前年度'!J14</f>
        <v>4</v>
      </c>
      <c r="K14" s="57">
        <f>'当年度'!K14-'前年度'!K14</f>
        <v>-0.5</v>
      </c>
      <c r="L14" s="57">
        <f>'当年度'!L14-'前年度'!L14</f>
        <v>1</v>
      </c>
      <c r="M14" s="57">
        <f>'当年度'!M14-'前年度'!M14</f>
        <v>-0.9000000000000004</v>
      </c>
      <c r="N14" s="57">
        <f>'当年度'!N14-'前年度'!N14</f>
        <v>2</v>
      </c>
      <c r="O14" s="74">
        <f>'当年度'!O14-'前年度'!O14</f>
        <v>-0.007000000000000006</v>
      </c>
      <c r="P14" s="57">
        <f>'当年度'!P14-'前年度'!P14</f>
        <v>0</v>
      </c>
      <c r="Q14" s="58">
        <f>'当年度'!Q14-'前年度'!Q14</f>
        <v>138361</v>
      </c>
      <c r="R14" s="57">
        <f>'当年度'!R14-'前年度'!R14</f>
        <v>2.099999999999998</v>
      </c>
      <c r="S14" s="57">
        <f>'当年度'!S14-'前年度'!S14</f>
        <v>0</v>
      </c>
      <c r="T14" s="58">
        <f>'当年度'!T14-'前年度'!T14</f>
        <v>54218</v>
      </c>
      <c r="U14" s="57">
        <f>'当年度'!U14-'前年度'!U14</f>
        <v>0.7999999999999998</v>
      </c>
      <c r="V14" s="57">
        <f>'当年度'!V14-'前年度'!V14</f>
        <v>-1</v>
      </c>
      <c r="W14" s="58">
        <f>'当年度'!W14-'前年度'!W14</f>
        <v>-9534</v>
      </c>
      <c r="X14" s="58">
        <f>'当年度'!X14-'前年度'!X14</f>
        <v>93677</v>
      </c>
      <c r="Y14" s="58">
        <f>'当年度'!Y14-'前年度'!Y14</f>
        <v>0</v>
      </c>
      <c r="Z14" s="57">
        <f>'当年度'!Z14-'前年度'!Z14</f>
        <v>-0.09999999999999964</v>
      </c>
      <c r="AA14" s="57">
        <f>'当年度'!AA14-'前年度'!AA14</f>
        <v>1</v>
      </c>
      <c r="AB14" s="58">
        <f>'当年度'!AB14-'前年度'!AB14</f>
        <v>390227</v>
      </c>
      <c r="AC14" s="57">
        <f>'当年度'!AC14-'前年度'!AC14</f>
        <v>4.200000000000017</v>
      </c>
      <c r="AD14" s="7"/>
      <c r="AE14" s="2"/>
    </row>
    <row r="15" spans="2:31" ht="19.5">
      <c r="B15" s="71" t="s">
        <v>42</v>
      </c>
      <c r="C15" s="57">
        <f>'当年度'!C15-'前年度'!C15</f>
        <v>0.20000000000000018</v>
      </c>
      <c r="D15" s="57" t="e">
        <f>+'前年度'!D15-#REF!</f>
        <v>#REF!</v>
      </c>
      <c r="E15" s="57">
        <f>'当年度'!E15-'前年度'!E15</f>
        <v>-0.5</v>
      </c>
      <c r="F15" s="57">
        <f>'当年度'!F15-'前年度'!F15</f>
        <v>0</v>
      </c>
      <c r="G15" s="57">
        <f>'当年度'!G15-'前年度'!G15</f>
        <v>-0.8999999999999915</v>
      </c>
      <c r="H15" s="57">
        <f>'当年度'!H15-'前年度'!H15</f>
        <v>0</v>
      </c>
      <c r="I15" s="57">
        <f>'当年度'!I15-'前年度'!I15</f>
        <v>0.1999999999999993</v>
      </c>
      <c r="J15" s="57">
        <f>'当年度'!J15-'前年度'!J15</f>
        <v>-1</v>
      </c>
      <c r="K15" s="57">
        <f>'当年度'!K15-'前年度'!K15</f>
        <v>-0.5</v>
      </c>
      <c r="L15" s="57">
        <f>'当年度'!L15-'前年度'!L15</f>
        <v>0</v>
      </c>
      <c r="M15" s="57">
        <f>'当年度'!M15-'前年度'!M15</f>
        <v>-1.5</v>
      </c>
      <c r="N15" s="57">
        <f>'当年度'!N15-'前年度'!N15</f>
        <v>1</v>
      </c>
      <c r="O15" s="74">
        <f>'当年度'!O15-'前年度'!O15</f>
        <v>0.008000000000000007</v>
      </c>
      <c r="P15" s="57">
        <f>'当年度'!P15-'前年度'!P15</f>
        <v>-1</v>
      </c>
      <c r="Q15" s="58">
        <f>'当年度'!Q15-'前年度'!Q15</f>
        <v>173257</v>
      </c>
      <c r="R15" s="57">
        <f>'当年度'!R15-'前年度'!R15</f>
        <v>1.6000000000000014</v>
      </c>
      <c r="S15" s="57">
        <f>'当年度'!S15-'前年度'!S15</f>
        <v>0</v>
      </c>
      <c r="T15" s="58">
        <f>'当年度'!T15-'前年度'!T15</f>
        <v>137400</v>
      </c>
      <c r="U15" s="57">
        <f>'当年度'!U15-'前年度'!U15</f>
        <v>1.2999999999999972</v>
      </c>
      <c r="V15" s="57">
        <f>'当年度'!V15-'前年度'!V15</f>
        <v>0</v>
      </c>
      <c r="W15" s="58">
        <f>'当年度'!W15-'前年度'!W15</f>
        <v>-22925</v>
      </c>
      <c r="X15" s="58">
        <f>'当年度'!X15-'前年度'!X15</f>
        <v>58782</v>
      </c>
      <c r="Y15" s="58">
        <f>'当年度'!Y15-'前年度'!Y15</f>
        <v>50000</v>
      </c>
      <c r="Z15" s="57">
        <f>'当年度'!Z15-'前年度'!Z15</f>
        <v>0.6999999999999993</v>
      </c>
      <c r="AA15" s="57">
        <f>'当年度'!AA15-'前年度'!AA15</f>
        <v>-2</v>
      </c>
      <c r="AB15" s="58">
        <f>'当年度'!AB15-'前年度'!AB15</f>
        <v>-90964</v>
      </c>
      <c r="AC15" s="57">
        <f>'当年度'!AC15-'前年度'!AC15</f>
        <v>-5.199999999999989</v>
      </c>
      <c r="AD15" s="7"/>
      <c r="AE15" s="2"/>
    </row>
    <row r="16" spans="2:31" ht="19.5">
      <c r="B16" s="72" t="s">
        <v>61</v>
      </c>
      <c r="C16" s="57">
        <f>'当年度'!C16-'前年度'!C16</f>
        <v>4.199999999999999</v>
      </c>
      <c r="D16" s="57" t="e">
        <f>+'前年度'!D16-#REF!</f>
        <v>#REF!</v>
      </c>
      <c r="E16" s="57">
        <f>'当年度'!E16-'前年度'!E16</f>
        <v>0.5</v>
      </c>
      <c r="F16" s="57">
        <f>'当年度'!F16-'前年度'!F16</f>
        <v>-4</v>
      </c>
      <c r="G16" s="57">
        <f>'当年度'!G16-'前年度'!G16</f>
        <v>0</v>
      </c>
      <c r="H16" s="57">
        <f>'当年度'!H16-'前年度'!H16</f>
        <v>-5</v>
      </c>
      <c r="I16" s="57">
        <f>'当年度'!I16-'前年度'!I16</f>
        <v>0.5</v>
      </c>
      <c r="J16" s="57">
        <f>'当年度'!J16-'前年度'!J16</f>
        <v>-2</v>
      </c>
      <c r="K16" s="57">
        <f>'当年度'!K16-'前年度'!K16</f>
        <v>-0.09999999999999964</v>
      </c>
      <c r="L16" s="57">
        <f>'当年度'!L16-'前年度'!L16</f>
        <v>0</v>
      </c>
      <c r="M16" s="57">
        <f>'当年度'!M16-'前年度'!M16</f>
        <v>-4.4</v>
      </c>
      <c r="N16" s="57">
        <f>'当年度'!N16-'前年度'!N16</f>
        <v>9</v>
      </c>
      <c r="O16" s="74">
        <f>'当年度'!O16-'前年度'!O16</f>
        <v>0.008000000000000007</v>
      </c>
      <c r="P16" s="57">
        <f>'当年度'!P16-'前年度'!P16</f>
        <v>0</v>
      </c>
      <c r="Q16" s="58">
        <f>'当年度'!Q16-'前年度'!Q16</f>
        <v>-972620</v>
      </c>
      <c r="R16" s="57">
        <f>'当年度'!R16-'前年度'!R16</f>
        <v>-4.799999999999997</v>
      </c>
      <c r="S16" s="57">
        <f>'当年度'!S16-'前年度'!S16</f>
        <v>2</v>
      </c>
      <c r="T16" s="58">
        <f>'当年度'!T16-'前年度'!T16</f>
        <v>-992177</v>
      </c>
      <c r="U16" s="57">
        <f>'当年度'!U16-'前年度'!U16</f>
        <v>-6.199999999999999</v>
      </c>
      <c r="V16" s="57">
        <f>'当年度'!V16-'前年度'!V16</f>
        <v>3</v>
      </c>
      <c r="W16" s="58">
        <f>'当年度'!W16-'前年度'!W16</f>
        <v>902</v>
      </c>
      <c r="X16" s="58">
        <f>'当年度'!X16-'前年度'!X16</f>
        <v>18655</v>
      </c>
      <c r="Y16" s="58">
        <f>'当年度'!Y16-'前年度'!Y16</f>
        <v>0</v>
      </c>
      <c r="Z16" s="57">
        <f>'当年度'!Z16-'前年度'!Z16</f>
        <v>0.40000000000000036</v>
      </c>
      <c r="AA16" s="57">
        <f>'当年度'!AA16-'前年度'!AA16</f>
        <v>0</v>
      </c>
      <c r="AB16" s="58">
        <f>'当年度'!AB16-'前年度'!AB16</f>
        <v>215864</v>
      </c>
      <c r="AC16" s="57">
        <f>'当年度'!AC16-'前年度'!AC16</f>
        <v>6.599999999999994</v>
      </c>
      <c r="AD16" s="7"/>
      <c r="AE16" s="2"/>
    </row>
    <row r="17" spans="2:31" ht="19.5">
      <c r="B17" s="72" t="s">
        <v>62</v>
      </c>
      <c r="C17" s="57">
        <f>'当年度'!C17-'前年度'!C17</f>
        <v>0.7999999999999998</v>
      </c>
      <c r="D17" s="57" t="e">
        <f>+'前年度'!D17-#REF!</f>
        <v>#REF!</v>
      </c>
      <c r="E17" s="57">
        <f>'当年度'!E17-'前年度'!E17</f>
        <v>-1.1000000000000085</v>
      </c>
      <c r="F17" s="57">
        <f>'当年度'!F17-'前年度'!F17</f>
        <v>1</v>
      </c>
      <c r="G17" s="57">
        <f>'当年度'!G17-'前年度'!G17</f>
        <v>-1.7000000000000028</v>
      </c>
      <c r="H17" s="57">
        <f>'当年度'!H17-'前年度'!H17</f>
        <v>2</v>
      </c>
      <c r="I17" s="57">
        <f>'当年度'!I17-'前年度'!I17</f>
        <v>1.5</v>
      </c>
      <c r="J17" s="57">
        <f>'当年度'!J17-'前年度'!J17</f>
        <v>-3</v>
      </c>
      <c r="K17" s="57">
        <f>'当年度'!K17-'前年度'!K17</f>
        <v>0</v>
      </c>
      <c r="L17" s="57">
        <f>'当年度'!L17-'前年度'!L17</f>
        <v>-1</v>
      </c>
      <c r="M17" s="57">
        <f>'当年度'!M17-'前年度'!M17</f>
        <v>-0.3000000000000007</v>
      </c>
      <c r="N17" s="57">
        <f>'当年度'!N17-'前年度'!N17</f>
        <v>-1</v>
      </c>
      <c r="O17" s="74">
        <f>'当年度'!O17-'前年度'!O17</f>
        <v>-0.0040000000000000036</v>
      </c>
      <c r="P17" s="57">
        <f>'当年度'!P17-'前年度'!P17</f>
        <v>0</v>
      </c>
      <c r="Q17" s="58">
        <f>'当年度'!Q17-'前年度'!Q17</f>
        <v>-273158</v>
      </c>
      <c r="R17" s="57">
        <f>'当年度'!R17-'前年度'!R17</f>
        <v>-2.1999999999999993</v>
      </c>
      <c r="S17" s="57">
        <f>'当年度'!S17-'前年度'!S17</f>
        <v>2</v>
      </c>
      <c r="T17" s="58">
        <f>'当年度'!T17-'前年度'!T17</f>
        <v>-493011</v>
      </c>
      <c r="U17" s="57">
        <f>'当年度'!U17-'前年度'!U17</f>
        <v>-3.3</v>
      </c>
      <c r="V17" s="57">
        <f>'当年度'!V17-'前年度'!V17</f>
        <v>2</v>
      </c>
      <c r="W17" s="58">
        <f>'当年度'!W17-'前年度'!W17</f>
        <v>6411</v>
      </c>
      <c r="X17" s="58">
        <f>'当年度'!X17-'前年度'!X17</f>
        <v>213442</v>
      </c>
      <c r="Y17" s="58">
        <f>'当年度'!Y17-'前年度'!Y17</f>
        <v>0</v>
      </c>
      <c r="Z17" s="57">
        <f>'当年度'!Z17-'前年度'!Z17</f>
        <v>-0.10000000000000053</v>
      </c>
      <c r="AA17" s="57">
        <f>'当年度'!AA17-'前年度'!AA17</f>
        <v>1</v>
      </c>
      <c r="AB17" s="58">
        <f>'当年度'!AB17-'前年度'!AB17</f>
        <v>1428529</v>
      </c>
      <c r="AC17" s="57">
        <f>'当年度'!AC17-'前年度'!AC17</f>
        <v>6.400000000000006</v>
      </c>
      <c r="AD17" s="7"/>
      <c r="AE17" s="2"/>
    </row>
    <row r="18" spans="2:31" ht="19.5">
      <c r="B18" s="73" t="s">
        <v>63</v>
      </c>
      <c r="C18" s="59">
        <f>'当年度'!C18-'前年度'!C18</f>
        <v>1.3</v>
      </c>
      <c r="D18" s="59" t="e">
        <f>+'前年度'!D18-#REF!</f>
        <v>#REF!</v>
      </c>
      <c r="E18" s="59">
        <f>'当年度'!E18-'前年度'!E18</f>
        <v>-3.0999999999999943</v>
      </c>
      <c r="F18" s="59">
        <f>'当年度'!F18-'前年度'!F18</f>
        <v>4</v>
      </c>
      <c r="G18" s="59">
        <f>'当年度'!G18-'前年度'!G18</f>
        <v>-3.5999999999999943</v>
      </c>
      <c r="H18" s="59">
        <f>'当年度'!H18-'前年度'!H18</f>
        <v>3</v>
      </c>
      <c r="I18" s="59">
        <f>'当年度'!I18-'前年度'!I18</f>
        <v>0.6000000000000014</v>
      </c>
      <c r="J18" s="59">
        <f>'当年度'!J18-'前年度'!J18</f>
        <v>0</v>
      </c>
      <c r="K18" s="59">
        <f>'当年度'!K18-'前年度'!K18</f>
        <v>-0.1999999999999993</v>
      </c>
      <c r="L18" s="59">
        <f>'当年度'!L18-'前年度'!L18</f>
        <v>-1</v>
      </c>
      <c r="M18" s="59">
        <f>'当年度'!M18-'前年度'!M18</f>
        <v>-1.5999999999999979</v>
      </c>
      <c r="N18" s="59">
        <f>'当年度'!N18-'前年度'!N18</f>
        <v>0</v>
      </c>
      <c r="O18" s="75">
        <f>'当年度'!O18-'前年度'!O18</f>
        <v>0.015000000000000013</v>
      </c>
      <c r="P18" s="59">
        <f>'当年度'!P18-'前年度'!P18</f>
        <v>0</v>
      </c>
      <c r="Q18" s="60">
        <f>'当年度'!Q18-'前年度'!Q18</f>
        <v>-50443</v>
      </c>
      <c r="R18" s="59">
        <f>'当年度'!R18-'前年度'!R18</f>
        <v>-0.7999999999999972</v>
      </c>
      <c r="S18" s="59">
        <f>'当年度'!S18-'前年度'!S18</f>
        <v>4</v>
      </c>
      <c r="T18" s="60">
        <f>'当年度'!T18-'前年度'!T18</f>
        <v>-90398</v>
      </c>
      <c r="U18" s="59">
        <f>'当年度'!U18-'前年度'!U18</f>
        <v>-0.5</v>
      </c>
      <c r="V18" s="59">
        <f>'当年度'!V18-'前年度'!V18</f>
        <v>0</v>
      </c>
      <c r="W18" s="60">
        <f>'当年度'!W18-'前年度'!W18</f>
        <v>-19512</v>
      </c>
      <c r="X18" s="60">
        <f>'当年度'!X18-'前年度'!X18</f>
        <v>59467</v>
      </c>
      <c r="Y18" s="60">
        <f>'当年度'!Y18-'前年度'!Y18</f>
        <v>-324283</v>
      </c>
      <c r="Z18" s="59">
        <f>'当年度'!Z18-'前年度'!Z18</f>
        <v>-1.2999999999999998</v>
      </c>
      <c r="AA18" s="59">
        <f>'当年度'!AA18-'前年度'!AA18</f>
        <v>4</v>
      </c>
      <c r="AB18" s="60">
        <f>'当年度'!AB18-'前年度'!AB18</f>
        <v>-353851</v>
      </c>
      <c r="AC18" s="59">
        <f>'当年度'!AC18-'前年度'!AC18</f>
        <v>-5.899999999999977</v>
      </c>
      <c r="AD18" s="34"/>
      <c r="AE18" s="2"/>
    </row>
    <row r="19" spans="2:31" ht="19.5">
      <c r="B19" s="72" t="s">
        <v>13</v>
      </c>
      <c r="C19" s="57">
        <f>'当年度'!C19-'前年度'!C19</f>
        <v>-2.3</v>
      </c>
      <c r="D19" s="57" t="e">
        <f>+'前年度'!D19-#REF!</f>
        <v>#REF!</v>
      </c>
      <c r="E19" s="57">
        <f>'当年度'!E19-'前年度'!E19</f>
        <v>-7.8999999999999915</v>
      </c>
      <c r="F19" s="57">
        <f>'当年度'!F19-'前年度'!F19</f>
        <v>7</v>
      </c>
      <c r="G19" s="57">
        <f>'当年度'!G19-'前年度'!G19</f>
        <v>-9.100000000000009</v>
      </c>
      <c r="H19" s="57">
        <f>'当年度'!H19-'前年度'!H19</f>
        <v>7</v>
      </c>
      <c r="I19" s="57">
        <f>'当年度'!I19-'前年度'!I19</f>
        <v>0.09999999999999964</v>
      </c>
      <c r="J19" s="57">
        <f>'当年度'!J19-'前年度'!J19</f>
        <v>0</v>
      </c>
      <c r="K19" s="57">
        <f>'当年度'!K19-'前年度'!K19</f>
        <v>-0.7000000000000002</v>
      </c>
      <c r="L19" s="57">
        <f>'当年度'!L19-'前年度'!L19</f>
        <v>0</v>
      </c>
      <c r="M19" s="57">
        <f>'当年度'!M19-'前年度'!M19</f>
        <v>-2</v>
      </c>
      <c r="N19" s="57">
        <f>'当年度'!N19-'前年度'!N19</f>
        <v>2</v>
      </c>
      <c r="O19" s="74">
        <f>'当年度'!O19-'前年度'!O19</f>
        <v>0.017000000000000015</v>
      </c>
      <c r="P19" s="57">
        <f>'当年度'!P19-'前年度'!P19</f>
        <v>0</v>
      </c>
      <c r="Q19" s="58">
        <f>'当年度'!Q19-'前年度'!Q19</f>
        <v>119419</v>
      </c>
      <c r="R19" s="57">
        <f>'当年度'!R19-'前年度'!R19</f>
        <v>-3.0999999999999943</v>
      </c>
      <c r="S19" s="57">
        <f>'当年度'!S19-'前年度'!S19</f>
        <v>0</v>
      </c>
      <c r="T19" s="58">
        <f>'当年度'!T19-'前年度'!T19</f>
        <v>94997</v>
      </c>
      <c r="U19" s="57">
        <f>'当年度'!U19-'前年度'!U19</f>
        <v>1.2999999999999972</v>
      </c>
      <c r="V19" s="57">
        <f>'当年度'!V19-'前年度'!V19</f>
        <v>0</v>
      </c>
      <c r="W19" s="58">
        <f>'当年度'!W19-'前年度'!W19</f>
        <v>2785</v>
      </c>
      <c r="X19" s="58">
        <f>'当年度'!X19-'前年度'!X19</f>
        <v>21637</v>
      </c>
      <c r="Y19" s="58">
        <f>'当年度'!Y19-'前年度'!Y19</f>
        <v>434</v>
      </c>
      <c r="Z19" s="57">
        <f>'当年度'!Z19-'前年度'!Z19</f>
        <v>-0.39999999999999947</v>
      </c>
      <c r="AA19" s="57">
        <f>'当年度'!AA19-'前年度'!AA19</f>
        <v>1</v>
      </c>
      <c r="AB19" s="58">
        <f>'当年度'!AB19-'前年度'!AB19</f>
        <v>-66282</v>
      </c>
      <c r="AC19" s="57">
        <f>'当年度'!AC19-'前年度'!AC19</f>
        <v>-7.799999999999997</v>
      </c>
      <c r="AD19" s="7"/>
      <c r="AE19" s="2"/>
    </row>
    <row r="20" spans="2:31" ht="19.5">
      <c r="B20" s="72" t="s">
        <v>43</v>
      </c>
      <c r="C20" s="57">
        <f>'当年度'!C20-'前年度'!C20</f>
        <v>5.600000000000001</v>
      </c>
      <c r="D20" s="57" t="e">
        <f>+'前年度'!D20-#REF!</f>
        <v>#REF!</v>
      </c>
      <c r="E20" s="57">
        <f>'当年度'!E20-'前年度'!E20</f>
        <v>-1.6000000000000085</v>
      </c>
      <c r="F20" s="57">
        <f>'当年度'!F20-'前年度'!F20</f>
        <v>0</v>
      </c>
      <c r="G20" s="57">
        <f>'当年度'!G20-'前年度'!G20</f>
        <v>-2.0999999999999943</v>
      </c>
      <c r="H20" s="57">
        <f>'当年度'!H20-'前年度'!H20</f>
        <v>1</v>
      </c>
      <c r="I20" s="57">
        <f>'当年度'!I20-'前年度'!I20</f>
        <v>0</v>
      </c>
      <c r="J20" s="57">
        <f>'当年度'!J20-'前年度'!J20</f>
        <v>0</v>
      </c>
      <c r="K20" s="57">
        <f>'当年度'!K20-'前年度'!K20</f>
        <v>-0.19999999999999973</v>
      </c>
      <c r="L20" s="57">
        <f>'当年度'!L20-'前年度'!L20</f>
        <v>0</v>
      </c>
      <c r="M20" s="57">
        <f>'当年度'!M20-'前年度'!M20</f>
        <v>-0.5999999999999996</v>
      </c>
      <c r="N20" s="57">
        <f>'当年度'!N20-'前年度'!N20</f>
        <v>0</v>
      </c>
      <c r="O20" s="74">
        <f>'当年度'!O20-'前年度'!O20</f>
        <v>0.02299999999999991</v>
      </c>
      <c r="P20" s="57">
        <f>'当年度'!P20-'前年度'!P20</f>
        <v>-1</v>
      </c>
      <c r="Q20" s="58">
        <f>'当年度'!Q20-'前年度'!Q20</f>
        <v>-133986</v>
      </c>
      <c r="R20" s="57">
        <f>'当年度'!R20-'前年度'!R20</f>
        <v>-2.299999999999997</v>
      </c>
      <c r="S20" s="57">
        <f>'当年度'!S20-'前年度'!S20</f>
        <v>0</v>
      </c>
      <c r="T20" s="58">
        <f>'当年度'!T20-'前年度'!T20</f>
        <v>6151</v>
      </c>
      <c r="U20" s="57">
        <f>'当年度'!U20-'前年度'!U20</f>
        <v>0.29999999999999716</v>
      </c>
      <c r="V20" s="57">
        <f>'当年度'!V20-'前年度'!V20</f>
        <v>1</v>
      </c>
      <c r="W20" s="58">
        <f>'当年度'!W20-'前年度'!W20</f>
        <v>0</v>
      </c>
      <c r="X20" s="58">
        <f>'当年度'!X20-'前年度'!X20</f>
        <v>-140137</v>
      </c>
      <c r="Y20" s="58">
        <f>'当年度'!Y20-'前年度'!Y20</f>
        <v>-808</v>
      </c>
      <c r="Z20" s="57">
        <f>'当年度'!Z20-'前年度'!Z20</f>
        <v>0</v>
      </c>
      <c r="AA20" s="57">
        <f>'当年度'!AA20-'前年度'!AA20</f>
        <v>0</v>
      </c>
      <c r="AB20" s="58">
        <f>'当年度'!AB20-'前年度'!AB20</f>
        <v>-89127</v>
      </c>
      <c r="AC20" s="57">
        <f>'当年度'!AC20-'前年度'!AC20</f>
        <v>-1.2000000000000028</v>
      </c>
      <c r="AD20" s="7"/>
      <c r="AE20" s="2"/>
    </row>
    <row r="21" spans="2:31" ht="19.5">
      <c r="B21" s="72" t="s">
        <v>44</v>
      </c>
      <c r="C21" s="57">
        <f>'当年度'!C21-'前年度'!C21</f>
        <v>0.2999999999999998</v>
      </c>
      <c r="D21" s="57" t="e">
        <f>+'前年度'!D21-#REF!</f>
        <v>#REF!</v>
      </c>
      <c r="E21" s="57">
        <f>'当年度'!E21-'前年度'!E21</f>
        <v>1.3999999999999915</v>
      </c>
      <c r="F21" s="57">
        <f>'当年度'!F21-'前年度'!F21</f>
        <v>-1</v>
      </c>
      <c r="G21" s="57">
        <f>'当年度'!G21-'前年度'!G21</f>
        <v>1.2999999999999972</v>
      </c>
      <c r="H21" s="57">
        <f>'当年度'!H21-'前年度'!H21</f>
        <v>-4</v>
      </c>
      <c r="I21" s="57">
        <f>'当年度'!I21-'前年度'!I21</f>
        <v>0.1999999999999993</v>
      </c>
      <c r="J21" s="57">
        <f>'当年度'!J21-'前年度'!J21</f>
        <v>0</v>
      </c>
      <c r="K21" s="57">
        <f>'当年度'!K21-'前年度'!K21</f>
        <v>-0.3999999999999999</v>
      </c>
      <c r="L21" s="57">
        <f>'当年度'!L21-'前年度'!L21</f>
        <v>0</v>
      </c>
      <c r="M21" s="57">
        <f>'当年度'!M21-'前年度'!M21</f>
        <v>0</v>
      </c>
      <c r="N21" s="57">
        <f>'当年度'!N21-'前年度'!N21</f>
        <v>-2</v>
      </c>
      <c r="O21" s="74">
        <f>'当年度'!O21-'前年度'!O21</f>
        <v>0.026000000000000023</v>
      </c>
      <c r="P21" s="57">
        <f>'当年度'!P21-'前年度'!P21</f>
        <v>1</v>
      </c>
      <c r="Q21" s="58">
        <f>'当年度'!Q21-'前年度'!Q21</f>
        <v>-109120</v>
      </c>
      <c r="R21" s="57">
        <f>'当年度'!R21-'前年度'!R21</f>
        <v>-0.5999999999999943</v>
      </c>
      <c r="S21" s="57">
        <f>'当年度'!S21-'前年度'!S21</f>
        <v>0</v>
      </c>
      <c r="T21" s="58">
        <f>'当年度'!T21-'前年度'!T21</f>
        <v>-46167</v>
      </c>
      <c r="U21" s="57">
        <f>'当年度'!U21-'前年度'!U21</f>
        <v>-0.29999999999999716</v>
      </c>
      <c r="V21" s="57">
        <f>'当年度'!V21-'前年度'!V21</f>
        <v>1</v>
      </c>
      <c r="W21" s="58">
        <f>'当年度'!W21-'前年度'!W21</f>
        <v>-23648</v>
      </c>
      <c r="X21" s="58">
        <f>'当年度'!X21-'前年度'!X21</f>
        <v>-39305</v>
      </c>
      <c r="Y21" s="58">
        <f>'当年度'!Y21-'前年度'!Y21</f>
        <v>1338</v>
      </c>
      <c r="Z21" s="57">
        <f>'当年度'!Z21-'前年度'!Z21</f>
        <v>0.10000000000000053</v>
      </c>
      <c r="AA21" s="57">
        <f>'当年度'!AA21-'前年度'!AA21</f>
        <v>0</v>
      </c>
      <c r="AB21" s="58">
        <f>'当年度'!AB21-'前年度'!AB21</f>
        <v>-204492</v>
      </c>
      <c r="AC21" s="57">
        <f>'当年度'!AC21-'前年度'!AC21</f>
        <v>-1.8000000000000114</v>
      </c>
      <c r="AD21" s="7"/>
      <c r="AE21" s="2"/>
    </row>
    <row r="22" spans="2:31" ht="19.5">
      <c r="B22" s="72" t="s">
        <v>46</v>
      </c>
      <c r="C22" s="57">
        <f>'当年度'!C22-'前年度'!C22</f>
        <v>3.6000000000000005</v>
      </c>
      <c r="D22" s="57" t="e">
        <f>+'前年度'!D22-#REF!</f>
        <v>#REF!</v>
      </c>
      <c r="E22" s="57">
        <f>'当年度'!E22-'前年度'!E22</f>
        <v>-6.700000000000003</v>
      </c>
      <c r="F22" s="57">
        <f>'当年度'!F22-'前年度'!F22</f>
        <v>6</v>
      </c>
      <c r="G22" s="57">
        <f>'当年度'!G22-'前年度'!G22</f>
        <v>-7.700000000000003</v>
      </c>
      <c r="H22" s="57">
        <f>'当年度'!H22-'前年度'!H22</f>
        <v>7</v>
      </c>
      <c r="I22" s="57">
        <f>'当年度'!I22-'前年度'!I22</f>
        <v>-2</v>
      </c>
      <c r="J22" s="57">
        <f>'当年度'!J22-'前年度'!J22</f>
        <v>0</v>
      </c>
      <c r="K22" s="57">
        <f>'当年度'!K22-'前年度'!K22</f>
        <v>-1.1999999999999993</v>
      </c>
      <c r="L22" s="57">
        <f>'当年度'!L22-'前年度'!L22</f>
        <v>2</v>
      </c>
      <c r="M22" s="57">
        <f>'当年度'!M22-'前年度'!M22</f>
        <v>-2.7</v>
      </c>
      <c r="N22" s="57">
        <f>'当年度'!N22-'前年度'!N22</f>
        <v>2</v>
      </c>
      <c r="O22" s="74">
        <f>'当年度'!O22-'前年度'!O22</f>
        <v>0.041000000000000036</v>
      </c>
      <c r="P22" s="57">
        <f>'当年度'!P22-'前年度'!P22</f>
        <v>0</v>
      </c>
      <c r="Q22" s="58">
        <f>'当年度'!Q22-'前年度'!Q22</f>
        <v>106275</v>
      </c>
      <c r="R22" s="57">
        <f>'当年度'!R22-'前年度'!R22</f>
        <v>2.200000000000003</v>
      </c>
      <c r="S22" s="57">
        <f>'当年度'!S22-'前年度'!S22</f>
        <v>-1</v>
      </c>
      <c r="T22" s="58">
        <f>'当年度'!T22-'前年度'!T22</f>
        <v>94449</v>
      </c>
      <c r="U22" s="57">
        <f>'当年度'!U22-'前年度'!U22</f>
        <v>2.599999999999998</v>
      </c>
      <c r="V22" s="57">
        <f>'当年度'!V22-'前年度'!V22</f>
        <v>-1</v>
      </c>
      <c r="W22" s="58">
        <f>'当年度'!W22-'前年度'!W22</f>
        <v>111</v>
      </c>
      <c r="X22" s="58">
        <f>'当年度'!X22-'前年度'!X22</f>
        <v>11715</v>
      </c>
      <c r="Y22" s="58">
        <f>'当年度'!Y22-'前年度'!Y22</f>
        <v>498</v>
      </c>
      <c r="Z22" s="57">
        <f>'当年度'!Z22-'前年度'!Z22</f>
        <v>-0.5</v>
      </c>
      <c r="AA22" s="57">
        <f>'当年度'!AA22-'前年度'!AA22</f>
        <v>2</v>
      </c>
      <c r="AB22" s="58">
        <f>'当年度'!AB22-'前年度'!AB22</f>
        <v>-39255</v>
      </c>
      <c r="AC22" s="57">
        <f>'当年度'!AC22-'前年度'!AC22</f>
        <v>-8.700000000000003</v>
      </c>
      <c r="AD22" s="7"/>
      <c r="AE22" s="2"/>
    </row>
    <row r="23" spans="2:31" ht="19.5">
      <c r="B23" s="72" t="s">
        <v>47</v>
      </c>
      <c r="C23" s="57">
        <f>'当年度'!C23-'前年度'!C23</f>
        <v>0.7000000000000002</v>
      </c>
      <c r="D23" s="57" t="e">
        <f>+'前年度'!D23-#REF!</f>
        <v>#REF!</v>
      </c>
      <c r="E23" s="57">
        <f>'当年度'!E23-'前年度'!E23</f>
        <v>4.300000000000011</v>
      </c>
      <c r="F23" s="57">
        <f>'当年度'!F23-'前年度'!F23</f>
        <v>0</v>
      </c>
      <c r="G23" s="57">
        <f>'当年度'!G23-'前年度'!G23</f>
        <v>4.300000000000011</v>
      </c>
      <c r="H23" s="57">
        <f>'当年度'!H23-'前年度'!H23</f>
        <v>0</v>
      </c>
      <c r="I23" s="57">
        <f>'当年度'!I23-'前年度'!I23</f>
        <v>-0.40000000000000036</v>
      </c>
      <c r="J23" s="57">
        <f>'当年度'!J23-'前年度'!J23</f>
        <v>0</v>
      </c>
      <c r="K23" s="57">
        <f>'当年度'!K23-'前年度'!K23</f>
        <v>-0.5</v>
      </c>
      <c r="L23" s="57">
        <f>'当年度'!L23-'前年度'!L23</f>
        <v>0</v>
      </c>
      <c r="M23" s="57">
        <f>'当年度'!M23-'前年度'!M23</f>
        <v>-0.6</v>
      </c>
      <c r="N23" s="57">
        <f>'当年度'!N23-'前年度'!N23</f>
        <v>0</v>
      </c>
      <c r="O23" s="74">
        <f>'当年度'!O23-'前年度'!O23</f>
        <v>0.0129999999999999</v>
      </c>
      <c r="P23" s="57">
        <f>'当年度'!P23-'前年度'!P23</f>
        <v>0</v>
      </c>
      <c r="Q23" s="58">
        <f>'当年度'!Q23-'前年度'!Q23</f>
        <v>672854</v>
      </c>
      <c r="R23" s="57">
        <f>'当年度'!R23-'前年度'!R23</f>
        <v>2.599999999999966</v>
      </c>
      <c r="S23" s="57">
        <f>'当年度'!S23-'前年度'!S23</f>
        <v>0</v>
      </c>
      <c r="T23" s="58">
        <f>'当年度'!T23-'前年度'!T23</f>
        <v>83944</v>
      </c>
      <c r="U23" s="57">
        <f>'当年度'!U23-'前年度'!U23</f>
        <v>-1.3999999999999915</v>
      </c>
      <c r="V23" s="57">
        <f>'当年度'!V23-'前年度'!V23</f>
        <v>0</v>
      </c>
      <c r="W23" s="58">
        <f>'当年度'!W23-'前年度'!W23</f>
        <v>25364</v>
      </c>
      <c r="X23" s="58">
        <f>'当年度'!X23-'前年度'!X23</f>
        <v>563546</v>
      </c>
      <c r="Y23" s="58">
        <f>'当年度'!Y23-'前年度'!Y23</f>
        <v>0</v>
      </c>
      <c r="Z23" s="57">
        <f>'当年度'!Z23-'前年度'!Z23</f>
        <v>-0.09999999999999964</v>
      </c>
      <c r="AA23" s="57">
        <f>'当年度'!AA23-'前年度'!AA23</f>
        <v>1</v>
      </c>
      <c r="AB23" s="58">
        <f>'当年度'!AB23-'前年度'!AB23</f>
        <v>-109001</v>
      </c>
      <c r="AC23" s="57">
        <f>'当年度'!AC23-'前年度'!AC23</f>
        <v>-2.5</v>
      </c>
      <c r="AD23" s="7"/>
      <c r="AE23" s="2"/>
    </row>
    <row r="24" spans="2:31" ht="19.5">
      <c r="B24" s="71" t="s">
        <v>49</v>
      </c>
      <c r="C24" s="57">
        <f>'当年度'!C24-'前年度'!C24</f>
        <v>-1.5</v>
      </c>
      <c r="D24" s="57" t="e">
        <f>+'前年度'!D24-#REF!</f>
        <v>#REF!</v>
      </c>
      <c r="E24" s="57">
        <f>'当年度'!E24-'前年度'!E24</f>
        <v>-1.9000000000000057</v>
      </c>
      <c r="F24" s="57">
        <f>'当年度'!F24-'前年度'!F24</f>
        <v>1</v>
      </c>
      <c r="G24" s="57">
        <f>'当年度'!G24-'前年度'!G24</f>
        <v>-2.5</v>
      </c>
      <c r="H24" s="57">
        <f>'当年度'!H24-'前年度'!H24</f>
        <v>1</v>
      </c>
      <c r="I24" s="57">
        <f>'当年度'!I24-'前年度'!I24</f>
        <v>-2.9000000000000004</v>
      </c>
      <c r="J24" s="57">
        <f>'当年度'!J24-'前年度'!J24</f>
        <v>7</v>
      </c>
      <c r="K24" s="57">
        <f>'当年度'!K24-'前年度'!K24</f>
        <v>-0.20000000000000018</v>
      </c>
      <c r="L24" s="57">
        <f>'当年度'!L24-'前年度'!L24</f>
        <v>0</v>
      </c>
      <c r="M24" s="57">
        <f>'当年度'!M24-'前年度'!M24</f>
        <v>-2.5999999999999996</v>
      </c>
      <c r="N24" s="57">
        <f>'当年度'!N24-'前年度'!N24</f>
        <v>1</v>
      </c>
      <c r="O24" s="74">
        <f>'当年度'!O24-'前年度'!O24</f>
        <v>0.007000000000000006</v>
      </c>
      <c r="P24" s="57">
        <f>'当年度'!P24-'前年度'!P24</f>
        <v>0</v>
      </c>
      <c r="Q24" s="58">
        <f>'当年度'!Q24-'前年度'!Q24</f>
        <v>532043</v>
      </c>
      <c r="R24" s="57">
        <f>'当年度'!R24-'前年度'!R24</f>
        <v>13.699999999999996</v>
      </c>
      <c r="S24" s="57">
        <f>'当年度'!S24-'前年度'!S24</f>
        <v>-2</v>
      </c>
      <c r="T24" s="58">
        <f>'当年度'!T24-'前年度'!T24</f>
        <v>359050</v>
      </c>
      <c r="U24" s="57">
        <f>'当年度'!U24-'前年度'!U24</f>
        <v>8.700000000000003</v>
      </c>
      <c r="V24" s="57">
        <f>'当年度'!V24-'前年度'!V24</f>
        <v>-3</v>
      </c>
      <c r="W24" s="58">
        <f>'当年度'!W24-'前年度'!W24</f>
        <v>100968</v>
      </c>
      <c r="X24" s="58">
        <f>'当年度'!X24-'前年度'!X24</f>
        <v>72025</v>
      </c>
      <c r="Y24" s="58">
        <f>'当年度'!Y24-'前年度'!Y24</f>
        <v>-47894</v>
      </c>
      <c r="Z24" s="57">
        <f>'当年度'!Z24-'前年度'!Z24</f>
        <v>-0.5</v>
      </c>
      <c r="AA24" s="57">
        <f>'当年度'!AA24-'前年度'!AA24</f>
        <v>0</v>
      </c>
      <c r="AB24" s="58">
        <f>'当年度'!AB24-'前年度'!AB24</f>
        <v>-203029</v>
      </c>
      <c r="AC24" s="57">
        <f>'当年度'!AC24-'前年度'!AC24</f>
        <v>3.3000000000000114</v>
      </c>
      <c r="AD24" s="7"/>
      <c r="AE24" s="2"/>
    </row>
    <row r="25" spans="2:31" ht="19.5">
      <c r="B25" s="72" t="s">
        <v>50</v>
      </c>
      <c r="C25" s="57">
        <f>'当年度'!C25-'前年度'!C25</f>
        <v>-0.1999999999999993</v>
      </c>
      <c r="D25" s="57" t="e">
        <f>+'前年度'!D25-#REF!</f>
        <v>#REF!</v>
      </c>
      <c r="E25" s="57">
        <f>'当年度'!E25-'前年度'!E25</f>
        <v>-0.7999999999999972</v>
      </c>
      <c r="F25" s="57">
        <f>'当年度'!F25-'前年度'!F25</f>
        <v>2</v>
      </c>
      <c r="G25" s="57">
        <f>'当年度'!G25-'前年度'!G25</f>
        <v>-1.1999999999999886</v>
      </c>
      <c r="H25" s="57">
        <f>'当年度'!H25-'前年度'!H25</f>
        <v>0</v>
      </c>
      <c r="I25" s="57">
        <f>'当年度'!I25-'前年度'!I25</f>
        <v>0.5</v>
      </c>
      <c r="J25" s="57">
        <f>'当年度'!J25-'前年度'!J25</f>
        <v>-1</v>
      </c>
      <c r="K25" s="57">
        <f>'当年度'!K25-'前年度'!K25</f>
        <v>-0.20000000000000018</v>
      </c>
      <c r="L25" s="57">
        <f>'当年度'!L25-'前年度'!L25</f>
        <v>0</v>
      </c>
      <c r="M25" s="57">
        <f>'当年度'!M25-'前年度'!M25</f>
        <v>0.40000000000000036</v>
      </c>
      <c r="N25" s="57">
        <f>'当年度'!N25-'前年度'!N25</f>
        <v>-4</v>
      </c>
      <c r="O25" s="74">
        <f>'当年度'!O25-'前年度'!O25</f>
        <v>0.015000000000000013</v>
      </c>
      <c r="P25" s="57">
        <f>'当年度'!P25-'前年度'!P25</f>
        <v>0</v>
      </c>
      <c r="Q25" s="58">
        <f>'当年度'!Q25-'前年度'!Q25</f>
        <v>89427</v>
      </c>
      <c r="R25" s="57">
        <f>'当年度'!R25-'前年度'!R25</f>
        <v>0.8999999999999986</v>
      </c>
      <c r="S25" s="57">
        <f>'当年度'!S25-'前年度'!S25</f>
        <v>2</v>
      </c>
      <c r="T25" s="58">
        <f>'当年度'!T25-'前年度'!T25</f>
        <v>100000</v>
      </c>
      <c r="U25" s="57">
        <f>'当年度'!U25-'前年度'!U25</f>
        <v>1.6999999999999993</v>
      </c>
      <c r="V25" s="57">
        <f>'当年度'!V25-'前年度'!V25</f>
        <v>-1</v>
      </c>
      <c r="W25" s="58">
        <f>'当年度'!W25-'前年度'!W25</f>
        <v>0</v>
      </c>
      <c r="X25" s="58">
        <f>'当年度'!X25-'前年度'!X25</f>
        <v>-10573</v>
      </c>
      <c r="Y25" s="58">
        <f>'当年度'!Y25-'前年度'!Y25</f>
        <v>0</v>
      </c>
      <c r="Z25" s="57">
        <f>'当年度'!Z25-'前年度'!Z25</f>
        <v>-0.09999999999999964</v>
      </c>
      <c r="AA25" s="57">
        <f>'当年度'!AA25-'前年度'!AA25</f>
        <v>0</v>
      </c>
      <c r="AB25" s="58">
        <f>'当年度'!AB25-'前年度'!AB25</f>
        <v>-495247</v>
      </c>
      <c r="AC25" s="57">
        <f>'当年度'!AC25-'前年度'!AC25</f>
        <v>-13.599999999999994</v>
      </c>
      <c r="AD25" s="7"/>
      <c r="AE25" s="2"/>
    </row>
    <row r="26" spans="2:31" ht="19.5">
      <c r="B26" s="71" t="s">
        <v>45</v>
      </c>
      <c r="C26" s="57">
        <f>'当年度'!C26-'前年度'!C26</f>
        <v>0.7000000000000002</v>
      </c>
      <c r="D26" s="57" t="e">
        <f>+'前年度'!D26-#REF!</f>
        <v>#REF!</v>
      </c>
      <c r="E26" s="57">
        <f>'当年度'!E26-'前年度'!E26</f>
        <v>-0.6999999999999886</v>
      </c>
      <c r="F26" s="57">
        <f>'当年度'!F26-'前年度'!F26</f>
        <v>1</v>
      </c>
      <c r="G26" s="57">
        <f>'当年度'!G26-'前年度'!G26</f>
        <v>-1.1999999999999886</v>
      </c>
      <c r="H26" s="57">
        <f>'当年度'!H26-'前年度'!H26</f>
        <v>-1</v>
      </c>
      <c r="I26" s="57">
        <f>'当年度'!I26-'前年度'!I26</f>
        <v>-0.3000000000000007</v>
      </c>
      <c r="J26" s="57">
        <f>'当年度'!J26-'前年度'!J26</f>
        <v>-1</v>
      </c>
      <c r="K26" s="57">
        <f>'当年度'!K26-'前年度'!K26</f>
        <v>-1.299999999999999</v>
      </c>
      <c r="L26" s="57">
        <f>'当年度'!L26-'前年度'!L26</f>
        <v>4</v>
      </c>
      <c r="M26" s="57">
        <f>'当年度'!M26-'前年度'!M26</f>
        <v>-1.8000000000000007</v>
      </c>
      <c r="N26" s="57">
        <f>'当年度'!N26-'前年度'!N26</f>
        <v>5</v>
      </c>
      <c r="O26" s="74">
        <f>'当年度'!O26-'前年度'!O26</f>
        <v>0.010999999999999954</v>
      </c>
      <c r="P26" s="57">
        <f>'当年度'!P26-'前年度'!P26</f>
        <v>0</v>
      </c>
      <c r="Q26" s="58">
        <f>'当年度'!Q26-'前年度'!Q26</f>
        <v>410229</v>
      </c>
      <c r="R26" s="57">
        <f>'当年度'!R26-'前年度'!R26</f>
        <v>7.899999999999999</v>
      </c>
      <c r="S26" s="57">
        <f>'当年度'!S26-'前年度'!S26</f>
        <v>-3</v>
      </c>
      <c r="T26" s="58">
        <f>'当年度'!T26-'前年度'!T26</f>
        <v>332834</v>
      </c>
      <c r="U26" s="57">
        <f>'当年度'!U26-'前年度'!U26</f>
        <v>6.800000000000001</v>
      </c>
      <c r="V26" s="57">
        <f>'当年度'!V26-'前年度'!V26</f>
        <v>-3</v>
      </c>
      <c r="W26" s="58">
        <f>'当年度'!W26-'前年度'!W26</f>
        <v>-10258</v>
      </c>
      <c r="X26" s="58">
        <f>'当年度'!X26-'前年度'!X26</f>
        <v>87653</v>
      </c>
      <c r="Y26" s="58">
        <f>'当年度'!Y26-'前年度'!Y26</f>
        <v>453</v>
      </c>
      <c r="Z26" s="57">
        <f>'当年度'!Z26-'前年度'!Z26</f>
        <v>-0.09999999999999964</v>
      </c>
      <c r="AA26" s="57">
        <f>'当年度'!AA26-'前年度'!AA26</f>
        <v>0</v>
      </c>
      <c r="AB26" s="58">
        <f>'当年度'!AB26-'前年度'!AB26</f>
        <v>640877</v>
      </c>
      <c r="AC26" s="57">
        <f>'当年度'!AC26-'前年度'!AC26</f>
        <v>9.599999999999994</v>
      </c>
      <c r="AD26" s="7"/>
      <c r="AE26" s="2"/>
    </row>
    <row r="27" spans="2:31" ht="19.5">
      <c r="B27" s="72" t="s">
        <v>52</v>
      </c>
      <c r="C27" s="57">
        <f>'当年度'!C27-'前年度'!C27</f>
        <v>-1</v>
      </c>
      <c r="D27" s="57" t="e">
        <f>+'前年度'!D27-#REF!</f>
        <v>#REF!</v>
      </c>
      <c r="E27" s="57">
        <f>'当年度'!E27-'前年度'!E27</f>
        <v>13.200000000000003</v>
      </c>
      <c r="F27" s="57">
        <f>'当年度'!F27-'前年度'!F27</f>
        <v>-14</v>
      </c>
      <c r="G27" s="57">
        <f>'当年度'!G27-'前年度'!G27</f>
        <v>18.299999999999997</v>
      </c>
      <c r="H27" s="57">
        <f>'当年度'!H27-'前年度'!H27</f>
        <v>-15</v>
      </c>
      <c r="I27" s="57">
        <f>'当年度'!I27-'前年度'!I27</f>
        <v>1.4000000000000004</v>
      </c>
      <c r="J27" s="57">
        <f>'当年度'!J27-'前年度'!J27</f>
        <v>-5</v>
      </c>
      <c r="K27" s="57">
        <f>'当年度'!K27-'前年度'!K27</f>
        <v>-0.3000000000000007</v>
      </c>
      <c r="L27" s="57">
        <f>'当年度'!L27-'前年度'!L27</f>
        <v>-1</v>
      </c>
      <c r="M27" s="57">
        <f>'当年度'!M27-'前年度'!M27</f>
        <v>-0.7999999999999989</v>
      </c>
      <c r="N27" s="57">
        <f>'当年度'!N27-'前年度'!N27</f>
        <v>-1</v>
      </c>
      <c r="O27" s="74">
        <f>'当年度'!O27-'前年度'!O27</f>
        <v>0.015000000000000013</v>
      </c>
      <c r="P27" s="57">
        <f>'当年度'!P27-'前年度'!P27</f>
        <v>0</v>
      </c>
      <c r="Q27" s="58">
        <f>'当年度'!Q27-'前年度'!Q27</f>
        <v>-118248</v>
      </c>
      <c r="R27" s="57">
        <f>'当年度'!R27-'前年度'!R27</f>
        <v>-5.800000000000004</v>
      </c>
      <c r="S27" s="57">
        <f>'当年度'!S27-'前年度'!S27</f>
        <v>5</v>
      </c>
      <c r="T27" s="58">
        <f>'当年度'!T27-'前年度'!T27</f>
        <v>-120720</v>
      </c>
      <c r="U27" s="57">
        <f>'当年度'!U27-'前年度'!U27</f>
        <v>-5</v>
      </c>
      <c r="V27" s="57">
        <f>'当年度'!V27-'前年度'!V27</f>
        <v>7</v>
      </c>
      <c r="W27" s="58">
        <f>'当年度'!W27-'前年度'!W27</f>
        <v>-9500</v>
      </c>
      <c r="X27" s="58">
        <f>'当年度'!X27-'前年度'!X27</f>
        <v>11972</v>
      </c>
      <c r="Y27" s="58">
        <f>'当年度'!Y27-'前年度'!Y27</f>
        <v>63</v>
      </c>
      <c r="Z27" s="57">
        <f>'当年度'!Z27-'前年度'!Z27</f>
        <v>-0.2999999999999998</v>
      </c>
      <c r="AA27" s="57">
        <f>'当年度'!AA27-'前年度'!AA27</f>
        <v>0</v>
      </c>
      <c r="AB27" s="58">
        <f>'当年度'!AB27-'前年度'!AB27</f>
        <v>-259311</v>
      </c>
      <c r="AC27" s="57">
        <f>'当年度'!AC27-'前年度'!AC27</f>
        <v>-15.200000000000003</v>
      </c>
      <c r="AD27" s="7"/>
      <c r="AE27" s="2"/>
    </row>
    <row r="28" spans="2:31" ht="19.5">
      <c r="B28" s="72" t="s">
        <v>51</v>
      </c>
      <c r="C28" s="57">
        <f>'当年度'!C28-'前年度'!C28</f>
        <v>-1.4000000000000004</v>
      </c>
      <c r="D28" s="57" t="e">
        <f>+'前年度'!D28-#REF!</f>
        <v>#REF!</v>
      </c>
      <c r="E28" s="57">
        <f>'当年度'!E28-'前年度'!E28</f>
        <v>-1.5</v>
      </c>
      <c r="F28" s="57">
        <f>'当年度'!F28-'前年度'!F28</f>
        <v>0</v>
      </c>
      <c r="G28" s="57">
        <f>'当年度'!G28-'前年度'!G28</f>
        <v>-2.0999999999999943</v>
      </c>
      <c r="H28" s="57">
        <f>'当年度'!H28-'前年度'!H28</f>
        <v>1</v>
      </c>
      <c r="I28" s="57">
        <f>'当年度'!I28-'前年度'!I28</f>
        <v>-1.5999999999999996</v>
      </c>
      <c r="J28" s="57">
        <f>'当年度'!J28-'前年度'!J28</f>
        <v>5</v>
      </c>
      <c r="K28" s="57">
        <f>'当年度'!K28-'前年度'!K28</f>
        <v>-0.20000000000000018</v>
      </c>
      <c r="L28" s="57">
        <f>'当年度'!L28-'前年度'!L28</f>
        <v>1</v>
      </c>
      <c r="M28" s="57">
        <f>'当年度'!M28-'前年度'!M28</f>
        <v>-1.4000000000000004</v>
      </c>
      <c r="N28" s="57">
        <f>'当年度'!N28-'前年度'!N28</f>
        <v>-1</v>
      </c>
      <c r="O28" s="74">
        <f>'当年度'!O28-'前年度'!O28</f>
        <v>0.009999999999999953</v>
      </c>
      <c r="P28" s="57">
        <f>'当年度'!P28-'前年度'!P28</f>
        <v>0</v>
      </c>
      <c r="Q28" s="58">
        <f>'当年度'!Q28-'前年度'!Q28</f>
        <v>142732</v>
      </c>
      <c r="R28" s="57">
        <f>'当年度'!R28-'前年度'!R28</f>
        <v>3.5</v>
      </c>
      <c r="S28" s="57">
        <f>'当年度'!S28-'前年度'!S28</f>
        <v>0</v>
      </c>
      <c r="T28" s="58">
        <f>'当年度'!T28-'前年度'!T28</f>
        <v>136760</v>
      </c>
      <c r="U28" s="57">
        <f>'当年度'!U28-'前年度'!U28</f>
        <v>4.5</v>
      </c>
      <c r="V28" s="57">
        <f>'当年度'!V28-'前年度'!V28</f>
        <v>0</v>
      </c>
      <c r="W28" s="58">
        <f>'当年度'!W28-'前年度'!W28</f>
        <v>46593</v>
      </c>
      <c r="X28" s="58">
        <f>'当年度'!X28-'前年度'!X28</f>
        <v>-40621</v>
      </c>
      <c r="Y28" s="58">
        <f>'当年度'!Y28-'前年度'!Y28</f>
        <v>494</v>
      </c>
      <c r="Z28" s="57">
        <f>'当年度'!Z28-'前年度'!Z28</f>
        <v>-0.10000000000000053</v>
      </c>
      <c r="AA28" s="57">
        <f>'当年度'!AA28-'前年度'!AA28</f>
        <v>0</v>
      </c>
      <c r="AB28" s="58">
        <f>'当年度'!AB28-'前年度'!AB28</f>
        <v>-65804</v>
      </c>
      <c r="AC28" s="57">
        <f>'当年度'!AC28-'前年度'!AC28</f>
        <v>-5.400000000000006</v>
      </c>
      <c r="AD28" s="7"/>
      <c r="AE28" s="2"/>
    </row>
    <row r="29" spans="2:31" ht="19.5">
      <c r="B29" s="72" t="s">
        <v>64</v>
      </c>
      <c r="C29" s="57">
        <f>'当年度'!C29-'前年度'!C29</f>
        <v>1.5</v>
      </c>
      <c r="D29" s="57" t="e">
        <f>+'前年度'!D29-#REF!</f>
        <v>#REF!</v>
      </c>
      <c r="E29" s="57">
        <f>'当年度'!E29-'前年度'!E29</f>
        <v>2</v>
      </c>
      <c r="F29" s="57">
        <f>'当年度'!F29-'前年度'!F29</f>
        <v>-7</v>
      </c>
      <c r="G29" s="57">
        <f>'当年度'!G29-'前年度'!G29</f>
        <v>1.6000000000000085</v>
      </c>
      <c r="H29" s="57">
        <f>'当年度'!H29-'前年度'!H29</f>
        <v>-6</v>
      </c>
      <c r="I29" s="57">
        <f>'当年度'!I29-'前年度'!I29</f>
        <v>0</v>
      </c>
      <c r="J29" s="57">
        <f>'当年度'!J29-'前年度'!J29</f>
        <v>0</v>
      </c>
      <c r="K29" s="57">
        <f>'当年度'!K29-'前年度'!K29</f>
        <v>-0.29999999999999893</v>
      </c>
      <c r="L29" s="57">
        <f>'当年度'!L29-'前年度'!L29</f>
        <v>0</v>
      </c>
      <c r="M29" s="57">
        <f>'当年度'!M29-'前年度'!M29</f>
        <v>-0.6000000000000014</v>
      </c>
      <c r="N29" s="57">
        <f>'当年度'!N29-'前年度'!N29</f>
        <v>-1</v>
      </c>
      <c r="O29" s="74">
        <f>'当年度'!O29-'前年度'!O29</f>
        <v>-0.0010000000000000009</v>
      </c>
      <c r="P29" s="57">
        <f>'当年度'!P29-'前年度'!P29</f>
        <v>0</v>
      </c>
      <c r="Q29" s="58">
        <f>'当年度'!Q29-'前年度'!Q29</f>
        <v>254308</v>
      </c>
      <c r="R29" s="57">
        <f>'当年度'!R29-'前年度'!R29</f>
        <v>4.5</v>
      </c>
      <c r="S29" s="57">
        <f>'当年度'!S29-'前年度'!S29</f>
        <v>1</v>
      </c>
      <c r="T29" s="58">
        <f>'当年度'!T29-'前年度'!T29</f>
        <v>-42185</v>
      </c>
      <c r="U29" s="57">
        <f>'当年度'!U29-'前年度'!U29</f>
        <v>-1.1999999999999993</v>
      </c>
      <c r="V29" s="57">
        <f>'当年度'!V29-'前年度'!V29</f>
        <v>1</v>
      </c>
      <c r="W29" s="58">
        <f>'当年度'!W29-'前年度'!W29</f>
        <v>-1049</v>
      </c>
      <c r="X29" s="58">
        <f>'当年度'!X29-'前年度'!X29</f>
        <v>297542</v>
      </c>
      <c r="Y29" s="58">
        <f>'当年度'!Y29-'前年度'!Y29</f>
        <v>0</v>
      </c>
      <c r="Z29" s="57">
        <f>'当年度'!Z29-'前年度'!Z29</f>
        <v>-0.10000000000000009</v>
      </c>
      <c r="AA29" s="57">
        <f>'当年度'!AA29-'前年度'!AA29</f>
        <v>0</v>
      </c>
      <c r="AB29" s="58">
        <f>'当年度'!AB29-'前年度'!AB29</f>
        <v>-145078</v>
      </c>
      <c r="AC29" s="57">
        <f>'当年度'!AC29-'前年度'!AC29</f>
        <v>-11.300000000000011</v>
      </c>
      <c r="AD29" s="7"/>
      <c r="AE29" s="2"/>
    </row>
    <row r="30" spans="2:31" ht="19.5">
      <c r="B30" s="71" t="s">
        <v>65</v>
      </c>
      <c r="C30" s="57">
        <f>'当年度'!C30-'前年度'!C30</f>
        <v>-0.6000000000000001</v>
      </c>
      <c r="D30" s="57" t="e">
        <f>+'前年度'!D30-#REF!</f>
        <v>#REF!</v>
      </c>
      <c r="E30" s="57">
        <f>'当年度'!E30-'前年度'!E30</f>
        <v>-1.7999999999999972</v>
      </c>
      <c r="F30" s="57">
        <f>'当年度'!F30-'前年度'!F30</f>
        <v>0</v>
      </c>
      <c r="G30" s="57">
        <f>'当年度'!G30-'前年度'!G30</f>
        <v>-2.3000000000000114</v>
      </c>
      <c r="H30" s="57">
        <f>'当年度'!H30-'前年度'!H30</f>
        <v>2</v>
      </c>
      <c r="I30" s="57">
        <f>'当年度'!I30-'前年度'!I30</f>
        <v>0.8000000000000007</v>
      </c>
      <c r="J30" s="57">
        <f>'当年度'!J30-'前年度'!J30</f>
        <v>-2</v>
      </c>
      <c r="K30" s="57">
        <f>'当年度'!K30-'前年度'!K30</f>
        <v>0</v>
      </c>
      <c r="L30" s="57">
        <f>'当年度'!L30-'前年度'!L30</f>
        <v>-3</v>
      </c>
      <c r="M30" s="57">
        <f>'当年度'!M30-'前年度'!M30</f>
        <v>-0.10000000000000142</v>
      </c>
      <c r="N30" s="57">
        <f>'当年度'!N30-'前年度'!N30</f>
        <v>-4</v>
      </c>
      <c r="O30" s="74">
        <f>'当年度'!O30-'前年度'!O30</f>
        <v>0.007000000000000006</v>
      </c>
      <c r="P30" s="57">
        <f>'当年度'!P30-'前年度'!P30</f>
        <v>0</v>
      </c>
      <c r="Q30" s="58">
        <f>'当年度'!Q30-'前年度'!Q30</f>
        <v>193276</v>
      </c>
      <c r="R30" s="57">
        <f>'当年度'!R30-'前年度'!R30</f>
        <v>2.3000000000000043</v>
      </c>
      <c r="S30" s="57">
        <f>'当年度'!S30-'前年度'!S30</f>
        <v>0</v>
      </c>
      <c r="T30" s="58">
        <f>'当年度'!T30-'前年度'!T30</f>
        <v>99243</v>
      </c>
      <c r="U30" s="57">
        <f>'当年度'!U30-'前年度'!U30</f>
        <v>1.1999999999999993</v>
      </c>
      <c r="V30" s="57">
        <f>'当年度'!V30-'前年度'!V30</f>
        <v>-2</v>
      </c>
      <c r="W30" s="58">
        <f>'当年度'!W30-'前年度'!W30</f>
        <v>10203</v>
      </c>
      <c r="X30" s="58">
        <f>'当年度'!X30-'前年度'!X30</f>
        <v>83830</v>
      </c>
      <c r="Y30" s="58">
        <f>'当年度'!Y30-'前年度'!Y30</f>
        <v>0</v>
      </c>
      <c r="Z30" s="57">
        <f>'当年度'!Z30-'前年度'!Z30</f>
        <v>-0.10000000000000009</v>
      </c>
      <c r="AA30" s="57">
        <f>'当年度'!AA30-'前年度'!AA30</f>
        <v>-1</v>
      </c>
      <c r="AB30" s="58">
        <f>'当年度'!AB30-'前年度'!AB30</f>
        <v>-137533</v>
      </c>
      <c r="AC30" s="57">
        <f>'当年度'!AC30-'前年度'!AC30</f>
        <v>-7.599999999999994</v>
      </c>
      <c r="AD30" s="7"/>
      <c r="AE30" s="2"/>
    </row>
    <row r="31" spans="2:31" ht="19.5">
      <c r="B31" s="71" t="s">
        <v>66</v>
      </c>
      <c r="C31" s="57">
        <f>'当年度'!C31-'前年度'!C31</f>
        <v>-0.5</v>
      </c>
      <c r="D31" s="57" t="e">
        <f>+'前年度'!D31-#REF!</f>
        <v>#REF!</v>
      </c>
      <c r="E31" s="57">
        <f>'当年度'!E31-'前年度'!E31</f>
        <v>-2.700000000000003</v>
      </c>
      <c r="F31" s="57">
        <f>'当年度'!F31-'前年度'!F31</f>
        <v>2</v>
      </c>
      <c r="G31" s="57">
        <f>'当年度'!G31-'前年度'!G31</f>
        <v>-3.4000000000000057</v>
      </c>
      <c r="H31" s="57">
        <f>'当年度'!H31-'前年度'!H31</f>
        <v>4</v>
      </c>
      <c r="I31" s="57">
        <f>'当年度'!I31-'前年度'!I31</f>
        <v>1</v>
      </c>
      <c r="J31" s="57">
        <f>'当年度'!J31-'前年度'!J31</f>
        <v>0</v>
      </c>
      <c r="K31" s="57">
        <f>'当年度'!K31-'前年度'!K31</f>
        <v>-0.5</v>
      </c>
      <c r="L31" s="57">
        <f>'当年度'!L31-'前年度'!L31</f>
        <v>1</v>
      </c>
      <c r="M31" s="57">
        <f>'当年度'!M31-'前年度'!M31</f>
        <v>-2.3999999999999986</v>
      </c>
      <c r="N31" s="57">
        <f>'当年度'!N31-'前年度'!N31</f>
        <v>0</v>
      </c>
      <c r="O31" s="74">
        <f>'当年度'!O31-'前年度'!O31</f>
        <v>0.0020000000000000018</v>
      </c>
      <c r="P31" s="57">
        <f>'当年度'!P31-'前年度'!P31</f>
        <v>1</v>
      </c>
      <c r="Q31" s="58">
        <f>'当年度'!Q31-'前年度'!Q31</f>
        <v>235758</v>
      </c>
      <c r="R31" s="57">
        <f>'当年度'!R31-'前年度'!R31</f>
        <v>3</v>
      </c>
      <c r="S31" s="57">
        <f>'当年度'!S31-'前年度'!S31</f>
        <v>0</v>
      </c>
      <c r="T31" s="58">
        <f>'当年度'!T31-'前年度'!T31</f>
        <v>-111683</v>
      </c>
      <c r="U31" s="57">
        <f>'当年度'!U31-'前年度'!U31</f>
        <v>-2.3000000000000007</v>
      </c>
      <c r="V31" s="57">
        <f>'当年度'!V31-'前年度'!V31</f>
        <v>3</v>
      </c>
      <c r="W31" s="58">
        <f>'当年度'!W31-'前年度'!W31</f>
        <v>172992</v>
      </c>
      <c r="X31" s="58">
        <f>'当年度'!X31-'前年度'!X31</f>
        <v>174449</v>
      </c>
      <c r="Y31" s="58">
        <f>'当年度'!Y31-'前年度'!Y31</f>
        <v>1083</v>
      </c>
      <c r="Z31" s="57">
        <f>'当年度'!Z31-'前年度'!Z31</f>
        <v>-0.09999999999999964</v>
      </c>
      <c r="AA31" s="57">
        <f>'当年度'!AA31-'前年度'!AA31</f>
        <v>1</v>
      </c>
      <c r="AB31" s="58">
        <f>'当年度'!AB31-'前年度'!AB31</f>
        <v>-975711</v>
      </c>
      <c r="AC31" s="57">
        <f>'当年度'!AC31-'前年度'!AC31</f>
        <v>-23.30000000000001</v>
      </c>
      <c r="AD31" s="7"/>
      <c r="AE31" s="2"/>
    </row>
    <row r="32" spans="2:31" ht="19.5">
      <c r="B32" s="72" t="s">
        <v>41</v>
      </c>
      <c r="C32" s="57">
        <f>'当年度'!C32-'前年度'!C32</f>
        <v>-1.7000000000000002</v>
      </c>
      <c r="D32" s="57" t="e">
        <f>+'前年度'!D32-#REF!</f>
        <v>#REF!</v>
      </c>
      <c r="E32" s="57">
        <f>'当年度'!E32-'前年度'!E32</f>
        <v>-2.299999999999997</v>
      </c>
      <c r="F32" s="57">
        <f>'当年度'!F32-'前年度'!F32</f>
        <v>0</v>
      </c>
      <c r="G32" s="57">
        <f>'当年度'!G32-'前年度'!G32</f>
        <v>-2.700000000000003</v>
      </c>
      <c r="H32" s="57">
        <f>'当年度'!H32-'前年度'!H32</f>
        <v>2</v>
      </c>
      <c r="I32" s="57">
        <f>'当年度'!I32-'前年度'!I32</f>
        <v>-1.7999999999999972</v>
      </c>
      <c r="J32" s="57">
        <f>'当年度'!J32-'前年度'!J32</f>
        <v>3</v>
      </c>
      <c r="K32" s="57">
        <f>'当年度'!K32-'前年度'!K32</f>
        <v>0.09999999999999964</v>
      </c>
      <c r="L32" s="57">
        <f>'当年度'!L32-'前年度'!L32</f>
        <v>-1</v>
      </c>
      <c r="M32" s="57">
        <f>'当年度'!M32-'前年度'!M32</f>
        <v>-1.799999999999999</v>
      </c>
      <c r="N32" s="57">
        <f>'当年度'!N32-'前年度'!N32</f>
        <v>4</v>
      </c>
      <c r="O32" s="74">
        <f>'当年度'!O32-'前年度'!O32</f>
        <v>-0.0010000000000000009</v>
      </c>
      <c r="P32" s="57">
        <f>'当年度'!P32-'前年度'!P32</f>
        <v>0</v>
      </c>
      <c r="Q32" s="58">
        <f>'当年度'!Q32-'前年度'!Q32</f>
        <v>213534</v>
      </c>
      <c r="R32" s="57">
        <f>'当年度'!R32-'前年度'!R32</f>
        <v>5.900000000000002</v>
      </c>
      <c r="S32" s="57">
        <f>'当年度'!S32-'前年度'!S32</f>
        <v>-1</v>
      </c>
      <c r="T32" s="58">
        <f>'当年度'!T32-'前年度'!T32</f>
        <v>152189</v>
      </c>
      <c r="U32" s="57">
        <f>'当年度'!U32-'前年度'!U32</f>
        <v>4.300000000000001</v>
      </c>
      <c r="V32" s="57">
        <f>'当年度'!V32-'前年度'!V32</f>
        <v>0</v>
      </c>
      <c r="W32" s="58">
        <f>'当年度'!W32-'前年度'!W32</f>
        <v>1083</v>
      </c>
      <c r="X32" s="58">
        <f>'当年度'!X32-'前年度'!X32</f>
        <v>60262</v>
      </c>
      <c r="Y32" s="58">
        <f>'当年度'!Y32-'前年度'!Y32</f>
        <v>106</v>
      </c>
      <c r="Z32" s="57">
        <f>'当年度'!Z32-'前年度'!Z32</f>
        <v>0</v>
      </c>
      <c r="AA32" s="57">
        <f>'当年度'!AA32-'前年度'!AA32</f>
        <v>0</v>
      </c>
      <c r="AB32" s="58">
        <f>'当年度'!AB32-'前年度'!AB32</f>
        <v>-480921</v>
      </c>
      <c r="AC32" s="57">
        <f>'当年度'!AC32-'前年度'!AC32</f>
        <v>-17.5</v>
      </c>
      <c r="AD32" s="7"/>
      <c r="AE32" s="2"/>
    </row>
    <row r="33" spans="2:31" ht="19.5">
      <c r="B33" s="77" t="s">
        <v>48</v>
      </c>
      <c r="C33" s="86">
        <f>'当年度'!C33-'前年度'!C33</f>
        <v>0.6999999999999993</v>
      </c>
      <c r="D33" s="86" t="e">
        <f>+'前年度'!D33-#REF!</f>
        <v>#REF!</v>
      </c>
      <c r="E33" s="86">
        <f>'当年度'!E33-'前年度'!E33</f>
        <v>-2.700000000000003</v>
      </c>
      <c r="F33" s="86">
        <f>'当年度'!F33-'前年度'!F33</f>
        <v>6</v>
      </c>
      <c r="G33" s="86">
        <f>'当年度'!G33-'前年度'!G33</f>
        <v>-3.5999999999999943</v>
      </c>
      <c r="H33" s="86">
        <f>'当年度'!H33-'前年度'!H33</f>
        <v>6</v>
      </c>
      <c r="I33" s="86">
        <f>'当年度'!I33-'前年度'!I33</f>
        <v>-0.5999999999999996</v>
      </c>
      <c r="J33" s="86">
        <f>'当年度'!J33-'前年度'!J33</f>
        <v>0</v>
      </c>
      <c r="K33" s="86">
        <f>'当年度'!K33-'前年度'!K33</f>
        <v>-0.40000000000000036</v>
      </c>
      <c r="L33" s="86">
        <f>'当年度'!L33-'前年度'!L33</f>
        <v>0</v>
      </c>
      <c r="M33" s="86">
        <f>'当年度'!M33-'前年度'!M33</f>
        <v>-1.0999999999999996</v>
      </c>
      <c r="N33" s="86">
        <f>'当年度'!N33-'前年度'!N33</f>
        <v>1</v>
      </c>
      <c r="O33" s="87">
        <f>'当年度'!O33-'前年度'!O33</f>
        <v>0.009000000000000008</v>
      </c>
      <c r="P33" s="86">
        <f>'当年度'!P33-'前年度'!P33</f>
        <v>0</v>
      </c>
      <c r="Q33" s="88">
        <f>'当年度'!Q33-'前年度'!Q33</f>
        <v>394389</v>
      </c>
      <c r="R33" s="86">
        <f>'当年度'!R33-'前年度'!R33</f>
        <v>10.299999999999997</v>
      </c>
      <c r="S33" s="86">
        <f>'当年度'!S33-'前年度'!S33</f>
        <v>-6</v>
      </c>
      <c r="T33" s="88">
        <f>'当年度'!T33-'前年度'!T33</f>
        <v>181177</v>
      </c>
      <c r="U33" s="86">
        <f>'当年度'!U33-'前年度'!U33</f>
        <v>4.799999999999999</v>
      </c>
      <c r="V33" s="86">
        <f>'当年度'!V33-'前年度'!V33</f>
        <v>-1</v>
      </c>
      <c r="W33" s="88">
        <f>'当年度'!W33-'前年度'!W33</f>
        <v>13</v>
      </c>
      <c r="X33" s="88">
        <f>'当年度'!X33-'前年度'!X33</f>
        <v>213199</v>
      </c>
      <c r="Y33" s="88">
        <f>'当年度'!Y33-'前年度'!Y33</f>
        <v>0</v>
      </c>
      <c r="Z33" s="86">
        <f>'当年度'!Z33-'前年度'!Z33</f>
        <v>-0.10000000000000009</v>
      </c>
      <c r="AA33" s="86">
        <f>'当年度'!AA33-'前年度'!AA33</f>
        <v>-1</v>
      </c>
      <c r="AB33" s="88">
        <f>'当年度'!AB33-'前年度'!AB33</f>
        <v>236475</v>
      </c>
      <c r="AC33" s="86">
        <f>'当年度'!AC33-'前年度'!AC33</f>
        <v>1.8999999999999773</v>
      </c>
      <c r="AD33" s="34"/>
      <c r="AE33" s="2"/>
    </row>
    <row r="34" spans="2:31" ht="19.5">
      <c r="B34" s="89" t="s">
        <v>15</v>
      </c>
      <c r="C34" s="93">
        <f>'当年度'!C34-'前年度'!C34</f>
        <v>0</v>
      </c>
      <c r="D34" s="93" t="e">
        <f>+'前年度'!D34-#REF!</f>
        <v>#VALUE!</v>
      </c>
      <c r="E34" s="93">
        <f>'当年度'!E34-'前年度'!E34</f>
        <v>-0.5</v>
      </c>
      <c r="F34" s="93">
        <f>'当年度'!F34-'前年度'!F34</f>
        <v>0</v>
      </c>
      <c r="G34" s="93">
        <f>'当年度'!G34-'前年度'!G34</f>
        <v>-1</v>
      </c>
      <c r="H34" s="93">
        <f>'当年度'!H34-'前年度'!H34</f>
        <v>0</v>
      </c>
      <c r="I34" s="93">
        <f>'当年度'!I34-'前年度'!I34</f>
        <v>0.1999999999999993</v>
      </c>
      <c r="J34" s="93">
        <f>'当年度'!J34-'前年度'!J34</f>
        <v>0</v>
      </c>
      <c r="K34" s="93">
        <f>'当年度'!K34-'前年度'!K34</f>
        <v>-0.40000000000000036</v>
      </c>
      <c r="L34" s="93">
        <f>'当年度'!L34-'前年度'!L34</f>
        <v>0</v>
      </c>
      <c r="M34" s="93">
        <f>'当年度'!M34-'前年度'!M34</f>
        <v>-1</v>
      </c>
      <c r="N34" s="93">
        <f>'当年度'!N34-'前年度'!N34</f>
        <v>0</v>
      </c>
      <c r="O34" s="94">
        <f>'当年度'!O34-'前年度'!O34</f>
        <v>0.02400000000000002</v>
      </c>
      <c r="P34" s="93">
        <f>'当年度'!P34-'前年度'!P34</f>
        <v>0</v>
      </c>
      <c r="Q34" s="95">
        <f>'当年度'!Q34-'前年度'!Q34</f>
        <v>9971430</v>
      </c>
      <c r="R34" s="93">
        <f>'当年度'!R34-'前年度'!R34</f>
        <v>2.3999999999999986</v>
      </c>
      <c r="S34" s="93">
        <f>'当年度'!S34-'前年度'!S34</f>
        <v>0</v>
      </c>
      <c r="T34" s="95">
        <f>'当年度'!T34-'前年度'!T34</f>
        <v>1257734</v>
      </c>
      <c r="U34" s="93">
        <f>'当年度'!U34-'前年度'!U34</f>
        <v>0.5999999999999996</v>
      </c>
      <c r="V34" s="93">
        <f>'当年度'!V34-'前年度'!V34</f>
        <v>0</v>
      </c>
      <c r="W34" s="95">
        <f>'当年度'!W34-'前年度'!W34</f>
        <v>-531020</v>
      </c>
      <c r="X34" s="95">
        <f>'当年度'!X34-'前年度'!X34</f>
        <v>9244716</v>
      </c>
      <c r="Y34" s="95">
        <f>'当年度'!Y34-'前年度'!Y34</f>
        <v>-256185</v>
      </c>
      <c r="Z34" s="93">
        <f>'当年度'!Z34-'前年度'!Z34</f>
        <v>-0.10000000000000053</v>
      </c>
      <c r="AA34" s="93">
        <f>'当年度'!AA34-'前年度'!AA34</f>
        <v>0</v>
      </c>
      <c r="AB34" s="95">
        <f>'当年度'!AB34-'前年度'!AB34</f>
        <v>-6224049</v>
      </c>
      <c r="AC34" s="93">
        <f>'当年度'!AC34-'前年度'!AC34</f>
        <v>-2.8000000000000114</v>
      </c>
      <c r="AD34" s="20"/>
      <c r="AE34" s="2"/>
    </row>
    <row r="35" spans="2:31" ht="19.5">
      <c r="B35" s="17" t="s">
        <v>16</v>
      </c>
      <c r="C35" s="61">
        <f>'当年度'!C35-'前年度'!C35</f>
        <v>0.20000000000000018</v>
      </c>
      <c r="D35" s="61" t="e">
        <f>+'前年度'!D35-#REF!</f>
        <v>#VALUE!</v>
      </c>
      <c r="E35" s="61">
        <f>'当年度'!E35-'前年度'!E35</f>
        <v>-0.7000000000000028</v>
      </c>
      <c r="F35" s="61">
        <f>'当年度'!F35-'前年度'!F35</f>
        <v>0</v>
      </c>
      <c r="G35" s="61">
        <f>'当年度'!G35-'前年度'!G35</f>
        <v>-0.8000000000000114</v>
      </c>
      <c r="H35" s="61">
        <f>'当年度'!H35-'前年度'!H35</f>
        <v>0</v>
      </c>
      <c r="I35" s="61">
        <f>'当年度'!I35-'前年度'!I35</f>
        <v>-0.3000000000000007</v>
      </c>
      <c r="J35" s="61">
        <f>'当年度'!J35-'前年度'!J35</f>
        <v>0</v>
      </c>
      <c r="K35" s="61">
        <f>'当年度'!K35-'前年度'!K35</f>
        <v>-0.5</v>
      </c>
      <c r="L35" s="61">
        <f>'当年度'!L35-'前年度'!L35</f>
        <v>0</v>
      </c>
      <c r="M35" s="61">
        <f>'当年度'!M35-'前年度'!M35</f>
        <v>-1.200000000000001</v>
      </c>
      <c r="N35" s="61">
        <f>'当年度'!N35-'前年度'!N35</f>
        <v>0</v>
      </c>
      <c r="O35" s="76">
        <f>'当年度'!O35-'前年度'!O35</f>
        <v>0.013000000000000012</v>
      </c>
      <c r="P35" s="61">
        <f>'当年度'!P35-'前年度'!P35</f>
        <v>0</v>
      </c>
      <c r="Q35" s="62">
        <f>'当年度'!Q35-'前年度'!Q35</f>
        <v>3002890</v>
      </c>
      <c r="R35" s="61">
        <f>'当年度'!R35-'前年度'!R35</f>
        <v>3</v>
      </c>
      <c r="S35" s="61">
        <f>'当年度'!S35-'前年度'!S35</f>
        <v>0</v>
      </c>
      <c r="T35" s="62">
        <f>'当年度'!T35-'前年度'!T35</f>
        <v>1320039</v>
      </c>
      <c r="U35" s="61">
        <f>'当年度'!U35-'前年度'!U35</f>
        <v>1.7999999999999972</v>
      </c>
      <c r="V35" s="61">
        <f>'当年度'!V35-'前年度'!V35</f>
        <v>0</v>
      </c>
      <c r="W35" s="62">
        <f>'当年度'!W35-'前年度'!W35</f>
        <v>315657</v>
      </c>
      <c r="X35" s="62">
        <f>'当年度'!X35-'前年度'!X35</f>
        <v>1367194</v>
      </c>
      <c r="Y35" s="62">
        <f>'当年度'!Y35-'前年度'!Y35</f>
        <v>-44233</v>
      </c>
      <c r="Z35" s="61">
        <f>'当年度'!Z35-'前年度'!Z35</f>
        <v>-0.1999999999999993</v>
      </c>
      <c r="AA35" s="61">
        <f>'当年度'!AA35-'前年度'!AA35</f>
        <v>0</v>
      </c>
      <c r="AB35" s="62">
        <f>'当年度'!AB35-'前年度'!AB35</f>
        <v>-2393439</v>
      </c>
      <c r="AC35" s="61">
        <f>'当年度'!AC35-'前年度'!AC35</f>
        <v>-6.699999999999989</v>
      </c>
      <c r="AD35" s="3"/>
      <c r="AE35" s="2"/>
    </row>
    <row r="36" spans="2:31" ht="19.5">
      <c r="B36" s="17" t="s">
        <v>17</v>
      </c>
      <c r="C36" s="61">
        <f>'当年度'!C36-'前年度'!C36</f>
        <v>0.09999999999999964</v>
      </c>
      <c r="D36" s="61" t="e">
        <f>+'前年度'!D36-#REF!</f>
        <v>#VALUE!</v>
      </c>
      <c r="E36" s="61">
        <f>'当年度'!E36-'前年度'!E36</f>
        <v>-0.6000000000000085</v>
      </c>
      <c r="F36" s="61">
        <f>'当年度'!F36-'前年度'!F36</f>
        <v>0</v>
      </c>
      <c r="G36" s="61">
        <f>'当年度'!G36-'前年度'!G36</f>
        <v>-0.9000000000000057</v>
      </c>
      <c r="H36" s="61">
        <f>'当年度'!H36-'前年度'!H36</f>
        <v>0</v>
      </c>
      <c r="I36" s="61">
        <f>'当年度'!I36-'前年度'!I36</f>
        <v>-0.09999999999999964</v>
      </c>
      <c r="J36" s="61">
        <f>'当年度'!J36-'前年度'!J36</f>
        <v>0</v>
      </c>
      <c r="K36" s="61">
        <f>'当年度'!K36-'前年度'!K36</f>
        <v>-0.40000000000000036</v>
      </c>
      <c r="L36" s="61">
        <f>'当年度'!L36-'前年度'!L36</f>
        <v>0</v>
      </c>
      <c r="M36" s="61">
        <f>'当年度'!M36-'前年度'!M36</f>
        <v>-1.0999999999999996</v>
      </c>
      <c r="N36" s="61">
        <f>'当年度'!N36-'前年度'!N36</f>
        <v>0</v>
      </c>
      <c r="O36" s="76">
        <f>'当年度'!O36-'前年度'!O36</f>
        <v>0.017999999999999905</v>
      </c>
      <c r="P36" s="61">
        <f>'当年度'!P36-'前年度'!P36</f>
        <v>0</v>
      </c>
      <c r="Q36" s="62">
        <f>'当年度'!Q36-'前年度'!Q36</f>
        <v>12974320</v>
      </c>
      <c r="R36" s="61">
        <f>'当年度'!R36-'前年度'!R36</f>
        <v>2.700000000000003</v>
      </c>
      <c r="S36" s="61">
        <f>'当年度'!S36-'前年度'!S36</f>
        <v>0</v>
      </c>
      <c r="T36" s="62">
        <f>'当年度'!T36-'前年度'!T36</f>
        <v>2577773</v>
      </c>
      <c r="U36" s="61">
        <f>'当年度'!U36-'前年度'!U36</f>
        <v>1.1999999999999993</v>
      </c>
      <c r="V36" s="61">
        <f>'当年度'!V36-'前年度'!V36</f>
        <v>0</v>
      </c>
      <c r="W36" s="62">
        <f>'当年度'!W36-'前年度'!W36</f>
        <v>-215363</v>
      </c>
      <c r="X36" s="62">
        <f>'当年度'!X36-'前年度'!X36</f>
        <v>10611910</v>
      </c>
      <c r="Y36" s="62">
        <f>'当年度'!Y36-'前年度'!Y36</f>
        <v>-300418</v>
      </c>
      <c r="Z36" s="61">
        <f>'当年度'!Z36-'前年度'!Z36</f>
        <v>-0.10000000000000053</v>
      </c>
      <c r="AA36" s="61">
        <f>'当年度'!AA36-'前年度'!AA36</f>
        <v>0</v>
      </c>
      <c r="AB36" s="62">
        <f>'当年度'!AB36-'前年度'!AB36</f>
        <v>-8617488</v>
      </c>
      <c r="AC36" s="61">
        <f>'当年度'!AC36-'前年度'!AC36</f>
        <v>-4.800000000000011</v>
      </c>
      <c r="AD36" s="3"/>
      <c r="AE36" s="2"/>
    </row>
    <row r="37" spans="2:20" ht="19.5">
      <c r="B37" s="11"/>
      <c r="C37" s="11" t="s">
        <v>19</v>
      </c>
      <c r="Q37" s="11"/>
      <c r="T37" s="11"/>
    </row>
  </sheetData>
  <mergeCells count="1">
    <mergeCell ref="Y2:Z2"/>
  </mergeCells>
  <printOptions verticalCentered="1"/>
  <pageMargins left="0.7086614173228347" right="0.15748031496062992" top="0.5905511811023623" bottom="0.11811023622047245" header="0.5118110236220472" footer="0.5118110236220472"/>
  <pageSetup fitToHeight="1" fitToWidth="1" horizontalDpi="300" verticalDpi="300" orientation="landscape" paperSize="9" scale="54" r:id="rId1"/>
  <headerFooter alignWithMargins="0">
    <oddHeader>&amp;L&amp;"ＭＳ Ｐゴシック,標準"&amp;24１８　主要指標の状況（対前年度増減）</oddHeader>
  </headerFooter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2009-09-29T04:52:11Z</cp:lastPrinted>
  <dcterms:created xsi:type="dcterms:W3CDTF">2000-01-27T11:30:38Z</dcterms:created>
  <dcterms:modified xsi:type="dcterms:W3CDTF">2009-09-29T04:52:17Z</dcterms:modified>
  <cp:category/>
  <cp:version/>
  <cp:contentType/>
  <cp:contentStatus/>
</cp:coreProperties>
</file>