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28" activeTab="3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<sst xmlns="http://schemas.openxmlformats.org/spreadsheetml/2006/main" count="326" uniqueCount="84">
  <si>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</si>
  <si>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</si>
  <si>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</si>
  <si>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</si>
  <si>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</si>
  <si>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</si>
  <si>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</si>
  <si>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</si>
  <si>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</si>
  <si>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</si>
  <si>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</si>
  <si>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</si>
  <si>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</si>
  <si>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</si>
  <si>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</si>
  <si>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</si>
  <si>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</si>
  <si>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</si>
  <si>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</si>
  <si>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</si>
  <si>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</si>
  <si>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</si>
  <si>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</si>
  <si>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</si>
  <si>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</si>
  <si>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</si>
  <si>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</si>
  <si>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</si>
  <si>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</si>
  <si>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</si>
  <si>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</si>
  <si>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</si>
  <si>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</si>
  <si>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</si>
  <si>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</si>
  <si>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</si>
  <si>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</si>
  <si>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</si>
  <si>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</si>
  <si>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</si>
  <si>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</si>
  <si>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</si>
  <si>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</si>
  <si>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</si>
  <si>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</si>
  <si>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</si>
  <si>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</si>
  <si>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</si>
  <si>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</si>
  <si>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</si>
  <si>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</si>
  <si>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</si>
  <si>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</si>
  <si>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</si>
  <si>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</si>
  <si>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</si>
  <si>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</si>
  <si>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</si>
  <si>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</si>
  <si>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</si>
  <si>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</si>
  <si>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</si>
  <si>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</si>
  <si>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</si>
  <si>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</si>
  <si>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</si>
  <si>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</si>
  <si>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</si>
  <si>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</si>
  <si>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</si>
  <si>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</si>
  <si>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</si>
  <si>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</si>
  <si>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</si>
  <si>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</si>
  <si>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</si>
  <si>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</si>
  <si>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</si>
  <si>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</si>
  <si>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</si>
  <si>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</si>
  <si>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繰出金の状況・法非適（前年度）</t>
  </si>
  <si>
    <t>繰出金の状況・法非適（増減額）</t>
  </si>
  <si>
    <t>繰出金の状況・法非適（増減率）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</si>
</sst>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left"/>
      <protection/>
    </xf>
    <xf numFmtId="37" fontId="0" fillId="0" borderId="14" xfId="0" applyFill="1" applyBorder="1" applyAlignment="1" applyProtection="1">
      <alignment horizontal="center"/>
      <protection/>
    </xf>
    <xf numFmtId="37" fontId="0" fillId="0" borderId="14" xfId="0" applyFill="1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5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4" xfId="0" applyFill="1" applyBorder="1" applyAlignment="1" applyProtection="1">
      <alignment horizontal="center" shrinkToFit="1"/>
      <protection/>
    </xf>
    <xf numFmtId="37" fontId="0" fillId="0" borderId="21" xfId="0" applyBorder="1" applyAlignment="1">
      <alignment/>
    </xf>
    <xf numFmtId="37" fontId="0" fillId="0" borderId="10" xfId="0" applyBorder="1" applyAlignment="1">
      <alignment shrinkToFit="1"/>
    </xf>
    <xf numFmtId="37" fontId="0" fillId="0" borderId="0" xfId="0" applyAlignment="1">
      <alignment vertical="top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22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22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9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9" xfId="0" applyNumberFormat="1" applyFont="1" applyBorder="1" applyAlignment="1" applyProtection="1">
      <alignment shrinkToFit="1"/>
      <protection/>
    </xf>
    <xf numFmtId="181" fontId="0" fillId="0" borderId="17" xfId="0" applyNumberFormat="1" applyFont="1" applyFill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23" xfId="0" applyBorder="1" applyAlignment="1" applyProtection="1">
      <alignment horizontal="center"/>
      <protection/>
    </xf>
    <xf numFmtId="37" fontId="0" fillId="0" borderId="21" xfId="0" applyBorder="1" applyAlignment="1">
      <alignment horizontal="center"/>
    </xf>
    <xf numFmtId="37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75" zoomScalePageLayoutView="0" workbookViewId="0" topLeftCell="A1">
      <pane xSplit="2" ySplit="5" topLeftCell="K2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A6" sqref="AA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388853</v>
      </c>
      <c r="E6" s="41">
        <v>0</v>
      </c>
      <c r="F6" s="41">
        <v>0</v>
      </c>
      <c r="G6" s="51">
        <v>0</v>
      </c>
      <c r="H6" s="51">
        <v>0</v>
      </c>
      <c r="I6" s="51">
        <v>5689900</v>
      </c>
      <c r="J6" s="51">
        <v>0</v>
      </c>
      <c r="K6" s="51">
        <v>0</v>
      </c>
      <c r="L6" s="51">
        <v>0</v>
      </c>
      <c r="M6" s="51">
        <v>1528803</v>
      </c>
      <c r="N6" s="51">
        <v>0</v>
      </c>
      <c r="O6" s="51">
        <v>2965507</v>
      </c>
      <c r="P6" s="51">
        <v>3396601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13969664</v>
      </c>
      <c r="X6" s="31"/>
      <c r="Y6" s="56">
        <v>67006267</v>
      </c>
      <c r="Z6" s="49">
        <v>5422251</v>
      </c>
      <c r="AA6" s="33">
        <f>ROUND(W6/Y6*100,1)</f>
        <v>20.8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160944</v>
      </c>
      <c r="F7" s="42">
        <v>226302</v>
      </c>
      <c r="G7" s="52">
        <v>0</v>
      </c>
      <c r="H7" s="52">
        <v>0</v>
      </c>
      <c r="I7" s="52">
        <v>170839</v>
      </c>
      <c r="J7" s="52">
        <v>0</v>
      </c>
      <c r="K7" s="52">
        <v>0</v>
      </c>
      <c r="L7" s="52">
        <v>0</v>
      </c>
      <c r="M7" s="52">
        <v>1512286</v>
      </c>
      <c r="N7" s="52">
        <v>0</v>
      </c>
      <c r="O7" s="52">
        <v>2641737</v>
      </c>
      <c r="P7" s="52">
        <v>2676604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7388712</v>
      </c>
      <c r="X7" s="31"/>
      <c r="Y7" s="47">
        <v>69836086</v>
      </c>
      <c r="Z7" s="47">
        <v>3182600</v>
      </c>
      <c r="AA7" s="33">
        <f aca="true" t="shared" si="0" ref="AA7:AA37">ROUND(W7/Y7*100,1)</f>
        <v>10.6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117343</v>
      </c>
      <c r="J8" s="52">
        <v>36000</v>
      </c>
      <c r="K8" s="52">
        <v>0</v>
      </c>
      <c r="L8" s="52">
        <v>0</v>
      </c>
      <c r="M8" s="52">
        <v>750309</v>
      </c>
      <c r="N8" s="52">
        <v>0</v>
      </c>
      <c r="O8" s="52">
        <v>1450729</v>
      </c>
      <c r="P8" s="52">
        <v>1674739</v>
      </c>
      <c r="Q8" s="52">
        <v>17907</v>
      </c>
      <c r="R8" s="52">
        <v>0</v>
      </c>
      <c r="S8" s="52">
        <v>0</v>
      </c>
      <c r="T8" s="52">
        <v>0</v>
      </c>
      <c r="U8" s="52">
        <v>2243</v>
      </c>
      <c r="V8" s="52">
        <v>0</v>
      </c>
      <c r="W8" s="52">
        <v>4049270</v>
      </c>
      <c r="X8" s="31"/>
      <c r="Y8" s="47">
        <v>29923381</v>
      </c>
      <c r="Z8" s="47">
        <v>2544023</v>
      </c>
      <c r="AA8" s="33">
        <f t="shared" si="0"/>
        <v>13.5</v>
      </c>
    </row>
    <row r="9" spans="2:27" ht="21" customHeight="1">
      <c r="B9" s="22" t="s">
        <v>30</v>
      </c>
      <c r="C9" s="42">
        <v>0</v>
      </c>
      <c r="D9" s="42">
        <v>195302</v>
      </c>
      <c r="E9" s="42">
        <v>0</v>
      </c>
      <c r="F9" s="42">
        <v>0</v>
      </c>
      <c r="G9" s="52">
        <v>0</v>
      </c>
      <c r="H9" s="52">
        <v>0</v>
      </c>
      <c r="I9" s="52">
        <v>127492</v>
      </c>
      <c r="J9" s="52">
        <v>0</v>
      </c>
      <c r="K9" s="52">
        <v>0</v>
      </c>
      <c r="L9" s="52">
        <v>0</v>
      </c>
      <c r="M9" s="52">
        <v>1327114</v>
      </c>
      <c r="N9" s="52">
        <v>0</v>
      </c>
      <c r="O9" s="52">
        <v>1950961</v>
      </c>
      <c r="P9" s="52">
        <v>2156867</v>
      </c>
      <c r="Q9" s="52">
        <v>0</v>
      </c>
      <c r="R9" s="52">
        <v>0</v>
      </c>
      <c r="S9" s="52">
        <v>0</v>
      </c>
      <c r="T9" s="52">
        <v>0</v>
      </c>
      <c r="U9" s="52">
        <v>3115</v>
      </c>
      <c r="V9" s="52">
        <v>0</v>
      </c>
      <c r="W9" s="52">
        <v>5760851</v>
      </c>
      <c r="X9" s="31"/>
      <c r="Y9" s="47">
        <v>40405275</v>
      </c>
      <c r="Z9" s="47">
        <v>3550796</v>
      </c>
      <c r="AA9" s="33">
        <f t="shared" si="0"/>
        <v>14.3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5175</v>
      </c>
      <c r="F10" s="42">
        <v>0</v>
      </c>
      <c r="G10" s="52">
        <v>0</v>
      </c>
      <c r="H10" s="52">
        <v>0</v>
      </c>
      <c r="I10" s="52">
        <v>108000</v>
      </c>
      <c r="J10" s="52">
        <v>7971</v>
      </c>
      <c r="K10" s="52">
        <v>0</v>
      </c>
      <c r="L10" s="52">
        <v>0</v>
      </c>
      <c r="M10" s="52">
        <v>635046</v>
      </c>
      <c r="N10" s="52">
        <v>0</v>
      </c>
      <c r="O10" s="52">
        <v>1235485</v>
      </c>
      <c r="P10" s="52">
        <v>1272384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3264061</v>
      </c>
      <c r="X10" s="31"/>
      <c r="Y10" s="47">
        <v>29886072</v>
      </c>
      <c r="Z10" s="47">
        <v>3118651</v>
      </c>
      <c r="AA10" s="33">
        <f t="shared" si="0"/>
        <v>10.9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8625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950348</v>
      </c>
      <c r="N11" s="52">
        <v>0</v>
      </c>
      <c r="O11" s="52">
        <v>1473152</v>
      </c>
      <c r="P11" s="52">
        <v>1684121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4116246</v>
      </c>
      <c r="X11" s="31"/>
      <c r="Y11" s="47">
        <v>36945522</v>
      </c>
      <c r="Z11" s="47">
        <v>4707637</v>
      </c>
      <c r="AA11" s="33">
        <f t="shared" si="0"/>
        <v>11.1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8592</v>
      </c>
      <c r="G12" s="52">
        <v>0</v>
      </c>
      <c r="H12" s="52">
        <v>166722</v>
      </c>
      <c r="I12" s="52">
        <v>241952</v>
      </c>
      <c r="J12" s="52">
        <v>0</v>
      </c>
      <c r="K12" s="52">
        <v>0</v>
      </c>
      <c r="L12" s="52">
        <v>0</v>
      </c>
      <c r="M12" s="52">
        <v>294555</v>
      </c>
      <c r="N12" s="52">
        <v>0</v>
      </c>
      <c r="O12" s="52">
        <v>681406</v>
      </c>
      <c r="P12" s="52">
        <v>799117</v>
      </c>
      <c r="Q12" s="52">
        <v>0</v>
      </c>
      <c r="R12" s="52">
        <v>0</v>
      </c>
      <c r="S12" s="52">
        <v>0</v>
      </c>
      <c r="T12" s="52">
        <v>0</v>
      </c>
      <c r="U12" s="52">
        <v>17</v>
      </c>
      <c r="V12" s="52">
        <v>0</v>
      </c>
      <c r="W12" s="52">
        <v>2192361</v>
      </c>
      <c r="X12" s="31"/>
      <c r="Y12" s="47">
        <v>15671222</v>
      </c>
      <c r="Z12" s="47">
        <v>1580344</v>
      </c>
      <c r="AA12" s="33">
        <f t="shared" si="0"/>
        <v>14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172797</v>
      </c>
      <c r="N13" s="52">
        <v>0</v>
      </c>
      <c r="O13" s="52">
        <v>379465</v>
      </c>
      <c r="P13" s="52">
        <v>356896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911926</v>
      </c>
      <c r="X13" s="31"/>
      <c r="Y13" s="47">
        <v>5851344</v>
      </c>
      <c r="Z13" s="47">
        <v>387644</v>
      </c>
      <c r="AA13" s="33">
        <f t="shared" si="0"/>
        <v>15.6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617146</v>
      </c>
      <c r="J14" s="52">
        <v>0</v>
      </c>
      <c r="K14" s="52">
        <v>0</v>
      </c>
      <c r="L14" s="52">
        <v>0</v>
      </c>
      <c r="M14" s="52">
        <v>224721</v>
      </c>
      <c r="N14" s="52">
        <v>0</v>
      </c>
      <c r="O14" s="52">
        <v>481667</v>
      </c>
      <c r="P14" s="52">
        <v>535980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1859514</v>
      </c>
      <c r="X14" s="31"/>
      <c r="Y14" s="47">
        <v>13274787</v>
      </c>
      <c r="Z14" s="47">
        <v>957740</v>
      </c>
      <c r="AA14" s="33">
        <f t="shared" si="0"/>
        <v>14</v>
      </c>
    </row>
    <row r="15" spans="2:27" ht="21" customHeight="1">
      <c r="B15" s="22" t="s">
        <v>36</v>
      </c>
      <c r="C15" s="42">
        <v>105241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85389</v>
      </c>
      <c r="J15" s="52">
        <v>0</v>
      </c>
      <c r="K15" s="52">
        <v>0</v>
      </c>
      <c r="L15" s="52">
        <v>0</v>
      </c>
      <c r="M15" s="52">
        <v>188046</v>
      </c>
      <c r="N15" s="52">
        <v>0</v>
      </c>
      <c r="O15" s="52">
        <v>305455</v>
      </c>
      <c r="P15" s="52">
        <v>344212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1028343</v>
      </c>
      <c r="X15" s="31"/>
      <c r="Y15" s="47">
        <v>6222278</v>
      </c>
      <c r="Z15" s="47">
        <v>479392</v>
      </c>
      <c r="AA15" s="33">
        <f t="shared" si="0"/>
        <v>16.5</v>
      </c>
    </row>
    <row r="16" spans="2:27" ht="21" customHeight="1">
      <c r="B16" s="22" t="s">
        <v>37</v>
      </c>
      <c r="C16" s="42">
        <v>0</v>
      </c>
      <c r="D16" s="42">
        <v>63651</v>
      </c>
      <c r="E16" s="42">
        <v>0</v>
      </c>
      <c r="F16" s="42">
        <v>0</v>
      </c>
      <c r="G16" s="52">
        <v>1237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170489</v>
      </c>
      <c r="N16" s="52">
        <v>0</v>
      </c>
      <c r="O16" s="52">
        <v>374110</v>
      </c>
      <c r="P16" s="52">
        <v>402026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1011513</v>
      </c>
      <c r="X16" s="31"/>
      <c r="Y16" s="47">
        <v>6971436</v>
      </c>
      <c r="Z16" s="47">
        <v>408156</v>
      </c>
      <c r="AA16" s="33">
        <f t="shared" si="0"/>
        <v>14.5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1059037</v>
      </c>
      <c r="J17" s="53">
        <v>0</v>
      </c>
      <c r="K17" s="53">
        <v>0</v>
      </c>
      <c r="L17" s="53">
        <v>0</v>
      </c>
      <c r="M17" s="53">
        <v>257694</v>
      </c>
      <c r="N17" s="53">
        <v>0</v>
      </c>
      <c r="O17" s="53">
        <v>492945</v>
      </c>
      <c r="P17" s="53">
        <v>534568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2344244</v>
      </c>
      <c r="X17" s="31"/>
      <c r="Y17" s="57">
        <v>14538940</v>
      </c>
      <c r="Z17" s="57">
        <v>1295794</v>
      </c>
      <c r="AA17" s="33">
        <f t="shared" si="0"/>
        <v>16.1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342405</v>
      </c>
      <c r="J18" s="53">
        <v>0</v>
      </c>
      <c r="K18" s="53">
        <v>91474</v>
      </c>
      <c r="L18" s="53">
        <v>0</v>
      </c>
      <c r="M18" s="53">
        <v>438424</v>
      </c>
      <c r="N18" s="53">
        <v>0</v>
      </c>
      <c r="O18" s="53">
        <v>775575</v>
      </c>
      <c r="P18" s="53">
        <v>847152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2495030</v>
      </c>
      <c r="X18" s="31"/>
      <c r="Y18" s="57">
        <v>16631984</v>
      </c>
      <c r="Z18" s="57">
        <v>1182040</v>
      </c>
      <c r="AA18" s="33">
        <f t="shared" si="0"/>
        <v>15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25777</v>
      </c>
      <c r="G19" s="54">
        <v>0</v>
      </c>
      <c r="H19" s="54">
        <v>0</v>
      </c>
      <c r="I19" s="54">
        <v>982057</v>
      </c>
      <c r="J19" s="54">
        <v>0</v>
      </c>
      <c r="K19" s="54">
        <v>0</v>
      </c>
      <c r="L19" s="54">
        <v>0</v>
      </c>
      <c r="M19" s="54">
        <v>485375</v>
      </c>
      <c r="N19" s="54">
        <v>1977</v>
      </c>
      <c r="O19" s="54">
        <v>287093</v>
      </c>
      <c r="P19" s="54">
        <v>1387799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3170078</v>
      </c>
      <c r="X19" s="31"/>
      <c r="Y19" s="48">
        <v>28474839</v>
      </c>
      <c r="Z19" s="48">
        <v>2416509</v>
      </c>
      <c r="AA19" s="34">
        <f t="shared" si="0"/>
        <v>11.1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305678</v>
      </c>
      <c r="J20" s="52">
        <v>0</v>
      </c>
      <c r="K20" s="52">
        <v>0</v>
      </c>
      <c r="L20" s="52">
        <v>0</v>
      </c>
      <c r="M20" s="52">
        <v>52240</v>
      </c>
      <c r="N20" s="52">
        <v>0</v>
      </c>
      <c r="O20" s="52">
        <v>52320</v>
      </c>
      <c r="P20" s="52">
        <v>65023</v>
      </c>
      <c r="Q20" s="52">
        <v>0</v>
      </c>
      <c r="R20" s="52">
        <v>0</v>
      </c>
      <c r="S20" s="52">
        <v>0</v>
      </c>
      <c r="T20" s="52">
        <v>0</v>
      </c>
      <c r="U20" s="52">
        <v>9933</v>
      </c>
      <c r="V20" s="52">
        <v>0</v>
      </c>
      <c r="W20" s="52">
        <v>485194</v>
      </c>
      <c r="X20" s="31"/>
      <c r="Y20" s="47">
        <v>2055557</v>
      </c>
      <c r="Z20" s="49">
        <v>163644</v>
      </c>
      <c r="AA20" s="35">
        <f t="shared" si="0"/>
        <v>23.6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330426</v>
      </c>
      <c r="J21" s="52">
        <v>0</v>
      </c>
      <c r="K21" s="52">
        <v>0</v>
      </c>
      <c r="L21" s="52">
        <v>0</v>
      </c>
      <c r="M21" s="52">
        <v>128161</v>
      </c>
      <c r="N21" s="52">
        <v>0</v>
      </c>
      <c r="O21" s="52">
        <v>202781</v>
      </c>
      <c r="P21" s="52">
        <v>210494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871862</v>
      </c>
      <c r="X21" s="31"/>
      <c r="Y21" s="47">
        <v>5399022</v>
      </c>
      <c r="Z21" s="47">
        <v>546320</v>
      </c>
      <c r="AA21" s="33">
        <f t="shared" si="0"/>
        <v>16.1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526318</v>
      </c>
      <c r="J22" s="52">
        <v>0</v>
      </c>
      <c r="K22" s="52">
        <v>0</v>
      </c>
      <c r="L22" s="52">
        <v>0</v>
      </c>
      <c r="M22" s="52">
        <v>193744</v>
      </c>
      <c r="N22" s="52">
        <v>0</v>
      </c>
      <c r="O22" s="52">
        <v>358362</v>
      </c>
      <c r="P22" s="52">
        <v>437970</v>
      </c>
      <c r="Q22" s="52">
        <v>0</v>
      </c>
      <c r="R22" s="52">
        <v>0</v>
      </c>
      <c r="S22" s="52">
        <v>0</v>
      </c>
      <c r="T22" s="52">
        <v>0</v>
      </c>
      <c r="U22" s="52">
        <v>446</v>
      </c>
      <c r="V22" s="52">
        <v>0</v>
      </c>
      <c r="W22" s="52">
        <v>1516840</v>
      </c>
      <c r="X22" s="31"/>
      <c r="Y22" s="47">
        <v>8006755</v>
      </c>
      <c r="Z22" s="47">
        <v>761337</v>
      </c>
      <c r="AA22" s="33">
        <f t="shared" si="0"/>
        <v>18.9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352000</v>
      </c>
      <c r="J23" s="52">
        <v>0</v>
      </c>
      <c r="K23" s="52">
        <v>0</v>
      </c>
      <c r="L23" s="52">
        <v>0</v>
      </c>
      <c r="M23" s="52">
        <v>41480</v>
      </c>
      <c r="N23" s="52">
        <v>0</v>
      </c>
      <c r="O23" s="52">
        <v>78849</v>
      </c>
      <c r="P23" s="52">
        <v>97706</v>
      </c>
      <c r="Q23" s="52">
        <v>0</v>
      </c>
      <c r="R23" s="52">
        <v>0</v>
      </c>
      <c r="S23" s="52">
        <v>0</v>
      </c>
      <c r="T23" s="52">
        <v>0</v>
      </c>
      <c r="U23" s="52">
        <v>399</v>
      </c>
      <c r="V23" s="52">
        <v>0</v>
      </c>
      <c r="W23" s="52">
        <v>570434</v>
      </c>
      <c r="X23" s="31"/>
      <c r="Y23" s="47">
        <v>2771475</v>
      </c>
      <c r="Z23" s="47">
        <v>252438</v>
      </c>
      <c r="AA23" s="33">
        <f t="shared" si="0"/>
        <v>20.6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727479</v>
      </c>
      <c r="J24" s="52">
        <v>0</v>
      </c>
      <c r="K24" s="52">
        <v>0</v>
      </c>
      <c r="L24" s="52">
        <v>0</v>
      </c>
      <c r="M24" s="52">
        <v>105246</v>
      </c>
      <c r="N24" s="52">
        <v>0</v>
      </c>
      <c r="O24" s="52">
        <v>107415</v>
      </c>
      <c r="P24" s="52">
        <v>141708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1081848</v>
      </c>
      <c r="X24" s="31"/>
      <c r="Y24" s="47">
        <v>4273063</v>
      </c>
      <c r="Z24" s="47">
        <v>0</v>
      </c>
      <c r="AA24" s="33">
        <f t="shared" si="0"/>
        <v>25.3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211928</v>
      </c>
      <c r="J25" s="52">
        <v>0</v>
      </c>
      <c r="K25" s="52">
        <v>4661</v>
      </c>
      <c r="L25" s="52">
        <v>0</v>
      </c>
      <c r="M25" s="52">
        <v>114048</v>
      </c>
      <c r="N25" s="52">
        <v>0</v>
      </c>
      <c r="O25" s="52">
        <v>210350</v>
      </c>
      <c r="P25" s="52">
        <v>245442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786429</v>
      </c>
      <c r="X25" s="31"/>
      <c r="Y25" s="47">
        <v>5377831</v>
      </c>
      <c r="Z25" s="47">
        <v>499484</v>
      </c>
      <c r="AA25" s="33">
        <f t="shared" si="0"/>
        <v>14.6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219071</v>
      </c>
      <c r="J26" s="52">
        <v>0</v>
      </c>
      <c r="K26" s="52">
        <v>4009</v>
      </c>
      <c r="L26" s="52">
        <v>0</v>
      </c>
      <c r="M26" s="52">
        <v>93562</v>
      </c>
      <c r="N26" s="52">
        <v>0</v>
      </c>
      <c r="O26" s="52">
        <v>256787</v>
      </c>
      <c r="P26" s="52">
        <v>266857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840286</v>
      </c>
      <c r="X26" s="31"/>
      <c r="Y26" s="47">
        <v>5119730</v>
      </c>
      <c r="Z26" s="47">
        <v>404065</v>
      </c>
      <c r="AA26" s="33">
        <f t="shared" si="0"/>
        <v>16.4</v>
      </c>
    </row>
    <row r="27" spans="2:27" ht="21" customHeight="1">
      <c r="B27" s="22" t="s">
        <v>45</v>
      </c>
      <c r="C27" s="42">
        <v>0</v>
      </c>
      <c r="D27" s="42">
        <v>313221</v>
      </c>
      <c r="E27" s="42">
        <v>0</v>
      </c>
      <c r="F27" s="42">
        <v>0</v>
      </c>
      <c r="G27" s="52">
        <v>0</v>
      </c>
      <c r="H27" s="52">
        <v>0</v>
      </c>
      <c r="I27" s="52">
        <v>167530</v>
      </c>
      <c r="J27" s="52">
        <v>0</v>
      </c>
      <c r="K27" s="52">
        <v>15923</v>
      </c>
      <c r="L27" s="52">
        <v>0</v>
      </c>
      <c r="M27" s="52">
        <v>93594</v>
      </c>
      <c r="N27" s="52">
        <v>0</v>
      </c>
      <c r="O27" s="52">
        <v>203877</v>
      </c>
      <c r="P27" s="52">
        <v>212705</v>
      </c>
      <c r="Q27" s="52">
        <v>0</v>
      </c>
      <c r="R27" s="52">
        <v>0</v>
      </c>
      <c r="S27" s="52">
        <v>0</v>
      </c>
      <c r="T27" s="52">
        <v>0</v>
      </c>
      <c r="U27" s="52">
        <v>93</v>
      </c>
      <c r="V27" s="52">
        <v>0</v>
      </c>
      <c r="W27" s="52">
        <v>1006943</v>
      </c>
      <c r="X27" s="31"/>
      <c r="Y27" s="47">
        <v>4760435</v>
      </c>
      <c r="Z27" s="47">
        <v>273959</v>
      </c>
      <c r="AA27" s="33">
        <f t="shared" si="0"/>
        <v>21.2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48000</v>
      </c>
      <c r="J28" s="52">
        <v>0</v>
      </c>
      <c r="K28" s="52">
        <v>0</v>
      </c>
      <c r="L28" s="52">
        <v>0</v>
      </c>
      <c r="M28" s="52">
        <v>110482</v>
      </c>
      <c r="N28" s="52">
        <v>0</v>
      </c>
      <c r="O28" s="52">
        <v>130318</v>
      </c>
      <c r="P28" s="52">
        <v>159234</v>
      </c>
      <c r="Q28" s="52">
        <v>0</v>
      </c>
      <c r="R28" s="52">
        <v>0</v>
      </c>
      <c r="S28" s="52">
        <v>0</v>
      </c>
      <c r="T28" s="52">
        <v>0</v>
      </c>
      <c r="U28" s="52">
        <v>11</v>
      </c>
      <c r="V28" s="52">
        <v>0</v>
      </c>
      <c r="W28" s="52">
        <v>448045</v>
      </c>
      <c r="X28" s="31"/>
      <c r="Y28" s="47">
        <v>3822504</v>
      </c>
      <c r="Z28" s="47">
        <v>360237</v>
      </c>
      <c r="AA28" s="33">
        <f t="shared" si="0"/>
        <v>11.7</v>
      </c>
    </row>
    <row r="29" spans="2:27" ht="21" customHeight="1">
      <c r="B29" s="22" t="s">
        <v>47</v>
      </c>
      <c r="C29" s="42">
        <v>0</v>
      </c>
      <c r="D29" s="42">
        <v>118639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50654</v>
      </c>
      <c r="N29" s="52">
        <v>0</v>
      </c>
      <c r="O29" s="52">
        <v>113444</v>
      </c>
      <c r="P29" s="52">
        <v>117000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399737</v>
      </c>
      <c r="X29" s="31"/>
      <c r="Y29" s="47">
        <v>2500943</v>
      </c>
      <c r="Z29" s="47">
        <v>149392</v>
      </c>
      <c r="AA29" s="33">
        <f t="shared" si="0"/>
        <v>16</v>
      </c>
    </row>
    <row r="30" spans="2:27" ht="21" customHeight="1">
      <c r="B30" s="22" t="s">
        <v>68</v>
      </c>
      <c r="C30" s="42">
        <v>0</v>
      </c>
      <c r="D30" s="42">
        <v>171486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152933</v>
      </c>
      <c r="N30" s="52">
        <v>0</v>
      </c>
      <c r="O30" s="52">
        <v>222007</v>
      </c>
      <c r="P30" s="52">
        <v>227056</v>
      </c>
      <c r="Q30" s="52">
        <v>0</v>
      </c>
      <c r="R30" s="52">
        <v>0</v>
      </c>
      <c r="S30" s="52">
        <v>0</v>
      </c>
      <c r="T30" s="52">
        <v>0</v>
      </c>
      <c r="U30" s="52">
        <v>16</v>
      </c>
      <c r="V30" s="52">
        <v>0</v>
      </c>
      <c r="W30" s="52">
        <v>773498</v>
      </c>
      <c r="X30" s="31"/>
      <c r="Y30" s="47">
        <v>5002196</v>
      </c>
      <c r="Z30" s="47">
        <v>259795</v>
      </c>
      <c r="AA30" s="33">
        <f t="shared" si="0"/>
        <v>15.5</v>
      </c>
    </row>
    <row r="31" spans="2:27" ht="21" customHeight="1">
      <c r="B31" s="22" t="s">
        <v>69</v>
      </c>
      <c r="C31" s="42">
        <v>0</v>
      </c>
      <c r="D31" s="42">
        <v>47753</v>
      </c>
      <c r="E31" s="42">
        <v>0</v>
      </c>
      <c r="F31" s="42">
        <v>0</v>
      </c>
      <c r="G31" s="52">
        <v>0</v>
      </c>
      <c r="H31" s="52">
        <v>0</v>
      </c>
      <c r="I31" s="52">
        <v>365148</v>
      </c>
      <c r="J31" s="52">
        <v>0</v>
      </c>
      <c r="K31" s="52">
        <v>5301</v>
      </c>
      <c r="L31" s="52">
        <v>0</v>
      </c>
      <c r="M31" s="52">
        <v>153259</v>
      </c>
      <c r="N31" s="52">
        <v>0</v>
      </c>
      <c r="O31" s="52">
        <v>314963</v>
      </c>
      <c r="P31" s="52">
        <v>303125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1189549</v>
      </c>
      <c r="X31" s="31"/>
      <c r="Y31" s="47">
        <v>6022038</v>
      </c>
      <c r="Z31" s="47">
        <v>333654</v>
      </c>
      <c r="AA31" s="33">
        <f t="shared" si="0"/>
        <v>19.8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141954</v>
      </c>
      <c r="N32" s="52">
        <v>0</v>
      </c>
      <c r="O32" s="52">
        <v>375050</v>
      </c>
      <c r="P32" s="52">
        <v>353993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870997</v>
      </c>
      <c r="X32" s="31"/>
      <c r="Y32" s="47">
        <v>6163585</v>
      </c>
      <c r="Z32" s="47">
        <v>360279</v>
      </c>
      <c r="AA32" s="33">
        <f t="shared" si="0"/>
        <v>14.1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63990</v>
      </c>
      <c r="J33" s="52">
        <v>0</v>
      </c>
      <c r="K33" s="52">
        <v>0</v>
      </c>
      <c r="L33" s="52">
        <v>0</v>
      </c>
      <c r="M33" s="52">
        <v>86869</v>
      </c>
      <c r="N33" s="52">
        <v>0</v>
      </c>
      <c r="O33" s="52">
        <v>163350</v>
      </c>
      <c r="P33" s="52">
        <v>190146</v>
      </c>
      <c r="Q33" s="52">
        <v>0</v>
      </c>
      <c r="R33" s="52">
        <v>0</v>
      </c>
      <c r="S33" s="52">
        <v>0</v>
      </c>
      <c r="T33" s="52">
        <v>0</v>
      </c>
      <c r="U33" s="52">
        <v>202</v>
      </c>
      <c r="V33" s="52">
        <v>0</v>
      </c>
      <c r="W33" s="52">
        <v>504557</v>
      </c>
      <c r="X33" s="31"/>
      <c r="Y33" s="47">
        <v>3155345</v>
      </c>
      <c r="Z33" s="47">
        <v>181619</v>
      </c>
      <c r="AA33" s="33">
        <f t="shared" si="0"/>
        <v>16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1172</v>
      </c>
      <c r="I34" s="52">
        <v>24094</v>
      </c>
      <c r="J34" s="52">
        <v>0</v>
      </c>
      <c r="K34" s="52">
        <v>0</v>
      </c>
      <c r="L34" s="52">
        <v>0</v>
      </c>
      <c r="M34" s="52">
        <v>172584</v>
      </c>
      <c r="N34" s="52">
        <v>0</v>
      </c>
      <c r="O34" s="52">
        <v>176135</v>
      </c>
      <c r="P34" s="52">
        <v>205397</v>
      </c>
      <c r="Q34" s="52">
        <v>0</v>
      </c>
      <c r="R34" s="52">
        <v>0</v>
      </c>
      <c r="S34" s="52">
        <v>0</v>
      </c>
      <c r="T34" s="52">
        <v>0</v>
      </c>
      <c r="U34" s="55">
        <v>74200</v>
      </c>
      <c r="V34" s="52">
        <v>0</v>
      </c>
      <c r="W34" s="55">
        <v>653582</v>
      </c>
      <c r="X34" s="31"/>
      <c r="Y34" s="47">
        <v>3991944</v>
      </c>
      <c r="Z34" s="47">
        <v>243007</v>
      </c>
      <c r="AA34" s="59">
        <f t="shared" si="0"/>
        <v>16.4</v>
      </c>
    </row>
    <row r="35" spans="2:27" ht="22.5" customHeight="1">
      <c r="B35" s="25" t="s">
        <v>50</v>
      </c>
      <c r="C35" s="45">
        <f>SUM(C6:C19)</f>
        <v>105241</v>
      </c>
      <c r="D35" s="45">
        <f aca="true" t="shared" si="1" ref="D35:W35">SUM(D6:D19)</f>
        <v>647806</v>
      </c>
      <c r="E35" s="45">
        <f t="shared" si="1"/>
        <v>174744</v>
      </c>
      <c r="F35" s="45">
        <f t="shared" si="1"/>
        <v>260671</v>
      </c>
      <c r="G35" s="50">
        <f t="shared" si="1"/>
        <v>1240</v>
      </c>
      <c r="H35" s="50">
        <f t="shared" si="1"/>
        <v>166722</v>
      </c>
      <c r="I35" s="50">
        <f t="shared" si="1"/>
        <v>9544325</v>
      </c>
      <c r="J35" s="50">
        <f>SUM(J6:J19)</f>
        <v>43971</v>
      </c>
      <c r="K35" s="50">
        <f>SUM(K6:K19)</f>
        <v>91474</v>
      </c>
      <c r="L35" s="50">
        <f t="shared" si="1"/>
        <v>0</v>
      </c>
      <c r="M35" s="50">
        <f t="shared" si="1"/>
        <v>8936007</v>
      </c>
      <c r="N35" s="50">
        <f t="shared" si="1"/>
        <v>1977</v>
      </c>
      <c r="O35" s="50">
        <f>SUM(O6:O19)</f>
        <v>15495287</v>
      </c>
      <c r="P35" s="50">
        <f t="shared" si="1"/>
        <v>18069066</v>
      </c>
      <c r="Q35" s="50">
        <f t="shared" si="1"/>
        <v>17907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5375</v>
      </c>
      <c r="V35" s="50">
        <f t="shared" si="1"/>
        <v>0</v>
      </c>
      <c r="W35" s="50">
        <f t="shared" si="1"/>
        <v>53561813</v>
      </c>
      <c r="X35" s="31"/>
      <c r="Y35" s="50">
        <f>SUM(Y6:Y19)</f>
        <v>381639433</v>
      </c>
      <c r="Z35" s="50">
        <f>SUM(Z6:Z19)</f>
        <v>31233577</v>
      </c>
      <c r="AA35" s="36">
        <f t="shared" si="0"/>
        <v>14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651099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1172</v>
      </c>
      <c r="I36" s="50">
        <f t="shared" si="2"/>
        <v>3341662</v>
      </c>
      <c r="J36" s="50">
        <f>SUM(J20:J34)</f>
        <v>0</v>
      </c>
      <c r="K36" s="50">
        <f t="shared" si="2"/>
        <v>29894</v>
      </c>
      <c r="L36" s="50">
        <f t="shared" si="2"/>
        <v>0</v>
      </c>
      <c r="M36" s="50">
        <f t="shared" si="2"/>
        <v>1690810</v>
      </c>
      <c r="N36" s="50">
        <f t="shared" si="2"/>
        <v>0</v>
      </c>
      <c r="O36" s="50">
        <f>SUM(O20:O34)</f>
        <v>2966008</v>
      </c>
      <c r="P36" s="50">
        <f t="shared" si="2"/>
        <v>3233856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85300</v>
      </c>
      <c r="V36" s="50">
        <f t="shared" si="2"/>
        <v>0</v>
      </c>
      <c r="W36" s="50">
        <f t="shared" si="2"/>
        <v>11999801</v>
      </c>
      <c r="X36" s="31"/>
      <c r="Y36" s="50">
        <f>SUM(Y20:Y34)</f>
        <v>68422423</v>
      </c>
      <c r="Z36" s="50">
        <f>SUM(Z20:Z34)</f>
        <v>4789230</v>
      </c>
      <c r="AA36" s="36">
        <f t="shared" si="0"/>
        <v>17.5</v>
      </c>
    </row>
    <row r="37" spans="2:27" ht="22.5" customHeight="1">
      <c r="B37" s="25" t="s">
        <v>52</v>
      </c>
      <c r="C37" s="45">
        <f aca="true" t="shared" si="3" ref="C37:W37">SUM(C6:C34)</f>
        <v>105241</v>
      </c>
      <c r="D37" s="45">
        <f t="shared" si="3"/>
        <v>1298905</v>
      </c>
      <c r="E37" s="45">
        <f t="shared" si="3"/>
        <v>174744</v>
      </c>
      <c r="F37" s="45">
        <f t="shared" si="3"/>
        <v>260671</v>
      </c>
      <c r="G37" s="50">
        <f t="shared" si="3"/>
        <v>1240</v>
      </c>
      <c r="H37" s="50">
        <f t="shared" si="3"/>
        <v>167894</v>
      </c>
      <c r="I37" s="50">
        <f t="shared" si="3"/>
        <v>12885987</v>
      </c>
      <c r="J37" s="50">
        <f>SUM(J6:J34)</f>
        <v>43971</v>
      </c>
      <c r="K37" s="50">
        <f t="shared" si="3"/>
        <v>121368</v>
      </c>
      <c r="L37" s="50">
        <f t="shared" si="3"/>
        <v>0</v>
      </c>
      <c r="M37" s="50">
        <f t="shared" si="3"/>
        <v>10626817</v>
      </c>
      <c r="N37" s="50">
        <f t="shared" si="3"/>
        <v>1977</v>
      </c>
      <c r="O37" s="50">
        <f>SUM(O6:O34)</f>
        <v>18461295</v>
      </c>
      <c r="P37" s="50">
        <f t="shared" si="3"/>
        <v>21302922</v>
      </c>
      <c r="Q37" s="50">
        <f t="shared" si="3"/>
        <v>17907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90675</v>
      </c>
      <c r="V37" s="50">
        <f t="shared" si="3"/>
        <v>0</v>
      </c>
      <c r="W37" s="50">
        <f t="shared" si="3"/>
        <v>65561614</v>
      </c>
      <c r="X37" s="31"/>
      <c r="Y37" s="50">
        <f>SUM(Y6:Y34)</f>
        <v>450061856</v>
      </c>
      <c r="Z37" s="50">
        <f>SUM(Z6:Z34)</f>
        <v>36022807</v>
      </c>
      <c r="AA37" s="36">
        <f t="shared" si="0"/>
        <v>14.6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14.1</v>
      </c>
    </row>
    <row r="41" spans="26:27" ht="22.5" customHeight="1">
      <c r="Z41" s="7" t="s">
        <v>51</v>
      </c>
      <c r="AA41" s="60">
        <f>ROUND(AVERAGE(AA20:AA34),1)</f>
        <v>17.7</v>
      </c>
    </row>
    <row r="42" spans="26:27" ht="22.5" customHeight="1">
      <c r="Z42" s="7" t="s">
        <v>52</v>
      </c>
      <c r="AA42" s="60">
        <f>ROUND(AVERAGE(AA6:AA34),1)</f>
        <v>16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繰出金の状況・法非適用事業等（２５年度決算額）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70" zoomScalePageLayoutView="0" workbookViewId="0" topLeftCell="A1">
      <pane xSplit="2" ySplit="5" topLeftCell="K21" activePane="bottomRight" state="frozen"/>
      <selection pane="topLeft" activeCell="Y6" sqref="Y6:Z34"/>
      <selection pane="topRight" activeCell="Y6" sqref="Y6:Z34"/>
      <selection pane="bottomLeft" activeCell="Y6" sqref="Y6:Z34"/>
      <selection pane="bottomRight" activeCell="Y6" sqref="Y6:Z3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  <col min="28" max="28" width="12.08203125" style="0" bestFit="1" customWidth="1"/>
  </cols>
  <sheetData>
    <row r="1" spans="2:27" ht="17.25">
      <c r="B1" s="61" t="s">
        <v>81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415119</v>
      </c>
      <c r="E6" s="41">
        <v>0</v>
      </c>
      <c r="F6" s="41">
        <v>0</v>
      </c>
      <c r="G6" s="51">
        <v>0</v>
      </c>
      <c r="H6" s="51">
        <v>0</v>
      </c>
      <c r="I6" s="51">
        <v>5259200</v>
      </c>
      <c r="J6" s="51">
        <v>0</v>
      </c>
      <c r="K6" s="51">
        <v>0</v>
      </c>
      <c r="L6" s="51">
        <v>67124</v>
      </c>
      <c r="M6" s="51">
        <v>1534665</v>
      </c>
      <c r="N6" s="51">
        <v>0</v>
      </c>
      <c r="O6" s="51">
        <v>2762673</v>
      </c>
      <c r="P6" s="51">
        <v>3261106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13299887</v>
      </c>
      <c r="X6" s="31"/>
      <c r="Y6" s="56">
        <v>66487128</v>
      </c>
      <c r="Z6" s="49">
        <v>5145261</v>
      </c>
      <c r="AA6" s="33">
        <f>ROUND(W6/Y6*100,1)</f>
        <v>20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167837</v>
      </c>
      <c r="F7" s="42">
        <v>230188</v>
      </c>
      <c r="G7" s="52">
        <v>0</v>
      </c>
      <c r="H7" s="52">
        <v>0</v>
      </c>
      <c r="I7" s="52">
        <v>157175</v>
      </c>
      <c r="J7" s="52">
        <v>0</v>
      </c>
      <c r="K7" s="52">
        <v>0</v>
      </c>
      <c r="L7" s="52">
        <v>0</v>
      </c>
      <c r="M7" s="52">
        <v>1498343</v>
      </c>
      <c r="N7" s="52">
        <v>0</v>
      </c>
      <c r="O7" s="52">
        <v>2505324</v>
      </c>
      <c r="P7" s="52">
        <v>2538848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7097715</v>
      </c>
      <c r="X7" s="31"/>
      <c r="Y7" s="47">
        <v>69539493</v>
      </c>
      <c r="Z7" s="47">
        <v>2557256</v>
      </c>
      <c r="AA7" s="33">
        <f aca="true" t="shared" si="0" ref="AA7:AA37">ROUND(W7/Y7*100,1)</f>
        <v>10.2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43496</v>
      </c>
      <c r="J8" s="52">
        <v>50000</v>
      </c>
      <c r="K8" s="52">
        <v>0</v>
      </c>
      <c r="L8" s="52">
        <v>0</v>
      </c>
      <c r="M8" s="52">
        <v>727712</v>
      </c>
      <c r="N8" s="52">
        <v>0</v>
      </c>
      <c r="O8" s="52">
        <v>1404006</v>
      </c>
      <c r="P8" s="52">
        <v>1620939</v>
      </c>
      <c r="Q8" s="52">
        <v>19291</v>
      </c>
      <c r="R8" s="52">
        <v>0</v>
      </c>
      <c r="S8" s="52">
        <v>0</v>
      </c>
      <c r="T8" s="52">
        <v>0</v>
      </c>
      <c r="U8" s="52">
        <v>20036</v>
      </c>
      <c r="V8" s="52">
        <v>0</v>
      </c>
      <c r="W8" s="52">
        <v>3885480</v>
      </c>
      <c r="X8" s="31"/>
      <c r="Y8" s="47">
        <v>29384313</v>
      </c>
      <c r="Z8" s="47">
        <v>2474605</v>
      </c>
      <c r="AA8" s="33">
        <f t="shared" si="0"/>
        <v>13.2</v>
      </c>
    </row>
    <row r="9" spans="2:27" ht="21" customHeight="1">
      <c r="B9" s="22" t="s">
        <v>30</v>
      </c>
      <c r="C9" s="42">
        <v>0</v>
      </c>
      <c r="D9" s="42">
        <v>183002</v>
      </c>
      <c r="E9" s="42">
        <v>0</v>
      </c>
      <c r="F9" s="42">
        <v>0</v>
      </c>
      <c r="G9" s="52">
        <v>0</v>
      </c>
      <c r="H9" s="52">
        <v>0</v>
      </c>
      <c r="I9" s="52">
        <v>127302</v>
      </c>
      <c r="J9" s="52">
        <v>0</v>
      </c>
      <c r="K9" s="52">
        <v>0</v>
      </c>
      <c r="L9" s="52">
        <v>0</v>
      </c>
      <c r="M9" s="52">
        <v>1280984</v>
      </c>
      <c r="N9" s="52">
        <v>0</v>
      </c>
      <c r="O9" s="52">
        <v>1885465</v>
      </c>
      <c r="P9" s="52">
        <v>2051375</v>
      </c>
      <c r="Q9" s="52">
        <v>0</v>
      </c>
      <c r="R9" s="52">
        <v>0</v>
      </c>
      <c r="S9" s="52">
        <v>0</v>
      </c>
      <c r="T9" s="52">
        <v>0</v>
      </c>
      <c r="U9" s="52">
        <v>3333</v>
      </c>
      <c r="V9" s="52">
        <v>0</v>
      </c>
      <c r="W9" s="52">
        <v>5531461</v>
      </c>
      <c r="X9" s="31"/>
      <c r="Y9" s="47">
        <v>39862793</v>
      </c>
      <c r="Z9" s="47">
        <v>3286781</v>
      </c>
      <c r="AA9" s="33">
        <f t="shared" si="0"/>
        <v>13.9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5212</v>
      </c>
      <c r="F10" s="42">
        <v>0</v>
      </c>
      <c r="G10" s="52">
        <v>0</v>
      </c>
      <c r="H10" s="52">
        <v>0</v>
      </c>
      <c r="I10" s="52">
        <v>107000</v>
      </c>
      <c r="J10" s="52">
        <v>0</v>
      </c>
      <c r="K10" s="52">
        <v>0</v>
      </c>
      <c r="L10" s="52">
        <v>0</v>
      </c>
      <c r="M10" s="52">
        <v>618862</v>
      </c>
      <c r="N10" s="52">
        <v>0</v>
      </c>
      <c r="O10" s="52">
        <v>1170084</v>
      </c>
      <c r="P10" s="52">
        <v>1246482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3147640</v>
      </c>
      <c r="X10" s="31"/>
      <c r="Y10" s="47">
        <v>29439985</v>
      </c>
      <c r="Z10" s="47">
        <v>3014847</v>
      </c>
      <c r="AA10" s="33">
        <f t="shared" si="0"/>
        <v>10.7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8686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952951</v>
      </c>
      <c r="N11" s="52">
        <v>0</v>
      </c>
      <c r="O11" s="52">
        <v>1379144</v>
      </c>
      <c r="P11" s="52">
        <v>1614745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3955526</v>
      </c>
      <c r="X11" s="31"/>
      <c r="Y11" s="47">
        <v>36550533</v>
      </c>
      <c r="Z11" s="47">
        <v>4388793</v>
      </c>
      <c r="AA11" s="33">
        <f t="shared" si="0"/>
        <v>10.8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7616</v>
      </c>
      <c r="G12" s="52">
        <v>0</v>
      </c>
      <c r="H12" s="52">
        <v>558244</v>
      </c>
      <c r="I12" s="52">
        <v>421693</v>
      </c>
      <c r="J12" s="52">
        <v>0</v>
      </c>
      <c r="K12" s="52">
        <v>0</v>
      </c>
      <c r="L12" s="52">
        <v>0</v>
      </c>
      <c r="M12" s="52">
        <v>303991</v>
      </c>
      <c r="N12" s="52">
        <v>0</v>
      </c>
      <c r="O12" s="52">
        <v>668803</v>
      </c>
      <c r="P12" s="52">
        <v>853766</v>
      </c>
      <c r="Q12" s="52">
        <v>0</v>
      </c>
      <c r="R12" s="52">
        <v>0</v>
      </c>
      <c r="S12" s="52">
        <v>0</v>
      </c>
      <c r="T12" s="52">
        <v>0</v>
      </c>
      <c r="U12" s="52">
        <v>33</v>
      </c>
      <c r="V12" s="52">
        <v>0</v>
      </c>
      <c r="W12" s="52">
        <v>2814146</v>
      </c>
      <c r="X12" s="31"/>
      <c r="Y12" s="47">
        <v>15495430</v>
      </c>
      <c r="Z12" s="47">
        <v>1483583</v>
      </c>
      <c r="AA12" s="33">
        <f t="shared" si="0"/>
        <v>18.2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165855</v>
      </c>
      <c r="N13" s="52">
        <v>0</v>
      </c>
      <c r="O13" s="52">
        <v>372208</v>
      </c>
      <c r="P13" s="52">
        <v>339977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880808</v>
      </c>
      <c r="X13" s="31"/>
      <c r="Y13" s="47">
        <v>5871810</v>
      </c>
      <c r="Z13" s="47">
        <v>390933</v>
      </c>
      <c r="AA13" s="33">
        <f t="shared" si="0"/>
        <v>15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591368</v>
      </c>
      <c r="J14" s="52">
        <v>0</v>
      </c>
      <c r="K14" s="52">
        <v>0</v>
      </c>
      <c r="L14" s="52">
        <v>0</v>
      </c>
      <c r="M14" s="52">
        <v>215118</v>
      </c>
      <c r="N14" s="52">
        <v>0</v>
      </c>
      <c r="O14" s="52">
        <v>452714</v>
      </c>
      <c r="P14" s="52">
        <v>513900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1773100</v>
      </c>
      <c r="X14" s="31"/>
      <c r="Y14" s="47">
        <v>13093627</v>
      </c>
      <c r="Z14" s="47">
        <v>971899</v>
      </c>
      <c r="AA14" s="33">
        <f t="shared" si="0"/>
        <v>13.5</v>
      </c>
    </row>
    <row r="15" spans="2:27" ht="21" customHeight="1">
      <c r="B15" s="22" t="s">
        <v>36</v>
      </c>
      <c r="C15" s="42">
        <v>89149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87460</v>
      </c>
      <c r="J15" s="52">
        <v>0</v>
      </c>
      <c r="K15" s="52">
        <v>0</v>
      </c>
      <c r="L15" s="52">
        <v>0</v>
      </c>
      <c r="M15" s="52">
        <v>255095</v>
      </c>
      <c r="N15" s="52">
        <v>0</v>
      </c>
      <c r="O15" s="52">
        <v>280021</v>
      </c>
      <c r="P15" s="52">
        <v>328917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1040642</v>
      </c>
      <c r="X15" s="31"/>
      <c r="Y15" s="47">
        <v>6150589</v>
      </c>
      <c r="Z15" s="47">
        <v>462030</v>
      </c>
      <c r="AA15" s="33">
        <f t="shared" si="0"/>
        <v>16.9</v>
      </c>
    </row>
    <row r="16" spans="2:27" ht="21" customHeight="1">
      <c r="B16" s="22" t="s">
        <v>37</v>
      </c>
      <c r="C16" s="42">
        <v>0</v>
      </c>
      <c r="D16" s="42">
        <v>59713</v>
      </c>
      <c r="E16" s="42">
        <v>0</v>
      </c>
      <c r="F16" s="42">
        <v>0</v>
      </c>
      <c r="G16" s="52">
        <v>832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266603</v>
      </c>
      <c r="N16" s="52">
        <v>0</v>
      </c>
      <c r="O16" s="52">
        <v>368178</v>
      </c>
      <c r="P16" s="52">
        <v>398921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1094247</v>
      </c>
      <c r="X16" s="31"/>
      <c r="Y16" s="47">
        <v>6993947</v>
      </c>
      <c r="Z16" s="47">
        <v>406319</v>
      </c>
      <c r="AA16" s="33">
        <f t="shared" si="0"/>
        <v>15.6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1200869</v>
      </c>
      <c r="J17" s="53">
        <v>0</v>
      </c>
      <c r="K17" s="53">
        <v>0</v>
      </c>
      <c r="L17" s="53">
        <v>0</v>
      </c>
      <c r="M17" s="53">
        <v>241882</v>
      </c>
      <c r="N17" s="53">
        <v>0</v>
      </c>
      <c r="O17" s="53">
        <v>478577</v>
      </c>
      <c r="P17" s="53">
        <v>429610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2350938</v>
      </c>
      <c r="X17" s="31"/>
      <c r="Y17" s="57">
        <v>13663242</v>
      </c>
      <c r="Z17" s="57">
        <v>1581979</v>
      </c>
      <c r="AA17" s="33">
        <f t="shared" si="0"/>
        <v>17.2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327859</v>
      </c>
      <c r="J18" s="53">
        <v>0</v>
      </c>
      <c r="K18" s="53">
        <v>76660</v>
      </c>
      <c r="L18" s="53">
        <v>0</v>
      </c>
      <c r="M18" s="53">
        <v>442515</v>
      </c>
      <c r="N18" s="53">
        <v>0</v>
      </c>
      <c r="O18" s="53">
        <v>761420</v>
      </c>
      <c r="P18" s="53">
        <v>808696</v>
      </c>
      <c r="Q18" s="53">
        <v>814</v>
      </c>
      <c r="R18" s="53">
        <v>0</v>
      </c>
      <c r="S18" s="53">
        <v>0</v>
      </c>
      <c r="T18" s="53">
        <v>0</v>
      </c>
      <c r="U18" s="53">
        <v>720</v>
      </c>
      <c r="V18" s="53">
        <v>0</v>
      </c>
      <c r="W18" s="53">
        <v>2418684</v>
      </c>
      <c r="X18" s="31"/>
      <c r="Y18" s="57">
        <v>16409813</v>
      </c>
      <c r="Z18" s="57">
        <v>1181270</v>
      </c>
      <c r="AA18" s="33">
        <f t="shared" si="0"/>
        <v>14.7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22848</v>
      </c>
      <c r="G19" s="54">
        <v>0</v>
      </c>
      <c r="H19" s="54">
        <v>0</v>
      </c>
      <c r="I19" s="54">
        <v>1043631</v>
      </c>
      <c r="J19" s="54">
        <v>0</v>
      </c>
      <c r="K19" s="54">
        <v>0</v>
      </c>
      <c r="L19" s="54">
        <v>0</v>
      </c>
      <c r="M19" s="54">
        <v>546409</v>
      </c>
      <c r="N19" s="54">
        <v>5673</v>
      </c>
      <c r="O19" s="54">
        <v>294187</v>
      </c>
      <c r="P19" s="54">
        <v>1356890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3269638</v>
      </c>
      <c r="X19" s="31"/>
      <c r="Y19" s="48">
        <v>28179750</v>
      </c>
      <c r="Z19" s="48">
        <v>2264072</v>
      </c>
      <c r="AA19" s="34">
        <f t="shared" si="0"/>
        <v>11.6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290152</v>
      </c>
      <c r="J20" s="52">
        <v>0</v>
      </c>
      <c r="K20" s="52">
        <v>0</v>
      </c>
      <c r="L20" s="52">
        <v>0</v>
      </c>
      <c r="M20" s="52">
        <v>49530</v>
      </c>
      <c r="N20" s="52">
        <v>0</v>
      </c>
      <c r="O20" s="52">
        <v>50270</v>
      </c>
      <c r="P20" s="52">
        <v>63843</v>
      </c>
      <c r="Q20" s="52">
        <v>0</v>
      </c>
      <c r="R20" s="52">
        <v>0</v>
      </c>
      <c r="S20" s="52">
        <v>0</v>
      </c>
      <c r="T20" s="52">
        <v>0</v>
      </c>
      <c r="U20" s="52">
        <v>9433</v>
      </c>
      <c r="V20" s="52">
        <v>0</v>
      </c>
      <c r="W20" s="52">
        <v>463228</v>
      </c>
      <c r="X20" s="31"/>
      <c r="Y20" s="47">
        <v>2033910</v>
      </c>
      <c r="Z20" s="49">
        <v>174656</v>
      </c>
      <c r="AA20" s="35">
        <f t="shared" si="0"/>
        <v>22.8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360131</v>
      </c>
      <c r="J21" s="52">
        <v>0</v>
      </c>
      <c r="K21" s="52">
        <v>0</v>
      </c>
      <c r="L21" s="52">
        <v>0</v>
      </c>
      <c r="M21" s="52">
        <v>134875</v>
      </c>
      <c r="N21" s="52">
        <v>0</v>
      </c>
      <c r="O21" s="52">
        <v>190807</v>
      </c>
      <c r="P21" s="52">
        <v>193479</v>
      </c>
      <c r="Q21" s="52">
        <v>0</v>
      </c>
      <c r="R21" s="52">
        <v>0</v>
      </c>
      <c r="S21" s="52">
        <v>0</v>
      </c>
      <c r="T21" s="52">
        <v>0</v>
      </c>
      <c r="U21" s="52">
        <v>7831</v>
      </c>
      <c r="V21" s="52">
        <v>0</v>
      </c>
      <c r="W21" s="52">
        <v>887123</v>
      </c>
      <c r="X21" s="31"/>
      <c r="Y21" s="47">
        <v>5382889</v>
      </c>
      <c r="Z21" s="47">
        <v>551918</v>
      </c>
      <c r="AA21" s="33">
        <f t="shared" si="0"/>
        <v>16.5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520600</v>
      </c>
      <c r="J22" s="52">
        <v>0</v>
      </c>
      <c r="K22" s="52">
        <v>0</v>
      </c>
      <c r="L22" s="52">
        <v>0</v>
      </c>
      <c r="M22" s="52">
        <v>181897</v>
      </c>
      <c r="N22" s="52">
        <v>0</v>
      </c>
      <c r="O22" s="52">
        <v>346429</v>
      </c>
      <c r="P22" s="52">
        <v>442363</v>
      </c>
      <c r="Q22" s="52">
        <v>0</v>
      </c>
      <c r="R22" s="52">
        <v>0</v>
      </c>
      <c r="S22" s="52">
        <v>0</v>
      </c>
      <c r="T22" s="52">
        <v>0</v>
      </c>
      <c r="U22" s="52">
        <v>438</v>
      </c>
      <c r="V22" s="52">
        <v>0</v>
      </c>
      <c r="W22" s="52">
        <v>1491727</v>
      </c>
      <c r="X22" s="31"/>
      <c r="Y22" s="47">
        <v>7954142</v>
      </c>
      <c r="Z22" s="47">
        <v>735065</v>
      </c>
      <c r="AA22" s="33">
        <f t="shared" si="0"/>
        <v>18.8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366116</v>
      </c>
      <c r="J23" s="52">
        <v>0</v>
      </c>
      <c r="K23" s="52">
        <v>0</v>
      </c>
      <c r="L23" s="52">
        <v>0</v>
      </c>
      <c r="M23" s="52">
        <v>46863</v>
      </c>
      <c r="N23" s="52">
        <v>0</v>
      </c>
      <c r="O23" s="52">
        <v>74032</v>
      </c>
      <c r="P23" s="52">
        <v>84315</v>
      </c>
      <c r="Q23" s="52">
        <v>0</v>
      </c>
      <c r="R23" s="52">
        <v>0</v>
      </c>
      <c r="S23" s="52">
        <v>0</v>
      </c>
      <c r="T23" s="52">
        <v>0</v>
      </c>
      <c r="U23" s="52">
        <v>158</v>
      </c>
      <c r="V23" s="52">
        <v>0</v>
      </c>
      <c r="W23" s="52">
        <v>571484</v>
      </c>
      <c r="X23" s="31"/>
      <c r="Y23" s="47">
        <v>2697223</v>
      </c>
      <c r="Z23" s="47">
        <v>281930</v>
      </c>
      <c r="AA23" s="33">
        <f t="shared" si="0"/>
        <v>21.2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844791</v>
      </c>
      <c r="J24" s="52">
        <v>0</v>
      </c>
      <c r="K24" s="52">
        <v>0</v>
      </c>
      <c r="L24" s="52">
        <v>0</v>
      </c>
      <c r="M24" s="52">
        <v>89707</v>
      </c>
      <c r="N24" s="52">
        <v>0</v>
      </c>
      <c r="O24" s="52">
        <v>104450</v>
      </c>
      <c r="P24" s="52">
        <v>129952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1168900</v>
      </c>
      <c r="X24" s="31"/>
      <c r="Y24" s="47">
        <v>4453371</v>
      </c>
      <c r="Z24" s="47">
        <v>65814</v>
      </c>
      <c r="AA24" s="33">
        <f t="shared" si="0"/>
        <v>26.2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203770</v>
      </c>
      <c r="J25" s="52">
        <v>0</v>
      </c>
      <c r="K25" s="52">
        <v>4661</v>
      </c>
      <c r="L25" s="52">
        <v>0</v>
      </c>
      <c r="M25" s="52">
        <v>104918</v>
      </c>
      <c r="N25" s="52">
        <v>0</v>
      </c>
      <c r="O25" s="52">
        <v>208212</v>
      </c>
      <c r="P25" s="52">
        <v>210403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731964</v>
      </c>
      <c r="X25" s="31"/>
      <c r="Y25" s="47">
        <v>5314092</v>
      </c>
      <c r="Z25" s="47">
        <v>591835</v>
      </c>
      <c r="AA25" s="33">
        <f t="shared" si="0"/>
        <v>13.8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245857</v>
      </c>
      <c r="J26" s="52">
        <v>0</v>
      </c>
      <c r="K26" s="52">
        <v>4009</v>
      </c>
      <c r="L26" s="52">
        <v>0</v>
      </c>
      <c r="M26" s="52">
        <v>96839</v>
      </c>
      <c r="N26" s="52">
        <v>0</v>
      </c>
      <c r="O26" s="52">
        <v>236642</v>
      </c>
      <c r="P26" s="52">
        <v>252468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835815</v>
      </c>
      <c r="X26" s="31"/>
      <c r="Y26" s="47">
        <v>5059121</v>
      </c>
      <c r="Z26" s="47">
        <v>400687</v>
      </c>
      <c r="AA26" s="33">
        <f t="shared" si="0"/>
        <v>16.5</v>
      </c>
    </row>
    <row r="27" spans="2:27" ht="21" customHeight="1">
      <c r="B27" s="22" t="s">
        <v>45</v>
      </c>
      <c r="C27" s="42">
        <v>0</v>
      </c>
      <c r="D27" s="42">
        <v>593836</v>
      </c>
      <c r="E27" s="42">
        <v>0</v>
      </c>
      <c r="F27" s="42">
        <v>0</v>
      </c>
      <c r="G27" s="52">
        <v>0</v>
      </c>
      <c r="H27" s="52">
        <v>0</v>
      </c>
      <c r="I27" s="52">
        <v>182851</v>
      </c>
      <c r="J27" s="52">
        <v>0</v>
      </c>
      <c r="K27" s="52">
        <v>2372</v>
      </c>
      <c r="L27" s="52">
        <v>0</v>
      </c>
      <c r="M27" s="52">
        <v>66819</v>
      </c>
      <c r="N27" s="52">
        <v>0</v>
      </c>
      <c r="O27" s="52">
        <v>198147</v>
      </c>
      <c r="P27" s="52">
        <v>217973</v>
      </c>
      <c r="Q27" s="52">
        <v>0</v>
      </c>
      <c r="R27" s="52">
        <v>0</v>
      </c>
      <c r="S27" s="52">
        <v>0</v>
      </c>
      <c r="T27" s="52">
        <v>0</v>
      </c>
      <c r="U27" s="52">
        <v>170</v>
      </c>
      <c r="V27" s="52">
        <v>0</v>
      </c>
      <c r="W27" s="52">
        <v>1262168</v>
      </c>
      <c r="X27" s="31"/>
      <c r="Y27" s="47">
        <v>4749896</v>
      </c>
      <c r="Z27" s="47">
        <v>286328</v>
      </c>
      <c r="AA27" s="33">
        <f t="shared" si="0"/>
        <v>26.6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43500</v>
      </c>
      <c r="J28" s="52">
        <v>0</v>
      </c>
      <c r="K28" s="52">
        <v>0</v>
      </c>
      <c r="L28" s="52">
        <v>0</v>
      </c>
      <c r="M28" s="52">
        <v>108015</v>
      </c>
      <c r="N28" s="52">
        <v>0</v>
      </c>
      <c r="O28" s="52">
        <v>130298</v>
      </c>
      <c r="P28" s="52">
        <v>153309</v>
      </c>
      <c r="Q28" s="52">
        <v>0</v>
      </c>
      <c r="R28" s="52">
        <v>0</v>
      </c>
      <c r="S28" s="52">
        <v>0</v>
      </c>
      <c r="T28" s="52">
        <v>0</v>
      </c>
      <c r="U28" s="52">
        <v>11</v>
      </c>
      <c r="V28" s="52">
        <v>0</v>
      </c>
      <c r="W28" s="52">
        <v>435133</v>
      </c>
      <c r="X28" s="31"/>
      <c r="Y28" s="47">
        <v>3801003</v>
      </c>
      <c r="Z28" s="47">
        <v>319765</v>
      </c>
      <c r="AA28" s="33">
        <f t="shared" si="0"/>
        <v>11.4</v>
      </c>
    </row>
    <row r="29" spans="2:27" ht="21" customHeight="1">
      <c r="B29" s="22" t="s">
        <v>47</v>
      </c>
      <c r="C29" s="42">
        <v>0</v>
      </c>
      <c r="D29" s="42">
        <v>345010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56691</v>
      </c>
      <c r="N29" s="52">
        <v>0</v>
      </c>
      <c r="O29" s="52">
        <v>103033</v>
      </c>
      <c r="P29" s="52">
        <v>109596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614330</v>
      </c>
      <c r="X29" s="31"/>
      <c r="Y29" s="47">
        <v>2524111</v>
      </c>
      <c r="Z29" s="47">
        <v>168552</v>
      </c>
      <c r="AA29" s="33">
        <f t="shared" si="0"/>
        <v>24.3</v>
      </c>
    </row>
    <row r="30" spans="2:27" ht="21" customHeight="1">
      <c r="B30" s="22" t="s">
        <v>68</v>
      </c>
      <c r="C30" s="42">
        <v>0</v>
      </c>
      <c r="D30" s="42">
        <v>275716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156582</v>
      </c>
      <c r="N30" s="52">
        <v>0</v>
      </c>
      <c r="O30" s="52">
        <v>224934</v>
      </c>
      <c r="P30" s="52">
        <v>199991</v>
      </c>
      <c r="Q30" s="52">
        <v>0</v>
      </c>
      <c r="R30" s="52">
        <v>0</v>
      </c>
      <c r="S30" s="52">
        <v>0</v>
      </c>
      <c r="T30" s="52">
        <v>0</v>
      </c>
      <c r="U30" s="52">
        <v>13</v>
      </c>
      <c r="V30" s="52">
        <v>0</v>
      </c>
      <c r="W30" s="52">
        <v>857236</v>
      </c>
      <c r="X30" s="31"/>
      <c r="Y30" s="47">
        <v>4960983</v>
      </c>
      <c r="Z30" s="47">
        <v>271143</v>
      </c>
      <c r="AA30" s="33">
        <f t="shared" si="0"/>
        <v>17.3</v>
      </c>
    </row>
    <row r="31" spans="2:27" ht="21" customHeight="1">
      <c r="B31" s="22" t="s">
        <v>69</v>
      </c>
      <c r="C31" s="42">
        <v>0</v>
      </c>
      <c r="D31" s="42">
        <v>53217</v>
      </c>
      <c r="E31" s="42">
        <v>0</v>
      </c>
      <c r="F31" s="42">
        <v>0</v>
      </c>
      <c r="G31" s="52">
        <v>0</v>
      </c>
      <c r="H31" s="52">
        <v>0</v>
      </c>
      <c r="I31" s="52">
        <v>337234</v>
      </c>
      <c r="J31" s="52">
        <v>0</v>
      </c>
      <c r="K31" s="52">
        <v>0</v>
      </c>
      <c r="L31" s="52">
        <v>0</v>
      </c>
      <c r="M31" s="52">
        <v>158536</v>
      </c>
      <c r="N31" s="52">
        <v>0</v>
      </c>
      <c r="O31" s="52">
        <v>310692</v>
      </c>
      <c r="P31" s="52">
        <v>285332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1145011</v>
      </c>
      <c r="X31" s="31"/>
      <c r="Y31" s="47">
        <v>6014009</v>
      </c>
      <c r="Z31" s="47">
        <v>334365</v>
      </c>
      <c r="AA31" s="33">
        <f t="shared" si="0"/>
        <v>19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162534</v>
      </c>
      <c r="N32" s="52">
        <v>0</v>
      </c>
      <c r="O32" s="52">
        <v>365915</v>
      </c>
      <c r="P32" s="52">
        <v>335824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864273</v>
      </c>
      <c r="X32" s="31"/>
      <c r="Y32" s="47">
        <v>6137713</v>
      </c>
      <c r="Z32" s="47">
        <v>376489</v>
      </c>
      <c r="AA32" s="33">
        <f t="shared" si="0"/>
        <v>14.1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75353</v>
      </c>
      <c r="J33" s="52">
        <v>0</v>
      </c>
      <c r="K33" s="52">
        <v>0</v>
      </c>
      <c r="L33" s="52">
        <v>0</v>
      </c>
      <c r="M33" s="52">
        <v>225432</v>
      </c>
      <c r="N33" s="52">
        <v>0</v>
      </c>
      <c r="O33" s="52">
        <v>167604</v>
      </c>
      <c r="P33" s="52">
        <v>191356</v>
      </c>
      <c r="Q33" s="52">
        <v>0</v>
      </c>
      <c r="R33" s="52">
        <v>0</v>
      </c>
      <c r="S33" s="52">
        <v>0</v>
      </c>
      <c r="T33" s="52">
        <v>0</v>
      </c>
      <c r="U33" s="52">
        <v>183</v>
      </c>
      <c r="V33" s="52">
        <v>0</v>
      </c>
      <c r="W33" s="52">
        <v>659928</v>
      </c>
      <c r="X33" s="31"/>
      <c r="Y33" s="47">
        <v>3189896</v>
      </c>
      <c r="Z33" s="47">
        <v>186752</v>
      </c>
      <c r="AA33" s="33">
        <f t="shared" si="0"/>
        <v>20.7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64994</v>
      </c>
      <c r="I34" s="52">
        <v>22934</v>
      </c>
      <c r="J34" s="52">
        <v>0</v>
      </c>
      <c r="K34" s="52">
        <v>0</v>
      </c>
      <c r="L34" s="52">
        <v>0</v>
      </c>
      <c r="M34" s="52">
        <v>177452</v>
      </c>
      <c r="N34" s="52">
        <v>0</v>
      </c>
      <c r="O34" s="52">
        <v>157479</v>
      </c>
      <c r="P34" s="52">
        <v>200775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623634</v>
      </c>
      <c r="X34" s="31"/>
      <c r="Y34" s="47">
        <v>3970378</v>
      </c>
      <c r="Z34" s="47">
        <v>265464</v>
      </c>
      <c r="AA34" s="59">
        <f t="shared" si="0"/>
        <v>15.7</v>
      </c>
    </row>
    <row r="35" spans="2:27" ht="22.5" customHeight="1">
      <c r="B35" s="25" t="s">
        <v>50</v>
      </c>
      <c r="C35" s="45">
        <f>SUM(C6:C19)</f>
        <v>89149</v>
      </c>
      <c r="D35" s="45">
        <f aca="true" t="shared" si="1" ref="D35:W35">SUM(D6:D19)</f>
        <v>657834</v>
      </c>
      <c r="E35" s="45">
        <f t="shared" si="1"/>
        <v>181735</v>
      </c>
      <c r="F35" s="45">
        <f t="shared" si="1"/>
        <v>260652</v>
      </c>
      <c r="G35" s="50">
        <f t="shared" si="1"/>
        <v>835</v>
      </c>
      <c r="H35" s="50">
        <f t="shared" si="1"/>
        <v>558244</v>
      </c>
      <c r="I35" s="50">
        <f t="shared" si="1"/>
        <v>9369818</v>
      </c>
      <c r="J35" s="50">
        <f>SUM(J6:J19)</f>
        <v>50000</v>
      </c>
      <c r="K35" s="50">
        <f>SUM(K6:K19)</f>
        <v>76660</v>
      </c>
      <c r="L35" s="50">
        <f t="shared" si="1"/>
        <v>67124</v>
      </c>
      <c r="M35" s="50">
        <f t="shared" si="1"/>
        <v>9050985</v>
      </c>
      <c r="N35" s="50">
        <f t="shared" si="1"/>
        <v>5673</v>
      </c>
      <c r="O35" s="50">
        <f>SUM(O6:O19)</f>
        <v>14782804</v>
      </c>
      <c r="P35" s="50">
        <f t="shared" si="1"/>
        <v>17364172</v>
      </c>
      <c r="Q35" s="50">
        <f t="shared" si="1"/>
        <v>20105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24122</v>
      </c>
      <c r="V35" s="50">
        <f t="shared" si="1"/>
        <v>0</v>
      </c>
      <c r="W35" s="50">
        <f t="shared" si="1"/>
        <v>52559912</v>
      </c>
      <c r="X35" s="31"/>
      <c r="Y35" s="50">
        <f>SUM(Y6:Y19)</f>
        <v>377122453</v>
      </c>
      <c r="Z35" s="50">
        <f>SUM(Z6:Z19)</f>
        <v>29609628</v>
      </c>
      <c r="AA35" s="36">
        <f t="shared" si="0"/>
        <v>13.9</v>
      </c>
    </row>
    <row r="36" spans="2:27" ht="22.5" customHeight="1">
      <c r="B36" s="25" t="s">
        <v>51</v>
      </c>
      <c r="C36" s="45">
        <f aca="true" t="shared" si="2" ref="C36:W36">SUM(C20:C34)</f>
        <v>0</v>
      </c>
      <c r="D36" s="45">
        <f t="shared" si="2"/>
        <v>1267779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64994</v>
      </c>
      <c r="I36" s="50">
        <f t="shared" si="2"/>
        <v>3493289</v>
      </c>
      <c r="J36" s="50">
        <f>SUM(J20:J34)</f>
        <v>0</v>
      </c>
      <c r="K36" s="50">
        <f t="shared" si="2"/>
        <v>11042</v>
      </c>
      <c r="L36" s="50">
        <f t="shared" si="2"/>
        <v>0</v>
      </c>
      <c r="M36" s="50">
        <f t="shared" si="2"/>
        <v>1816690</v>
      </c>
      <c r="N36" s="50">
        <f t="shared" si="2"/>
        <v>0</v>
      </c>
      <c r="O36" s="50">
        <f>SUM(O20:O34)</f>
        <v>2868944</v>
      </c>
      <c r="P36" s="50">
        <f t="shared" si="2"/>
        <v>3070979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18237</v>
      </c>
      <c r="V36" s="50">
        <f t="shared" si="2"/>
        <v>0</v>
      </c>
      <c r="W36" s="50">
        <f t="shared" si="2"/>
        <v>12611954</v>
      </c>
      <c r="X36" s="31"/>
      <c r="Y36" s="50">
        <f>SUM(Y20:Y34)</f>
        <v>68242737</v>
      </c>
      <c r="Z36" s="50">
        <f>SUM(Z20:Z34)</f>
        <v>5010763</v>
      </c>
      <c r="AA36" s="36">
        <f t="shared" si="0"/>
        <v>18.5</v>
      </c>
    </row>
    <row r="37" spans="2:27" ht="22.5" customHeight="1">
      <c r="B37" s="25" t="s">
        <v>52</v>
      </c>
      <c r="C37" s="45">
        <f aca="true" t="shared" si="3" ref="C37:W37">SUM(C6:C34)</f>
        <v>89149</v>
      </c>
      <c r="D37" s="45">
        <f t="shared" si="3"/>
        <v>1925613</v>
      </c>
      <c r="E37" s="45">
        <f t="shared" si="3"/>
        <v>181735</v>
      </c>
      <c r="F37" s="45">
        <f t="shared" si="3"/>
        <v>260652</v>
      </c>
      <c r="G37" s="50">
        <f t="shared" si="3"/>
        <v>835</v>
      </c>
      <c r="H37" s="50">
        <f t="shared" si="3"/>
        <v>623238</v>
      </c>
      <c r="I37" s="50">
        <f t="shared" si="3"/>
        <v>12863107</v>
      </c>
      <c r="J37" s="50">
        <f>SUM(J6:J34)</f>
        <v>50000</v>
      </c>
      <c r="K37" s="50">
        <f t="shared" si="3"/>
        <v>87702</v>
      </c>
      <c r="L37" s="50">
        <f t="shared" si="3"/>
        <v>67124</v>
      </c>
      <c r="M37" s="50">
        <f t="shared" si="3"/>
        <v>10867675</v>
      </c>
      <c r="N37" s="50">
        <f t="shared" si="3"/>
        <v>5673</v>
      </c>
      <c r="O37" s="50">
        <f>SUM(O6:O34)</f>
        <v>17651748</v>
      </c>
      <c r="P37" s="50">
        <f t="shared" si="3"/>
        <v>20435151</v>
      </c>
      <c r="Q37" s="50">
        <f t="shared" si="3"/>
        <v>20105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42359</v>
      </c>
      <c r="V37" s="50">
        <f t="shared" si="3"/>
        <v>0</v>
      </c>
      <c r="W37" s="50">
        <f t="shared" si="3"/>
        <v>65171866</v>
      </c>
      <c r="X37" s="31"/>
      <c r="Y37" s="50">
        <f>SUM(Y6:Y34)</f>
        <v>445365190</v>
      </c>
      <c r="Z37" s="50">
        <f>SUM(Z6:Z34)</f>
        <v>34620391</v>
      </c>
      <c r="AA37" s="36">
        <f t="shared" si="0"/>
        <v>14.6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14.4</v>
      </c>
    </row>
    <row r="41" spans="26:27" ht="22.5" customHeight="1">
      <c r="Z41" s="7" t="s">
        <v>51</v>
      </c>
      <c r="AA41" s="60">
        <f>ROUND(AVERAGE(AA20:AA34),1)</f>
        <v>19</v>
      </c>
    </row>
    <row r="42" spans="26:27" ht="22.5" customHeight="1">
      <c r="Z42" s="7" t="s">
        <v>52</v>
      </c>
      <c r="AA42" s="60">
        <f>ROUND(AVERAGE(AA6:AA34),1)</f>
        <v>16.8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繰出金の状況・法非適用事業等（２４年度決算額）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PageLayoutView="0" workbookViewId="0" topLeftCell="A1">
      <pane xSplit="2" ySplit="5" topLeftCell="C18" activePane="bottomRight" state="frozen"/>
      <selection pane="topLeft" activeCell="Y6" sqref="Y6:Z34"/>
      <selection pane="topRight" activeCell="Y6" sqref="Y6:Z34"/>
      <selection pane="bottomLeft" activeCell="Y6" sqref="Y6:Z34"/>
      <selection pane="bottomRight" activeCell="Y6" sqref="Y6:Z3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2">
        <f>+'当年度'!C6-'前年度'!C6</f>
        <v>0</v>
      </c>
      <c r="D6" s="42">
        <f>+'当年度'!D6-'前年度'!D6</f>
        <v>-26266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430700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-67124</v>
      </c>
      <c r="M6" s="52">
        <f>+'当年度'!M6-'前年度'!M6</f>
        <v>-5862</v>
      </c>
      <c r="N6" s="52">
        <f>+'当年度'!N6-'前年度'!N6</f>
        <v>0</v>
      </c>
      <c r="O6" s="52">
        <f>+'当年度'!O6-'前年度'!O6</f>
        <v>202834</v>
      </c>
      <c r="P6" s="52">
        <f>+'当年度'!P6-'前年度'!P6</f>
        <v>135495</v>
      </c>
      <c r="Q6" s="52">
        <f>+'当年度'!Q6-'前年度'!Q6</f>
        <v>0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0</v>
      </c>
      <c r="W6" s="52">
        <f>+'当年度'!W6-'前年度'!W6</f>
        <v>669777</v>
      </c>
      <c r="X6" s="31"/>
      <c r="Y6" s="47">
        <f>+'当年度'!Y6-'前年度'!Y6</f>
        <v>519139</v>
      </c>
      <c r="Z6" s="47">
        <f>+'当年度'!Z6-'前年度'!Z6</f>
        <v>276990</v>
      </c>
      <c r="AA6" s="33">
        <f>+'当年度'!AA6-'前年度'!AA6</f>
        <v>0.8000000000000007</v>
      </c>
    </row>
    <row r="7" spans="2:27" ht="21" customHeight="1">
      <c r="B7" s="22" t="s">
        <v>28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-6893</v>
      </c>
      <c r="F7" s="42">
        <f>+'当年度'!F7-'前年度'!F7</f>
        <v>-3886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13664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13943</v>
      </c>
      <c r="N7" s="52">
        <f>+'当年度'!N7-'前年度'!N7</f>
        <v>0</v>
      </c>
      <c r="O7" s="52">
        <f>+'当年度'!O7-'前年度'!O7</f>
        <v>136413</v>
      </c>
      <c r="P7" s="52">
        <f>+'当年度'!P7-'前年度'!P7</f>
        <v>137756</v>
      </c>
      <c r="Q7" s="52">
        <f>+'当年度'!Q7-'前年度'!Q7</f>
        <v>0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290997</v>
      </c>
      <c r="X7" s="31"/>
      <c r="Y7" s="47">
        <f>+'当年度'!Y7-'前年度'!Y7</f>
        <v>296593</v>
      </c>
      <c r="Z7" s="47">
        <f>+'当年度'!Z7-'前年度'!Z7</f>
        <v>625344</v>
      </c>
      <c r="AA7" s="33">
        <f>+'当年度'!AA7-'前年度'!AA7</f>
        <v>0.40000000000000036</v>
      </c>
    </row>
    <row r="8" spans="2:27" ht="21" customHeight="1">
      <c r="B8" s="22" t="s">
        <v>29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73847</v>
      </c>
      <c r="J8" s="52">
        <f>+'当年度'!J8-'前年度'!J8</f>
        <v>-14000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22597</v>
      </c>
      <c r="N8" s="52">
        <f>+'当年度'!N8-'前年度'!N8</f>
        <v>0</v>
      </c>
      <c r="O8" s="52">
        <f>+'当年度'!O8-'前年度'!O8</f>
        <v>46723</v>
      </c>
      <c r="P8" s="52">
        <f>+'当年度'!P8-'前年度'!P8</f>
        <v>53800</v>
      </c>
      <c r="Q8" s="52">
        <f>+'当年度'!Q8-'前年度'!Q8</f>
        <v>-1384</v>
      </c>
      <c r="R8" s="52">
        <f>+'当年度'!R8-'前年度'!R8</f>
        <v>0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-17793</v>
      </c>
      <c r="V8" s="52">
        <f>+'当年度'!V8-'前年度'!V8</f>
        <v>0</v>
      </c>
      <c r="W8" s="52">
        <f>+'当年度'!W8-'前年度'!W8</f>
        <v>163790</v>
      </c>
      <c r="X8" s="31"/>
      <c r="Y8" s="47">
        <f>+'当年度'!Y8-'前年度'!Y8</f>
        <v>539068</v>
      </c>
      <c r="Z8" s="47">
        <f>+'当年度'!Z8-'前年度'!Z8</f>
        <v>69418</v>
      </c>
      <c r="AA8" s="33">
        <f>+'当年度'!AA8-'前年度'!AA8</f>
        <v>0.3000000000000007</v>
      </c>
    </row>
    <row r="9" spans="2:27" ht="21" customHeight="1">
      <c r="B9" s="22" t="s">
        <v>30</v>
      </c>
      <c r="C9" s="42">
        <f>+'当年度'!C9-'前年度'!C9</f>
        <v>0</v>
      </c>
      <c r="D9" s="42">
        <f>+'当年度'!D9-'前年度'!D9</f>
        <v>12300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190</v>
      </c>
      <c r="J9" s="52">
        <f>+'当年度'!J9-'前年度'!J9</f>
        <v>0</v>
      </c>
      <c r="K9" s="52">
        <f>+'当年度'!K9-'前年度'!K9</f>
        <v>0</v>
      </c>
      <c r="L9" s="52">
        <f>+'当年度'!L9-'前年度'!L9</f>
        <v>0</v>
      </c>
      <c r="M9" s="52">
        <f>+'当年度'!M9-'前年度'!M9</f>
        <v>46130</v>
      </c>
      <c r="N9" s="52">
        <f>+'当年度'!N9-'前年度'!N9</f>
        <v>0</v>
      </c>
      <c r="O9" s="52">
        <f>+'当年度'!O9-'前年度'!O9</f>
        <v>65496</v>
      </c>
      <c r="P9" s="52">
        <f>+'当年度'!P9-'前年度'!P9</f>
        <v>105492</v>
      </c>
      <c r="Q9" s="52">
        <f>+'当年度'!Q9-'前年度'!Q9</f>
        <v>0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-218</v>
      </c>
      <c r="V9" s="52">
        <f>+'当年度'!V9-'前年度'!V9</f>
        <v>0</v>
      </c>
      <c r="W9" s="52">
        <f>+'当年度'!W9-'前年度'!W9</f>
        <v>229390</v>
      </c>
      <c r="X9" s="31"/>
      <c r="Y9" s="47">
        <f>+'当年度'!Y9-'前年度'!Y9</f>
        <v>542482</v>
      </c>
      <c r="Z9" s="47">
        <f>+'当年度'!Z9-'前年度'!Z9</f>
        <v>264015</v>
      </c>
      <c r="AA9" s="33">
        <f>+'当年度'!AA9-'前年度'!AA9</f>
        <v>0.40000000000000036</v>
      </c>
    </row>
    <row r="10" spans="2:27" ht="21" customHeight="1">
      <c r="B10" s="22" t="s">
        <v>31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-37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1000</v>
      </c>
      <c r="J10" s="52">
        <f>+'当年度'!J10-'前年度'!J10</f>
        <v>7971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16184</v>
      </c>
      <c r="N10" s="52">
        <f>+'当年度'!N10-'前年度'!N10</f>
        <v>0</v>
      </c>
      <c r="O10" s="52">
        <f>+'当年度'!O10-'前年度'!O10</f>
        <v>65401</v>
      </c>
      <c r="P10" s="52">
        <f>+'当年度'!P10-'前年度'!P10</f>
        <v>25902</v>
      </c>
      <c r="Q10" s="52">
        <f>+'当年度'!Q10-'前年度'!Q10</f>
        <v>0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116421</v>
      </c>
      <c r="X10" s="31"/>
      <c r="Y10" s="47">
        <f>+'当年度'!Y10-'前年度'!Y10</f>
        <v>446087</v>
      </c>
      <c r="Z10" s="47">
        <f>+'当年度'!Z10-'前年度'!Z10</f>
        <v>103804</v>
      </c>
      <c r="AA10" s="33">
        <f>+'当年度'!AA10-'前年度'!AA10</f>
        <v>0.20000000000000107</v>
      </c>
    </row>
    <row r="11" spans="2:27" ht="21" customHeight="1">
      <c r="B11" s="22" t="s">
        <v>32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-61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0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-2603</v>
      </c>
      <c r="N11" s="52">
        <f>+'当年度'!N11-'前年度'!N11</f>
        <v>0</v>
      </c>
      <c r="O11" s="52">
        <f>+'当年度'!O11-'前年度'!O11</f>
        <v>94008</v>
      </c>
      <c r="P11" s="52">
        <f>+'当年度'!P11-'前年度'!P11</f>
        <v>69376</v>
      </c>
      <c r="Q11" s="52">
        <f>+'当年度'!Q11-'前年度'!Q11</f>
        <v>0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160720</v>
      </c>
      <c r="X11" s="31"/>
      <c r="Y11" s="47">
        <f>+'当年度'!Y11-'前年度'!Y11</f>
        <v>394989</v>
      </c>
      <c r="Z11" s="47">
        <f>+'当年度'!Z11-'前年度'!Z11</f>
        <v>318844</v>
      </c>
      <c r="AA11" s="33">
        <f>+'当年度'!AA11-'前年度'!AA11</f>
        <v>0.29999999999999893</v>
      </c>
    </row>
    <row r="12" spans="2:27" ht="21" customHeight="1">
      <c r="B12" s="22" t="s">
        <v>33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976</v>
      </c>
      <c r="G12" s="52">
        <f>+'当年度'!G12-'前年度'!G12</f>
        <v>0</v>
      </c>
      <c r="H12" s="52">
        <f>+'当年度'!H12-'前年度'!H12</f>
        <v>-391522</v>
      </c>
      <c r="I12" s="52">
        <f>+'当年度'!I12-'前年度'!I12</f>
        <v>-179741</v>
      </c>
      <c r="J12" s="52">
        <f>+'当年度'!J12-'前年度'!J12</f>
        <v>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-9436</v>
      </c>
      <c r="N12" s="52">
        <f>+'当年度'!N12-'前年度'!N12</f>
        <v>0</v>
      </c>
      <c r="O12" s="52">
        <f>+'当年度'!O12-'前年度'!O12</f>
        <v>12603</v>
      </c>
      <c r="P12" s="52">
        <f>+'当年度'!P12-'前年度'!P12</f>
        <v>-54649</v>
      </c>
      <c r="Q12" s="52">
        <f>+'当年度'!Q12-'前年度'!Q12</f>
        <v>0</v>
      </c>
      <c r="R12" s="52">
        <f>+'当年度'!R12-'前年度'!R12</f>
        <v>0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-16</v>
      </c>
      <c r="V12" s="52">
        <f>+'当年度'!V12-'前年度'!V12</f>
        <v>0</v>
      </c>
      <c r="W12" s="52">
        <f>+'当年度'!W12-'前年度'!W12</f>
        <v>-621785</v>
      </c>
      <c r="X12" s="31"/>
      <c r="Y12" s="47">
        <f>+'当年度'!Y12-'前年度'!Y12</f>
        <v>175792</v>
      </c>
      <c r="Z12" s="47">
        <f>+'当年度'!Z12-'前年度'!Z12</f>
        <v>96761</v>
      </c>
      <c r="AA12" s="33">
        <f>+'当年度'!AA12-'前年度'!AA12</f>
        <v>-4.199999999999999</v>
      </c>
    </row>
    <row r="13" spans="2:27" ht="21" customHeight="1">
      <c r="B13" s="22" t="s">
        <v>34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0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6942</v>
      </c>
      <c r="N13" s="52">
        <f>+'当年度'!N13-'前年度'!N13</f>
        <v>0</v>
      </c>
      <c r="O13" s="52">
        <f>+'当年度'!O13-'前年度'!O13</f>
        <v>7257</v>
      </c>
      <c r="P13" s="52">
        <f>+'当年度'!P13-'前年度'!P13</f>
        <v>16919</v>
      </c>
      <c r="Q13" s="52">
        <f>+'当年度'!Q13-'前年度'!Q13</f>
        <v>0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31118</v>
      </c>
      <c r="X13" s="31"/>
      <c r="Y13" s="47">
        <f>+'当年度'!Y13-'前年度'!Y13</f>
        <v>-20466</v>
      </c>
      <c r="Z13" s="47">
        <f>+'当年度'!Z13-'前年度'!Z13</f>
        <v>-3289</v>
      </c>
      <c r="AA13" s="33">
        <f>+'当年度'!AA13-'前年度'!AA13</f>
        <v>0.5999999999999996</v>
      </c>
    </row>
    <row r="14" spans="2:27" ht="21" customHeight="1">
      <c r="B14" s="22" t="s">
        <v>35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25778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9603</v>
      </c>
      <c r="N14" s="52">
        <f>+'当年度'!N14-'前年度'!N14</f>
        <v>0</v>
      </c>
      <c r="O14" s="52">
        <f>+'当年度'!O14-'前年度'!O14</f>
        <v>28953</v>
      </c>
      <c r="P14" s="52">
        <f>+'当年度'!P14-'前年度'!P14</f>
        <v>22080</v>
      </c>
      <c r="Q14" s="52">
        <f>+'当年度'!Q14-'前年度'!Q14</f>
        <v>0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86414</v>
      </c>
      <c r="X14" s="31"/>
      <c r="Y14" s="47">
        <f>+'当年度'!Y14-'前年度'!Y14</f>
        <v>181160</v>
      </c>
      <c r="Z14" s="47">
        <f>+'当年度'!Z14-'前年度'!Z14</f>
        <v>-14159</v>
      </c>
      <c r="AA14" s="33">
        <f>+'当年度'!AA14-'前年度'!AA14</f>
        <v>0.5</v>
      </c>
    </row>
    <row r="15" spans="2:27" ht="21" customHeight="1">
      <c r="B15" s="22" t="s">
        <v>36</v>
      </c>
      <c r="C15" s="42">
        <f>+'当年度'!C15-'前年度'!C15</f>
        <v>16092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-2071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-67049</v>
      </c>
      <c r="N15" s="52">
        <f>+'当年度'!N15-'前年度'!N15</f>
        <v>0</v>
      </c>
      <c r="O15" s="52">
        <f>+'当年度'!O15-'前年度'!O15</f>
        <v>25434</v>
      </c>
      <c r="P15" s="52">
        <f>+'当年度'!P15-'前年度'!P15</f>
        <v>15295</v>
      </c>
      <c r="Q15" s="52">
        <f>+'当年度'!Q15-'前年度'!Q15</f>
        <v>0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-12299</v>
      </c>
      <c r="X15" s="31"/>
      <c r="Y15" s="47">
        <f>+'当年度'!Y15-'前年度'!Y15</f>
        <v>71689</v>
      </c>
      <c r="Z15" s="47">
        <f>+'当年度'!Z15-'前年度'!Z15</f>
        <v>17362</v>
      </c>
      <c r="AA15" s="33">
        <f>+'当年度'!AA15-'前年度'!AA15</f>
        <v>-0.3999999999999986</v>
      </c>
    </row>
    <row r="16" spans="2:27" ht="21" customHeight="1">
      <c r="B16" s="22" t="s">
        <v>37</v>
      </c>
      <c r="C16" s="42">
        <f>+'当年度'!C16-'前年度'!C16</f>
        <v>0</v>
      </c>
      <c r="D16" s="42">
        <f>+'当年度'!D16-'前年度'!D16</f>
        <v>3938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405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-96114</v>
      </c>
      <c r="N16" s="52">
        <f>+'当年度'!N16-'前年度'!N16</f>
        <v>0</v>
      </c>
      <c r="O16" s="52">
        <f>+'当年度'!O16-'前年度'!O16</f>
        <v>5932</v>
      </c>
      <c r="P16" s="52">
        <f>+'当年度'!P16-'前年度'!P16</f>
        <v>3105</v>
      </c>
      <c r="Q16" s="52">
        <f>+'当年度'!Q16-'前年度'!Q16</f>
        <v>0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-82734</v>
      </c>
      <c r="X16" s="31"/>
      <c r="Y16" s="47">
        <f>+'当年度'!Y16-'前年度'!Y16</f>
        <v>-22511</v>
      </c>
      <c r="Z16" s="47">
        <f>+'当年度'!Z16-'前年度'!Z16</f>
        <v>1837</v>
      </c>
      <c r="AA16" s="33">
        <f>+'当年度'!AA16-'前年度'!AA16</f>
        <v>-1.0999999999999996</v>
      </c>
    </row>
    <row r="17" spans="2:27" ht="21" customHeight="1">
      <c r="B17" s="23" t="s">
        <v>65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-141832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15812</v>
      </c>
      <c r="N17" s="52">
        <f>+'当年度'!N17-'前年度'!N17</f>
        <v>0</v>
      </c>
      <c r="O17" s="52">
        <f>+'当年度'!O17-'前年度'!O17</f>
        <v>14368</v>
      </c>
      <c r="P17" s="52">
        <f>+'当年度'!P17-'前年度'!P17</f>
        <v>104958</v>
      </c>
      <c r="Q17" s="52">
        <f>+'当年度'!Q17-'前年度'!Q17</f>
        <v>0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0</v>
      </c>
      <c r="V17" s="52">
        <f>+'当年度'!V17-'前年度'!V17</f>
        <v>0</v>
      </c>
      <c r="W17" s="52">
        <f>+'当年度'!W17-'前年度'!W17</f>
        <v>-6694</v>
      </c>
      <c r="X17" s="31"/>
      <c r="Y17" s="47">
        <f>+'当年度'!Y17-'前年度'!Y17</f>
        <v>875698</v>
      </c>
      <c r="Z17" s="47">
        <f>+'当年度'!Z17-'前年度'!Z17</f>
        <v>-286185</v>
      </c>
      <c r="AA17" s="33">
        <f>+'当年度'!AA17-'前年度'!AA17</f>
        <v>-1.0999999999999979</v>
      </c>
    </row>
    <row r="18" spans="2:27" ht="21" customHeight="1">
      <c r="B18" s="22" t="s">
        <v>67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14546</v>
      </c>
      <c r="J18" s="52">
        <f>+'当年度'!J18-'前年度'!J18</f>
        <v>0</v>
      </c>
      <c r="K18" s="52">
        <f>+'当年度'!K18-'前年度'!K18</f>
        <v>14814</v>
      </c>
      <c r="L18" s="52">
        <f>+'当年度'!L18-'前年度'!L18</f>
        <v>0</v>
      </c>
      <c r="M18" s="52">
        <f>+'当年度'!M18-'前年度'!M18</f>
        <v>-4091</v>
      </c>
      <c r="N18" s="52">
        <f>+'当年度'!N18-'前年度'!N18</f>
        <v>0</v>
      </c>
      <c r="O18" s="52">
        <f>+'当年度'!O18-'前年度'!O18</f>
        <v>14155</v>
      </c>
      <c r="P18" s="52">
        <f>+'当年度'!P18-'前年度'!P18</f>
        <v>38456</v>
      </c>
      <c r="Q18" s="52">
        <f>+'当年度'!Q18-'前年度'!Q18</f>
        <v>-814</v>
      </c>
      <c r="R18" s="52">
        <f>+'当年度'!R18-'前年度'!R18</f>
        <v>0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-720</v>
      </c>
      <c r="V18" s="52">
        <f>+'当年度'!V18-'前年度'!V18</f>
        <v>0</v>
      </c>
      <c r="W18" s="52">
        <f>+'当年度'!W18-'前年度'!W18</f>
        <v>76346</v>
      </c>
      <c r="X18" s="31"/>
      <c r="Y18" s="47">
        <f>+'当年度'!Y18-'前年度'!Y18</f>
        <v>222171</v>
      </c>
      <c r="Z18" s="47">
        <f>+'当年度'!Z18-'前年度'!Z18</f>
        <v>770</v>
      </c>
      <c r="AA18" s="33">
        <f>+'当年度'!AA18-'前年度'!AA18</f>
        <v>0.3000000000000007</v>
      </c>
    </row>
    <row r="19" spans="2:27" ht="21" customHeight="1">
      <c r="B19" s="26" t="s">
        <v>66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2929</v>
      </c>
      <c r="G19" s="54">
        <f>+'当年度'!G19-'前年度'!G19</f>
        <v>0</v>
      </c>
      <c r="H19" s="54">
        <f>+'当年度'!H19-'前年度'!H19</f>
        <v>0</v>
      </c>
      <c r="I19" s="54">
        <f>+'当年度'!I19-'前年度'!I19</f>
        <v>-61574</v>
      </c>
      <c r="J19" s="54">
        <f>+'当年度'!J19-'前年度'!J19</f>
        <v>0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-61034</v>
      </c>
      <c r="N19" s="54">
        <f>+'当年度'!N19-'前年度'!N19</f>
        <v>-3696</v>
      </c>
      <c r="O19" s="54">
        <f>+'当年度'!O19-'前年度'!O19</f>
        <v>-7094</v>
      </c>
      <c r="P19" s="54">
        <f>+'当年度'!P19-'前年度'!P19</f>
        <v>30909</v>
      </c>
      <c r="Q19" s="54">
        <f>+'当年度'!Q19-'前年度'!Q19</f>
        <v>0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0</v>
      </c>
      <c r="V19" s="54">
        <f>+'当年度'!V19-'前年度'!V19</f>
        <v>0</v>
      </c>
      <c r="W19" s="54">
        <f>+'当年度'!W19-'前年度'!W19</f>
        <v>-99560</v>
      </c>
      <c r="X19" s="31"/>
      <c r="Y19" s="48">
        <f>+'当年度'!Y19-'前年度'!Y19</f>
        <v>295089</v>
      </c>
      <c r="Z19" s="48">
        <f>+'当年度'!Z19-'前年度'!Z19</f>
        <v>152437</v>
      </c>
      <c r="AA19" s="34">
        <f>+'当年度'!AA19-'前年度'!AA19</f>
        <v>-0.5</v>
      </c>
    </row>
    <row r="20" spans="2:27" ht="21" customHeight="1">
      <c r="B20" s="22" t="s">
        <v>38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15526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2710</v>
      </c>
      <c r="N20" s="58">
        <f>+'当年度'!N20-'前年度'!N20</f>
        <v>0</v>
      </c>
      <c r="O20" s="58">
        <f>+'当年度'!O20-'前年度'!O20</f>
        <v>2050</v>
      </c>
      <c r="P20" s="58">
        <f>+'当年度'!P20-'前年度'!P20</f>
        <v>1180</v>
      </c>
      <c r="Q20" s="58">
        <f>+'当年度'!Q20-'前年度'!Q20</f>
        <v>0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500</v>
      </c>
      <c r="V20" s="58">
        <f>+'当年度'!V20-'前年度'!V20</f>
        <v>0</v>
      </c>
      <c r="W20" s="58">
        <f>+'当年度'!W20-'前年度'!W20</f>
        <v>21966</v>
      </c>
      <c r="X20" s="31"/>
      <c r="Y20" s="49">
        <f>+'当年度'!Y20-'前年度'!Y20</f>
        <v>21647</v>
      </c>
      <c r="Z20" s="49">
        <f>+'当年度'!Z20-'前年度'!Z20</f>
        <v>-11012</v>
      </c>
      <c r="AA20" s="35">
        <f>+'当年度'!AA20-'前年度'!AA20</f>
        <v>0.8000000000000007</v>
      </c>
    </row>
    <row r="21" spans="2:27" ht="21" customHeight="1">
      <c r="B21" s="22" t="s">
        <v>39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-29705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-6714</v>
      </c>
      <c r="N21" s="52">
        <f>+'当年度'!N21-'前年度'!N21</f>
        <v>0</v>
      </c>
      <c r="O21" s="52">
        <f>+'当年度'!O21-'前年度'!O21</f>
        <v>11974</v>
      </c>
      <c r="P21" s="52">
        <f>+'当年度'!P21-'前年度'!P21</f>
        <v>17015</v>
      </c>
      <c r="Q21" s="52">
        <f>+'当年度'!Q21-'前年度'!Q21</f>
        <v>0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-7831</v>
      </c>
      <c r="V21" s="52">
        <f>+'当年度'!V21-'前年度'!V21</f>
        <v>0</v>
      </c>
      <c r="W21" s="52">
        <f>+'当年度'!W21-'前年度'!W21</f>
        <v>-15261</v>
      </c>
      <c r="X21" s="31"/>
      <c r="Y21" s="47">
        <f>+'当年度'!Y21-'前年度'!Y21</f>
        <v>16133</v>
      </c>
      <c r="Z21" s="47">
        <f>+'当年度'!Z21-'前年度'!Z21</f>
        <v>-5598</v>
      </c>
      <c r="AA21" s="33">
        <f>+'当年度'!AA21-'前年度'!AA21</f>
        <v>-0.3999999999999986</v>
      </c>
    </row>
    <row r="22" spans="2:27" ht="21" customHeight="1">
      <c r="B22" s="22" t="s">
        <v>40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5718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11847</v>
      </c>
      <c r="N22" s="52">
        <f>+'当年度'!N22-'前年度'!N22</f>
        <v>0</v>
      </c>
      <c r="O22" s="52">
        <f>+'当年度'!O22-'前年度'!O22</f>
        <v>11933</v>
      </c>
      <c r="P22" s="52">
        <f>+'当年度'!P22-'前年度'!P22</f>
        <v>-4393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8</v>
      </c>
      <c r="V22" s="52">
        <f>+'当年度'!V22-'前年度'!V22</f>
        <v>0</v>
      </c>
      <c r="W22" s="52">
        <f>+'当年度'!W22-'前年度'!W22</f>
        <v>25113</v>
      </c>
      <c r="X22" s="31"/>
      <c r="Y22" s="47">
        <f>+'当年度'!Y22-'前年度'!Y22</f>
        <v>52613</v>
      </c>
      <c r="Z22" s="47">
        <f>+'当年度'!Z22-'前年度'!Z22</f>
        <v>26272</v>
      </c>
      <c r="AA22" s="33">
        <f>+'当年度'!AA22-'前年度'!AA22</f>
        <v>0.09999999999999787</v>
      </c>
    </row>
    <row r="23" spans="2:27" ht="21" customHeight="1">
      <c r="B23" s="22" t="s">
        <v>41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-14116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-5383</v>
      </c>
      <c r="N23" s="52">
        <f>+'当年度'!N23-'前年度'!N23</f>
        <v>0</v>
      </c>
      <c r="O23" s="52">
        <f>+'当年度'!O23-'前年度'!O23</f>
        <v>4817</v>
      </c>
      <c r="P23" s="52">
        <f>+'当年度'!P23-'前年度'!P23</f>
        <v>13391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241</v>
      </c>
      <c r="V23" s="52">
        <f>+'当年度'!V23-'前年度'!V23</f>
        <v>0</v>
      </c>
      <c r="W23" s="52">
        <f>+'当年度'!W23-'前年度'!W23</f>
        <v>-1050</v>
      </c>
      <c r="X23" s="31"/>
      <c r="Y23" s="47">
        <f>+'当年度'!Y23-'前年度'!Y23</f>
        <v>74252</v>
      </c>
      <c r="Z23" s="47">
        <f>+'当年度'!Z23-'前年度'!Z23</f>
        <v>-29492</v>
      </c>
      <c r="AA23" s="33">
        <f>+'当年度'!AA23-'前年度'!AA23</f>
        <v>-0.5999999999999979</v>
      </c>
    </row>
    <row r="24" spans="2:27" ht="21" customHeight="1">
      <c r="B24" s="22" t="s">
        <v>42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-117312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15539</v>
      </c>
      <c r="N24" s="52">
        <f>+'当年度'!N24-'前年度'!N24</f>
        <v>0</v>
      </c>
      <c r="O24" s="52">
        <f>+'当年度'!O24-'前年度'!O24</f>
        <v>2965</v>
      </c>
      <c r="P24" s="52">
        <f>+'当年度'!P24-'前年度'!P24</f>
        <v>11756</v>
      </c>
      <c r="Q24" s="52">
        <f>+'当年度'!Q24-'前年度'!Q24</f>
        <v>0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0</v>
      </c>
      <c r="V24" s="52">
        <f>+'当年度'!V24-'前年度'!V24</f>
        <v>0</v>
      </c>
      <c r="W24" s="52">
        <f>+'当年度'!W24-'前年度'!W24</f>
        <v>-87052</v>
      </c>
      <c r="X24" s="31"/>
      <c r="Y24" s="47">
        <f>+'当年度'!Y24-'前年度'!Y24</f>
        <v>-180308</v>
      </c>
      <c r="Z24" s="47">
        <f>+'当年度'!Z24-'前年度'!Z24</f>
        <v>-65814</v>
      </c>
      <c r="AA24" s="33">
        <f>+'当年度'!AA24-'前年度'!AA24</f>
        <v>-0.8999999999999986</v>
      </c>
    </row>
    <row r="25" spans="2:27" ht="21" customHeight="1">
      <c r="B25" s="22" t="s">
        <v>43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8158</v>
      </c>
      <c r="J25" s="52">
        <f>+'当年度'!J25-'前年度'!J25</f>
        <v>0</v>
      </c>
      <c r="K25" s="52">
        <f>+'当年度'!K25-'前年度'!K25</f>
        <v>0</v>
      </c>
      <c r="L25" s="52">
        <f>+'当年度'!L25-'前年度'!L25</f>
        <v>0</v>
      </c>
      <c r="M25" s="52">
        <f>+'当年度'!M25-'前年度'!M25</f>
        <v>9130</v>
      </c>
      <c r="N25" s="52">
        <f>+'当年度'!N25-'前年度'!N25</f>
        <v>0</v>
      </c>
      <c r="O25" s="52">
        <f>+'当年度'!O25-'前年度'!O25</f>
        <v>2138</v>
      </c>
      <c r="P25" s="52">
        <f>+'当年度'!P25-'前年度'!P25</f>
        <v>35039</v>
      </c>
      <c r="Q25" s="52">
        <f>+'当年度'!Q25-'前年度'!Q25</f>
        <v>0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54465</v>
      </c>
      <c r="X25" s="31"/>
      <c r="Y25" s="47">
        <f>+'当年度'!Y25-'前年度'!Y25</f>
        <v>63739</v>
      </c>
      <c r="Z25" s="47">
        <f>+'当年度'!Z25-'前年度'!Z25</f>
        <v>-92351</v>
      </c>
      <c r="AA25" s="33">
        <f>+'当年度'!AA25-'前年度'!AA25</f>
        <v>0.7999999999999989</v>
      </c>
    </row>
    <row r="26" spans="2:27" ht="21" customHeight="1">
      <c r="B26" s="22" t="s">
        <v>44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-26786</v>
      </c>
      <c r="J26" s="52">
        <f>+'当年度'!J26-'前年度'!J26</f>
        <v>0</v>
      </c>
      <c r="K26" s="52">
        <f>+'当年度'!K26-'前年度'!K26</f>
        <v>0</v>
      </c>
      <c r="L26" s="52">
        <f>+'当年度'!L26-'前年度'!L26</f>
        <v>0</v>
      </c>
      <c r="M26" s="52">
        <f>+'当年度'!M26-'前年度'!M26</f>
        <v>-3277</v>
      </c>
      <c r="N26" s="52">
        <f>+'当年度'!N26-'前年度'!N26</f>
        <v>0</v>
      </c>
      <c r="O26" s="52">
        <f>+'当年度'!O26-'前年度'!O26</f>
        <v>20145</v>
      </c>
      <c r="P26" s="52">
        <f>+'当年度'!P26-'前年度'!P26</f>
        <v>14389</v>
      </c>
      <c r="Q26" s="52">
        <f>+'当年度'!Q26-'前年度'!Q26</f>
        <v>0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4471</v>
      </c>
      <c r="X26" s="31"/>
      <c r="Y26" s="47">
        <f>+'当年度'!Y26-'前年度'!Y26</f>
        <v>60609</v>
      </c>
      <c r="Z26" s="47">
        <f>+'当年度'!Z26-'前年度'!Z26</f>
        <v>3378</v>
      </c>
      <c r="AA26" s="33">
        <f>+'当年度'!AA26-'前年度'!AA26</f>
        <v>-0.10000000000000142</v>
      </c>
    </row>
    <row r="27" spans="2:27" ht="21" customHeight="1">
      <c r="B27" s="22" t="s">
        <v>45</v>
      </c>
      <c r="C27" s="42">
        <f>+'当年度'!C27-'前年度'!C27</f>
        <v>0</v>
      </c>
      <c r="D27" s="42">
        <f>+'当年度'!D27-'前年度'!D27</f>
        <v>-280615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-15321</v>
      </c>
      <c r="J27" s="52">
        <f>+'当年度'!J27-'前年度'!J27</f>
        <v>0</v>
      </c>
      <c r="K27" s="52">
        <f>+'当年度'!K27-'前年度'!K27</f>
        <v>13551</v>
      </c>
      <c r="L27" s="52">
        <f>+'当年度'!L27-'前年度'!L27</f>
        <v>0</v>
      </c>
      <c r="M27" s="52">
        <f>+'当年度'!M27-'前年度'!M27</f>
        <v>26775</v>
      </c>
      <c r="N27" s="52">
        <f>+'当年度'!N27-'前年度'!N27</f>
        <v>0</v>
      </c>
      <c r="O27" s="52">
        <f>+'当年度'!O27-'前年度'!O27</f>
        <v>5730</v>
      </c>
      <c r="P27" s="52">
        <f>+'当年度'!P27-'前年度'!P27</f>
        <v>-5268</v>
      </c>
      <c r="Q27" s="52">
        <f>+'当年度'!Q27-'前年度'!Q27</f>
        <v>0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-77</v>
      </c>
      <c r="V27" s="52">
        <f>+'当年度'!V27-'前年度'!V27</f>
        <v>0</v>
      </c>
      <c r="W27" s="52">
        <f>+'当年度'!W27-'前年度'!W27</f>
        <v>-255225</v>
      </c>
      <c r="X27" s="31"/>
      <c r="Y27" s="47">
        <f>+'当年度'!Y27-'前年度'!Y27</f>
        <v>10539</v>
      </c>
      <c r="Z27" s="47">
        <f>+'当年度'!Z27-'前年度'!Z27</f>
        <v>-12369</v>
      </c>
      <c r="AA27" s="33">
        <f>+'当年度'!AA27-'前年度'!AA27</f>
        <v>-5.400000000000002</v>
      </c>
    </row>
    <row r="28" spans="2:27" ht="21" customHeight="1">
      <c r="B28" s="22" t="s">
        <v>46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4500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2467</v>
      </c>
      <c r="N28" s="52">
        <f>+'当年度'!N28-'前年度'!N28</f>
        <v>0</v>
      </c>
      <c r="O28" s="52">
        <f>+'当年度'!O28-'前年度'!O28</f>
        <v>20</v>
      </c>
      <c r="P28" s="52">
        <f>+'当年度'!P28-'前年度'!P28</f>
        <v>5925</v>
      </c>
      <c r="Q28" s="52">
        <f>+'当年度'!Q28-'前年度'!Q28</f>
        <v>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0</v>
      </c>
      <c r="V28" s="52">
        <f>+'当年度'!V28-'前年度'!V28</f>
        <v>0</v>
      </c>
      <c r="W28" s="52">
        <f>+'当年度'!W28-'前年度'!W28</f>
        <v>12912</v>
      </c>
      <c r="X28" s="31"/>
      <c r="Y28" s="47">
        <f>+'当年度'!Y28-'前年度'!Y28</f>
        <v>21501</v>
      </c>
      <c r="Z28" s="47">
        <f>+'当年度'!Z28-'前年度'!Z28</f>
        <v>40472</v>
      </c>
      <c r="AA28" s="33">
        <f>+'当年度'!AA28-'前年度'!AA28</f>
        <v>0.29999999999999893</v>
      </c>
    </row>
    <row r="29" spans="2:27" ht="21" customHeight="1">
      <c r="B29" s="22" t="s">
        <v>47</v>
      </c>
      <c r="C29" s="42">
        <f>+'当年度'!C29-'前年度'!C29</f>
        <v>0</v>
      </c>
      <c r="D29" s="42">
        <f>+'当年度'!D29-'前年度'!D29</f>
        <v>-226371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0</v>
      </c>
      <c r="L29" s="52">
        <f>+'当年度'!L29-'前年度'!L29</f>
        <v>0</v>
      </c>
      <c r="M29" s="52">
        <f>+'当年度'!M29-'前年度'!M29</f>
        <v>-6037</v>
      </c>
      <c r="N29" s="52">
        <f>+'当年度'!N29-'前年度'!N29</f>
        <v>0</v>
      </c>
      <c r="O29" s="52">
        <f>+'当年度'!O29-'前年度'!O29</f>
        <v>10411</v>
      </c>
      <c r="P29" s="52">
        <f>+'当年度'!P29-'前年度'!P29</f>
        <v>7404</v>
      </c>
      <c r="Q29" s="52">
        <f>+'当年度'!Q29-'前年度'!Q29</f>
        <v>0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0</v>
      </c>
      <c r="V29" s="52">
        <f>+'当年度'!V29-'前年度'!V29</f>
        <v>0</v>
      </c>
      <c r="W29" s="52">
        <f>+'当年度'!W29-'前年度'!W29</f>
        <v>-214593</v>
      </c>
      <c r="X29" s="31"/>
      <c r="Y29" s="47">
        <f>+'当年度'!Y29-'前年度'!Y29</f>
        <v>-23168</v>
      </c>
      <c r="Z29" s="47">
        <f>+'当年度'!Z29-'前年度'!Z29</f>
        <v>-19160</v>
      </c>
      <c r="AA29" s="33">
        <f>+'当年度'!AA29-'前年度'!AA29</f>
        <v>-8.3</v>
      </c>
    </row>
    <row r="30" spans="2:27" ht="21" customHeight="1">
      <c r="B30" s="22" t="s">
        <v>68</v>
      </c>
      <c r="C30" s="42">
        <f>+'当年度'!C30-'前年度'!C30</f>
        <v>0</v>
      </c>
      <c r="D30" s="42">
        <f>+'当年度'!D30-'前年度'!D30</f>
        <v>-104230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-3649</v>
      </c>
      <c r="N30" s="52">
        <f>+'当年度'!N30-'前年度'!N30</f>
        <v>0</v>
      </c>
      <c r="O30" s="52">
        <f>+'当年度'!O30-'前年度'!O30</f>
        <v>-2927</v>
      </c>
      <c r="P30" s="52">
        <f>+'当年度'!P30-'前年度'!P30</f>
        <v>27065</v>
      </c>
      <c r="Q30" s="52">
        <f>+'当年度'!Q30-'前年度'!Q30</f>
        <v>0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3</v>
      </c>
      <c r="V30" s="52">
        <f>+'当年度'!V30-'前年度'!V30</f>
        <v>0</v>
      </c>
      <c r="W30" s="52">
        <f>+'当年度'!W30-'前年度'!W30</f>
        <v>-83738</v>
      </c>
      <c r="X30" s="31"/>
      <c r="Y30" s="47">
        <f>+'当年度'!Y30-'前年度'!Y30</f>
        <v>41213</v>
      </c>
      <c r="Z30" s="47">
        <f>+'当年度'!Z30-'前年度'!Z30</f>
        <v>-11348</v>
      </c>
      <c r="AA30" s="33">
        <f>+'当年度'!AA30-'前年度'!AA30</f>
        <v>-1.8000000000000007</v>
      </c>
    </row>
    <row r="31" spans="2:27" ht="21" customHeight="1">
      <c r="B31" s="22" t="s">
        <v>69</v>
      </c>
      <c r="C31" s="42">
        <f>+'当年度'!C31-'前年度'!C31</f>
        <v>0</v>
      </c>
      <c r="D31" s="42">
        <f>+'当年度'!D31-'前年度'!D31</f>
        <v>-5464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27914</v>
      </c>
      <c r="J31" s="52">
        <f>+'当年度'!J31-'前年度'!J31</f>
        <v>0</v>
      </c>
      <c r="K31" s="52">
        <f>+'当年度'!K31-'前年度'!K31</f>
        <v>5301</v>
      </c>
      <c r="L31" s="52">
        <f>+'当年度'!L31-'前年度'!L31</f>
        <v>0</v>
      </c>
      <c r="M31" s="52">
        <f>+'当年度'!M31-'前年度'!M31</f>
        <v>-5277</v>
      </c>
      <c r="N31" s="52">
        <f>+'当年度'!N31-'前年度'!N31</f>
        <v>0</v>
      </c>
      <c r="O31" s="52">
        <f>+'当年度'!O31-'前年度'!O31</f>
        <v>4271</v>
      </c>
      <c r="P31" s="52">
        <f>+'当年度'!P31-'前年度'!P31</f>
        <v>17793</v>
      </c>
      <c r="Q31" s="52">
        <f>+'当年度'!Q31-'前年度'!Q31</f>
        <v>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44538</v>
      </c>
      <c r="X31" s="31"/>
      <c r="Y31" s="47">
        <f>+'当年度'!Y31-'前年度'!Y31</f>
        <v>8029</v>
      </c>
      <c r="Z31" s="47">
        <f>+'当年度'!Z31-'前年度'!Z31</f>
        <v>-711</v>
      </c>
      <c r="AA31" s="33">
        <f>+'当年度'!AA31-'前年度'!AA31</f>
        <v>0.8000000000000007</v>
      </c>
    </row>
    <row r="32" spans="2:27" ht="21" customHeight="1">
      <c r="B32" s="22" t="s">
        <v>70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-20580</v>
      </c>
      <c r="N32" s="52">
        <f>+'当年度'!N32-'前年度'!N32</f>
        <v>0</v>
      </c>
      <c r="O32" s="52">
        <f>+'当年度'!O32-'前年度'!O32</f>
        <v>9135</v>
      </c>
      <c r="P32" s="52">
        <f>+'当年度'!P32-'前年度'!P32</f>
        <v>18169</v>
      </c>
      <c r="Q32" s="52">
        <f>+'当年度'!Q32-'前年度'!Q32</f>
        <v>0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0</v>
      </c>
      <c r="V32" s="52">
        <f>+'当年度'!V32-'前年度'!V32</f>
        <v>0</v>
      </c>
      <c r="W32" s="52">
        <f>+'当年度'!W32-'前年度'!W32</f>
        <v>6724</v>
      </c>
      <c r="X32" s="31"/>
      <c r="Y32" s="47">
        <f>+'当年度'!Y32-'前年度'!Y32</f>
        <v>25872</v>
      </c>
      <c r="Z32" s="47">
        <f>+'当年度'!Z32-'前年度'!Z32</f>
        <v>-16210</v>
      </c>
      <c r="AA32" s="33">
        <f>+'当年度'!AA32-'前年度'!AA32</f>
        <v>0</v>
      </c>
    </row>
    <row r="33" spans="2:27" ht="21" customHeight="1">
      <c r="B33" s="22" t="s">
        <v>48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-11363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-138563</v>
      </c>
      <c r="N33" s="52">
        <f>+'当年度'!N33-'前年度'!N33</f>
        <v>0</v>
      </c>
      <c r="O33" s="52">
        <f>+'当年度'!O33-'前年度'!O33</f>
        <v>-4254</v>
      </c>
      <c r="P33" s="52">
        <f>+'当年度'!P33-'前年度'!P33</f>
        <v>-1210</v>
      </c>
      <c r="Q33" s="52">
        <f>+'当年度'!Q33-'前年度'!Q33</f>
        <v>0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19</v>
      </c>
      <c r="V33" s="52">
        <f>+'当年度'!V33-'前年度'!V33</f>
        <v>0</v>
      </c>
      <c r="W33" s="52">
        <f>+'当年度'!W33-'前年度'!W33</f>
        <v>-155371</v>
      </c>
      <c r="X33" s="31"/>
      <c r="Y33" s="47">
        <f>+'当年度'!Y33-'前年度'!Y33</f>
        <v>-34551</v>
      </c>
      <c r="Z33" s="47">
        <f>+'当年度'!Z33-'前年度'!Z33</f>
        <v>-5133</v>
      </c>
      <c r="AA33" s="33">
        <f>+'当年度'!AA33-'前年度'!AA33</f>
        <v>-4.699999999999999</v>
      </c>
    </row>
    <row r="34" spans="2:27" ht="21" customHeight="1">
      <c r="B34" s="22" t="s">
        <v>49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-63822</v>
      </c>
      <c r="I34" s="52">
        <f>+'当年度'!I34-'前年度'!I34</f>
        <v>1160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-4868</v>
      </c>
      <c r="N34" s="52">
        <f>+'当年度'!N34-'前年度'!N34</f>
        <v>0</v>
      </c>
      <c r="O34" s="52">
        <f>+'当年度'!O34-'前年度'!O34</f>
        <v>18656</v>
      </c>
      <c r="P34" s="52">
        <f>+'当年度'!P34-'前年度'!P34</f>
        <v>4622</v>
      </c>
      <c r="Q34" s="52">
        <f>+'当年度'!Q34-'前年度'!Q34</f>
        <v>0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74200</v>
      </c>
      <c r="V34" s="52">
        <f>+'当年度'!V34-'前年度'!V34</f>
        <v>0</v>
      </c>
      <c r="W34" s="52">
        <f>+'当年度'!W34-'前年度'!W34</f>
        <v>29948</v>
      </c>
      <c r="X34" s="31"/>
      <c r="Y34" s="47">
        <f>+'当年度'!Y34-'前年度'!Y34</f>
        <v>21566</v>
      </c>
      <c r="Z34" s="47">
        <f>+'当年度'!Z34-'前年度'!Z34</f>
        <v>-22457</v>
      </c>
      <c r="AA34" s="33">
        <f>+'当年度'!AA34-'前年度'!AA34</f>
        <v>0.6999999999999993</v>
      </c>
    </row>
    <row r="35" spans="2:27" ht="22.5" customHeight="1">
      <c r="B35" s="25" t="s">
        <v>50</v>
      </c>
      <c r="C35" s="45">
        <f>+'当年度'!C35-'前年度'!C35</f>
        <v>16092</v>
      </c>
      <c r="D35" s="45">
        <f>+'当年度'!D35-'前年度'!D35</f>
        <v>-10028</v>
      </c>
      <c r="E35" s="45">
        <f>+'当年度'!E35-'前年度'!E35</f>
        <v>-6991</v>
      </c>
      <c r="F35" s="45">
        <f>+'当年度'!F35-'前年度'!F35</f>
        <v>19</v>
      </c>
      <c r="G35" s="50">
        <f>+'当年度'!G35-'前年度'!G35</f>
        <v>405</v>
      </c>
      <c r="H35" s="50">
        <f>+'当年度'!H35-'前年度'!H35</f>
        <v>-391522</v>
      </c>
      <c r="I35" s="50">
        <f>+'当年度'!I35-'前年度'!I35</f>
        <v>174507</v>
      </c>
      <c r="J35" s="50">
        <f>+'当年度'!J35-'前年度'!J35</f>
        <v>-6029</v>
      </c>
      <c r="K35" s="50">
        <f>+'当年度'!K35-'前年度'!K35</f>
        <v>14814</v>
      </c>
      <c r="L35" s="50">
        <f>+'当年度'!L35-'前年度'!L35</f>
        <v>-67124</v>
      </c>
      <c r="M35" s="50">
        <f>+'当年度'!M35-'前年度'!M35</f>
        <v>-114978</v>
      </c>
      <c r="N35" s="50">
        <f>+'当年度'!N35-'前年度'!N35</f>
        <v>-3696</v>
      </c>
      <c r="O35" s="50">
        <f>+'当年度'!O35-'前年度'!O35</f>
        <v>712483</v>
      </c>
      <c r="P35" s="50">
        <f>+'当年度'!P35-'前年度'!P35</f>
        <v>704894</v>
      </c>
      <c r="Q35" s="50">
        <f>+'当年度'!Q35-'前年度'!Q35</f>
        <v>-2198</v>
      </c>
      <c r="R35" s="50">
        <f>+'当年度'!R35-'前年度'!R35</f>
        <v>0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-18747</v>
      </c>
      <c r="V35" s="50">
        <f>+'当年度'!V35-'前年度'!V35</f>
        <v>0</v>
      </c>
      <c r="W35" s="50">
        <f>+'当年度'!W35-'前年度'!W35</f>
        <v>1001901</v>
      </c>
      <c r="X35" s="31"/>
      <c r="Y35" s="50">
        <f>+'当年度'!Y35-'前年度'!Y35</f>
        <v>4516980</v>
      </c>
      <c r="Z35" s="50">
        <f>+'当年度'!Z35-'前年度'!Z35</f>
        <v>1623949</v>
      </c>
      <c r="AA35" s="36">
        <f>+'当年度'!AA35-'前年度'!AA35</f>
        <v>0.09999999999999964</v>
      </c>
    </row>
    <row r="36" spans="2:27" ht="22.5" customHeight="1">
      <c r="B36" s="25" t="s">
        <v>51</v>
      </c>
      <c r="C36" s="45">
        <f>+'当年度'!C36-'前年度'!C36</f>
        <v>0</v>
      </c>
      <c r="D36" s="45">
        <f>+'当年度'!D36-'前年度'!D36</f>
        <v>-616680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-63822</v>
      </c>
      <c r="I36" s="50">
        <f>+'当年度'!I36-'前年度'!I36</f>
        <v>-151627</v>
      </c>
      <c r="J36" s="50">
        <f>+'当年度'!J36-'前年度'!J36</f>
        <v>0</v>
      </c>
      <c r="K36" s="50">
        <f>+'当年度'!K36-'前年度'!K36</f>
        <v>18852</v>
      </c>
      <c r="L36" s="50">
        <f>+'当年度'!L36-'前年度'!L36</f>
        <v>0</v>
      </c>
      <c r="M36" s="50">
        <f>+'当年度'!M36-'前年度'!M36</f>
        <v>-125880</v>
      </c>
      <c r="N36" s="50">
        <f>+'当年度'!N36-'前年度'!N36</f>
        <v>0</v>
      </c>
      <c r="O36" s="50">
        <f>+'当年度'!O36-'前年度'!O36</f>
        <v>97064</v>
      </c>
      <c r="P36" s="50">
        <f>+'当年度'!P36-'前年度'!P36</f>
        <v>162877</v>
      </c>
      <c r="Q36" s="50">
        <f>+'当年度'!Q36-'前年度'!Q36</f>
        <v>0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67063</v>
      </c>
      <c r="V36" s="50">
        <f>+'当年度'!V36-'前年度'!V36</f>
        <v>0</v>
      </c>
      <c r="W36" s="50">
        <f>+'当年度'!W36-'前年度'!W36</f>
        <v>-612153</v>
      </c>
      <c r="X36" s="31"/>
      <c r="Y36" s="50">
        <f>+'当年度'!Y36-'前年度'!Y36</f>
        <v>179686</v>
      </c>
      <c r="Z36" s="50">
        <f>+'当年度'!Z36-'前年度'!Z36</f>
        <v>-221533</v>
      </c>
      <c r="AA36" s="36">
        <f>+'当年度'!AA36-'前年度'!AA36</f>
        <v>-1</v>
      </c>
    </row>
    <row r="37" spans="2:27" ht="22.5" customHeight="1">
      <c r="B37" s="25" t="s">
        <v>52</v>
      </c>
      <c r="C37" s="45">
        <f>+'当年度'!C37-'前年度'!C37</f>
        <v>16092</v>
      </c>
      <c r="D37" s="45">
        <f>+'当年度'!D37-'前年度'!D37</f>
        <v>-626708</v>
      </c>
      <c r="E37" s="45">
        <f>+'当年度'!E37-'前年度'!E37</f>
        <v>-6991</v>
      </c>
      <c r="F37" s="45">
        <f>+'当年度'!F37-'前年度'!F37</f>
        <v>19</v>
      </c>
      <c r="G37" s="50">
        <f>+'当年度'!G37-'前年度'!G37</f>
        <v>405</v>
      </c>
      <c r="H37" s="50">
        <f>+'当年度'!H37-'前年度'!H37</f>
        <v>-455344</v>
      </c>
      <c r="I37" s="50">
        <f>+'当年度'!I37-'前年度'!I37</f>
        <v>22880</v>
      </c>
      <c r="J37" s="50">
        <f>+'当年度'!J37-'前年度'!J37</f>
        <v>-6029</v>
      </c>
      <c r="K37" s="50">
        <f>+'当年度'!K37-'前年度'!K37</f>
        <v>33666</v>
      </c>
      <c r="L37" s="50">
        <f>+'当年度'!L37-'前年度'!L37</f>
        <v>-67124</v>
      </c>
      <c r="M37" s="50">
        <f>+'当年度'!M37-'前年度'!M37</f>
        <v>-240858</v>
      </c>
      <c r="N37" s="50">
        <f>+'当年度'!N37-'前年度'!N37</f>
        <v>-3696</v>
      </c>
      <c r="O37" s="50">
        <f>+'当年度'!O37-'前年度'!O37</f>
        <v>809547</v>
      </c>
      <c r="P37" s="50">
        <f>+'当年度'!P37-'前年度'!P37</f>
        <v>867771</v>
      </c>
      <c r="Q37" s="50">
        <f>+'当年度'!Q37-'前年度'!Q37</f>
        <v>-2198</v>
      </c>
      <c r="R37" s="50">
        <f>+'当年度'!R37-'前年度'!R37</f>
        <v>0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48316</v>
      </c>
      <c r="V37" s="50">
        <f>+'当年度'!V37-'前年度'!V37</f>
        <v>0</v>
      </c>
      <c r="W37" s="50">
        <f>+'当年度'!W37-'前年度'!W37</f>
        <v>389748</v>
      </c>
      <c r="X37" s="31"/>
      <c r="Y37" s="50">
        <f>+'当年度'!Y37-'前年度'!Y37</f>
        <v>4696666</v>
      </c>
      <c r="Z37" s="50">
        <f>+'当年度'!Z37-'前年度'!Z37</f>
        <v>1402416</v>
      </c>
      <c r="AA37" s="36">
        <f>+'当年度'!AA37-'前年度'!AA37</f>
        <v>0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+'当年度'!AA40-'前年度'!AA40</f>
        <v>-0.3000000000000007</v>
      </c>
    </row>
    <row r="41" spans="26:27" ht="22.5" customHeight="1">
      <c r="Z41" s="7" t="s">
        <v>51</v>
      </c>
      <c r="AA41" s="60">
        <f>+'当年度'!AA41-'前年度'!AA41</f>
        <v>-1.3000000000000007</v>
      </c>
    </row>
    <row r="42" spans="26:27" ht="22.5" customHeight="1">
      <c r="Z42" s="7" t="s">
        <v>52</v>
      </c>
      <c r="AA42" s="60">
        <f>+'当年度'!AA42-'前年度'!AA42</f>
        <v>-0.8000000000000007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tabSelected="1" view="pageBreakPreview" zoomScale="60" zoomScaleNormal="60" zoomScalePageLayoutView="0" workbookViewId="0" topLeftCell="A1">
      <pane xSplit="2" ySplit="5" topLeftCell="L30" activePane="bottomRight" state="frozen"/>
      <selection pane="topLeft" activeCell="Y6" sqref="Y6:Z34"/>
      <selection pane="topRight" activeCell="Y6" sqref="Y6:Z34"/>
      <selection pane="bottomLeft" activeCell="Y6" sqref="Y6:Z34"/>
      <selection pane="bottomRight" activeCell="Y6" sqref="Y6:Z3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83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53</v>
      </c>
      <c r="P2" s="5"/>
      <c r="Q2" s="5"/>
      <c r="R2" s="5"/>
      <c r="S2" s="2"/>
      <c r="T2" s="5"/>
      <c r="U2" s="2"/>
      <c r="V2" s="2"/>
      <c r="W2" s="5" t="s">
        <v>53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</row>
    <row r="5" spans="2:23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</row>
    <row r="6" spans="2:27" ht="21" customHeight="1">
      <c r="B6" s="21" t="s">
        <v>27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  <v>-6.3</v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8.2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 t="str">
        <f>IF(AND('当年度'!L6=0,'前年度'!L6=0),"",IF('前年度'!L6=0,"皆増 ",IF('当年度'!L6=0,"皆減 ",ROUND('増減額'!L6/'前年度'!L6*100,1))))</f>
        <v>皆減 </v>
      </c>
      <c r="M6" s="37">
        <f>IF(AND('当年度'!M6=0,'前年度'!M6=0),"",IF('前年度'!M6=0,"皆増 ",IF('当年度'!M6=0,"皆減 ",ROUND('増減額'!M6/'前年度'!M6*100,1))))</f>
        <v>-0.4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7.3</v>
      </c>
      <c r="P6" s="37">
        <f>IF(AND('当年度'!P6=0,'前年度'!P6=0),"",IF('前年度'!P6=0,"皆増 ",IF('当年度'!P6=0,"皆減 ",ROUND('増減額'!P6/'前年度'!P6*100,1))))</f>
        <v>4.2</v>
      </c>
      <c r="Q6" s="37">
        <f>IF(AND('当年度'!Q6=0,'前年度'!Q6=0),"",IF('前年度'!Q6=0,"皆増 ",IF('当年度'!Q6=0,"皆減 ",ROUND('増減額'!Q6/'前年度'!Q6*100,1))))</f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>
        <f>IF(AND('当年度'!V6=0,'前年度'!V6=0),"",IF('前年度'!V6=0,"皆増 ",IF('当年度'!V6=0,"皆減 ",ROUND('増減額'!V6/'前年度'!V6*100,1))))</f>
      </c>
      <c r="W6" s="37">
        <f>IF(AND('当年度'!W6=0,'前年度'!W6=0),"",IF('前年度'!W6=0,"皆増 ",IF('当年度'!W6=0,"皆減 ",ROUND('増減額'!W6/'前年度'!W6*100,1))))</f>
        <v>5</v>
      </c>
      <c r="X6" s="16"/>
      <c r="Y6" s="16"/>
      <c r="Z6" s="16"/>
      <c r="AA6" s="16"/>
    </row>
    <row r="7" spans="2:27" ht="21" customHeight="1">
      <c r="B7" s="22" t="s">
        <v>28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-4.1</v>
      </c>
      <c r="F7" s="37">
        <f>IF(AND('当年度'!F7=0,'前年度'!F7=0),"",IF('前年度'!F7=0,"皆増 ",IF('当年度'!F7=0,"皆減 ",ROUND('増減額'!F7/'前年度'!F7*100,1))))</f>
        <v>-1.7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8.7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0.9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  <v>5.4</v>
      </c>
      <c r="P7" s="37">
        <f>IF(AND('当年度'!P7=0,'前年度'!P7=0),"",IF('前年度'!P7=0,"皆増 ",IF('当年度'!P7=0,"皆減 ",ROUND('増減額'!P7/'前年度'!P7*100,1))))</f>
        <v>5.4</v>
      </c>
      <c r="Q7" s="37">
        <f>IF(AND('当年度'!Q7=0,'前年度'!Q7=0),"",IF('前年度'!Q7=0,"皆増 ",IF('当年度'!Q7=0,"皆減 ",ROUND('増減額'!Q7/'前年度'!Q7*100,1))))</f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  <v>4.1</v>
      </c>
      <c r="X7" s="16"/>
      <c r="Y7" s="16"/>
      <c r="Z7" s="16"/>
      <c r="AA7" s="16"/>
    </row>
    <row r="8" spans="2:27" ht="21" customHeight="1">
      <c r="B8" s="22" t="s">
        <v>29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  <v>169.8</v>
      </c>
      <c r="J8" s="37">
        <f>IF(AND('当年度'!J8=0,'前年度'!J8=0),"",IF('前年度'!J8=0,"皆増 ",IF('当年度'!J8=0,"皆減 ",ROUND('増減額'!J8/'前年度'!J8*100,1))))</f>
        <v>-28</v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3.1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3.3</v>
      </c>
      <c r="P8" s="37">
        <f>IF(AND('当年度'!P8=0,'前年度'!P8=0),"",IF('前年度'!P8=0,"皆増 ",IF('当年度'!P8=0,"皆減 ",ROUND('増減額'!P8/'前年度'!P8*100,1))))</f>
        <v>3.3</v>
      </c>
      <c r="Q8" s="37">
        <f>IF(AND('当年度'!Q8=0,'前年度'!Q8=0),"",IF('前年度'!Q8=0,"皆増 ",IF('当年度'!Q8=0,"皆減 ",ROUND('増減額'!Q8/'前年度'!Q8*100,1))))</f>
        <v>-7.2</v>
      </c>
      <c r="R8" s="37">
        <f>IF(AND('当年度'!R8=0,'前年度'!R8=0),"",IF('前年度'!R8=0,"皆増 ",IF('当年度'!R8=0,"皆減 ",ROUND('増減額'!R8/'前年度'!R8*100,1))))</f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  <v>-88.8</v>
      </c>
      <c r="V8" s="37">
        <f>IF(AND('当年度'!V8=0,'前年度'!V8=0),"",IF('前年度'!V8=0,"皆増 ",IF('当年度'!V8=0,"皆減 ",ROUND('増減額'!V8/'前年度'!V8*100,1))))</f>
      </c>
      <c r="W8" s="37">
        <f>IF(AND('当年度'!W8=0,'前年度'!W8=0),"",IF('前年度'!W8=0,"皆増 ",IF('当年度'!W8=0,"皆減 ",ROUND('増減額'!W8/'前年度'!W8*100,1))))</f>
        <v>4.2</v>
      </c>
      <c r="X8" s="16"/>
      <c r="Y8" s="16"/>
      <c r="Z8" s="16"/>
      <c r="AA8" s="16"/>
    </row>
    <row r="9" spans="2:27" ht="21" customHeight="1">
      <c r="B9" s="22" t="s">
        <v>30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  <v>6.7</v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0.1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3.6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  <v>3.5</v>
      </c>
      <c r="P9" s="37">
        <f>IF(AND('当年度'!P9=0,'前年度'!P9=0),"",IF('前年度'!P9=0,"皆増 ",IF('当年度'!P9=0,"皆減 ",ROUND('増減額'!P9/'前年度'!P9*100,1))))</f>
        <v>5.1</v>
      </c>
      <c r="Q9" s="37">
        <f>IF(AND('当年度'!Q9=0,'前年度'!Q9=0),"",IF('前年度'!Q9=0,"皆増 ",IF('当年度'!Q9=0,"皆減 ",ROUND('増減額'!Q9/'前年度'!Q9*100,1))))</f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  <v>-6.5</v>
      </c>
      <c r="V9" s="37">
        <f>IF(AND('当年度'!V9=0,'前年度'!V9=0),"",IF('前年度'!V9=0,"皆増 ",IF('当年度'!V9=0,"皆減 ",ROUND('増減額'!V9/'前年度'!V9*100,1))))</f>
      </c>
      <c r="W9" s="37">
        <f>IF(AND('当年度'!W9=0,'前年度'!W9=0),"",IF('前年度'!W9=0,"皆増 ",IF('当年度'!W9=0,"皆減 ",ROUND('増減額'!W9/'前年度'!W9*100,1))))</f>
        <v>4.1</v>
      </c>
      <c r="X9" s="16"/>
      <c r="Y9" s="16"/>
      <c r="Z9" s="16"/>
      <c r="AA9" s="16"/>
    </row>
    <row r="10" spans="2:27" ht="21" customHeight="1">
      <c r="B10" s="22" t="s">
        <v>31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  <v>-0.7</v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0.9</v>
      </c>
      <c r="J10" s="37" t="str">
        <f>IF(AND('当年度'!J10=0,'前年度'!J10=0),"",IF('前年度'!J10=0,"皆増 ",IF('当年度'!J10=0,"皆減 ",ROUND('増減額'!J10/'前年度'!J10*100,1))))</f>
        <v>皆増 </v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2.6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5.6</v>
      </c>
      <c r="P10" s="37">
        <f>IF(AND('当年度'!P10=0,'前年度'!P10=0),"",IF('前年度'!P10=0,"皆増 ",IF('当年度'!P10=0,"皆減 ",ROUND('増減額'!P10/'前年度'!P10*100,1))))</f>
        <v>2.1</v>
      </c>
      <c r="Q10" s="37">
        <f>IF(AND('当年度'!Q10=0,'前年度'!Q10=0),"",IF('前年度'!Q10=0,"皆増 ",IF('当年度'!Q10=0,"皆減 ",ROUND('増減額'!Q10/'前年度'!Q10*100,1))))</f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  <v>3.7</v>
      </c>
      <c r="X10" s="16"/>
      <c r="Y10" s="16"/>
      <c r="Z10" s="16"/>
      <c r="AA10" s="16"/>
    </row>
    <row r="11" spans="2:27" ht="21" customHeight="1">
      <c r="B11" s="22" t="s">
        <v>32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  <v>-0.7</v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-0.3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6.8</v>
      </c>
      <c r="P11" s="37">
        <f>IF(AND('当年度'!P11=0,'前年度'!P11=0),"",IF('前年度'!P11=0,"皆増 ",IF('当年度'!P11=0,"皆減 ",ROUND('増減額'!P11/'前年度'!P11*100,1))))</f>
        <v>4.3</v>
      </c>
      <c r="Q11" s="37">
        <f>IF(AND('当年度'!Q11=0,'前年度'!Q11=0),"",IF('前年度'!Q11=0,"皆増 ",IF('当年度'!Q11=0,"皆減 ",ROUND('増減額'!Q11/'前年度'!Q11*100,1))))</f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  <v>4.1</v>
      </c>
      <c r="X11" s="16"/>
      <c r="Y11" s="16"/>
      <c r="Z11" s="16"/>
      <c r="AA11" s="16"/>
    </row>
    <row r="12" spans="2:27" ht="21" customHeight="1">
      <c r="B12" s="22" t="s">
        <v>33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  <v>12.8</v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  <v>-70.1</v>
      </c>
      <c r="I12" s="37">
        <f>IF(AND('当年度'!I12=0,'前年度'!I12=0),"",IF('前年度'!I12=0,"皆増 ",IF('当年度'!I12=0,"皆減 ",ROUND('増減額'!I12/'前年度'!I12*100,1))))</f>
        <v>-42.6</v>
      </c>
      <c r="J12" s="37">
        <f>IF(AND('当年度'!J12=0,'前年度'!J12=0),"",IF('前年度'!J12=0,"皆増 ",IF('当年度'!J12=0,"皆減 ",ROUND('増減額'!J12/'前年度'!J12*100,1))))</f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-3.1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1.9</v>
      </c>
      <c r="P12" s="37">
        <f>IF(AND('当年度'!P12=0,'前年度'!P12=0),"",IF('前年度'!P12=0,"皆増 ",IF('当年度'!P12=0,"皆減 ",ROUND('増減額'!P12/'前年度'!P12*100,1))))</f>
        <v>-6.4</v>
      </c>
      <c r="Q12" s="37">
        <f>IF(AND('当年度'!Q12=0,'前年度'!Q12=0),"",IF('前年度'!Q12=0,"皆増 ",IF('当年度'!Q12=0,"皆減 ",ROUND('増減額'!Q12/'前年度'!Q12*100,1))))</f>
      </c>
      <c r="R12" s="37">
        <f>IF(AND('当年度'!R12=0,'前年度'!R12=0),"",IF('前年度'!R12=0,"皆増 ",IF('当年度'!R12=0,"皆減 ",ROUND('増減額'!R12/'前年度'!R12*100,1))))</f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  <v>-48.5</v>
      </c>
      <c r="V12" s="37">
        <f>IF(AND('当年度'!V12=0,'前年度'!V12=0),"",IF('前年度'!V12=0,"皆増 ",IF('当年度'!V12=0,"皆減 ",ROUND('増減額'!V12/'前年度'!V12*100,1))))</f>
      </c>
      <c r="W12" s="37">
        <f>IF(AND('当年度'!W12=0,'前年度'!W12=0),"",IF('前年度'!W12=0,"皆増 ",IF('当年度'!W12=0,"皆減 ",ROUND('増減額'!W12/'前年度'!W12*100,1))))</f>
        <v>-22.1</v>
      </c>
      <c r="X12" s="16"/>
      <c r="Y12" s="16"/>
      <c r="Z12" s="16"/>
      <c r="AA12" s="16"/>
    </row>
    <row r="13" spans="2:27" ht="21" customHeight="1">
      <c r="B13" s="22" t="s">
        <v>34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  <v>0</v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  <v>0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4.2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IF(AND('当年度'!O13=0,'前年度'!O13=0),"",IF('前年度'!O13=0,"皆増 ",IF('当年度'!O13=0,"皆減 ",ROUND('増減額'!O13/'前年度'!O13*100,1))))</f>
        <v>1.9</v>
      </c>
      <c r="P13" s="37">
        <f>IF(AND('当年度'!P13=0,'前年度'!P13=0),"",IF('前年度'!P13=0,"皆増 ",IF('当年度'!P13=0,"皆減 ",ROUND('増減額'!P13/'前年度'!P13*100,1))))</f>
        <v>5</v>
      </c>
      <c r="Q13" s="37">
        <f>IF(AND('当年度'!Q13=0,'前年度'!Q13=0),"",IF('前年度'!Q13=0,"皆増 ",IF('当年度'!Q13=0,"皆減 ",ROUND('増減額'!Q13/'前年度'!Q13*100,1))))</f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  <v>3.5</v>
      </c>
      <c r="X13" s="16"/>
      <c r="Y13" s="16"/>
      <c r="Z13" s="16"/>
      <c r="AA13" s="16"/>
    </row>
    <row r="14" spans="2:27" ht="21" customHeight="1">
      <c r="B14" s="22" t="s">
        <v>35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4.4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4.5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IF(AND('当年度'!O14=0,'前年度'!O14=0),"",IF('前年度'!O14=0,"皆増 ",IF('当年度'!O14=0,"皆減 ",ROUND('増減額'!O14/'前年度'!O14*100,1))))</f>
        <v>6.4</v>
      </c>
      <c r="P14" s="37">
        <f>IF(AND('当年度'!P14=0,'前年度'!P14=0),"",IF('前年度'!P14=0,"皆増 ",IF('当年度'!P14=0,"皆減 ",ROUND('増減額'!P14/'前年度'!P14*100,1))))</f>
        <v>4.3</v>
      </c>
      <c r="Q14" s="37">
        <f>IF(AND('当年度'!Q14=0,'前年度'!Q14=0),"",IF('前年度'!Q14=0,"皆増 ",IF('当年度'!Q14=0,"皆減 ",ROUND('増減額'!Q14/'前年度'!Q14*100,1))))</f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  <v>4.9</v>
      </c>
      <c r="X14" s="16"/>
      <c r="Y14" s="16"/>
      <c r="Z14" s="16"/>
      <c r="AA14" s="16"/>
    </row>
    <row r="15" spans="2:27" ht="21" customHeight="1">
      <c r="B15" s="22" t="s">
        <v>36</v>
      </c>
      <c r="C15" s="37">
        <f>IF(AND('当年度'!C15=0,'前年度'!C15=0),"",IF('前年度'!C15=0,"皆増 ",IF('当年度'!C15=0,"皆減 ",ROUND('増減額'!C15/'前年度'!C15*100,1))))</f>
        <v>18.1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-2.4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-26.3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  <v>9.1</v>
      </c>
      <c r="P15" s="37">
        <f>IF(AND('当年度'!P15=0,'前年度'!P15=0),"",IF('前年度'!P15=0,"皆増 ",IF('当年度'!P15=0,"皆減 ",ROUND('増減額'!P15/'前年度'!P15*100,1))))</f>
        <v>4.7</v>
      </c>
      <c r="Q15" s="37">
        <f>IF(AND('当年度'!Q15=0,'前年度'!Q15=0),"",IF('前年度'!Q15=0,"皆増 ",IF('当年度'!Q15=0,"皆減 ",ROUND('増減額'!Q15/'前年度'!Q15*100,1))))</f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  <v>-1.2</v>
      </c>
      <c r="X15" s="16"/>
      <c r="Y15" s="16"/>
      <c r="Z15" s="16"/>
      <c r="AA15" s="16"/>
    </row>
    <row r="16" spans="2:27" ht="21" customHeight="1">
      <c r="B16" s="22" t="s">
        <v>37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6.6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>
        <f>IF(AND('当年度'!G16=0,'前年度'!G16=0),"",IF('前年度'!G16=0,"皆増 ",IF('当年度'!G16=0,"皆減 ",ROUND('増減額'!G16/'前年度'!G16*100,1))))</f>
        <v>48.7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-36.1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IF(AND('当年度'!O16=0,'前年度'!O16=0),"",IF('前年度'!O16=0,"皆増 ",IF('当年度'!O16=0,"皆減 ",ROUND('増減額'!O16/'前年度'!O16*100,1))))</f>
        <v>1.6</v>
      </c>
      <c r="P16" s="37">
        <f>IF(AND('当年度'!P16=0,'前年度'!P16=0),"",IF('前年度'!P16=0,"皆増 ",IF('当年度'!P16=0,"皆減 ",ROUND('増減額'!P16/'前年度'!P16*100,1))))</f>
        <v>0.8</v>
      </c>
      <c r="Q16" s="37">
        <f>IF(AND('当年度'!Q16=0,'前年度'!Q16=0),"",IF('前年度'!Q16=0,"皆増 ",IF('当年度'!Q16=0,"皆減 ",ROUND('増減額'!Q16/'前年度'!Q16*100,1))))</f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  <v>-7.6</v>
      </c>
      <c r="X16" s="16"/>
      <c r="Y16" s="16"/>
      <c r="Z16" s="16"/>
      <c r="AA16" s="16"/>
    </row>
    <row r="17" spans="2:27" ht="21" customHeight="1">
      <c r="B17" s="23" t="s">
        <v>65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  <v>-11.8</v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6.5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  <v>3</v>
      </c>
      <c r="P17" s="37">
        <f>IF(AND('当年度'!P17=0,'前年度'!P17=0),"",IF('前年度'!P17=0,"皆増 ",IF('当年度'!P17=0,"皆減 ",ROUND('増減額'!P17/'前年度'!P17*100,1))))</f>
        <v>24.4</v>
      </c>
      <c r="Q17" s="37">
        <f>IF(AND('当年度'!Q17=0,'前年度'!Q17=0),"",IF('前年度'!Q17=0,"皆増 ",IF('当年度'!Q17=0,"皆減 ",ROUND('増減額'!Q17/'前年度'!Q17*100,1))))</f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>
        <f>IF(AND('当年度'!U17=0,'前年度'!U17=0),"",IF('前年度'!U17=0,"皆増 ",IF('当年度'!U17=0,"皆減 ",ROUND('増減額'!U17/'前年度'!U17*100,1))))</f>
      </c>
      <c r="V17" s="37">
        <f>IF(AND('当年度'!V17=0,'前年度'!V17=0),"",IF('前年度'!V17=0,"皆増 ",IF('当年度'!V17=0,"皆減 ",ROUND('増減額'!V17/'前年度'!V17*100,1))))</f>
      </c>
      <c r="W17" s="37">
        <f>IF(AND('当年度'!W17=0,'前年度'!W17=0),"",IF('前年度'!W17=0,"皆増 ",IF('当年度'!W17=0,"皆減 ",ROUND('増減額'!W17/'前年度'!W17*100,1))))</f>
        <v>-0.3</v>
      </c>
      <c r="X17" s="16"/>
      <c r="Y17" s="16"/>
      <c r="Z17" s="16"/>
      <c r="AA17" s="16"/>
    </row>
    <row r="18" spans="2:27" ht="21" customHeight="1">
      <c r="B18" s="22" t="s">
        <v>67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  <v>4.4</v>
      </c>
      <c r="J18" s="37">
        <f>IF(AND('当年度'!J18=0,'前年度'!J18=0),"",IF('前年度'!J18=0,"皆増 ",IF('当年度'!J18=0,"皆減 ",ROUND('増減額'!J18/'前年度'!J18*100,1))))</f>
      </c>
      <c r="K18" s="37">
        <f>IF(AND('当年度'!K18=0,'前年度'!K18=0),"",IF('前年度'!K18=0,"皆増 ",IF('当年度'!K18=0,"皆減 ",ROUND('増減額'!K18/'前年度'!K18*100,1))))</f>
        <v>19.3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-0.9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1.9</v>
      </c>
      <c r="P18" s="37">
        <f>IF(AND('当年度'!P18=0,'前年度'!P18=0),"",IF('前年度'!P18=0,"皆増 ",IF('当年度'!P18=0,"皆減 ",ROUND('増減額'!P18/'前年度'!P18*100,1))))</f>
        <v>4.8</v>
      </c>
      <c r="Q18" s="37" t="str">
        <f>IF(AND('当年度'!Q18=0,'前年度'!Q18=0),"",IF('前年度'!Q18=0,"皆増 ",IF('当年度'!Q18=0,"皆減 ",ROUND('増減額'!Q18/'前年度'!Q18*100,1))))</f>
        <v>皆減 </v>
      </c>
      <c r="R18" s="37">
        <f>IF(AND('当年度'!R18=0,'前年度'!R18=0),"",IF('前年度'!R18=0,"皆増 ",IF('当年度'!R18=0,"皆減 ",ROUND('増減額'!R18/'前年度'!R18*100,1))))</f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 t="str">
        <f>IF(AND('当年度'!U18=0,'前年度'!U18=0),"",IF('前年度'!U18=0,"皆増 ",IF('当年度'!U18=0,"皆減 ",ROUND('増減額'!U18/'前年度'!U18*100,1))))</f>
        <v>皆減 </v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  <v>3.2</v>
      </c>
      <c r="X18" s="16"/>
      <c r="Y18" s="16"/>
      <c r="Z18" s="16"/>
      <c r="AA18" s="16"/>
    </row>
    <row r="19" spans="2:27" ht="21" customHeight="1">
      <c r="B19" s="24" t="s">
        <v>66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  <v>12.8</v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</c>
      <c r="I19" s="38">
        <f>IF(AND('当年度'!I19=0,'前年度'!I19=0),"",IF('前年度'!I19=0,"皆増 ",IF('当年度'!I19=0,"皆減 ",ROUND('増減額'!I19/'前年度'!I19*100,1))))</f>
        <v>-5.9</v>
      </c>
      <c r="J19" s="38">
        <f>IF(AND('当年度'!J19=0,'前年度'!J19=0),"",IF('前年度'!J19=0,"皆増 ",IF('当年度'!J19=0,"皆減 ",ROUND('増減額'!J19/'前年度'!J19*100,1))))</f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-11.2</v>
      </c>
      <c r="N19" s="38">
        <f>IF(AND('当年度'!N19=0,'前年度'!N19=0),"",IF('前年度'!N19=0,"皆増 ",IF('当年度'!N19=0,"皆減 ",ROUND('増減額'!N19/'前年度'!N19*100,1))))</f>
        <v>-65.2</v>
      </c>
      <c r="O19" s="38">
        <f>IF(AND('当年度'!O19=0,'前年度'!O19=0),"",IF('前年度'!O19=0,"皆増 ",IF('当年度'!O19=0,"皆減 ",ROUND('増減額'!O19/'前年度'!O19*100,1))))</f>
        <v>-2.4</v>
      </c>
      <c r="P19" s="38">
        <f>IF(AND('当年度'!P19=0,'前年度'!P19=0),"",IF('前年度'!P19=0,"皆増 ",IF('当年度'!P19=0,"皆減 ",ROUND('増減額'!P19/'前年度'!P19*100,1))))</f>
        <v>2.3</v>
      </c>
      <c r="Q19" s="38">
        <f>IF(AND('当年度'!Q19=0,'前年度'!Q19=0),"",IF('前年度'!Q19=0,"皆増 ",IF('当年度'!Q19=0,"皆減 ",ROUND('増減額'!Q19/'前年度'!Q19*100,1))))</f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>
        <f>IF(AND('当年度'!U19=0,'前年度'!U19=0),"",IF('前年度'!U19=0,"皆増 ",IF('当年度'!U19=0,"皆減 ",ROUND('増減額'!U19/'前年度'!U19*100,1))))</f>
      </c>
      <c r="V19" s="38">
        <f>IF(AND('当年度'!V19=0,'前年度'!V19=0),"",IF('前年度'!V19=0,"皆増 ",IF('当年度'!V19=0,"皆減 ",ROUND('増減額'!V19/'前年度'!V19*100,1))))</f>
      </c>
      <c r="W19" s="38">
        <f>IF(AND('当年度'!W19=0,'前年度'!W19=0),"",IF('前年度'!W19=0,"皆増 ",IF('当年度'!W19=0,"皆減 ",ROUND('増減額'!W19/'前年度'!W19*100,1))))</f>
        <v>-3</v>
      </c>
      <c r="X19" s="16"/>
      <c r="Y19" s="16"/>
      <c r="Z19" s="16"/>
      <c r="AA19" s="16"/>
    </row>
    <row r="20" spans="2:27" ht="21" customHeight="1">
      <c r="B20" s="22" t="s">
        <v>38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5.4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5.5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IF(AND('当年度'!O20=0,'前年度'!O20=0),"",IF('前年度'!O20=0,"皆増 ",IF('当年度'!O20=0,"皆減 ",ROUND('増減額'!O20/'前年度'!O20*100,1))))</f>
        <v>4.1</v>
      </c>
      <c r="P20" s="39">
        <f>IF(AND('当年度'!P20=0,'前年度'!P20=0),"",IF('前年度'!P20=0,"皆増 ",IF('当年度'!P20=0,"皆減 ",ROUND('増減額'!P20/'前年度'!P20*100,1))))</f>
        <v>1.8</v>
      </c>
      <c r="Q20" s="39">
        <f>IF(AND('当年度'!Q20=0,'前年度'!Q20=0),"",IF('前年度'!Q20=0,"皆増 ",IF('当年度'!Q20=0,"皆減 ",ROUND('増減額'!Q20/'前年度'!Q20*100,1))))</f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  <v>5.3</v>
      </c>
      <c r="V20" s="39">
        <f>IF(AND('当年度'!V20=0,'前年度'!V20=0),"",IF('前年度'!V20=0,"皆増 ",IF('当年度'!V20=0,"皆減 ",ROUND('増減額'!V20/'前年度'!V20*100,1))))</f>
      </c>
      <c r="W20" s="39">
        <f>IF(AND('当年度'!W20=0,'前年度'!W20=0),"",IF('前年度'!W20=0,"皆増 ",IF('当年度'!W20=0,"皆減 ",ROUND('増減額'!W20/'前年度'!W20*100,1))))</f>
        <v>4.7</v>
      </c>
      <c r="X20" s="16"/>
      <c r="Y20" s="16"/>
      <c r="Z20" s="16"/>
      <c r="AA20" s="16"/>
    </row>
    <row r="21" spans="2:27" ht="21" customHeight="1">
      <c r="B21" s="22" t="s">
        <v>39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-8.2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-5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6.3</v>
      </c>
      <c r="P21" s="37">
        <f>IF(AND('当年度'!P21=0,'前年度'!P21=0),"",IF('前年度'!P21=0,"皆増 ",IF('当年度'!P21=0,"皆減 ",ROUND('増減額'!P21/'前年度'!P21*100,1))))</f>
        <v>8.8</v>
      </c>
      <c r="Q21" s="37">
        <f>IF(AND('当年度'!Q21=0,'前年度'!Q21=0),"",IF('前年度'!Q21=0,"皆増 ",IF('当年度'!Q21=0,"皆減 ",ROUND('増減額'!Q21/'前年度'!Q21*100,1))))</f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 t="str">
        <f>IF(AND('当年度'!U21=0,'前年度'!U21=0),"",IF('前年度'!U21=0,"皆増 ",IF('当年度'!U21=0,"皆減 ",ROUND('増減額'!U21/'前年度'!U21*100,1))))</f>
        <v>皆減 </v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  <v>-1.7</v>
      </c>
      <c r="X21" s="16"/>
      <c r="Y21" s="16"/>
      <c r="Z21" s="16"/>
      <c r="AA21" s="16"/>
    </row>
    <row r="22" spans="2:27" ht="21" customHeight="1">
      <c r="B22" s="22" t="s">
        <v>40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  <v>1.1</v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6.5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IF(AND('当年度'!O22=0,'前年度'!O22=0),"",IF('前年度'!O22=0,"皆増 ",IF('当年度'!O22=0,"皆減 ",ROUND('増減額'!O22/'前年度'!O22*100,1))))</f>
        <v>3.4</v>
      </c>
      <c r="P22" s="37">
        <f>IF(AND('当年度'!P22=0,'前年度'!P22=0),"",IF('前年度'!P22=0,"皆増 ",IF('当年度'!P22=0,"皆減 ",ROUND('増減額'!P22/'前年度'!P22*100,1))))</f>
        <v>-1</v>
      </c>
      <c r="Q22" s="37">
        <f>IF(AND('当年度'!Q22=0,'前年度'!Q22=0),"",IF('前年度'!Q22=0,"皆増 ",IF('当年度'!Q22=0,"皆減 ",ROUND('増減額'!Q22/'前年度'!Q22*100,1))))</f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  <v>1.8</v>
      </c>
      <c r="V22" s="37">
        <f>IF(AND('当年度'!V22=0,'前年度'!V22=0),"",IF('前年度'!V22=0,"皆増 ",IF('当年度'!V22=0,"皆減 ",ROUND('増減額'!V22/'前年度'!V22*100,1))))</f>
      </c>
      <c r="W22" s="37">
        <f>IF(AND('当年度'!W22=0,'前年度'!W22=0),"",IF('前年度'!W22=0,"皆増 ",IF('当年度'!W22=0,"皆減 ",ROUND('増減額'!W22/'前年度'!W22*100,1))))</f>
        <v>1.7</v>
      </c>
      <c r="X22" s="16"/>
      <c r="Y22" s="16"/>
      <c r="Z22" s="16"/>
      <c r="AA22" s="16"/>
    </row>
    <row r="23" spans="2:27" ht="21" customHeight="1">
      <c r="B23" s="22" t="s">
        <v>41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-3.9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-11.5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IF(AND('当年度'!O23=0,'前年度'!O23=0),"",IF('前年度'!O23=0,"皆増 ",IF('当年度'!O23=0,"皆減 ",ROUND('増減額'!O23/'前年度'!O23*100,1))))</f>
        <v>6.5</v>
      </c>
      <c r="P23" s="37">
        <f>IF(AND('当年度'!P23=0,'前年度'!P23=0),"",IF('前年度'!P23=0,"皆増 ",IF('当年度'!P23=0,"皆減 ",ROUND('増減額'!P23/'前年度'!P23*100,1))))</f>
        <v>15.9</v>
      </c>
      <c r="Q23" s="37">
        <f>IF(AND('当年度'!Q23=0,'前年度'!Q23=0),"",IF('前年度'!Q23=0,"皆増 ",IF('当年度'!Q23=0,"皆減 ",ROUND('増減額'!Q23/'前年度'!Q23*100,1))))</f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  <v>152.5</v>
      </c>
      <c r="V23" s="37">
        <f>IF(AND('当年度'!V23=0,'前年度'!V23=0),"",IF('前年度'!V23=0,"皆増 ",IF('当年度'!V23=0,"皆減 ",ROUND('増減額'!V23/'前年度'!V23*100,1))))</f>
      </c>
      <c r="W23" s="37">
        <f>IF(AND('当年度'!W23=0,'前年度'!W23=0),"",IF('前年度'!W23=0,"皆増 ",IF('当年度'!W23=0,"皆減 ",ROUND('増減額'!W23/'前年度'!W23*100,1))))</f>
        <v>-0.2</v>
      </c>
      <c r="X23" s="16"/>
      <c r="Y23" s="16"/>
      <c r="Z23" s="16"/>
      <c r="AA23" s="16"/>
    </row>
    <row r="24" spans="2:27" ht="21" customHeight="1">
      <c r="B24" s="22" t="s">
        <v>42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-13.9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17.3</v>
      </c>
      <c r="N24" s="37">
        <f>IF(AND('当年度'!N24=0,'前年度'!N24=0),"",IF('前年度'!N24=0,"皆増 ",IF('当年度'!N24=0,"皆減 ",ROUND('増減額'!N24/'前年度'!N24*100,1))))</f>
      </c>
      <c r="O24" s="37">
        <f>IF(AND('当年度'!O24=0,'前年度'!O24=0),"",IF('前年度'!O24=0,"皆増 ",IF('当年度'!O24=0,"皆減 ",ROUND('増減額'!O24/'前年度'!O24*100,1))))</f>
        <v>2.8</v>
      </c>
      <c r="P24" s="37">
        <f>IF(AND('当年度'!P24=0,'前年度'!P24=0),"",IF('前年度'!P24=0,"皆増 ",IF('当年度'!P24=0,"皆減 ",ROUND('増減額'!P24/'前年度'!P24*100,1))))</f>
        <v>9</v>
      </c>
      <c r="Q24" s="37">
        <f>IF(AND('当年度'!Q24=0,'前年度'!Q24=0),"",IF('前年度'!Q24=0,"皆増 ",IF('当年度'!Q24=0,"皆減 ",ROUND('増減額'!Q24/'前年度'!Q24*100,1))))</f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>
        <f>IF(AND('当年度'!U24=0,'前年度'!U24=0),"",IF('前年度'!U24=0,"皆増 ",IF('当年度'!U24=0,"皆減 ",ROUND('増減額'!U24/'前年度'!U24*100,1))))</f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  <v>-7.4</v>
      </c>
      <c r="X24" s="16"/>
      <c r="Y24" s="16"/>
      <c r="Z24" s="16"/>
      <c r="AA24" s="16"/>
    </row>
    <row r="25" spans="2:27" ht="21" customHeight="1">
      <c r="B25" s="22" t="s">
        <v>43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  <v>4</v>
      </c>
      <c r="J25" s="37">
        <f>IF(AND('当年度'!J25=0,'前年度'!J25=0),"",IF('前年度'!J25=0,"皆増 ",IF('当年度'!J25=0,"皆減 ",ROUND('増減額'!J25/'前年度'!J25*100,1))))</f>
      </c>
      <c r="K25" s="37">
        <f>IF(AND('当年度'!K25=0,'前年度'!K25=0),"",IF('前年度'!K25=0,"皆増 ",IF('当年度'!K25=0,"皆減 ",ROUND('増減額'!K25/'前年度'!K25*100,1))))</f>
        <v>0</v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8.7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  <v>1</v>
      </c>
      <c r="P25" s="37">
        <f>IF(AND('当年度'!P25=0,'前年度'!P25=0),"",IF('前年度'!P25=0,"皆増 ",IF('当年度'!P25=0,"皆減 ",ROUND('増減額'!P25/'前年度'!P25*100,1))))</f>
        <v>16.7</v>
      </c>
      <c r="Q25" s="37">
        <f>IF(AND('当年度'!Q25=0,'前年度'!Q25=0),"",IF('前年度'!Q25=0,"皆増 ",IF('当年度'!Q25=0,"皆減 ",ROUND('増減額'!Q25/'前年度'!Q25*100,1))))</f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  <v>7.4</v>
      </c>
      <c r="X25" s="16"/>
      <c r="Y25" s="16"/>
      <c r="Z25" s="16"/>
      <c r="AA25" s="16"/>
    </row>
    <row r="26" spans="2:27" ht="21" customHeight="1">
      <c r="B26" s="22" t="s">
        <v>44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-10.9</v>
      </c>
      <c r="J26" s="37">
        <f>IF(AND('当年度'!J26=0,'前年度'!J26=0),"",IF('前年度'!J26=0,"皆増 ",IF('当年度'!J26=0,"皆減 ",ROUND('増減額'!J26/'前年度'!J26*100,1))))</f>
      </c>
      <c r="K26" s="37">
        <f>IF(AND('当年度'!K26=0,'前年度'!K26=0),"",IF('前年度'!K26=0,"皆増 ",IF('当年度'!K26=0,"皆減 ",ROUND('増減額'!K26/'前年度'!K26*100,1))))</f>
        <v>0</v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-3.4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  <v>8.5</v>
      </c>
      <c r="P26" s="37">
        <f>IF(AND('当年度'!P26=0,'前年度'!P26=0),"",IF('前年度'!P26=0,"皆増 ",IF('当年度'!P26=0,"皆減 ",ROUND('増減額'!P26/'前年度'!P26*100,1))))</f>
        <v>5.7</v>
      </c>
      <c r="Q26" s="37">
        <f>IF(AND('当年度'!Q26=0,'前年度'!Q26=0),"",IF('前年度'!Q26=0,"皆増 ",IF('当年度'!Q26=0,"皆減 ",ROUND('増減額'!Q26/'前年度'!Q26*100,1))))</f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  <v>0.5</v>
      </c>
      <c r="X26" s="16"/>
      <c r="Y26" s="16"/>
      <c r="Z26" s="16"/>
      <c r="AA26" s="16"/>
    </row>
    <row r="27" spans="2:27" ht="21" customHeight="1">
      <c r="B27" s="22" t="s">
        <v>45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  <v>-47.3</v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-8.4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571.3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40.1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2.9</v>
      </c>
      <c r="P27" s="37">
        <f>IF(AND('当年度'!P27=0,'前年度'!P27=0),"",IF('前年度'!P27=0,"皆増 ",IF('当年度'!P27=0,"皆減 ",ROUND('増減額'!P27/'前年度'!P27*100,1))))</f>
        <v>-2.4</v>
      </c>
      <c r="Q27" s="37">
        <f>IF(AND('当年度'!Q27=0,'前年度'!Q27=0),"",IF('前年度'!Q27=0,"皆増 ",IF('当年度'!Q27=0,"皆減 ",ROUND('増減額'!Q27/'前年度'!Q27*100,1))))</f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  <v>-45.3</v>
      </c>
      <c r="V27" s="37">
        <f>IF(AND('当年度'!V27=0,'前年度'!V27=0),"",IF('前年度'!V27=0,"皆増 ",IF('当年度'!V27=0,"皆減 ",ROUND('増減額'!V27/'前年度'!V27*100,1))))</f>
      </c>
      <c r="W27" s="37">
        <f>IF(AND('当年度'!W27=0,'前年度'!W27=0),"",IF('前年度'!W27=0,"皆増 ",IF('当年度'!W27=0,"皆減 ",ROUND('増減額'!W27/'前年度'!W27*100,1))))</f>
        <v>-20.2</v>
      </c>
      <c r="X27" s="16"/>
      <c r="Y27" s="16"/>
      <c r="Z27" s="16"/>
      <c r="AA27" s="16"/>
    </row>
    <row r="28" spans="2:27" ht="21" customHeight="1">
      <c r="B28" s="22" t="s">
        <v>46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10.3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2.3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IF(AND('当年度'!O28=0,'前年度'!O28=0),"",IF('前年度'!O28=0,"皆増 ",IF('当年度'!O28=0,"皆減 ",ROUND('増減額'!O28/'前年度'!O28*100,1))))</f>
        <v>0</v>
      </c>
      <c r="P28" s="37">
        <f>IF(AND('当年度'!P28=0,'前年度'!P28=0),"",IF('前年度'!P28=0,"皆増 ",IF('当年度'!P28=0,"皆減 ",ROUND('増減額'!P28/'前年度'!P28*100,1))))</f>
        <v>3.9</v>
      </c>
      <c r="Q28" s="37">
        <f>IF(AND('当年度'!Q28=0,'前年度'!Q28=0),"",IF('前年度'!Q28=0,"皆増 ",IF('当年度'!Q28=0,"皆減 ",ROUND('増減額'!Q28/'前年度'!Q28*100,1))))</f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>
        <f>IF(AND('当年度'!U28=0,'前年度'!U28=0),"",IF('前年度'!U28=0,"皆増 ",IF('当年度'!U28=0,"皆減 ",ROUND('増減額'!U28/'前年度'!U28*100,1))))</f>
        <v>0</v>
      </c>
      <c r="V28" s="37">
        <f>IF(AND('当年度'!V28=0,'前年度'!V28=0),"",IF('前年度'!V28=0,"皆増 ",IF('当年度'!V28=0,"皆減 ",ROUND('増減額'!V28/'前年度'!V28*100,1))))</f>
      </c>
      <c r="W28" s="37">
        <f>IF(AND('当年度'!W28=0,'前年度'!W28=0),"",IF('前年度'!W28=0,"皆増 ",IF('当年度'!W28=0,"皆減 ",ROUND('増減額'!W28/'前年度'!W28*100,1))))</f>
        <v>3</v>
      </c>
      <c r="X28" s="16"/>
      <c r="Y28" s="16"/>
      <c r="Z28" s="16"/>
      <c r="AA28" s="16"/>
    </row>
    <row r="29" spans="2:27" ht="21" customHeight="1">
      <c r="B29" s="22" t="s">
        <v>47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  <v>-65.6</v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>
        <f>IF(AND('当年度'!K29=0,'前年度'!K29=0),"",IF('前年度'!K29=0,"皆増 ",IF('当年度'!K29=0,"皆減 ",ROUND('増減額'!K29/'前年度'!K29*100,1))))</f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-10.6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IF(AND('当年度'!O29=0,'前年度'!O29=0),"",IF('前年度'!O29=0,"皆増 ",IF('当年度'!O29=0,"皆減 ",ROUND('増減額'!O29/'前年度'!O29*100,1))))</f>
        <v>10.1</v>
      </c>
      <c r="P29" s="37">
        <f>IF(AND('当年度'!P29=0,'前年度'!P29=0),"",IF('前年度'!P29=0,"皆増 ",IF('当年度'!P29=0,"皆減 ",ROUND('増減額'!P29/'前年度'!P29*100,1))))</f>
        <v>6.8</v>
      </c>
      <c r="Q29" s="37">
        <f>IF(AND('当年度'!Q29=0,'前年度'!Q29=0),"",IF('前年度'!Q29=0,"皆増 ",IF('当年度'!Q29=0,"皆減 ",ROUND('増減額'!Q29/'前年度'!Q29*100,1))))</f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>
        <f>IF(AND('当年度'!U29=0,'前年度'!U29=0),"",IF('前年度'!U29=0,"皆増 ",IF('当年度'!U29=0,"皆減 ",ROUND('増減額'!U29/'前年度'!U29*100,1))))</f>
      </c>
      <c r="V29" s="37">
        <f>IF(AND('当年度'!V29=0,'前年度'!V29=0),"",IF('前年度'!V29=0,"皆増 ",IF('当年度'!V29=0,"皆減 ",ROUND('増減額'!V29/'前年度'!V29*100,1))))</f>
      </c>
      <c r="W29" s="37">
        <f>IF(AND('当年度'!W29=0,'前年度'!W29=0),"",IF('前年度'!W29=0,"皆増 ",IF('当年度'!W29=0,"皆減 ",ROUND('増減額'!W29/'前年度'!W29*100,1))))</f>
        <v>-34.9</v>
      </c>
      <c r="X29" s="16"/>
      <c r="Y29" s="16"/>
      <c r="Z29" s="16"/>
      <c r="AA29" s="16"/>
    </row>
    <row r="30" spans="2:27" ht="21" customHeight="1">
      <c r="B30" s="22" t="s">
        <v>68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  <v>-37.8</v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-2.3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IF(AND('当年度'!O30=0,'前年度'!O30=0),"",IF('前年度'!O30=0,"皆増 ",IF('当年度'!O30=0,"皆減 ",ROUND('増減額'!O30/'前年度'!O30*100,1))))</f>
        <v>-1.3</v>
      </c>
      <c r="P30" s="37">
        <f>IF(AND('当年度'!P30=0,'前年度'!P30=0),"",IF('前年度'!P30=0,"皆増 ",IF('当年度'!P30=0,"皆減 ",ROUND('増減額'!P30/'前年度'!P30*100,1))))</f>
        <v>13.5</v>
      </c>
      <c r="Q30" s="37">
        <f>IF(AND('当年度'!Q30=0,'前年度'!Q30=0),"",IF('前年度'!Q30=0,"皆増 ",IF('当年度'!Q30=0,"皆減 ",ROUND('増減額'!Q30/'前年度'!Q30*100,1))))</f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  <v>23.1</v>
      </c>
      <c r="V30" s="37">
        <f>IF(AND('当年度'!V30=0,'前年度'!V30=0),"",IF('前年度'!V30=0,"皆増 ",IF('当年度'!V30=0,"皆減 ",ROUND('増減額'!V30/'前年度'!V30*100,1))))</f>
      </c>
      <c r="W30" s="37">
        <f>IF(AND('当年度'!W30=0,'前年度'!W30=0),"",IF('前年度'!W30=0,"皆増 ",IF('当年度'!W30=0,"皆減 ",ROUND('増減額'!W30/'前年度'!W30*100,1))))</f>
        <v>-9.8</v>
      </c>
      <c r="X30" s="16"/>
      <c r="Y30" s="16"/>
      <c r="Z30" s="16"/>
      <c r="AA30" s="16"/>
    </row>
    <row r="31" spans="2:27" ht="21" customHeight="1">
      <c r="B31" s="22" t="s">
        <v>69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  <v>-10.3</v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8.3</v>
      </c>
      <c r="J31" s="37">
        <f>IF(AND('当年度'!J31=0,'前年度'!J31=0),"",IF('前年度'!J31=0,"皆増 ",IF('当年度'!J31=0,"皆減 ",ROUND('増減額'!J31/'前年度'!J31*100,1))))</f>
      </c>
      <c r="K31" s="37" t="str">
        <f>IF(AND('当年度'!K31=0,'前年度'!K31=0),"",IF('前年度'!K31=0,"皆増 ",IF('当年度'!K31=0,"皆減 ",ROUND('増減額'!K31/'前年度'!K31*100,1))))</f>
        <v>皆増 </v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-3.3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1.4</v>
      </c>
      <c r="P31" s="37">
        <f>IF(AND('当年度'!P31=0,'前年度'!P31=0),"",IF('前年度'!P31=0,"皆増 ",IF('当年度'!P31=0,"皆減 ",ROUND('増減額'!P31/'前年度'!P31*100,1))))</f>
        <v>6.2</v>
      </c>
      <c r="Q31" s="37">
        <f>IF(AND('当年度'!Q31=0,'前年度'!Q31=0),"",IF('前年度'!Q31=0,"皆増 ",IF('当年度'!Q31=0,"皆減 ",ROUND('増減額'!Q31/'前年度'!Q31*100,1))))</f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  <v>3.9</v>
      </c>
      <c r="X31" s="16"/>
      <c r="Y31" s="16"/>
      <c r="Z31" s="16"/>
      <c r="AA31" s="16"/>
    </row>
    <row r="32" spans="2:27" ht="21" customHeight="1">
      <c r="B32" s="22" t="s">
        <v>70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-12.7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2.5</v>
      </c>
      <c r="P32" s="37">
        <f>IF(AND('当年度'!P32=0,'前年度'!P32=0),"",IF('前年度'!P32=0,"皆増 ",IF('当年度'!P32=0,"皆減 ",ROUND('増減額'!P32/'前年度'!P32*100,1))))</f>
        <v>5.4</v>
      </c>
      <c r="Q32" s="37">
        <f>IF(AND('当年度'!Q32=0,'前年度'!Q32=0),"",IF('前年度'!Q32=0,"皆増 ",IF('当年度'!Q32=0,"皆減 ",ROUND('増減額'!Q32/'前年度'!Q32*100,1))))</f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>
        <f>IF(AND('当年度'!U32=0,'前年度'!U32=0),"",IF('前年度'!U32=0,"皆増 ",IF('当年度'!U32=0,"皆減 ",ROUND('増減額'!U32/'前年度'!U32*100,1))))</f>
      </c>
      <c r="V32" s="37">
        <f>IF(AND('当年度'!V32=0,'前年度'!V32=0),"",IF('前年度'!V32=0,"皆増 ",IF('当年度'!V32=0,"皆減 ",ROUND('増減額'!V32/'前年度'!V32*100,1))))</f>
      </c>
      <c r="W32" s="37">
        <f>IF(AND('当年度'!W32=0,'前年度'!W32=0),"",IF('前年度'!W32=0,"皆増 ",IF('当年度'!W32=0,"皆減 ",ROUND('増減額'!W32/'前年度'!W32*100,1))))</f>
        <v>0.8</v>
      </c>
      <c r="X32" s="16"/>
      <c r="Y32" s="16"/>
      <c r="Z32" s="16"/>
      <c r="AA32" s="16"/>
    </row>
    <row r="33" spans="2:27" ht="21" customHeight="1">
      <c r="B33" s="22" t="s">
        <v>48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-15.1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-61.5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-2.5</v>
      </c>
      <c r="P33" s="37">
        <f>IF(AND('当年度'!P33=0,'前年度'!P33=0),"",IF('前年度'!P33=0,"皆増 ",IF('当年度'!P33=0,"皆減 ",ROUND('増減額'!P33/'前年度'!P33*100,1))))</f>
        <v>-0.6</v>
      </c>
      <c r="Q33" s="37">
        <f>IF(AND('当年度'!Q33=0,'前年度'!Q33=0),"",IF('前年度'!Q33=0,"皆増 ",IF('当年度'!Q33=0,"皆減 ",ROUND('増減額'!Q33/'前年度'!Q33*100,1))))</f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  <v>10.4</v>
      </c>
      <c r="V33" s="37">
        <f>IF(AND('当年度'!V33=0,'前年度'!V33=0),"",IF('前年度'!V33=0,"皆増 ",IF('当年度'!V33=0,"皆減 ",ROUND('増減額'!V33/'前年度'!V33*100,1))))</f>
      </c>
      <c r="W33" s="37">
        <f>IF(AND('当年度'!W33=0,'前年度'!W33=0),"",IF('前年度'!W33=0,"皆増 ",IF('当年度'!W33=0,"皆減 ",ROUND('増減額'!W33/'前年度'!W33*100,1))))</f>
        <v>-23.5</v>
      </c>
      <c r="X33" s="16"/>
      <c r="Y33" s="16"/>
      <c r="Z33" s="16"/>
      <c r="AA33" s="16"/>
    </row>
    <row r="34" spans="2:27" ht="21" customHeight="1">
      <c r="B34" s="22" t="s">
        <v>49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-98.2</v>
      </c>
      <c r="I34" s="37">
        <f>IF(AND('当年度'!I34=0,'前年度'!I34=0),"",IF('前年度'!I34=0,"皆増 ",IF('当年度'!I34=0,"皆減 ",ROUND('増減額'!I34/'前年度'!I34*100,1))))</f>
        <v>5.1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-2.7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IF(AND('当年度'!O34=0,'前年度'!O34=0),"",IF('前年度'!O34=0,"皆増 ",IF('当年度'!O34=0,"皆減 ",ROUND('増減額'!O34/'前年度'!O34*100,1))))</f>
        <v>11.8</v>
      </c>
      <c r="P34" s="37">
        <f>IF(AND('当年度'!P34=0,'前年度'!P34=0),"",IF('前年度'!P34=0,"皆増 ",IF('当年度'!P34=0,"皆減 ",ROUND('増減額'!P34/'前年度'!P34*100,1))))</f>
        <v>2.3</v>
      </c>
      <c r="Q34" s="37">
        <f>IF(AND('当年度'!Q34=0,'前年度'!Q34=0),"",IF('前年度'!Q34=0,"皆増 ",IF('当年度'!Q34=0,"皆減 ",ROUND('増減額'!Q34/'前年度'!Q34*100,1))))</f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 t="str">
        <f>IF(AND('当年度'!U34=0,'前年度'!U34=0),"",IF('前年度'!U34=0,"皆増 ",IF('当年度'!U34=0,"皆減 ",ROUND('増減額'!U34/'前年度'!U34*100,1))))</f>
        <v>皆増 </v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  <v>4.8</v>
      </c>
      <c r="X34" s="16"/>
      <c r="Y34" s="16"/>
      <c r="Z34" s="16"/>
      <c r="AA34" s="16"/>
    </row>
    <row r="35" spans="2:27" ht="22.5" customHeight="1">
      <c r="B35" s="25" t="s">
        <v>50</v>
      </c>
      <c r="C35" s="40">
        <f>IF(AND('当年度'!C35=0,'前年度'!C35=0),"",IF('前年度'!C35=0,"皆増 ",IF('当年度'!C35=0,"皆減 ",ROUND('増減額'!C35/'前年度'!C35*100,1))))</f>
        <v>18.1</v>
      </c>
      <c r="D35" s="40">
        <f>IF(AND('当年度'!D35=0,'前年度'!D35=0),"",IF('前年度'!D35=0,"皆増 ",IF('当年度'!D35=0,"皆減 ",ROUND('増減額'!D35/'前年度'!D35*100,1))))</f>
        <v>-1.5</v>
      </c>
      <c r="E35" s="40">
        <f>IF(AND('当年度'!E35=0,'前年度'!E35=0),"",IF('前年度'!E35=0,"皆増 ",IF('当年度'!E35=0,"皆減 ",ROUND('増減額'!E35/'前年度'!E35*100,1))))</f>
        <v>-3.8</v>
      </c>
      <c r="F35" s="40">
        <f>IF(AND('当年度'!F35=0,'前年度'!F35=0),"",IF('前年度'!F35=0,"皆増 ",IF('当年度'!F35=0,"皆減 ",ROUND('増減額'!F35/'前年度'!F35*100,1))))</f>
        <v>0</v>
      </c>
      <c r="G35" s="40">
        <f>IF(AND('当年度'!G35=0,'前年度'!G35=0),"",IF('前年度'!G35=0,"皆増 ",IF('当年度'!G35=0,"皆減 ",ROUND('増減額'!G35/'前年度'!G35*100,1))))</f>
        <v>48.5</v>
      </c>
      <c r="H35" s="40">
        <f>IF(AND('当年度'!H35=0,'前年度'!H35=0),"",IF('前年度'!H35=0,"皆増 ",IF('当年度'!H35=0,"皆減 ",ROUND('増減額'!H35/'前年度'!H35*100,1))))</f>
        <v>-70.1</v>
      </c>
      <c r="I35" s="40">
        <f>IF(AND('当年度'!I35=0,'前年度'!I35=0),"",IF('前年度'!I35=0,"皆増 ",IF('当年度'!I35=0,"皆減 ",ROUND('増減額'!I35/'前年度'!I35*100,1))))</f>
        <v>1.9</v>
      </c>
      <c r="J35" s="40">
        <f>IF(AND('当年度'!J35=0,'前年度'!J35=0),"",IF('前年度'!J35=0,"皆増 ",IF('当年度'!J35=0,"皆減 ",ROUND('増減額'!J35/'前年度'!J35*100,1))))</f>
        <v>-12.1</v>
      </c>
      <c r="K35" s="40">
        <f>IF(AND('当年度'!K35=0,'前年度'!K35=0),"",IF('前年度'!K35=0,"皆増 ",IF('当年度'!K35=0,"皆減 ",ROUND('増減額'!K35/'前年度'!K35*100,1))))</f>
        <v>19.3</v>
      </c>
      <c r="L35" s="40" t="str">
        <f>IF(AND('当年度'!L35=0,'前年度'!L35=0),"",IF('前年度'!L35=0,"皆増 ",IF('当年度'!L35=0,"皆減 ",ROUND('増減額'!L35/'前年度'!L35*100,1))))</f>
        <v>皆減 </v>
      </c>
      <c r="M35" s="40">
        <f>IF(AND('当年度'!M35=0,'前年度'!M35=0),"",IF('前年度'!M35=0,"皆増 ",IF('当年度'!M35=0,"皆減 ",ROUND('増減額'!M35/'前年度'!M35*100,1))))</f>
        <v>-1.3</v>
      </c>
      <c r="N35" s="40">
        <f>IF(AND('当年度'!N35=0,'前年度'!N35=0),"",IF('前年度'!N35=0,"皆増 ",IF('当年度'!N35=0,"皆減 ",ROUND('増減額'!N35/'前年度'!N35*100,1))))</f>
        <v>-65.2</v>
      </c>
      <c r="O35" s="40">
        <f>IF(AND('当年度'!O35=0,'前年度'!O35=0),"",IF('前年度'!O35=0,"皆増 ",IF('当年度'!O35=0,"皆減 ",ROUND('増減額'!O35/'前年度'!O35*100,1))))</f>
        <v>4.8</v>
      </c>
      <c r="P35" s="40">
        <f>IF(AND('当年度'!P35=0,'前年度'!P35=0),"",IF('前年度'!P35=0,"皆増 ",IF('当年度'!P35=0,"皆減 ",ROUND('増減額'!P35/'前年度'!P35*100,1))))</f>
        <v>4.1</v>
      </c>
      <c r="Q35" s="40">
        <f>IF(AND('当年度'!Q35=0,'前年度'!Q35=0),"",IF('前年度'!Q35=0,"皆増 ",IF('当年度'!Q35=0,"皆減 ",ROUND('増減額'!Q35/'前年度'!Q35*100,1))))</f>
        <v>-10.9</v>
      </c>
      <c r="R35" s="40">
        <f>IF(AND('当年度'!R35=0,'前年度'!R35=0),"",IF('前年度'!R35=0,"皆増 ",IF('当年度'!R35=0,"皆減 ",ROUND('増減額'!R35/'前年度'!R35*100,1))))</f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  <v>-77.7</v>
      </c>
      <c r="V35" s="40">
        <f>IF(AND('当年度'!V35=0,'前年度'!V35=0),"",IF('前年度'!V35=0,"皆増 ",IF('当年度'!V35=0,"皆減 ",ROUND('増減額'!V35/'前年度'!V35*100,1))))</f>
      </c>
      <c r="W35" s="40">
        <f>IF(AND('当年度'!W35=0,'前年度'!W35=0),"",IF('前年度'!W35=0,"皆増 ",IF('当年度'!W35=0,"皆減 ",ROUND('増減額'!W35/'前年度'!W35*100,1))))</f>
        <v>1.9</v>
      </c>
      <c r="X35" s="16"/>
      <c r="Y35" s="16"/>
      <c r="Z35" s="16"/>
      <c r="AA35" s="16"/>
    </row>
    <row r="36" spans="2:27" ht="22.5" customHeight="1">
      <c r="B36" s="25" t="s">
        <v>51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  <v>-48.6</v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-98.2</v>
      </c>
      <c r="I36" s="40">
        <f>IF(AND('当年度'!I36=0,'前年度'!I36=0),"",IF('前年度'!I36=0,"皆増 ",IF('当年度'!I36=0,"皆減 ",ROUND('増減額'!I36/'前年度'!I36*100,1))))</f>
        <v>-4.3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170.7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-6.9</v>
      </c>
      <c r="N36" s="40">
        <f>IF(AND('当年度'!N36=0,'前年度'!N36=0),"",IF('前年度'!N36=0,"皆増 ",IF('当年度'!N36=0,"皆減 ",ROUND('増減額'!N36/'前年度'!N36*100,1))))</f>
      </c>
      <c r="O36" s="40">
        <f>IF(AND('当年度'!O36=0,'前年度'!O36=0),"",IF('前年度'!O36=0,"皆増 ",IF('当年度'!O36=0,"皆減 ",ROUND('増減額'!O36/'前年度'!O36*100,1))))</f>
        <v>3.4</v>
      </c>
      <c r="P36" s="40">
        <f>IF(AND('当年度'!P36=0,'前年度'!P36=0),"",IF('前年度'!P36=0,"皆増 ",IF('当年度'!P36=0,"皆減 ",ROUND('増減額'!P36/'前年度'!P36*100,1))))</f>
        <v>5.3</v>
      </c>
      <c r="Q36" s="40">
        <f>IF(AND('当年度'!Q36=0,'前年度'!Q36=0),"",IF('前年度'!Q36=0,"皆増 ",IF('当年度'!Q36=0,"皆減 ",ROUND('増減額'!Q36/'前年度'!Q36*100,1))))</f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  <v>367.7</v>
      </c>
      <c r="V36" s="40">
        <f>IF(AND('当年度'!V36=0,'前年度'!V36=0),"",IF('前年度'!V36=0,"皆増 ",IF('当年度'!V36=0,"皆減 ",ROUND('増減額'!V36/'前年度'!V36*100,1))))</f>
      </c>
      <c r="W36" s="40">
        <f>IF(AND('当年度'!W36=0,'前年度'!W36=0),"",IF('前年度'!W36=0,"皆増 ",IF('当年度'!W36=0,"皆減 ",ROUND('増減額'!W36/'前年度'!W36*100,1))))</f>
        <v>-4.9</v>
      </c>
      <c r="X36" s="16"/>
      <c r="Y36" s="16"/>
      <c r="Z36" s="16"/>
      <c r="AA36" s="16"/>
    </row>
    <row r="37" spans="2:27" ht="22.5" customHeight="1">
      <c r="B37" s="25" t="s">
        <v>52</v>
      </c>
      <c r="C37" s="40">
        <f>IF(AND('当年度'!C37=0,'前年度'!C37=0),"",IF('前年度'!C37=0,"皆増 ",IF('当年度'!C37=0,"皆減 ",ROUND('増減額'!C37/'前年度'!C37*100,1))))</f>
        <v>18.1</v>
      </c>
      <c r="D37" s="40">
        <f>IF(AND('当年度'!D37=0,'前年度'!D37=0),"",IF('前年度'!D37=0,"皆増 ",IF('当年度'!D37=0,"皆減 ",ROUND('増減額'!D37/'前年度'!D37*100,1))))</f>
        <v>-32.5</v>
      </c>
      <c r="E37" s="40">
        <f>IF(AND('当年度'!E37=0,'前年度'!E37=0),"",IF('前年度'!E37=0,"皆増 ",IF('当年度'!E37=0,"皆減 ",ROUND('増減額'!E37/'前年度'!E37*100,1))))</f>
        <v>-3.8</v>
      </c>
      <c r="F37" s="40">
        <f>IF(AND('当年度'!F37=0,'前年度'!F37=0),"",IF('前年度'!F37=0,"皆増 ",IF('当年度'!F37=0,"皆減 ",ROUND('増減額'!F37/'前年度'!F37*100,1))))</f>
        <v>0</v>
      </c>
      <c r="G37" s="40">
        <f>IF(AND('当年度'!G37=0,'前年度'!G37=0),"",IF('前年度'!G37=0,"皆増 ",IF('当年度'!G37=0,"皆減 ",ROUND('増減額'!G37/'前年度'!G37*100,1))))</f>
        <v>48.5</v>
      </c>
      <c r="H37" s="40">
        <f>IF(AND('当年度'!H37=0,'前年度'!H37=0),"",IF('前年度'!H37=0,"皆増 ",IF('当年度'!H37=0,"皆減 ",ROUND('増減額'!H37/'前年度'!H37*100,1))))</f>
        <v>-73.1</v>
      </c>
      <c r="I37" s="40">
        <f>IF(AND('当年度'!I37=0,'前年度'!I37=0),"",IF('前年度'!I37=0,"皆増 ",IF('当年度'!I37=0,"皆減 ",ROUND('増減額'!I37/'前年度'!I37*100,1))))</f>
        <v>0.2</v>
      </c>
      <c r="J37" s="40">
        <f>IF(AND('当年度'!J37=0,'前年度'!J37=0),"",IF('前年度'!J37=0,"皆増 ",IF('当年度'!J37=0,"皆減 ",ROUND('増減額'!J37/'前年度'!J37*100,1))))</f>
        <v>-12.1</v>
      </c>
      <c r="K37" s="40">
        <f>IF(AND('当年度'!K37=0,'前年度'!K37=0),"",IF('前年度'!K37=0,"皆増 ",IF('当年度'!K37=0,"皆減 ",ROUND('増減額'!K37/'前年度'!K37*100,1))))</f>
        <v>38.4</v>
      </c>
      <c r="L37" s="40" t="str">
        <f>IF(AND('当年度'!L37=0,'前年度'!L37=0),"",IF('前年度'!L37=0,"皆増 ",IF('当年度'!L37=0,"皆減 ",ROUND('増減額'!L37/'前年度'!L37*100,1))))</f>
        <v>皆減 </v>
      </c>
      <c r="M37" s="40">
        <f>IF(AND('当年度'!M37=0,'前年度'!M37=0),"",IF('前年度'!M37=0,"皆増 ",IF('当年度'!M37=0,"皆減 ",ROUND('増減額'!M37/'前年度'!M37*100,1))))</f>
        <v>-2.2</v>
      </c>
      <c r="N37" s="40">
        <f>IF(AND('当年度'!N37=0,'前年度'!N37=0),"",IF('前年度'!N37=0,"皆増 ",IF('当年度'!N37=0,"皆減 ",ROUND('増減額'!N37/'前年度'!N37*100,1))))</f>
        <v>-65.2</v>
      </c>
      <c r="O37" s="40">
        <f>IF(AND('当年度'!O37=0,'前年度'!O37=0),"",IF('前年度'!O37=0,"皆増 ",IF('当年度'!O37=0,"皆減 ",ROUND('増減額'!O37/'前年度'!O37*100,1))))</f>
        <v>4.6</v>
      </c>
      <c r="P37" s="40">
        <f>IF(AND('当年度'!P37=0,'前年度'!P37=0),"",IF('前年度'!P37=0,"皆増 ",IF('当年度'!P37=0,"皆減 ",ROUND('増減額'!P37/'前年度'!P37*100,1))))</f>
        <v>4.2</v>
      </c>
      <c r="Q37" s="40">
        <f>IF(AND('当年度'!Q37=0,'前年度'!Q37=0),"",IF('前年度'!Q37=0,"皆増 ",IF('当年度'!Q37=0,"皆減 ",ROUND('増減額'!Q37/'前年度'!Q37*100,1))))</f>
        <v>-10.9</v>
      </c>
      <c r="R37" s="40">
        <f>IF(AND('当年度'!R37=0,'前年度'!R37=0),"",IF('前年度'!R37=0,"皆増 ",IF('当年度'!R37=0,"皆減 ",ROUND('増減額'!R37/'前年度'!R37*100,1))))</f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  <v>114.1</v>
      </c>
      <c r="V37" s="40">
        <f>IF(AND('当年度'!V37=0,'前年度'!V37=0),"",IF('前年度'!V37=0,"皆増 ",IF('当年度'!V37=0,"皆減 ",ROUND('増減額'!V37/'前年度'!V37*100,1))))</f>
      </c>
      <c r="W37" s="40">
        <f>IF(AND('当年度'!W37=0,'前年度'!W37=0),"",IF('前年度'!W37=0,"皆増 ",IF('当年度'!W37=0,"皆減 ",ROUND('増減額'!W37/'前年度'!W37*100,1))))</f>
        <v>0.6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2013-08-23T04:20:01Z</cp:lastPrinted>
  <dcterms:created xsi:type="dcterms:W3CDTF">1999-09-10T06:55:03Z</dcterms:created>
  <dcterms:modified xsi:type="dcterms:W3CDTF">2014-08-19T02:10:26Z</dcterms:modified>
  <cp:category/>
  <cp:version/>
  <cp:contentType/>
  <cp:contentStatus/>
</cp:coreProperties>
</file>