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15" tabRatio="692" activeTab="0"/>
  </bookViews>
  <sheets>
    <sheet name="施設・概要１" sheetId="1" r:id="rId1"/>
    <sheet name="施設・概要２" sheetId="2" r:id="rId2"/>
    <sheet name="損益計算" sheetId="3" r:id="rId3"/>
    <sheet name="貸借対照" sheetId="4" r:id="rId4"/>
    <sheet name="資本収支" sheetId="5" r:id="rId5"/>
    <sheet name="歳入歳出" sheetId="6" r:id="rId6"/>
    <sheet name="経営分析" sheetId="7" r:id="rId7"/>
    <sheet name="繰入金調" sheetId="8" r:id="rId8"/>
  </sheets>
  <definedNames>
    <definedName name="_xlnm.Print_Area" localSheetId="7">'繰入金調'!$G$1:$Z$62</definedName>
    <definedName name="_xlnm.Print_Area" localSheetId="6">'経営分析'!$B$1:$Q$27</definedName>
    <definedName name="_xlnm.Print_Area" localSheetId="5">'歳入歳出'!$H$1:$U$63</definedName>
    <definedName name="_xlnm.Print_Area" localSheetId="0">'施設・概要１'!$E$1:$W$44</definedName>
    <definedName name="_xlnm.Print_Area" localSheetId="1">'施設・概要２'!$F$1:$X$38</definedName>
    <definedName name="Print_Area_MI" localSheetId="7">'繰入金調'!$M$11:$T$45</definedName>
    <definedName name="Print_Area_MI" localSheetId="0">'施設・概要１'!$E$9:$V$22</definedName>
    <definedName name="Print_Area_MI" localSheetId="1">'施設・概要２'!$F$1:$V$39</definedName>
    <definedName name="_xlnm.Print_Titles" localSheetId="7">'繰入金調'!$A:$F</definedName>
    <definedName name="_xlnm.Print_Titles" localSheetId="5">'歳入歳出'!$B:$G</definedName>
    <definedName name="_xlnm.Print_Titles" localSheetId="0">'施設・概要１'!$A:$D</definedName>
    <definedName name="_xlnm.Print_Titles" localSheetId="1">'施設・概要２'!$B:$E</definedName>
    <definedName name="Print_Titles_MI" localSheetId="7">'繰入金調'!$A:$F</definedName>
    <definedName name="Print_Titles_MI" localSheetId="5">'歳入歳出'!$B:$G</definedName>
    <definedName name="Print_Titles_MI" localSheetId="0">'施設・概要１'!$A:$D</definedName>
    <definedName name="Print_Titles_MI" localSheetId="1">'施設・概要２'!$B:$E</definedName>
  </definedNames>
  <calcPr fullCalcOnLoad="1"/>
</workbook>
</file>

<file path=xl/sharedStrings.xml><?xml version="1.0" encoding="utf-8"?>
<sst xmlns="http://schemas.openxmlformats.org/spreadsheetml/2006/main" count="721" uniqueCount="525">
  <si>
    <t>特定環境保全公共下水道事業</t>
  </si>
  <si>
    <t>施設及び業務概況（１）</t>
  </si>
  <si>
    <t xml:space="preserve">            団      体      名</t>
  </si>
  <si>
    <t>四日市市</t>
  </si>
  <si>
    <t>伊 勢 市</t>
  </si>
  <si>
    <t>鳥 羽 市</t>
  </si>
  <si>
    <t>木曽岬町</t>
  </si>
  <si>
    <t>北 勢 町</t>
  </si>
  <si>
    <t>東 員 町</t>
  </si>
  <si>
    <t>菰 野 町</t>
  </si>
  <si>
    <t>白 山 町</t>
  </si>
  <si>
    <t xml:space="preserve">  多 気 町</t>
  </si>
  <si>
    <t>阿 児 町</t>
  </si>
  <si>
    <t>御 浜 町</t>
  </si>
  <si>
    <t>計</t>
  </si>
  <si>
    <t xml:space="preserve">    項          目</t>
  </si>
  <si>
    <t>（法適用）</t>
  </si>
  <si>
    <t xml:space="preserve"> １ 建 設 事 業 開 始 年 月 日</t>
  </si>
  <si>
    <t xml:space="preserve"> ２ 供  用  開  始  年  月  日</t>
  </si>
  <si>
    <t xml:space="preserve">  H 6. 4. 1  </t>
  </si>
  <si>
    <t xml:space="preserve">  H 5. 6. 1  </t>
  </si>
  <si>
    <t xml:space="preserve"> (１) 行政区域内人口       (人)</t>
  </si>
  <si>
    <t>４</t>
  </si>
  <si>
    <t xml:space="preserve"> (２) 市 街 地 人 口       (人)</t>
  </si>
  <si>
    <t xml:space="preserve"> (３) 全 体 計 画 人 口    (人)</t>
  </si>
  <si>
    <t>普</t>
  </si>
  <si>
    <t xml:space="preserve"> (４) 現在排水区域内人口   (人)</t>
  </si>
  <si>
    <t xml:space="preserve"> (５) 現在処理区域内人口   (人)</t>
  </si>
  <si>
    <t>及</t>
  </si>
  <si>
    <t xml:space="preserve"> (６) 現在水洗便所設置済人口(人)</t>
  </si>
  <si>
    <t xml:space="preserve"> (７) 行 政 区 域 面 積    (ha)</t>
  </si>
  <si>
    <t>状</t>
  </si>
  <si>
    <t xml:space="preserve"> (８) 市 街 地 面 積       (ha)</t>
  </si>
  <si>
    <t xml:space="preserve"> (９) 全 体 計 画 面 積    (ha)</t>
  </si>
  <si>
    <t>況</t>
  </si>
  <si>
    <t xml:space="preserve"> (10) 現在排水区域面積     (ha)</t>
  </si>
  <si>
    <t xml:space="preserve"> (11) 現在処理区域面積     (ha)</t>
  </si>
  <si>
    <t xml:space="preserve"> (１) 総  事  業  費     (千円)</t>
  </si>
  <si>
    <t xml:space="preserve"> 総</t>
  </si>
  <si>
    <t xml:space="preserve"> ア 国 庫 補 助 金 (千円)</t>
  </si>
  <si>
    <t>５</t>
  </si>
  <si>
    <t xml:space="preserve"> 事</t>
  </si>
  <si>
    <t>業財</t>
  </si>
  <si>
    <t xml:space="preserve"> ウ 受益者負担金   (千円)</t>
  </si>
  <si>
    <t>費源</t>
  </si>
  <si>
    <t xml:space="preserve"> エ 流域下水道</t>
  </si>
  <si>
    <t>事</t>
  </si>
  <si>
    <t>の内</t>
  </si>
  <si>
    <t xml:space="preserve">      建設費負担金 (千円)</t>
  </si>
  <si>
    <t xml:space="preserve">   訳</t>
  </si>
  <si>
    <t xml:space="preserve"> オ そ   の   他   (千円)</t>
  </si>
  <si>
    <t xml:space="preserve"> ア 管   渠   費   (千円)</t>
  </si>
  <si>
    <t>業</t>
  </si>
  <si>
    <t xml:space="preserve"> イ ポ ン プ 場 費 (千円)</t>
  </si>
  <si>
    <t>業使</t>
  </si>
  <si>
    <t xml:space="preserve"> ウ 処 理 場 費    (千円)</t>
  </si>
  <si>
    <t>費途</t>
  </si>
  <si>
    <t>費</t>
  </si>
  <si>
    <t xml:space="preserve"> (２) 補助対象事業費     (千円)</t>
  </si>
  <si>
    <t xml:space="preserve"> (１) 下水管布設延長       (km)</t>
  </si>
  <si>
    <t>６</t>
  </si>
  <si>
    <t>種延</t>
  </si>
  <si>
    <t xml:space="preserve"> ア 汚   水   管     (km)</t>
  </si>
  <si>
    <t xml:space="preserve"> イ 雨   水   管     (km)</t>
  </si>
  <si>
    <t>管</t>
  </si>
  <si>
    <t>別長</t>
  </si>
  <si>
    <t xml:space="preserve"> ウ 合   流   管     (km)</t>
  </si>
  <si>
    <t>う未</t>
  </si>
  <si>
    <t>渠</t>
  </si>
  <si>
    <t>ち供</t>
  </si>
  <si>
    <t xml:space="preserve">   用</t>
  </si>
  <si>
    <t>施設及び業務概況（２）</t>
  </si>
  <si>
    <t>計・平均</t>
  </si>
  <si>
    <t xml:space="preserve"> (１) 終  末  処  理  場  数       (カ所)</t>
  </si>
  <si>
    <t xml:space="preserve"> (２) 処  理  方  法  別  内  訳</t>
  </si>
  <si>
    <t>７</t>
  </si>
  <si>
    <t xml:space="preserve"> ア 高   度   処   理        (カ所)</t>
  </si>
  <si>
    <t xml:space="preserve"> イ 高   級   処   理        (カ所)</t>
  </si>
  <si>
    <t>処</t>
  </si>
  <si>
    <t xml:space="preserve"> (４)</t>
  </si>
  <si>
    <t>現在</t>
  </si>
  <si>
    <t xml:space="preserve">   処理能力</t>
  </si>
  <si>
    <t xml:space="preserve"> (５)</t>
  </si>
  <si>
    <t>現在最大</t>
  </si>
  <si>
    <t xml:space="preserve">   処理水量</t>
  </si>
  <si>
    <t>理</t>
  </si>
  <si>
    <t>内</t>
  </si>
  <si>
    <t>訳</t>
  </si>
  <si>
    <t>場</t>
  </si>
  <si>
    <t xml:space="preserve"> (９) 有     収     率               (％)</t>
  </si>
  <si>
    <t xml:space="preserve"> (10)</t>
  </si>
  <si>
    <t>汚泥処理能力</t>
  </si>
  <si>
    <t xml:space="preserve"> 含   水   率      (％)</t>
  </si>
  <si>
    <t xml:space="preserve"> ８</t>
  </si>
  <si>
    <t xml:space="preserve"> (１) ポ  ン  プ  場  数           (カ所)</t>
  </si>
  <si>
    <t>ポプ</t>
  </si>
  <si>
    <t xml:space="preserve"> (２) 排 水 能 力</t>
  </si>
  <si>
    <t>ン場</t>
  </si>
  <si>
    <t xml:space="preserve"> (１) 損 益 勘 定 所 属 職 員        (人)</t>
  </si>
  <si>
    <t>９</t>
  </si>
  <si>
    <t xml:space="preserve"> ア 管   渠   部   門          (人)</t>
  </si>
  <si>
    <t xml:space="preserve"> イ ポ ン プ 場 部 門          (人)</t>
  </si>
  <si>
    <t>職</t>
  </si>
  <si>
    <t xml:space="preserve"> ウ 処  理  場  部  門         (人)</t>
  </si>
  <si>
    <t>員</t>
  </si>
  <si>
    <t xml:space="preserve"> エ そ の 他(総務管理部門)     (人)</t>
  </si>
  <si>
    <t>数</t>
  </si>
  <si>
    <t xml:space="preserve"> (２) 資 本 勘 定 所 属 職 員        (人)</t>
  </si>
  <si>
    <t>歳入歳出決算に関する調</t>
  </si>
  <si>
    <t>(単位：千円)</t>
  </si>
  <si>
    <t>団     体     名</t>
  </si>
  <si>
    <t>項        目</t>
  </si>
  <si>
    <t xml:space="preserve"> (１) 総  収  益  Ｂ＋Ｃ</t>
  </si>
  <si>
    <t>Ａ</t>
  </si>
  <si>
    <t xml:space="preserve"> ア 営  業  収  益</t>
  </si>
  <si>
    <t>Ｂ</t>
  </si>
  <si>
    <t xml:space="preserve"> (ア) 料 金 収 入</t>
  </si>
  <si>
    <t>１</t>
  </si>
  <si>
    <t xml:space="preserve"> (イ) 雨水処理負担金</t>
  </si>
  <si>
    <t xml:space="preserve"> (ウ) 受託工事収益</t>
  </si>
  <si>
    <t xml:space="preserve"> (エ) そ  の  他</t>
  </si>
  <si>
    <t xml:space="preserve"> イ 営 業 外 収 益</t>
  </si>
  <si>
    <t>Ｃ</t>
  </si>
  <si>
    <t>収</t>
  </si>
  <si>
    <t xml:space="preserve"> (ア) 国 庫 補 助 金</t>
  </si>
  <si>
    <t xml:space="preserve"> (イ) 県 補 助 金</t>
  </si>
  <si>
    <t xml:space="preserve"> (ウ) 他会計繰入金</t>
  </si>
  <si>
    <t>益</t>
  </si>
  <si>
    <t xml:space="preserve"> (２) 総  費  用  Ｅ＋Ｆ</t>
  </si>
  <si>
    <t>Ｄ</t>
  </si>
  <si>
    <t xml:space="preserve"> ア 営  業  費  用</t>
  </si>
  <si>
    <t>Ｅ</t>
  </si>
  <si>
    <t>的</t>
  </si>
  <si>
    <t xml:space="preserve"> (ア) 職 員 給 与 費</t>
  </si>
  <si>
    <t xml:space="preserve"> (イ) 受 託 工 事 費</t>
  </si>
  <si>
    <t xml:space="preserve"> (ウ) そ  の  他</t>
  </si>
  <si>
    <t xml:space="preserve"> イ 営 業 外 費 用</t>
  </si>
  <si>
    <t>Ｆ</t>
  </si>
  <si>
    <t xml:space="preserve"> (ア) 支  払  利  息</t>
  </si>
  <si>
    <t>　　1 地 方 債 利 息</t>
  </si>
  <si>
    <t>支</t>
  </si>
  <si>
    <t>　　2 一時借入金利息</t>
  </si>
  <si>
    <t xml:space="preserve"> (イ) そ  の  他</t>
  </si>
  <si>
    <t xml:space="preserve"> (３) 収 支 差 引  Ａ－Ｄ</t>
  </si>
  <si>
    <t>Ｇ</t>
  </si>
  <si>
    <t xml:space="preserve"> (１) 資 本 的 収 入</t>
  </si>
  <si>
    <t>Ｈ</t>
  </si>
  <si>
    <t xml:space="preserve"> ア 地    方    債</t>
  </si>
  <si>
    <t>２</t>
  </si>
  <si>
    <t xml:space="preserve"> イ 他 会 計 出 資 金</t>
  </si>
  <si>
    <t xml:space="preserve"> ウ 他 会 計 補 助 金</t>
  </si>
  <si>
    <t xml:space="preserve"> エ 他 会 計 借 入 金</t>
  </si>
  <si>
    <t>資</t>
  </si>
  <si>
    <t xml:space="preserve"> オ 固定資産売却代金</t>
  </si>
  <si>
    <t xml:space="preserve"> カ 国 庫 補 助 金</t>
  </si>
  <si>
    <t xml:space="preserve"> キ 県  補  助  金</t>
  </si>
  <si>
    <t>本</t>
  </si>
  <si>
    <t xml:space="preserve"> ク 工 事 負 担 金</t>
  </si>
  <si>
    <t xml:space="preserve"> ケ そ    の    他</t>
  </si>
  <si>
    <t xml:space="preserve"> (２) 資 本 的 支 出</t>
  </si>
  <si>
    <t>Ｉ</t>
  </si>
  <si>
    <t xml:space="preserve"> ア 建 設 改 良 費</t>
  </si>
  <si>
    <t xml:space="preserve"> うち 職員給与費</t>
  </si>
  <si>
    <t xml:space="preserve"> うち 建 設 利 息</t>
  </si>
  <si>
    <t xml:space="preserve"> イ 地 方 債 償 還 金</t>
  </si>
  <si>
    <t xml:space="preserve"> ウ 他会計長期借入金返還金</t>
  </si>
  <si>
    <t xml:space="preserve"> エ 他会計への繰出金</t>
  </si>
  <si>
    <t xml:space="preserve"> オ そ    の    他</t>
  </si>
  <si>
    <t xml:space="preserve"> (３) 収 支 差 引  Ｈ－Ｉ</t>
  </si>
  <si>
    <t>Ｋ</t>
  </si>
  <si>
    <t xml:space="preserve">  収 支 再 差 引  Ｇ＋Ｋ</t>
  </si>
  <si>
    <t>Ｌ</t>
  </si>
  <si>
    <t xml:space="preserve">  積     立     金</t>
  </si>
  <si>
    <t>Ｍ</t>
  </si>
  <si>
    <t xml:space="preserve">  前年度からの繰越金</t>
  </si>
  <si>
    <t>Ｎ</t>
  </si>
  <si>
    <t xml:space="preserve"> 　　 　　うち地方債</t>
  </si>
  <si>
    <t xml:space="preserve">  前年度繰上充用金</t>
  </si>
  <si>
    <t>Ｏ</t>
  </si>
  <si>
    <t xml:space="preserve">  形式収支Ｌ-Ｍ+Ｎ-Ｏ+Ｘ+Ｙ</t>
  </si>
  <si>
    <t>Ｐ</t>
  </si>
  <si>
    <t xml:space="preserve">  未収入特定財源</t>
  </si>
  <si>
    <t xml:space="preserve">  翌年度に繰越すべき財源</t>
  </si>
  <si>
    <t>Ｑ</t>
  </si>
  <si>
    <t>　実質収支</t>
  </si>
  <si>
    <t>　黒    字</t>
  </si>
  <si>
    <t>　　赤　  字 （△）</t>
  </si>
  <si>
    <t>　収益的収支比率     　　     （％）</t>
  </si>
  <si>
    <t>　収益的支出に充てた地方債</t>
  </si>
  <si>
    <t>Ｘ</t>
  </si>
  <si>
    <t>　収益的支出充当他会計借入金</t>
  </si>
  <si>
    <t>Ｙ</t>
  </si>
  <si>
    <t>　企業債現在高</t>
  </si>
  <si>
    <t>経営分析表（１）</t>
  </si>
  <si>
    <t>用</t>
  </si>
  <si>
    <t>構</t>
  </si>
  <si>
    <t>成</t>
  </si>
  <si>
    <t>　費　　用</t>
  </si>
  <si>
    <t>　構　　成</t>
  </si>
  <si>
    <t>　 　            費　　　用　　　内　　　訳</t>
  </si>
  <si>
    <t>団 体 名</t>
  </si>
  <si>
    <t>１維持管理費</t>
  </si>
  <si>
    <t>管 渠 費</t>
  </si>
  <si>
    <t>ポンプ場費</t>
  </si>
  <si>
    <t>処理場費</t>
  </si>
  <si>
    <t>そ の 他</t>
  </si>
  <si>
    <t>２資 本 費</t>
  </si>
  <si>
    <t>費用総合計</t>
  </si>
  <si>
    <t>汚水処理費</t>
  </si>
  <si>
    <t>うち</t>
  </si>
  <si>
    <t>雨水処理費</t>
  </si>
  <si>
    <t>（１＋２）</t>
  </si>
  <si>
    <t>維持管理費</t>
  </si>
  <si>
    <t>資本費</t>
  </si>
  <si>
    <t>多 気 町</t>
  </si>
  <si>
    <t>繰入金に関する調</t>
  </si>
  <si>
    <t xml:space="preserve">     　   団     体     名</t>
  </si>
  <si>
    <t xml:space="preserve"> 項        目</t>
  </si>
  <si>
    <t xml:space="preserve"> 収  益  勘  定  繰  入  金</t>
  </si>
  <si>
    <t xml:space="preserve"> 営   業   収   益</t>
  </si>
  <si>
    <t xml:space="preserve"> 雨 水 処 理 負 担 金</t>
  </si>
  <si>
    <t>基 準 額</t>
  </si>
  <si>
    <t>実繰入額</t>
  </si>
  <si>
    <t xml:space="preserve"> 営  業  外  収  益</t>
  </si>
  <si>
    <t xml:space="preserve"> 水 質 規 制 費</t>
  </si>
  <si>
    <t xml:space="preserve"> 水洗便所等普及費</t>
  </si>
  <si>
    <t xml:space="preserve"> 不 明 水 処 理 費</t>
  </si>
  <si>
    <t xml:space="preserve"> 高 度 処 理 費</t>
  </si>
  <si>
    <t xml:space="preserve"> 高資本費対策経費</t>
  </si>
  <si>
    <t xml:space="preserve"> 災 害 復 旧 費</t>
  </si>
  <si>
    <t xml:space="preserve"> 臨時財政特例債等</t>
  </si>
  <si>
    <t xml:space="preserve"> そ  の  他</t>
  </si>
  <si>
    <t xml:space="preserve"> 資　本  勘  定  繰  入  金</t>
  </si>
  <si>
    <t xml:space="preserve"> 他 会 計 補 助 金</t>
  </si>
  <si>
    <t xml:space="preserve"> 雨水処理費</t>
  </si>
  <si>
    <t xml:space="preserve"> 流域下水道建設費等</t>
  </si>
  <si>
    <t xml:space="preserve"> 災害復旧費</t>
  </si>
  <si>
    <t xml:space="preserve"> 繰  入  金  計</t>
  </si>
  <si>
    <t xml:space="preserve"> 収益勘定他会計借入金</t>
  </si>
  <si>
    <t xml:space="preserve"> 　　　繰出基準等に基づくもの</t>
  </si>
  <si>
    <t xml:space="preserve"> 資本勘定他会計借入金</t>
  </si>
  <si>
    <t xml:space="preserve"> 基 準 外 繰 入 金    合   計</t>
  </si>
  <si>
    <t>歳入歳出決算に関する調　２－２</t>
  </si>
  <si>
    <t xml:space="preserve">             団    体    名</t>
  </si>
  <si>
    <t xml:space="preserve">  項        目</t>
  </si>
  <si>
    <t xml:space="preserve"> ３ 収 支 再 差 引  Ｇ＋Ｋ</t>
  </si>
  <si>
    <t xml:space="preserve"> ４ 積     立     金</t>
  </si>
  <si>
    <t xml:space="preserve"> ５ 前年度からの繰越金</t>
  </si>
  <si>
    <t xml:space="preserve"> 　　　 　　うち地方債</t>
  </si>
  <si>
    <t xml:space="preserve"> ６ 前年度繰上充用金</t>
  </si>
  <si>
    <t xml:space="preserve"> ７ 形式収支Ｌ－Ｍ＋Ｎ－Ｏ</t>
  </si>
  <si>
    <t xml:space="preserve"> ８ 未収入特定財源</t>
  </si>
  <si>
    <t xml:space="preserve">    翌年度に繰越すべき財源</t>
  </si>
  <si>
    <t xml:space="preserve">    実質収支</t>
  </si>
  <si>
    <t>黒    字</t>
  </si>
  <si>
    <t>赤    字</t>
  </si>
  <si>
    <t xml:space="preserve"> ９ 収益的支出に充てた地方債</t>
  </si>
  <si>
    <t>１０収益的支出充当他会計借入金</t>
  </si>
  <si>
    <t>１１企業債現在高</t>
  </si>
  <si>
    <t xml:space="preserve"> そ　の　他</t>
  </si>
  <si>
    <t xml:space="preserve">Ｐ－Ｑ　 </t>
  </si>
  <si>
    <t>９　　特定環境保全公共下水道事業</t>
  </si>
  <si>
    <t>特定環境保全公共下水道事業</t>
  </si>
  <si>
    <t>四日市市</t>
  </si>
  <si>
    <t>損益計算書</t>
  </si>
  <si>
    <t xml:space="preserve">    団    体    名</t>
  </si>
  <si>
    <t xml:space="preserve"> １ 総   収   益</t>
  </si>
  <si>
    <t xml:space="preserve"> (１) 営 業 収 益</t>
  </si>
  <si>
    <t xml:space="preserve"> (２) 営業外収益</t>
  </si>
  <si>
    <t>ア 受取利息及び配当金</t>
  </si>
  <si>
    <t>イ 受託工事収益</t>
  </si>
  <si>
    <t>ウ 国庫補助金</t>
  </si>
  <si>
    <t>エ 都道府県補助金</t>
  </si>
  <si>
    <t>オ 他会計補助金</t>
  </si>
  <si>
    <t>カ 雑  収  益</t>
  </si>
  <si>
    <t xml:space="preserve"> (１) 営 業 費 用</t>
  </si>
  <si>
    <t xml:space="preserve"> (２) 営業外費用</t>
  </si>
  <si>
    <t>ア 支 払 利 息</t>
  </si>
  <si>
    <t>イ 企業債取扱諸費</t>
  </si>
  <si>
    <t>ウ 受託工事費</t>
  </si>
  <si>
    <t>エ 繰延勘定償却</t>
  </si>
  <si>
    <t>オ その他営業外費用</t>
  </si>
  <si>
    <t xml:space="preserve"> ３ 経  常  利  益</t>
  </si>
  <si>
    <t xml:space="preserve"> ４ 経  常  損  失（△）</t>
  </si>
  <si>
    <t xml:space="preserve"> ５ 特  別  利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</si>
  <si>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</si>
  <si>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</si>
  <si>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</si>
  <si>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別  損  失</t>
  </si>
  <si>
    <t xml:space="preserve"> (１) 職員給与費</t>
  </si>
  <si>
    <t xml:space="preserve"> (２) そ  の  他</t>
  </si>
  <si>
    <t xml:space="preserve"> ７ 純   利   益</t>
  </si>
  <si>
    <t xml:space="preserve"> ８ 純   損   失（△）</t>
  </si>
  <si>
    <t xml:space="preserve"> ９ 前年度繰越利益剰余金</t>
  </si>
  <si>
    <t xml:space="preserve"> 　  または欠損金　</t>
  </si>
  <si>
    <t>１０当年度未処分利益剰余金</t>
  </si>
  <si>
    <t>　  または欠損金</t>
  </si>
  <si>
    <t>貸借対照表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</si>
  <si>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</si>
  <si>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</si>
  <si>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</si>
  <si>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</si>
  <si>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</si>
  <si>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減価償却費累計額(△)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</si>
  <si>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</si>
  <si>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</si>
  <si>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</si>
  <si>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</si>
  <si>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</si>
  <si>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</si>
  <si>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</si>
  <si>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</si>
  <si>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</si>
  <si>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</si>
  <si>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</si>
  <si>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</si>
  <si>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</si>
  <si>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</si>
  <si>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</si>
  <si>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</si>
  <si>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</si>
  <si>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</si>
  <si>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</si>
  <si>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未払金及び未払費用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</si>
  <si>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</si>
  <si>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</si>
  <si>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</si>
  <si>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</si>
  <si>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</si>
  <si>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</si>
  <si>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</si>
  <si>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</si>
  <si>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</si>
  <si>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</si>
  <si>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</si>
  <si>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</si>
  <si>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</si>
  <si>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</si>
  <si>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イ 都道府県補助金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</si>
  <si>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</si>
  <si>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</si>
  <si>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</si>
  <si>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</si>
  <si>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</si>
  <si>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</si>
  <si>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</si>
  <si>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</si>
  <si>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</si>
  <si>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カ 当年度未処理欠損金(△)</t>
  </si>
  <si>
    <t>１０ 資   本   合   計</t>
  </si>
  <si>
    <t>１１ 負 債・ 資 本 合 計</t>
  </si>
  <si>
    <t>１２ 不   良   債   務</t>
  </si>
  <si>
    <t>１３ 実 質 資 金 不 足 額</t>
  </si>
  <si>
    <t>資本的収支に関する調</t>
  </si>
  <si>
    <t xml:space="preserve"> (１) 企    業    債</t>
  </si>
  <si>
    <t xml:space="preserve"> (２) 他 会 計 出 資 金</t>
  </si>
  <si>
    <t xml:space="preserve"> (３) 他 会 計 負 担 金</t>
  </si>
  <si>
    <t xml:space="preserve"> (４) 他 会 計 借 入 金</t>
  </si>
  <si>
    <t xml:space="preserve"> (５) 他 会 計 補 助 金</t>
  </si>
  <si>
    <t xml:space="preserve"> (６) 固定資産売却代金</t>
  </si>
  <si>
    <t xml:space="preserve"> (７) 国 庫 補 助 金</t>
  </si>
  <si>
    <t xml:space="preserve"> (８) 都道府県補助金</t>
  </si>
  <si>
    <t xml:space="preserve"> (９) 工 事 負 担 金</t>
  </si>
  <si>
    <t xml:space="preserve"> (10) そ    の    他</t>
  </si>
  <si>
    <t xml:space="preserve"> (11) 翌年度繰越財源等(△)</t>
  </si>
  <si>
    <t>入</t>
  </si>
  <si>
    <t xml:space="preserve">      純        計</t>
  </si>
  <si>
    <t xml:space="preserve"> (１) 建 設 改 良 費</t>
  </si>
  <si>
    <t xml:space="preserve">         うち 職員給与費等</t>
  </si>
  <si>
    <t xml:space="preserve">  うち 職員給与費</t>
  </si>
  <si>
    <t xml:space="preserve"> (２) 企業債償還金</t>
  </si>
  <si>
    <t xml:space="preserve"> (３) 他会計からの</t>
  </si>
  <si>
    <t xml:space="preserve">        長期借入金返還額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</si>
  <si>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</si>
  <si>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</si>
  <si>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</si>
  <si>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</si>
  <si>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</si>
  <si>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</si>
  <si>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</si>
  <si>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</si>
  <si>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</si>
  <si>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</si>
  <si>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</si>
  <si>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</si>
  <si>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</si>
  <si>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</si>
  <si>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</si>
  <si>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</si>
  <si>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</si>
  <si>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 xml:space="preserve"> ６ 企業債現在高　</t>
  </si>
  <si>
    <t>四日市市</t>
  </si>
  <si>
    <t>ア 下水道使用料</t>
  </si>
  <si>
    <t>イ 雨水処理負担金</t>
  </si>
  <si>
    <t>ウ 受託工事収益</t>
  </si>
  <si>
    <t>エ その他営業収益</t>
  </si>
  <si>
    <t xml:space="preserve">  (イ) そ の 他</t>
  </si>
  <si>
    <t xml:space="preserve"> ２ 総   費   用</t>
  </si>
  <si>
    <t>ア 管　渠　費</t>
  </si>
  <si>
    <t>イ ポンプ場費</t>
  </si>
  <si>
    <r>
      <t>ウ 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理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場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</si>
  <si>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>エ 受託工事費</t>
  </si>
  <si>
    <t>オ 業　務　費</t>
  </si>
  <si>
    <t>カ 総　係　費</t>
  </si>
  <si>
    <t>キ 減価償却費</t>
  </si>
  <si>
    <t>ク 資産減耗費</t>
  </si>
  <si>
    <t>ケ 流域下水道管理運営費</t>
  </si>
  <si>
    <t>　 負担金</t>
  </si>
  <si>
    <t>コ その他営業費用</t>
  </si>
  <si>
    <t>合計（法適用）</t>
  </si>
  <si>
    <t>計</t>
  </si>
  <si>
    <t>特定環境保全公共下水道事業（法適用）</t>
  </si>
  <si>
    <t>計</t>
  </si>
  <si>
    <t>うち</t>
  </si>
  <si>
    <t>いなべ市</t>
  </si>
  <si>
    <t>志 摩 市</t>
  </si>
  <si>
    <t>伊 賀 市</t>
  </si>
  <si>
    <t>東 員 町</t>
  </si>
  <si>
    <t>松 阪 市</t>
  </si>
  <si>
    <t>（法適用）</t>
  </si>
  <si>
    <t>志 摩 市</t>
  </si>
  <si>
    <t>伊 賀 市</t>
  </si>
  <si>
    <t>いなべ市</t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</si>
  <si>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</si>
  <si>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志 摩 市</t>
  </si>
  <si>
    <t>伊 賀 市</t>
  </si>
  <si>
    <t>合計（法非適）</t>
  </si>
  <si>
    <t>（法非適）</t>
  </si>
  <si>
    <t>（単位：千円）</t>
  </si>
  <si>
    <t>津　　市</t>
  </si>
  <si>
    <t>大 台 町</t>
  </si>
  <si>
    <t>大 台 町</t>
  </si>
  <si>
    <t>南伊勢町</t>
  </si>
  <si>
    <t>南伊勢町</t>
  </si>
  <si>
    <t xml:space="preserve"> ３ 特 別 会 計 設 置 年 月 日　※　</t>
  </si>
  <si>
    <t>※　３特別会計設置年月日は、法適用事業については、法適用年月日</t>
  </si>
  <si>
    <t xml:space="preserve"> イ 企業（地方）債 (千円)</t>
  </si>
  <si>
    <t>H 8. 3.30</t>
  </si>
  <si>
    <t>H 5.10. 1</t>
  </si>
  <si>
    <t>H10. 4. 1</t>
  </si>
  <si>
    <t>H10. 3.31</t>
  </si>
  <si>
    <t>H14.10. 1</t>
  </si>
  <si>
    <t>H 9.10. 1</t>
  </si>
  <si>
    <t>H 9. 3.31</t>
  </si>
  <si>
    <t>H13.10.25</t>
  </si>
  <si>
    <t>H 7. 4. 1</t>
  </si>
  <si>
    <t>H16. 4. 1</t>
  </si>
  <si>
    <t>H 5. 8.30</t>
  </si>
  <si>
    <t>H 1.12.15</t>
  </si>
  <si>
    <t>H 3.12.13</t>
  </si>
  <si>
    <t>H 8. 6.19</t>
  </si>
  <si>
    <t>H 3. 2. 5</t>
  </si>
  <si>
    <t>S52. 4.25</t>
  </si>
  <si>
    <t>S63.12. 8</t>
  </si>
  <si>
    <t>H 2. 3.30</t>
  </si>
  <si>
    <t>H12. 8.31</t>
  </si>
  <si>
    <t>H 7.11.10</t>
  </si>
  <si>
    <t>H 3. 3.30</t>
  </si>
  <si>
    <t>H 3. 7. 2</t>
  </si>
  <si>
    <t>H 5.10.26</t>
  </si>
  <si>
    <t>H10. 1. 9</t>
  </si>
  <si>
    <t>H 4. 4. 1</t>
  </si>
  <si>
    <t>H14. 4. 1</t>
  </si>
  <si>
    <t>H17.11. 1</t>
  </si>
  <si>
    <t>H17. 4. 1</t>
  </si>
  <si>
    <t>H 9. 1. 1</t>
  </si>
  <si>
    <t>H 2. 4. 1</t>
  </si>
  <si>
    <t>H 9. 3.18</t>
  </si>
  <si>
    <t>S63. 4. 1</t>
  </si>
  <si>
    <t>H 1. 4. 1</t>
  </si>
  <si>
    <t>H 6. 4. 1</t>
  </si>
  <si>
    <t>H11. 4. 1</t>
  </si>
  <si>
    <t>H 8. 3.19</t>
  </si>
  <si>
    <t>H 3. 4. 1</t>
  </si>
  <si>
    <t>いなべ市</t>
  </si>
  <si>
    <t xml:space="preserve">  H12. 3.31  </t>
  </si>
  <si>
    <t xml:space="preserve"> ウ 中　 級   処   理        (カ所)</t>
  </si>
  <si>
    <t>津    市</t>
  </si>
  <si>
    <t>志 摩 市</t>
  </si>
  <si>
    <t>伊 賀 市</t>
  </si>
  <si>
    <r>
      <t>大 台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</si>
  <si>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南伊勢町</t>
  </si>
  <si>
    <t>企業（地方）</t>
  </si>
  <si>
    <t>減価償却費</t>
  </si>
  <si>
    <t>債等利息等</t>
  </si>
  <si>
    <t xml:space="preserve"> エ 簡  易  処  理  等　   　(カ所)</t>
  </si>
  <si>
    <t>（※法非適用事業は</t>
  </si>
  <si>
    <t xml:space="preserve"> 地方債償還金等）</t>
  </si>
  <si>
    <t>(※法非適事業は他会計繰入金）</t>
  </si>
  <si>
    <t xml:space="preserve"> 他 会 計 補 助 金</t>
  </si>
  <si>
    <t xml:space="preserve"> 他 会 計 出 資 金</t>
  </si>
  <si>
    <t xml:space="preserve"> (３) 計  画  処  理  能  力     (㎥/日)</t>
  </si>
  <si>
    <t xml:space="preserve"> ア 晴天時一日 (㎥/日)</t>
  </si>
  <si>
    <t xml:space="preserve"> イ 雨天時一分間(㎥/分)</t>
  </si>
  <si>
    <t xml:space="preserve"> (６) 現在晴天時平均処理水量     (㎥/日)</t>
  </si>
  <si>
    <t xml:space="preserve"> (７) 年 間 総 処 理 水 量        (千㎥)</t>
  </si>
  <si>
    <t xml:space="preserve"> ア 汚 水 処 理 水 量       (千㎥)</t>
  </si>
  <si>
    <t xml:space="preserve"> イ 雨 水 処 理 水 量       (千㎥)</t>
  </si>
  <si>
    <t xml:space="preserve"> (８) 年  間  有  収  水  量      (千㎥)</t>
  </si>
  <si>
    <t xml:space="preserve"> 汚   泥   量  (㎥/日)</t>
  </si>
  <si>
    <t xml:space="preserve"> (11) 年 間 総 汚 泥 処 分 量       (㎥)</t>
  </si>
  <si>
    <t xml:space="preserve"> 分流式下水道等に要</t>
  </si>
  <si>
    <t xml:space="preserve"> する経費</t>
  </si>
  <si>
    <r>
      <t>伊 勢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</si>
  <si>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r>
      <t>松 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市</t>
    </r>
  </si>
  <si>
    <t>総人口普及率</t>
  </si>
  <si>
    <t>市街地人口普及率</t>
  </si>
  <si>
    <t>全体計画人口普及率</t>
  </si>
  <si>
    <t>総面積普及率</t>
  </si>
  <si>
    <t>市街地面積普及率</t>
  </si>
  <si>
    <t>全体計画面積普及率</t>
  </si>
  <si>
    <t>水洗化率</t>
  </si>
  <si>
    <t>使用料単価</t>
  </si>
  <si>
    <t>汚水処理原価</t>
  </si>
  <si>
    <t>うち維持管理費</t>
  </si>
  <si>
    <t>うち資本費</t>
  </si>
  <si>
    <t>有収水量</t>
  </si>
  <si>
    <t>料金収入</t>
  </si>
  <si>
    <t>Ｊ</t>
  </si>
  <si>
    <t xml:space="preserve"> 普及特別対策に要す</t>
  </si>
  <si>
    <t xml:space="preserve"> る経費</t>
  </si>
  <si>
    <t xml:space="preserve"> 緊急下水道整備特定</t>
  </si>
  <si>
    <t xml:space="preserve"> 事業等に要する経費</t>
  </si>
  <si>
    <t xml:space="preserve"> 流域下水道に要する</t>
  </si>
  <si>
    <t xml:space="preserve"> 経費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</si>
</sst>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_);[Red]\(0.0\)"/>
    <numFmt numFmtId="180" formatCode="0.0_ "/>
    <numFmt numFmtId="181" formatCode="#,##0.0_ "/>
    <numFmt numFmtId="182" formatCode="#,##0_ "/>
    <numFmt numFmtId="183" formatCode="0_ "/>
    <numFmt numFmtId="184" formatCode="0.0%"/>
  </numFmts>
  <fonts count="10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4"/>
      <name val=""/>
      <family val="1"/>
    </font>
    <font>
      <sz val="14"/>
      <color indexed="8"/>
      <name val=""/>
      <family val="1"/>
    </font>
    <font>
      <sz val="34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9">
    <xf numFmtId="37" fontId="0" fillId="0" borderId="0" xfId="0" applyAlignment="1">
      <alignment/>
    </xf>
    <xf numFmtId="37" fontId="0" fillId="0" borderId="1" xfId="0" applyBorder="1" applyAlignment="1">
      <alignment/>
    </xf>
    <xf numFmtId="37" fontId="0" fillId="0" borderId="2" xfId="0" applyBorder="1" applyAlignment="1">
      <alignment/>
    </xf>
    <xf numFmtId="37" fontId="0" fillId="0" borderId="3" xfId="0" applyBorder="1" applyAlignment="1">
      <alignment/>
    </xf>
    <xf numFmtId="37" fontId="0" fillId="0" borderId="4" xfId="0" applyBorder="1" applyAlignment="1">
      <alignment/>
    </xf>
    <xf numFmtId="176" fontId="0" fillId="0" borderId="5" xfId="0" applyNumberFormat="1" applyBorder="1" applyAlignment="1" applyProtection="1">
      <alignment/>
      <protection/>
    </xf>
    <xf numFmtId="37" fontId="0" fillId="0" borderId="5" xfId="0" applyBorder="1" applyAlignment="1">
      <alignment/>
    </xf>
    <xf numFmtId="37" fontId="0" fillId="0" borderId="6" xfId="0" applyBorder="1" applyAlignment="1">
      <alignment/>
    </xf>
    <xf numFmtId="37" fontId="0" fillId="0" borderId="7" xfId="0" applyBorder="1" applyAlignment="1">
      <alignment/>
    </xf>
    <xf numFmtId="37" fontId="0" fillId="0" borderId="8" xfId="0" applyBorder="1" applyAlignment="1">
      <alignment/>
    </xf>
    <xf numFmtId="37" fontId="0" fillId="0" borderId="8" xfId="0" applyNumberFormat="1" applyBorder="1" applyAlignment="1" applyProtection="1">
      <alignment/>
      <protection/>
    </xf>
    <xf numFmtId="37" fontId="0" fillId="0" borderId="9" xfId="0" applyBorder="1" applyAlignment="1">
      <alignment/>
    </xf>
    <xf numFmtId="37" fontId="0" fillId="0" borderId="9" xfId="0" applyNumberFormat="1" applyBorder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5" xfId="0" applyNumberForma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77" fontId="0" fillId="0" borderId="0" xfId="0" applyNumberFormat="1" applyAlignment="1" applyProtection="1">
      <alignment/>
      <protection/>
    </xf>
    <xf numFmtId="37" fontId="0" fillId="0" borderId="2" xfId="0" applyBorder="1" applyAlignment="1">
      <alignment horizontal="center"/>
    </xf>
    <xf numFmtId="37" fontId="0" fillId="0" borderId="3" xfId="0" applyBorder="1" applyAlignment="1">
      <alignment horizontal="center"/>
    </xf>
    <xf numFmtId="37" fontId="0" fillId="0" borderId="8" xfId="0" applyBorder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37" fontId="0" fillId="0" borderId="0" xfId="0" applyBorder="1" applyAlignment="1">
      <alignment/>
    </xf>
    <xf numFmtId="37" fontId="0" fillId="0" borderId="7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" xfId="0" applyNumberFormat="1" applyBorder="1" applyAlignment="1" applyProtection="1">
      <alignment/>
      <protection/>
    </xf>
    <xf numFmtId="37" fontId="0" fillId="0" borderId="12" xfId="0" applyBorder="1" applyAlignment="1">
      <alignment/>
    </xf>
    <xf numFmtId="37" fontId="0" fillId="0" borderId="13" xfId="0" applyBorder="1" applyAlignment="1">
      <alignment/>
    </xf>
    <xf numFmtId="37" fontId="0" fillId="0" borderId="13" xfId="0" applyBorder="1" applyAlignment="1">
      <alignment horizontal="center"/>
    </xf>
    <xf numFmtId="176" fontId="0" fillId="0" borderId="14" xfId="0" applyNumberFormat="1" applyBorder="1" applyAlignment="1" applyProtection="1">
      <alignment/>
      <protection/>
    </xf>
    <xf numFmtId="37" fontId="0" fillId="0" borderId="15" xfId="0" applyNumberFormat="1" applyBorder="1" applyAlignment="1" applyProtection="1">
      <alignment/>
      <protection/>
    </xf>
    <xf numFmtId="37" fontId="0" fillId="0" borderId="16" xfId="0" applyNumberFormat="1" applyBorder="1" applyAlignment="1" applyProtection="1">
      <alignment/>
      <protection/>
    </xf>
    <xf numFmtId="37" fontId="0" fillId="0" borderId="14" xfId="0" applyNumberFormat="1" applyBorder="1" applyAlignment="1" applyProtection="1">
      <alignment/>
      <protection/>
    </xf>
    <xf numFmtId="37" fontId="0" fillId="0" borderId="17" xfId="0" applyBorder="1" applyAlignment="1">
      <alignment/>
    </xf>
    <xf numFmtId="37" fontId="0" fillId="0" borderId="18" xfId="0" applyBorder="1" applyAlignment="1">
      <alignment/>
    </xf>
    <xf numFmtId="176" fontId="0" fillId="0" borderId="19" xfId="0" applyNumberFormat="1" applyBorder="1" applyAlignment="1" applyProtection="1">
      <alignment/>
      <protection/>
    </xf>
    <xf numFmtId="37" fontId="0" fillId="0" borderId="20" xfId="0" applyNumberFormat="1" applyBorder="1" applyAlignment="1" applyProtection="1">
      <alignment/>
      <protection/>
    </xf>
    <xf numFmtId="37" fontId="0" fillId="0" borderId="21" xfId="0" applyNumberFormat="1" applyBorder="1" applyAlignment="1" applyProtection="1">
      <alignment/>
      <protection/>
    </xf>
    <xf numFmtId="37" fontId="0" fillId="0" borderId="19" xfId="0" applyNumberFormat="1" applyBorder="1" applyAlignment="1" applyProtection="1">
      <alignment/>
      <protection/>
    </xf>
    <xf numFmtId="37" fontId="0" fillId="0" borderId="0" xfId="0" applyBorder="1" applyAlignment="1">
      <alignment horizontal="center"/>
    </xf>
    <xf numFmtId="37" fontId="0" fillId="0" borderId="22" xfId="0" applyBorder="1" applyAlignment="1">
      <alignment/>
    </xf>
    <xf numFmtId="37" fontId="0" fillId="0" borderId="23" xfId="0" applyBorder="1" applyAlignment="1">
      <alignment/>
    </xf>
    <xf numFmtId="37" fontId="0" fillId="0" borderId="23" xfId="0" applyBorder="1" applyAlignment="1">
      <alignment horizontal="center"/>
    </xf>
    <xf numFmtId="37" fontId="0" fillId="0" borderId="24" xfId="0" applyBorder="1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20" xfId="0" applyBorder="1" applyAlignment="1">
      <alignment/>
    </xf>
    <xf numFmtId="37" fontId="0" fillId="0" borderId="11" xfId="0" applyBorder="1" applyAlignment="1">
      <alignment/>
    </xf>
    <xf numFmtId="178" fontId="0" fillId="0" borderId="6" xfId="0" applyNumberFormat="1" applyBorder="1" applyAlignment="1" applyProtection="1">
      <alignment/>
      <protection/>
    </xf>
    <xf numFmtId="178" fontId="0" fillId="0" borderId="8" xfId="0" applyNumberFormat="1" applyBorder="1" applyAlignment="1" applyProtection="1">
      <alignment/>
      <protection/>
    </xf>
    <xf numFmtId="178" fontId="0" fillId="0" borderId="20" xfId="0" applyNumberFormat="1" applyBorder="1" applyAlignment="1" applyProtection="1">
      <alignment/>
      <protection/>
    </xf>
    <xf numFmtId="37" fontId="0" fillId="0" borderId="6" xfId="0" applyBorder="1" applyAlignment="1">
      <alignment horizontal="center"/>
    </xf>
    <xf numFmtId="37" fontId="0" fillId="0" borderId="15" xfId="0" applyBorder="1" applyAlignment="1">
      <alignment/>
    </xf>
    <xf numFmtId="178" fontId="0" fillId="0" borderId="15" xfId="0" applyNumberFormat="1" applyBorder="1" applyAlignment="1" applyProtection="1">
      <alignment/>
      <protection/>
    </xf>
    <xf numFmtId="37" fontId="0" fillId="0" borderId="25" xfId="0" applyBorder="1" applyAlignment="1">
      <alignment/>
    </xf>
    <xf numFmtId="37" fontId="0" fillId="0" borderId="26" xfId="0" applyBorder="1" applyAlignment="1">
      <alignment/>
    </xf>
    <xf numFmtId="37" fontId="0" fillId="0" borderId="26" xfId="0" applyBorder="1" applyAlignment="1">
      <alignment horizontal="center"/>
    </xf>
    <xf numFmtId="37" fontId="0" fillId="0" borderId="27" xfId="0" applyBorder="1" applyAlignment="1">
      <alignment/>
    </xf>
    <xf numFmtId="37" fontId="0" fillId="0" borderId="28" xfId="0" applyBorder="1" applyAlignment="1">
      <alignment/>
    </xf>
    <xf numFmtId="37" fontId="0" fillId="0" borderId="29" xfId="0" applyBorder="1" applyAlignment="1">
      <alignment/>
    </xf>
    <xf numFmtId="37" fontId="0" fillId="0" borderId="7" xfId="0" applyBorder="1" applyAlignment="1">
      <alignment horizontal="center"/>
    </xf>
    <xf numFmtId="177" fontId="0" fillId="0" borderId="8" xfId="0" applyNumberFormat="1" applyBorder="1" applyAlignment="1" applyProtection="1">
      <alignment/>
      <protection/>
    </xf>
    <xf numFmtId="177" fontId="0" fillId="0" borderId="29" xfId="0" applyNumberFormat="1" applyBorder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37" fontId="0" fillId="0" borderId="18" xfId="0" applyBorder="1" applyAlignment="1">
      <alignment horizontal="center"/>
    </xf>
    <xf numFmtId="37" fontId="0" fillId="0" borderId="30" xfId="0" applyBorder="1" applyAlignment="1">
      <alignment/>
    </xf>
    <xf numFmtId="37" fontId="0" fillId="0" borderId="31" xfId="0" applyBorder="1" applyAlignment="1">
      <alignment/>
    </xf>
    <xf numFmtId="37" fontId="0" fillId="0" borderId="32" xfId="0" applyBorder="1" applyAlignment="1">
      <alignment/>
    </xf>
    <xf numFmtId="37" fontId="0" fillId="0" borderId="33" xfId="0" applyBorder="1" applyAlignment="1">
      <alignment horizontal="center"/>
    </xf>
    <xf numFmtId="37" fontId="0" fillId="0" borderId="33" xfId="0" applyBorder="1" applyAlignment="1">
      <alignment/>
    </xf>
    <xf numFmtId="37" fontId="0" fillId="0" borderId="34" xfId="0" applyBorder="1" applyAlignment="1">
      <alignment/>
    </xf>
    <xf numFmtId="37" fontId="0" fillId="0" borderId="34" xfId="0" applyBorder="1" applyAlignment="1">
      <alignment horizontal="center"/>
    </xf>
    <xf numFmtId="0" fontId="0" fillId="0" borderId="0" xfId="25">
      <alignment/>
      <protection/>
    </xf>
    <xf numFmtId="0" fontId="0" fillId="0" borderId="1" xfId="25" applyBorder="1">
      <alignment/>
      <protection/>
    </xf>
    <xf numFmtId="0" fontId="0" fillId="0" borderId="2" xfId="25" applyBorder="1">
      <alignment/>
      <protection/>
    </xf>
    <xf numFmtId="0" fontId="0" fillId="0" borderId="35" xfId="25" applyBorder="1" applyAlignment="1">
      <alignment horizontal="center"/>
      <protection/>
    </xf>
    <xf numFmtId="0" fontId="0" fillId="0" borderId="7" xfId="25" applyBorder="1" applyAlignment="1">
      <alignment horizontal="center"/>
      <protection/>
    </xf>
    <xf numFmtId="0" fontId="0" fillId="0" borderId="3" xfId="25" applyBorder="1">
      <alignment/>
      <protection/>
    </xf>
    <xf numFmtId="0" fontId="0" fillId="0" borderId="35" xfId="25" applyBorder="1">
      <alignment/>
      <protection/>
    </xf>
    <xf numFmtId="0" fontId="0" fillId="0" borderId="7" xfId="25" applyBorder="1">
      <alignment/>
      <protection/>
    </xf>
    <xf numFmtId="0" fontId="0" fillId="0" borderId="2" xfId="25" applyBorder="1" applyAlignment="1">
      <alignment horizontal="center"/>
      <protection/>
    </xf>
    <xf numFmtId="0" fontId="0" fillId="0" borderId="3" xfId="25" applyBorder="1" applyAlignment="1">
      <alignment horizontal="center"/>
      <protection/>
    </xf>
    <xf numFmtId="0" fontId="0" fillId="0" borderId="36" xfId="25" applyBorder="1" applyAlignment="1">
      <alignment horizontal="center"/>
      <protection/>
    </xf>
    <xf numFmtId="0" fontId="0" fillId="0" borderId="4" xfId="25" applyBorder="1">
      <alignment/>
      <protection/>
    </xf>
    <xf numFmtId="0" fontId="0" fillId="0" borderId="5" xfId="25" applyBorder="1">
      <alignment/>
      <protection/>
    </xf>
    <xf numFmtId="0" fontId="0" fillId="0" borderId="37" xfId="25" applyBorder="1">
      <alignment/>
      <protection/>
    </xf>
    <xf numFmtId="176" fontId="0" fillId="0" borderId="0" xfId="25" applyNumberFormat="1" applyProtection="1">
      <alignment/>
      <protection/>
    </xf>
    <xf numFmtId="0" fontId="0" fillId="0" borderId="10" xfId="25" applyBorder="1" applyAlignment="1" applyProtection="1">
      <alignment horizontal="center"/>
      <protection/>
    </xf>
    <xf numFmtId="37" fontId="0" fillId="0" borderId="10" xfId="25" applyNumberFormat="1" applyBorder="1" applyProtection="1">
      <alignment/>
      <protection/>
    </xf>
    <xf numFmtId="37" fontId="0" fillId="0" borderId="9" xfId="25" applyNumberFormat="1" applyBorder="1" applyProtection="1">
      <alignment/>
      <protection/>
    </xf>
    <xf numFmtId="37" fontId="0" fillId="0" borderId="38" xfId="25" applyNumberFormat="1" applyBorder="1" applyProtection="1">
      <alignment/>
      <protection/>
    </xf>
    <xf numFmtId="37" fontId="0" fillId="0" borderId="0" xfId="25" applyNumberFormat="1" applyProtection="1">
      <alignment/>
      <protection/>
    </xf>
    <xf numFmtId="0" fontId="0" fillId="0" borderId="10" xfId="25" applyBorder="1" applyAlignment="1">
      <alignment horizontal="center"/>
      <protection/>
    </xf>
    <xf numFmtId="0" fontId="0" fillId="0" borderId="10" xfId="25" applyFont="1" applyBorder="1" applyAlignment="1">
      <alignment horizontal="center"/>
      <protection/>
    </xf>
    <xf numFmtId="37" fontId="0" fillId="0" borderId="3" xfId="0" applyNumberFormat="1" applyBorder="1" applyAlignment="1" applyProtection="1">
      <alignment/>
      <protection/>
    </xf>
    <xf numFmtId="37" fontId="0" fillId="0" borderId="18" xfId="0" applyNumberFormat="1" applyBorder="1" applyAlignment="1" applyProtection="1">
      <alignment/>
      <protection/>
    </xf>
    <xf numFmtId="37" fontId="0" fillId="0" borderId="0" xfId="0" applyAlignment="1">
      <alignment horizontal="center"/>
    </xf>
    <xf numFmtId="37" fontId="0" fillId="0" borderId="9" xfId="24" applyNumberFormat="1" applyBorder="1" applyProtection="1">
      <alignment/>
      <protection/>
    </xf>
    <xf numFmtId="37" fontId="0" fillId="0" borderId="39" xfId="24" applyNumberFormat="1" applyBorder="1" applyProtection="1">
      <alignment/>
      <protection/>
    </xf>
    <xf numFmtId="37" fontId="0" fillId="0" borderId="21" xfId="24" applyNumberFormat="1" applyBorder="1" applyProtection="1">
      <alignment/>
      <protection/>
    </xf>
    <xf numFmtId="37" fontId="0" fillId="0" borderId="7" xfId="24" applyFont="1" applyBorder="1">
      <alignment/>
      <protection/>
    </xf>
    <xf numFmtId="37" fontId="0" fillId="0" borderId="8" xfId="24" applyNumberFormat="1" applyBorder="1" applyProtection="1">
      <alignment/>
      <protection/>
    </xf>
    <xf numFmtId="37" fontId="0" fillId="0" borderId="40" xfId="24" applyNumberFormat="1" applyBorder="1" applyProtection="1">
      <alignment/>
      <protection/>
    </xf>
    <xf numFmtId="37" fontId="0" fillId="0" borderId="20" xfId="24" applyNumberFormat="1" applyBorder="1" applyProtection="1">
      <alignment/>
      <protection/>
    </xf>
    <xf numFmtId="37" fontId="0" fillId="0" borderId="41" xfId="24" applyNumberFormat="1" applyBorder="1" applyProtection="1">
      <alignment/>
      <protection/>
    </xf>
    <xf numFmtId="37" fontId="0" fillId="0" borderId="29" xfId="24" applyNumberFormat="1" applyBorder="1" applyProtection="1">
      <alignment/>
      <protection/>
    </xf>
    <xf numFmtId="37" fontId="0" fillId="0" borderId="28" xfId="24" applyNumberFormat="1" applyBorder="1" applyProtection="1">
      <alignment/>
      <protection/>
    </xf>
    <xf numFmtId="37" fontId="0" fillId="0" borderId="16" xfId="24" applyNumberFormat="1" applyBorder="1" applyProtection="1">
      <alignment/>
      <protection/>
    </xf>
    <xf numFmtId="37" fontId="0" fillId="0" borderId="15" xfId="24" applyNumberFormat="1" applyBorder="1" applyProtection="1">
      <alignment/>
      <protection/>
    </xf>
    <xf numFmtId="37" fontId="5" fillId="0" borderId="0" xfId="0" applyFont="1" applyAlignment="1">
      <alignment/>
    </xf>
    <xf numFmtId="37" fontId="0" fillId="0" borderId="42" xfId="0" applyBorder="1" applyAlignment="1">
      <alignment/>
    </xf>
    <xf numFmtId="0" fontId="0" fillId="0" borderId="2" xfId="25" applyBorder="1" applyAlignment="1" applyProtection="1">
      <alignment horizontal="center"/>
      <protection/>
    </xf>
    <xf numFmtId="37" fontId="0" fillId="0" borderId="2" xfId="25" applyNumberFormat="1" applyBorder="1" applyProtection="1">
      <alignment/>
      <protection/>
    </xf>
    <xf numFmtId="37" fontId="0" fillId="0" borderId="3" xfId="25" applyNumberFormat="1" applyBorder="1" applyProtection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43" xfId="25" applyNumberFormat="1" applyBorder="1" applyProtection="1">
      <alignment/>
      <protection/>
    </xf>
    <xf numFmtId="37" fontId="0" fillId="0" borderId="44" xfId="25" applyNumberFormat="1" applyBorder="1" applyProtection="1">
      <alignment/>
      <protection/>
    </xf>
    <xf numFmtId="37" fontId="0" fillId="0" borderId="45" xfId="25" applyNumberFormat="1" applyBorder="1" applyProtection="1">
      <alignment/>
      <protection/>
    </xf>
    <xf numFmtId="37" fontId="0" fillId="0" borderId="46" xfId="25" applyNumberFormat="1" applyBorder="1" applyProtection="1">
      <alignment/>
      <protection/>
    </xf>
    <xf numFmtId="37" fontId="0" fillId="0" borderId="0" xfId="25" applyNumberFormat="1" applyFont="1" applyProtection="1">
      <alignment/>
      <protection/>
    </xf>
    <xf numFmtId="37" fontId="0" fillId="0" borderId="9" xfId="25" applyNumberFormat="1" applyFill="1" applyBorder="1" applyProtection="1">
      <alignment/>
      <protection/>
    </xf>
    <xf numFmtId="37" fontId="0" fillId="0" borderId="44" xfId="25" applyNumberFormat="1" applyFill="1" applyBorder="1" applyProtection="1">
      <alignment/>
      <protection/>
    </xf>
    <xf numFmtId="37" fontId="6" fillId="0" borderId="0" xfId="0" applyFont="1" applyAlignment="1">
      <alignment/>
    </xf>
    <xf numFmtId="0" fontId="0" fillId="0" borderId="14" xfId="0" applyNumberFormat="1" applyBorder="1" applyAlignment="1" applyProtection="1">
      <alignment horizontal="center"/>
      <protection/>
    </xf>
    <xf numFmtId="37" fontId="0" fillId="0" borderId="47" xfId="25" applyNumberFormat="1" applyBorder="1" applyProtection="1">
      <alignment/>
      <protection/>
    </xf>
    <xf numFmtId="37" fontId="0" fillId="0" borderId="48" xfId="25" applyNumberFormat="1" applyBorder="1" applyProtection="1">
      <alignment/>
      <protection/>
    </xf>
    <xf numFmtId="37" fontId="0" fillId="0" borderId="48" xfId="25" applyNumberFormat="1" applyFill="1" applyBorder="1" applyProtection="1">
      <alignment/>
      <protection/>
    </xf>
    <xf numFmtId="37" fontId="0" fillId="0" borderId="49" xfId="25" applyNumberFormat="1" applyBorder="1" applyProtection="1">
      <alignment/>
      <protection/>
    </xf>
    <xf numFmtId="37" fontId="0" fillId="0" borderId="50" xfId="25" applyNumberFormat="1" applyBorder="1" applyProtection="1">
      <alignment/>
      <protection/>
    </xf>
    <xf numFmtId="0" fontId="0" fillId="0" borderId="47" xfId="25" applyFont="1" applyBorder="1" applyAlignment="1">
      <alignment horizontal="center"/>
      <protection/>
    </xf>
    <xf numFmtId="37" fontId="0" fillId="0" borderId="1" xfId="0" applyBorder="1" applyAlignment="1">
      <alignment horizontal="center"/>
    </xf>
    <xf numFmtId="37" fontId="0" fillId="0" borderId="0" xfId="0" applyNumberFormat="1" applyBorder="1" applyAlignment="1" applyProtection="1">
      <alignment/>
      <protection/>
    </xf>
    <xf numFmtId="37" fontId="0" fillId="0" borderId="14" xfId="0" applyBorder="1" applyAlignment="1">
      <alignment/>
    </xf>
    <xf numFmtId="37" fontId="0" fillId="0" borderId="16" xfId="0" applyBorder="1" applyAlignment="1">
      <alignment/>
    </xf>
    <xf numFmtId="37" fontId="0" fillId="0" borderId="14" xfId="0" applyBorder="1" applyAlignment="1">
      <alignment horizontal="center"/>
    </xf>
    <xf numFmtId="0" fontId="0" fillId="0" borderId="51" xfId="25" applyFont="1" applyBorder="1" applyAlignment="1">
      <alignment horizontal="center"/>
      <protection/>
    </xf>
    <xf numFmtId="37" fontId="0" fillId="0" borderId="51" xfId="25" applyNumberFormat="1" applyBorder="1" applyProtection="1">
      <alignment/>
      <protection/>
    </xf>
    <xf numFmtId="37" fontId="0" fillId="0" borderId="52" xfId="25" applyNumberFormat="1" applyBorder="1" applyProtection="1">
      <alignment/>
      <protection/>
    </xf>
    <xf numFmtId="37" fontId="0" fillId="0" borderId="52" xfId="25" applyNumberFormat="1" applyFill="1" applyBorder="1" applyProtection="1">
      <alignment/>
      <protection/>
    </xf>
    <xf numFmtId="37" fontId="0" fillId="0" borderId="53" xfId="25" applyNumberFormat="1" applyBorder="1" applyProtection="1">
      <alignment/>
      <protection/>
    </xf>
    <xf numFmtId="37" fontId="0" fillId="0" borderId="54" xfId="25" applyNumberFormat="1" applyBorder="1" applyProtection="1">
      <alignment/>
      <protection/>
    </xf>
    <xf numFmtId="3" fontId="0" fillId="0" borderId="4" xfId="25" applyNumberFormat="1" applyBorder="1">
      <alignment/>
      <protection/>
    </xf>
    <xf numFmtId="3" fontId="0" fillId="0" borderId="5" xfId="25" applyNumberFormat="1" applyBorder="1">
      <alignment/>
      <protection/>
    </xf>
    <xf numFmtId="3" fontId="0" fillId="0" borderId="37" xfId="25" applyNumberFormat="1" applyBorder="1">
      <alignment/>
      <protection/>
    </xf>
    <xf numFmtId="37" fontId="0" fillId="0" borderId="19" xfId="0" applyBorder="1" applyAlignment="1">
      <alignment horizontal="center"/>
    </xf>
    <xf numFmtId="37" fontId="0" fillId="0" borderId="21" xfId="0" applyBorder="1" applyAlignment="1">
      <alignment/>
    </xf>
    <xf numFmtId="37" fontId="0" fillId="0" borderId="19" xfId="0" applyBorder="1" applyAlignment="1">
      <alignment/>
    </xf>
    <xf numFmtId="0" fontId="0" fillId="0" borderId="0" xfId="20">
      <alignment/>
      <protection/>
    </xf>
    <xf numFmtId="0" fontId="0" fillId="0" borderId="1" xfId="22" applyBorder="1">
      <alignment/>
      <protection/>
    </xf>
    <xf numFmtId="0" fontId="0" fillId="0" borderId="0" xfId="22">
      <alignment/>
      <protection/>
    </xf>
    <xf numFmtId="0" fontId="0" fillId="0" borderId="2" xfId="22" applyBorder="1">
      <alignment/>
      <protection/>
    </xf>
    <xf numFmtId="0" fontId="0" fillId="0" borderId="12" xfId="22" applyBorder="1">
      <alignment/>
      <protection/>
    </xf>
    <xf numFmtId="0" fontId="0" fillId="0" borderId="55" xfId="22" applyBorder="1">
      <alignment/>
      <protection/>
    </xf>
    <xf numFmtId="0" fontId="0" fillId="0" borderId="13" xfId="22" applyBorder="1">
      <alignment/>
      <protection/>
    </xf>
    <xf numFmtId="0" fontId="0" fillId="0" borderId="56" xfId="22" applyBorder="1">
      <alignment/>
      <protection/>
    </xf>
    <xf numFmtId="0" fontId="0" fillId="0" borderId="13" xfId="22" applyFont="1" applyBorder="1" applyAlignment="1">
      <alignment horizontal="center"/>
      <protection/>
    </xf>
    <xf numFmtId="0" fontId="0" fillId="0" borderId="56" xfId="22" applyFont="1" applyBorder="1" applyAlignment="1">
      <alignment horizontal="center"/>
      <protection/>
    </xf>
    <xf numFmtId="0" fontId="0" fillId="0" borderId="4" xfId="22" applyBorder="1">
      <alignment/>
      <protection/>
    </xf>
    <xf numFmtId="0" fontId="0" fillId="0" borderId="14" xfId="22" applyBorder="1">
      <alignment/>
      <protection/>
    </xf>
    <xf numFmtId="176" fontId="0" fillId="0" borderId="57" xfId="22" applyNumberFormat="1" applyBorder="1" applyProtection="1">
      <alignment/>
      <protection/>
    </xf>
    <xf numFmtId="0" fontId="0" fillId="0" borderId="7" xfId="22" applyBorder="1">
      <alignment/>
      <protection/>
    </xf>
    <xf numFmtId="37" fontId="0" fillId="0" borderId="15" xfId="22" applyNumberFormat="1" applyBorder="1">
      <alignment/>
      <protection/>
    </xf>
    <xf numFmtId="37" fontId="0" fillId="0" borderId="40" xfId="22" applyNumberFormat="1" applyBorder="1" applyProtection="1">
      <alignment/>
      <protection/>
    </xf>
    <xf numFmtId="0" fontId="0" fillId="0" borderId="11" xfId="22" applyBorder="1">
      <alignment/>
      <protection/>
    </xf>
    <xf numFmtId="37" fontId="0" fillId="0" borderId="16" xfId="22" applyNumberFormat="1" applyBorder="1">
      <alignment/>
      <protection/>
    </xf>
    <xf numFmtId="37" fontId="0" fillId="0" borderId="39" xfId="22" applyNumberFormat="1" applyBorder="1" applyProtection="1">
      <alignment/>
      <protection/>
    </xf>
    <xf numFmtId="0" fontId="0" fillId="0" borderId="11" xfId="22" applyFont="1" applyBorder="1">
      <alignment/>
      <protection/>
    </xf>
    <xf numFmtId="37" fontId="0" fillId="0" borderId="13" xfId="22" applyNumberFormat="1" applyBorder="1">
      <alignment/>
      <protection/>
    </xf>
    <xf numFmtId="0" fontId="0" fillId="0" borderId="7" xfId="22" applyFont="1" applyBorder="1">
      <alignment/>
      <protection/>
    </xf>
    <xf numFmtId="0" fontId="0" fillId="0" borderId="6" xfId="22" applyBorder="1">
      <alignment/>
      <protection/>
    </xf>
    <xf numFmtId="0" fontId="0" fillId="0" borderId="2" xfId="22" applyFont="1" applyBorder="1">
      <alignment/>
      <protection/>
    </xf>
    <xf numFmtId="0" fontId="0" fillId="0" borderId="0" xfId="22" applyBorder="1">
      <alignment/>
      <protection/>
    </xf>
    <xf numFmtId="0" fontId="0" fillId="0" borderId="58" xfId="22" applyFont="1" applyBorder="1">
      <alignment/>
      <protection/>
    </xf>
    <xf numFmtId="37" fontId="0" fillId="0" borderId="59" xfId="22" applyNumberFormat="1" applyBorder="1">
      <alignment/>
      <protection/>
    </xf>
    <xf numFmtId="37" fontId="0" fillId="0" borderId="54" xfId="22" applyNumberFormat="1" applyBorder="1" applyProtection="1">
      <alignment/>
      <protection/>
    </xf>
    <xf numFmtId="0" fontId="0" fillId="0" borderId="0" xfId="22" applyFont="1" applyBorder="1">
      <alignment/>
      <protection/>
    </xf>
    <xf numFmtId="37" fontId="0" fillId="0" borderId="56" xfId="22" applyNumberFormat="1" applyBorder="1" applyProtection="1">
      <alignment/>
      <protection/>
    </xf>
    <xf numFmtId="0" fontId="0" fillId="0" borderId="60" xfId="22" applyFont="1" applyBorder="1">
      <alignment/>
      <protection/>
    </xf>
    <xf numFmtId="37" fontId="0" fillId="0" borderId="40" xfId="22" applyNumberFormat="1" applyBorder="1">
      <alignment/>
      <protection/>
    </xf>
    <xf numFmtId="37" fontId="0" fillId="0" borderId="56" xfId="22" applyNumberFormat="1" applyBorder="1">
      <alignment/>
      <protection/>
    </xf>
    <xf numFmtId="37" fontId="0" fillId="0" borderId="14" xfId="22" applyNumberFormat="1" applyBorder="1">
      <alignment/>
      <protection/>
    </xf>
    <xf numFmtId="37" fontId="0" fillId="0" borderId="57" xfId="22" applyNumberFormat="1" applyBorder="1" applyProtection="1">
      <alignment/>
      <protection/>
    </xf>
    <xf numFmtId="0" fontId="0" fillId="0" borderId="0" xfId="23">
      <alignment/>
      <protection/>
    </xf>
    <xf numFmtId="0" fontId="0" fillId="0" borderId="1" xfId="23" applyBorder="1">
      <alignment/>
      <protection/>
    </xf>
    <xf numFmtId="0" fontId="0" fillId="0" borderId="2" xfId="23" applyBorder="1">
      <alignment/>
      <protection/>
    </xf>
    <xf numFmtId="0" fontId="0" fillId="0" borderId="12" xfId="23" applyBorder="1">
      <alignment/>
      <protection/>
    </xf>
    <xf numFmtId="0" fontId="0" fillId="0" borderId="3" xfId="23" applyBorder="1">
      <alignment/>
      <protection/>
    </xf>
    <xf numFmtId="0" fontId="0" fillId="0" borderId="13" xfId="23" applyBorder="1">
      <alignment/>
      <protection/>
    </xf>
    <xf numFmtId="0" fontId="0" fillId="0" borderId="13" xfId="23" applyFont="1" applyBorder="1" applyAlignment="1">
      <alignment horizontal="center"/>
      <protection/>
    </xf>
    <xf numFmtId="0" fontId="0" fillId="0" borderId="3" xfId="23" applyFont="1" applyBorder="1" applyAlignment="1">
      <alignment horizontal="center"/>
      <protection/>
    </xf>
    <xf numFmtId="0" fontId="0" fillId="0" borderId="4" xfId="23" applyBorder="1">
      <alignment/>
      <protection/>
    </xf>
    <xf numFmtId="0" fontId="0" fillId="0" borderId="14" xfId="23" applyBorder="1">
      <alignment/>
      <protection/>
    </xf>
    <xf numFmtId="176" fontId="0" fillId="0" borderId="5" xfId="23" applyNumberFormat="1" applyBorder="1" applyProtection="1">
      <alignment/>
      <protection/>
    </xf>
    <xf numFmtId="0" fontId="0" fillId="0" borderId="7" xfId="23" applyBorder="1">
      <alignment/>
      <protection/>
    </xf>
    <xf numFmtId="37" fontId="0" fillId="0" borderId="15" xfId="23" applyNumberFormat="1" applyBorder="1">
      <alignment/>
      <protection/>
    </xf>
    <xf numFmtId="37" fontId="0" fillId="0" borderId="8" xfId="23" applyNumberFormat="1" applyBorder="1" applyProtection="1">
      <alignment/>
      <protection/>
    </xf>
    <xf numFmtId="0" fontId="0" fillId="0" borderId="11" xfId="23" applyBorder="1">
      <alignment/>
      <protection/>
    </xf>
    <xf numFmtId="37" fontId="0" fillId="0" borderId="16" xfId="23" applyNumberFormat="1" applyBorder="1">
      <alignment/>
      <protection/>
    </xf>
    <xf numFmtId="37" fontId="0" fillId="0" borderId="9" xfId="23" applyNumberFormat="1" applyBorder="1" applyProtection="1">
      <alignment/>
      <protection/>
    </xf>
    <xf numFmtId="0" fontId="0" fillId="0" borderId="6" xfId="23" applyBorder="1">
      <alignment/>
      <protection/>
    </xf>
    <xf numFmtId="37" fontId="0" fillId="0" borderId="8" xfId="23" applyNumberFormat="1" applyBorder="1">
      <alignment/>
      <protection/>
    </xf>
    <xf numFmtId="37" fontId="0" fillId="0" borderId="14" xfId="23" applyNumberFormat="1" applyBorder="1">
      <alignment/>
      <protection/>
    </xf>
    <xf numFmtId="37" fontId="0" fillId="0" borderId="5" xfId="23" applyNumberFormat="1" applyBorder="1">
      <alignment/>
      <protection/>
    </xf>
    <xf numFmtId="0" fontId="0" fillId="0" borderId="1" xfId="21" applyBorder="1">
      <alignment/>
      <protection/>
    </xf>
    <xf numFmtId="0" fontId="0" fillId="0" borderId="2" xfId="21" applyBorder="1">
      <alignment/>
      <protection/>
    </xf>
    <xf numFmtId="0" fontId="0" fillId="0" borderId="0" xfId="21">
      <alignment/>
      <protection/>
    </xf>
    <xf numFmtId="0" fontId="0" fillId="0" borderId="12" xfId="21" applyBorder="1">
      <alignment/>
      <protection/>
    </xf>
    <xf numFmtId="0" fontId="0" fillId="0" borderId="55" xfId="21" applyBorder="1">
      <alignment/>
      <protection/>
    </xf>
    <xf numFmtId="0" fontId="0" fillId="0" borderId="13" xfId="21" applyBorder="1">
      <alignment/>
      <protection/>
    </xf>
    <xf numFmtId="0" fontId="0" fillId="0" borderId="56" xfId="21" applyBorder="1">
      <alignment/>
      <protection/>
    </xf>
    <xf numFmtId="0" fontId="0" fillId="0" borderId="0" xfId="21" applyBorder="1">
      <alignment/>
      <protection/>
    </xf>
    <xf numFmtId="0" fontId="0" fillId="0" borderId="13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0" fillId="0" borderId="4" xfId="21" applyBorder="1">
      <alignment/>
      <protection/>
    </xf>
    <xf numFmtId="0" fontId="0" fillId="0" borderId="14" xfId="21" applyBorder="1">
      <alignment/>
      <protection/>
    </xf>
    <xf numFmtId="176" fontId="0" fillId="0" borderId="57" xfId="21" applyNumberFormat="1" applyBorder="1" applyProtection="1">
      <alignment/>
      <protection/>
    </xf>
    <xf numFmtId="0" fontId="0" fillId="0" borderId="9" xfId="21" applyBorder="1">
      <alignment/>
      <protection/>
    </xf>
    <xf numFmtId="0" fontId="0" fillId="0" borderId="11" xfId="21" applyBorder="1">
      <alignment/>
      <protection/>
    </xf>
    <xf numFmtId="37" fontId="0" fillId="0" borderId="16" xfId="21" applyNumberFormat="1" applyBorder="1">
      <alignment/>
      <protection/>
    </xf>
    <xf numFmtId="37" fontId="0" fillId="0" borderId="39" xfId="21" applyNumberFormat="1" applyBorder="1" applyProtection="1">
      <alignment/>
      <protection/>
    </xf>
    <xf numFmtId="0" fontId="0" fillId="0" borderId="2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8" xfId="21" applyBorder="1">
      <alignment/>
      <protection/>
    </xf>
    <xf numFmtId="0" fontId="0" fillId="0" borderId="7" xfId="21" applyBorder="1">
      <alignment/>
      <protection/>
    </xf>
    <xf numFmtId="37" fontId="0" fillId="0" borderId="15" xfId="21" applyNumberFormat="1" applyBorder="1">
      <alignment/>
      <protection/>
    </xf>
    <xf numFmtId="37" fontId="0" fillId="0" borderId="40" xfId="21" applyNumberFormat="1" applyBorder="1" applyProtection="1">
      <alignment/>
      <protection/>
    </xf>
    <xf numFmtId="0" fontId="0" fillId="0" borderId="3" xfId="21" applyBorder="1">
      <alignment/>
      <protection/>
    </xf>
    <xf numFmtId="37" fontId="0" fillId="0" borderId="13" xfId="21" applyNumberFormat="1" applyBorder="1">
      <alignment/>
      <protection/>
    </xf>
    <xf numFmtId="37" fontId="0" fillId="0" borderId="56" xfId="21" applyNumberFormat="1" applyBorder="1" applyProtection="1">
      <alignment/>
      <protection/>
    </xf>
    <xf numFmtId="37" fontId="0" fillId="0" borderId="39" xfId="21" applyNumberFormat="1" applyBorder="1">
      <alignment/>
      <protection/>
    </xf>
    <xf numFmtId="0" fontId="0" fillId="0" borderId="6" xfId="21" applyBorder="1">
      <alignment/>
      <protection/>
    </xf>
    <xf numFmtId="37" fontId="0" fillId="0" borderId="14" xfId="21" applyNumberFormat="1" applyBorder="1">
      <alignment/>
      <protection/>
    </xf>
    <xf numFmtId="37" fontId="0" fillId="0" borderId="57" xfId="21" applyNumberFormat="1" applyBorder="1" applyProtection="1">
      <alignment/>
      <protection/>
    </xf>
    <xf numFmtId="0" fontId="0" fillId="0" borderId="61" xfId="21" applyBorder="1">
      <alignment/>
      <protection/>
    </xf>
    <xf numFmtId="37" fontId="0" fillId="0" borderId="61" xfId="21" applyNumberFormat="1" applyBorder="1" applyProtection="1">
      <alignment/>
      <protection/>
    </xf>
    <xf numFmtId="0" fontId="0" fillId="0" borderId="27" xfId="25" applyFont="1" applyBorder="1" applyAlignment="1">
      <alignment horizontal="center" shrinkToFit="1"/>
      <protection/>
    </xf>
    <xf numFmtId="0" fontId="0" fillId="0" borderId="43" xfId="25" applyFont="1" applyBorder="1" applyAlignment="1">
      <alignment horizontal="center"/>
      <protection/>
    </xf>
    <xf numFmtId="0" fontId="0" fillId="0" borderId="25" xfId="22" applyBorder="1">
      <alignment/>
      <protection/>
    </xf>
    <xf numFmtId="0" fontId="0" fillId="0" borderId="26" xfId="22" applyBorder="1">
      <alignment/>
      <protection/>
    </xf>
    <xf numFmtId="0" fontId="0" fillId="0" borderId="26" xfId="22" applyFont="1" applyBorder="1" applyAlignment="1">
      <alignment horizontal="center"/>
      <protection/>
    </xf>
    <xf numFmtId="37" fontId="0" fillId="0" borderId="26" xfId="22" applyNumberFormat="1" applyBorder="1" applyProtection="1">
      <alignment/>
      <protection/>
    </xf>
    <xf numFmtId="37" fontId="0" fillId="0" borderId="26" xfId="22" applyNumberFormat="1" applyBorder="1">
      <alignment/>
      <protection/>
    </xf>
    <xf numFmtId="37" fontId="0" fillId="0" borderId="27" xfId="22" applyNumberFormat="1" applyBorder="1" applyProtection="1">
      <alignment/>
      <protection/>
    </xf>
    <xf numFmtId="176" fontId="0" fillId="0" borderId="27" xfId="22" applyNumberFormat="1" applyBorder="1" applyProtection="1">
      <alignment/>
      <protection/>
    </xf>
    <xf numFmtId="37" fontId="0" fillId="0" borderId="62" xfId="22" applyNumberFormat="1" applyBorder="1" applyProtection="1">
      <alignment/>
      <protection/>
    </xf>
    <xf numFmtId="37" fontId="0" fillId="0" borderId="63" xfId="22" applyNumberFormat="1" applyBorder="1" applyProtection="1">
      <alignment/>
      <protection/>
    </xf>
    <xf numFmtId="37" fontId="0" fillId="0" borderId="64" xfId="22" applyNumberFormat="1" applyBorder="1" applyProtection="1">
      <alignment/>
      <protection/>
    </xf>
    <xf numFmtId="37" fontId="0" fillId="0" borderId="63" xfId="22" applyNumberFormat="1" applyBorder="1">
      <alignment/>
      <protection/>
    </xf>
    <xf numFmtId="37" fontId="0" fillId="0" borderId="65" xfId="22" applyNumberFormat="1" applyBorder="1" applyProtection="1">
      <alignment/>
      <protection/>
    </xf>
    <xf numFmtId="0" fontId="0" fillId="0" borderId="0" xfId="20" applyFont="1">
      <alignment/>
      <protection/>
    </xf>
    <xf numFmtId="0" fontId="0" fillId="0" borderId="25" xfId="23" applyBorder="1">
      <alignment/>
      <protection/>
    </xf>
    <xf numFmtId="0" fontId="0" fillId="0" borderId="26" xfId="23" applyBorder="1">
      <alignment/>
      <protection/>
    </xf>
    <xf numFmtId="0" fontId="0" fillId="0" borderId="26" xfId="23" applyFont="1" applyBorder="1" applyAlignment="1">
      <alignment horizontal="center"/>
      <protection/>
    </xf>
    <xf numFmtId="37" fontId="0" fillId="0" borderId="26" xfId="23" applyNumberFormat="1" applyBorder="1" applyProtection="1">
      <alignment/>
      <protection/>
    </xf>
    <xf numFmtId="37" fontId="0" fillId="0" borderId="27" xfId="23" applyNumberFormat="1" applyBorder="1">
      <alignment/>
      <protection/>
    </xf>
    <xf numFmtId="176" fontId="0" fillId="0" borderId="27" xfId="23" applyNumberFormat="1" applyBorder="1" applyProtection="1">
      <alignment/>
      <protection/>
    </xf>
    <xf numFmtId="37" fontId="0" fillId="0" borderId="62" xfId="23" applyNumberFormat="1" applyBorder="1" applyProtection="1">
      <alignment/>
      <protection/>
    </xf>
    <xf numFmtId="37" fontId="0" fillId="0" borderId="65" xfId="23" applyNumberFormat="1" applyBorder="1" applyProtection="1">
      <alignment/>
      <protection/>
    </xf>
    <xf numFmtId="37" fontId="0" fillId="0" borderId="66" xfId="23" applyNumberFormat="1" applyBorder="1" applyProtection="1">
      <alignment/>
      <protection/>
    </xf>
    <xf numFmtId="37" fontId="0" fillId="0" borderId="64" xfId="23" applyNumberFormat="1" applyBorder="1" applyProtection="1">
      <alignment/>
      <protection/>
    </xf>
    <xf numFmtId="37" fontId="0" fillId="0" borderId="63" xfId="23" applyNumberFormat="1" applyBorder="1" applyProtection="1">
      <alignment/>
      <protection/>
    </xf>
    <xf numFmtId="37" fontId="0" fillId="0" borderId="64" xfId="23" applyNumberFormat="1" applyBorder="1">
      <alignment/>
      <protection/>
    </xf>
    <xf numFmtId="37" fontId="0" fillId="0" borderId="0" xfId="21" applyNumberFormat="1" applyBorder="1" applyProtection="1">
      <alignment/>
      <protection/>
    </xf>
    <xf numFmtId="0" fontId="0" fillId="0" borderId="25" xfId="21" applyBorder="1">
      <alignment/>
      <protection/>
    </xf>
    <xf numFmtId="0" fontId="0" fillId="0" borderId="26" xfId="21" applyBorder="1">
      <alignment/>
      <protection/>
    </xf>
    <xf numFmtId="0" fontId="0" fillId="0" borderId="26" xfId="21" applyFont="1" applyBorder="1" applyAlignment="1">
      <alignment horizontal="center"/>
      <protection/>
    </xf>
    <xf numFmtId="37" fontId="0" fillId="0" borderId="26" xfId="21" applyNumberFormat="1" applyBorder="1" applyProtection="1">
      <alignment/>
      <protection/>
    </xf>
    <xf numFmtId="37" fontId="0" fillId="0" borderId="27" xfId="21" applyNumberFormat="1" applyBorder="1" applyProtection="1">
      <alignment/>
      <protection/>
    </xf>
    <xf numFmtId="176" fontId="0" fillId="0" borderId="27" xfId="21" applyNumberFormat="1" applyBorder="1" applyProtection="1">
      <alignment/>
      <protection/>
    </xf>
    <xf numFmtId="37" fontId="0" fillId="0" borderId="65" xfId="21" applyNumberFormat="1" applyBorder="1" applyProtection="1">
      <alignment/>
      <protection/>
    </xf>
    <xf numFmtId="37" fontId="0" fillId="0" borderId="65" xfId="21" applyNumberFormat="1" applyBorder="1">
      <alignment/>
      <protection/>
    </xf>
    <xf numFmtId="37" fontId="0" fillId="0" borderId="28" xfId="21" applyNumberFormat="1" applyBorder="1" applyProtection="1">
      <alignment/>
      <protection/>
    </xf>
    <xf numFmtId="37" fontId="0" fillId="0" borderId="67" xfId="21" applyNumberFormat="1" applyBorder="1" applyProtection="1">
      <alignment/>
      <protection/>
    </xf>
    <xf numFmtId="37" fontId="0" fillId="0" borderId="66" xfId="21" applyNumberFormat="1" applyBorder="1" applyProtection="1">
      <alignment/>
      <protection/>
    </xf>
    <xf numFmtId="37" fontId="0" fillId="0" borderId="64" xfId="21" applyNumberFormat="1" applyBorder="1" applyProtection="1">
      <alignment/>
      <protection/>
    </xf>
    <xf numFmtId="37" fontId="0" fillId="0" borderId="68" xfId="24" applyNumberFormat="1" applyBorder="1" applyProtection="1">
      <alignment/>
      <protection/>
    </xf>
    <xf numFmtId="37" fontId="0" fillId="0" borderId="7" xfId="24" applyNumberFormat="1" applyBorder="1" applyProtection="1">
      <alignment/>
      <protection/>
    </xf>
    <xf numFmtId="37" fontId="0" fillId="0" borderId="11" xfId="24" applyNumberFormat="1" applyBorder="1" applyProtection="1">
      <alignment/>
      <protection/>
    </xf>
    <xf numFmtId="37" fontId="0" fillId="0" borderId="26" xfId="0" applyNumberFormat="1" applyBorder="1" applyAlignment="1" applyProtection="1">
      <alignment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27" xfId="0" applyBorder="1" applyAlignment="1">
      <alignment horizontal="center"/>
    </xf>
    <xf numFmtId="37" fontId="0" fillId="0" borderId="69" xfId="0" applyNumberFormat="1" applyBorder="1" applyAlignment="1" applyProtection="1">
      <alignment/>
      <protection/>
    </xf>
    <xf numFmtId="37" fontId="0" fillId="0" borderId="70" xfId="0" applyNumberFormat="1" applyBorder="1" applyAlignment="1" applyProtection="1">
      <alignment/>
      <protection/>
    </xf>
    <xf numFmtId="37" fontId="0" fillId="0" borderId="29" xfId="0" applyNumberFormat="1" applyBorder="1" applyAlignment="1" applyProtection="1">
      <alignment/>
      <protection/>
    </xf>
    <xf numFmtId="37" fontId="0" fillId="0" borderId="28" xfId="0" applyNumberFormat="1" applyBorder="1" applyAlignment="1" applyProtection="1">
      <alignment/>
      <protection/>
    </xf>
    <xf numFmtId="184" fontId="0" fillId="0" borderId="0" xfId="0" applyNumberFormat="1" applyAlignment="1" applyProtection="1">
      <alignment/>
      <protection/>
    </xf>
    <xf numFmtId="176" fontId="0" fillId="0" borderId="5" xfId="0" applyNumberFormat="1" applyBorder="1" applyAlignment="1" applyProtection="1">
      <alignment horizontal="center"/>
      <protection/>
    </xf>
    <xf numFmtId="0" fontId="0" fillId="0" borderId="5" xfId="0" applyNumberFormat="1" applyBorder="1" applyAlignment="1" applyProtection="1">
      <alignment horizontal="center"/>
      <protection/>
    </xf>
    <xf numFmtId="37" fontId="0" fillId="0" borderId="19" xfId="0" applyFill="1" applyBorder="1" applyAlignment="1">
      <alignment horizontal="center"/>
    </xf>
    <xf numFmtId="0" fontId="0" fillId="0" borderId="10" xfId="25" applyFont="1" applyBorder="1" applyAlignment="1" applyProtection="1">
      <alignment horizontal="center"/>
      <protection/>
    </xf>
    <xf numFmtId="37" fontId="0" fillId="0" borderId="71" xfId="24" applyNumberFormat="1" applyBorder="1" applyProtection="1">
      <alignment/>
      <protection/>
    </xf>
    <xf numFmtId="37" fontId="0" fillId="0" borderId="72" xfId="0" applyBorder="1" applyAlignment="1">
      <alignment/>
    </xf>
    <xf numFmtId="176" fontId="0" fillId="0" borderId="4" xfId="0" applyNumberFormat="1" applyBorder="1" applyAlignment="1" applyProtection="1">
      <alignment/>
      <protection/>
    </xf>
    <xf numFmtId="37" fontId="0" fillId="0" borderId="6" xfId="0" applyNumberFormat="1" applyBorder="1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4" xfId="0" applyNumberFormat="1" applyBorder="1" applyAlignment="1" applyProtection="1">
      <alignment/>
      <protection/>
    </xf>
    <xf numFmtId="37" fontId="0" fillId="0" borderId="5" xfId="0" applyFill="1" applyBorder="1" applyAlignment="1">
      <alignment horizontal="center"/>
    </xf>
    <xf numFmtId="0" fontId="0" fillId="0" borderId="0" xfId="22" applyFont="1" applyBorder="1" applyAlignment="1">
      <alignment shrinkToFit="1"/>
      <protection/>
    </xf>
    <xf numFmtId="37" fontId="0" fillId="0" borderId="3" xfId="0" applyFill="1" applyBorder="1" applyAlignment="1">
      <alignment horizontal="left"/>
    </xf>
    <xf numFmtId="37" fontId="8" fillId="0" borderId="22" xfId="0" applyFont="1" applyFill="1" applyBorder="1" applyAlignment="1">
      <alignment horizontal="left"/>
    </xf>
    <xf numFmtId="37" fontId="8" fillId="0" borderId="0" xfId="0" applyFont="1" applyFill="1" applyBorder="1" applyAlignment="1">
      <alignment horizontal="left"/>
    </xf>
    <xf numFmtId="0" fontId="0" fillId="0" borderId="19" xfId="0" applyNumberFormat="1" applyBorder="1" applyAlignment="1" applyProtection="1">
      <alignment horizontal="center"/>
      <protection/>
    </xf>
    <xf numFmtId="176" fontId="0" fillId="0" borderId="19" xfId="0" applyNumberFormat="1" applyBorder="1" applyAlignment="1" applyProtection="1">
      <alignment horizontal="center"/>
      <protection/>
    </xf>
    <xf numFmtId="37" fontId="0" fillId="0" borderId="15" xfId="0" applyBorder="1" applyAlignment="1" applyProtection="1">
      <alignment horizontal="center"/>
      <protection/>
    </xf>
    <xf numFmtId="37" fontId="0" fillId="0" borderId="20" xfId="0" applyBorder="1" applyAlignment="1" applyProtection="1">
      <alignment horizontal="center"/>
      <protection/>
    </xf>
    <xf numFmtId="37" fontId="0" fillId="0" borderId="8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49" fontId="0" fillId="0" borderId="20" xfId="0" applyNumberFormat="1" applyBorder="1" applyAlignment="1" applyProtection="1">
      <alignment horizontal="center"/>
      <protection/>
    </xf>
    <xf numFmtId="57" fontId="0" fillId="0" borderId="8" xfId="0" applyNumberFormat="1" applyFont="1" applyBorder="1" applyAlignment="1" applyProtection="1">
      <alignment horizontal="center"/>
      <protection/>
    </xf>
    <xf numFmtId="37" fontId="0" fillId="0" borderId="14" xfId="0" applyFill="1" applyBorder="1" applyAlignment="1">
      <alignment horizontal="center"/>
    </xf>
    <xf numFmtId="0" fontId="0" fillId="0" borderId="17" xfId="22" applyBorder="1">
      <alignment/>
      <protection/>
    </xf>
    <xf numFmtId="0" fontId="0" fillId="0" borderId="18" xfId="22" applyBorder="1">
      <alignment/>
      <protection/>
    </xf>
    <xf numFmtId="0" fontId="0" fillId="0" borderId="18" xfId="22" applyFont="1" applyBorder="1" applyAlignment="1">
      <alignment horizontal="center"/>
      <protection/>
    </xf>
    <xf numFmtId="0" fontId="0" fillId="0" borderId="19" xfId="22" applyBorder="1">
      <alignment/>
      <protection/>
    </xf>
    <xf numFmtId="37" fontId="0" fillId="0" borderId="20" xfId="22" applyNumberFormat="1" applyBorder="1">
      <alignment/>
      <protection/>
    </xf>
    <xf numFmtId="37" fontId="0" fillId="0" borderId="21" xfId="22" applyNumberFormat="1" applyBorder="1">
      <alignment/>
      <protection/>
    </xf>
    <xf numFmtId="37" fontId="0" fillId="0" borderId="73" xfId="22" applyNumberFormat="1" applyBorder="1">
      <alignment/>
      <protection/>
    </xf>
    <xf numFmtId="37" fontId="0" fillId="0" borderId="73" xfId="0" applyBorder="1" applyAlignment="1">
      <alignment/>
    </xf>
    <xf numFmtId="37" fontId="0" fillId="0" borderId="18" xfId="22" applyNumberFormat="1" applyBorder="1">
      <alignment/>
      <protection/>
    </xf>
    <xf numFmtId="37" fontId="0" fillId="0" borderId="19" xfId="22" applyNumberFormat="1" applyBorder="1">
      <alignment/>
      <protection/>
    </xf>
    <xf numFmtId="37" fontId="0" fillId="0" borderId="19" xfId="22" applyNumberFormat="1" applyFont="1" applyBorder="1">
      <alignment/>
      <protection/>
    </xf>
    <xf numFmtId="0" fontId="0" fillId="0" borderId="17" xfId="23" applyBorder="1">
      <alignment/>
      <protection/>
    </xf>
    <xf numFmtId="0" fontId="0" fillId="0" borderId="18" xfId="23" applyBorder="1">
      <alignment/>
      <protection/>
    </xf>
    <xf numFmtId="0" fontId="0" fillId="0" borderId="18" xfId="23" applyFont="1" applyBorder="1" applyAlignment="1">
      <alignment horizontal="center"/>
      <protection/>
    </xf>
    <xf numFmtId="0" fontId="0" fillId="0" borderId="19" xfId="23" applyBorder="1">
      <alignment/>
      <protection/>
    </xf>
    <xf numFmtId="37" fontId="0" fillId="0" borderId="20" xfId="23" applyNumberFormat="1" applyBorder="1">
      <alignment/>
      <protection/>
    </xf>
    <xf numFmtId="37" fontId="0" fillId="0" borderId="21" xfId="23" applyNumberFormat="1" applyBorder="1">
      <alignment/>
      <protection/>
    </xf>
    <xf numFmtId="37" fontId="0" fillId="0" borderId="19" xfId="23" applyNumberFormat="1" applyBorder="1">
      <alignment/>
      <protection/>
    </xf>
    <xf numFmtId="0" fontId="0" fillId="0" borderId="17" xfId="21" applyBorder="1">
      <alignment/>
      <protection/>
    </xf>
    <xf numFmtId="0" fontId="0" fillId="0" borderId="18" xfId="21" applyBorder="1">
      <alignment/>
      <protection/>
    </xf>
    <xf numFmtId="0" fontId="0" fillId="0" borderId="18" xfId="21" applyFont="1" applyBorder="1" applyAlignment="1">
      <alignment horizontal="center"/>
      <protection/>
    </xf>
    <xf numFmtId="0" fontId="0" fillId="0" borderId="19" xfId="21" applyBorder="1">
      <alignment/>
      <protection/>
    </xf>
    <xf numFmtId="37" fontId="0" fillId="0" borderId="21" xfId="21" applyNumberFormat="1" applyBorder="1">
      <alignment/>
      <protection/>
    </xf>
    <xf numFmtId="37" fontId="0" fillId="0" borderId="20" xfId="21" applyNumberFormat="1" applyBorder="1">
      <alignment/>
      <protection/>
    </xf>
    <xf numFmtId="37" fontId="0" fillId="0" borderId="18" xfId="21" applyNumberFormat="1" applyBorder="1">
      <alignment/>
      <protection/>
    </xf>
    <xf numFmtId="37" fontId="0" fillId="0" borderId="19" xfId="21" applyNumberFormat="1" applyBorder="1">
      <alignment/>
      <protection/>
    </xf>
    <xf numFmtId="37" fontId="0" fillId="0" borderId="39" xfId="25" applyNumberFormat="1" applyBorder="1" applyProtection="1">
      <alignment/>
      <protection/>
    </xf>
    <xf numFmtId="37" fontId="0" fillId="0" borderId="74" xfId="0" applyBorder="1" applyAlignment="1">
      <alignment horizontal="center"/>
    </xf>
    <xf numFmtId="37" fontId="0" fillId="0" borderId="75" xfId="0" applyBorder="1" applyAlignment="1">
      <alignment/>
    </xf>
    <xf numFmtId="37" fontId="0" fillId="0" borderId="75" xfId="24" applyNumberFormat="1" applyBorder="1" applyProtection="1">
      <alignment/>
      <protection/>
    </xf>
    <xf numFmtId="37" fontId="0" fillId="0" borderId="42" xfId="24" applyNumberFormat="1" applyBorder="1" applyProtection="1">
      <alignment/>
      <protection/>
    </xf>
    <xf numFmtId="37" fontId="0" fillId="0" borderId="74" xfId="0" applyBorder="1" applyAlignment="1">
      <alignment/>
    </xf>
    <xf numFmtId="37" fontId="0" fillId="0" borderId="3" xfId="0" applyBorder="1" applyAlignment="1">
      <alignment horizontal="left" shrinkToFit="1"/>
    </xf>
    <xf numFmtId="37" fontId="0" fillId="0" borderId="5" xfId="0" applyBorder="1" applyAlignment="1">
      <alignment vertical="top" shrinkToFit="1"/>
    </xf>
    <xf numFmtId="37" fontId="0" fillId="0" borderId="76" xfId="0" applyBorder="1" applyAlignment="1">
      <alignment horizontal="center"/>
    </xf>
    <xf numFmtId="37" fontId="0" fillId="0" borderId="77" xfId="0" applyBorder="1" applyAlignment="1">
      <alignment/>
    </xf>
    <xf numFmtId="37" fontId="0" fillId="0" borderId="78" xfId="0" applyBorder="1" applyAlignment="1">
      <alignment/>
    </xf>
    <xf numFmtId="37" fontId="0" fillId="0" borderId="79" xfId="0" applyBorder="1" applyAlignment="1">
      <alignment/>
    </xf>
    <xf numFmtId="37" fontId="0" fillId="0" borderId="80" xfId="0" applyNumberFormat="1" applyBorder="1" applyAlignment="1" applyProtection="1">
      <alignment/>
      <protection/>
    </xf>
    <xf numFmtId="37" fontId="0" fillId="0" borderId="81" xfId="0" applyBorder="1" applyAlignment="1">
      <alignment/>
    </xf>
    <xf numFmtId="37" fontId="0" fillId="0" borderId="7" xfId="24" applyFont="1" applyFill="1" applyBorder="1">
      <alignment/>
      <protection/>
    </xf>
    <xf numFmtId="37" fontId="0" fillId="0" borderId="28" xfId="22" applyNumberFormat="1" applyBorder="1" applyProtection="1">
      <alignment/>
      <protection/>
    </xf>
    <xf numFmtId="0" fontId="0" fillId="0" borderId="82" xfId="22" applyFont="1" applyBorder="1">
      <alignment/>
      <protection/>
    </xf>
    <xf numFmtId="37" fontId="0" fillId="0" borderId="83" xfId="22" applyNumberFormat="1" applyBorder="1">
      <alignment/>
      <protection/>
    </xf>
    <xf numFmtId="37" fontId="0" fillId="0" borderId="84" xfId="22" applyNumberFormat="1" applyBorder="1">
      <alignment/>
      <protection/>
    </xf>
    <xf numFmtId="37" fontId="0" fillId="0" borderId="85" xfId="22" applyNumberFormat="1" applyBorder="1" applyProtection="1">
      <alignment/>
      <protection/>
    </xf>
    <xf numFmtId="37" fontId="0" fillId="0" borderId="67" xfId="22" applyNumberFormat="1" applyBorder="1" applyProtection="1">
      <alignment/>
      <protection/>
    </xf>
    <xf numFmtId="37" fontId="0" fillId="0" borderId="11" xfId="0" applyBorder="1" applyAlignment="1">
      <alignment/>
    </xf>
    <xf numFmtId="37" fontId="8" fillId="0" borderId="61" xfId="0" applyFont="1" applyFill="1" applyBorder="1" applyAlignment="1">
      <alignment horizontal="left"/>
    </xf>
    <xf numFmtId="0" fontId="0" fillId="0" borderId="0" xfId="25" applyFont="1" applyAlignment="1">
      <alignment horizontal="center" shrinkToFit="1"/>
      <protection/>
    </xf>
    <xf numFmtId="0" fontId="6" fillId="0" borderId="0" xfId="25" applyFont="1" applyAlignment="1">
      <alignment shrinkToFit="1"/>
      <protection/>
    </xf>
    <xf numFmtId="2" fontId="0" fillId="0" borderId="0" xfId="0" applyNumberFormat="1" applyAlignment="1" applyProtection="1">
      <alignment/>
      <protection/>
    </xf>
    <xf numFmtId="181" fontId="0" fillId="0" borderId="0" xfId="0" applyNumberFormat="1" applyAlignment="1">
      <alignment/>
    </xf>
    <xf numFmtId="0" fontId="0" fillId="0" borderId="86" xfId="25" applyBorder="1">
      <alignment/>
      <protection/>
    </xf>
    <xf numFmtId="0" fontId="0" fillId="0" borderId="87" xfId="25" applyBorder="1">
      <alignment/>
      <protection/>
    </xf>
    <xf numFmtId="0" fontId="0" fillId="0" borderId="88" xfId="25" applyBorder="1">
      <alignment/>
      <protection/>
    </xf>
    <xf numFmtId="0" fontId="0" fillId="0" borderId="89" xfId="25" applyFont="1" applyBorder="1">
      <alignment/>
      <protection/>
    </xf>
    <xf numFmtId="37" fontId="0" fillId="0" borderId="61" xfId="0" applyBorder="1" applyAlignment="1">
      <alignment/>
    </xf>
    <xf numFmtId="37" fontId="9" fillId="0" borderId="0" xfId="24" applyFont="1" applyBorder="1" applyAlignment="1">
      <alignment vertical="center"/>
      <protection/>
    </xf>
    <xf numFmtId="37" fontId="0" fillId="0" borderId="0" xfId="24" applyFont="1" applyBorder="1">
      <alignment/>
      <protection/>
    </xf>
    <xf numFmtId="37" fontId="0" fillId="0" borderId="33" xfId="24" applyBorder="1" applyAlignment="1">
      <alignment horizontal="center"/>
      <protection/>
    </xf>
    <xf numFmtId="37" fontId="0" fillId="0" borderId="34" xfId="24" applyBorder="1" applyAlignment="1">
      <alignment horizontal="center"/>
      <protection/>
    </xf>
    <xf numFmtId="37" fontId="0" fillId="0" borderId="0" xfId="24" applyFont="1" applyFill="1" applyBorder="1">
      <alignment/>
      <protection/>
    </xf>
    <xf numFmtId="37" fontId="0" fillId="0" borderId="33" xfId="24" applyFill="1" applyBorder="1" applyAlignment="1">
      <alignment horizontal="center"/>
      <protection/>
    </xf>
    <xf numFmtId="37" fontId="0" fillId="0" borderId="34" xfId="24" applyFill="1" applyBorder="1" applyAlignment="1">
      <alignment horizontal="center"/>
      <protection/>
    </xf>
    <xf numFmtId="37" fontId="0" fillId="0" borderId="60" xfId="0" applyBorder="1" applyAlignment="1">
      <alignment/>
    </xf>
    <xf numFmtId="178" fontId="0" fillId="0" borderId="2" xfId="0" applyNumberFormat="1" applyBorder="1" applyAlignment="1" applyProtection="1">
      <alignment/>
      <protection/>
    </xf>
    <xf numFmtId="37" fontId="0" fillId="0" borderId="70" xfId="0" applyBorder="1" applyAlignment="1">
      <alignment/>
    </xf>
    <xf numFmtId="37" fontId="0" fillId="0" borderId="7" xfId="0" applyBorder="1" applyAlignment="1" quotePrefix="1">
      <alignment horizontal="right"/>
    </xf>
    <xf numFmtId="37" fontId="0" fillId="0" borderId="7" xfId="0" applyBorder="1" applyAlignment="1">
      <alignment/>
    </xf>
  </cellXfs>
  <cellStyles count="13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OK公共下水道" xfId="20"/>
    <cellStyle name="標準_ｿﾉ他資本" xfId="21"/>
    <cellStyle name="標準_ｿﾉ他損益" xfId="22"/>
    <cellStyle name="標準_ｿﾉ他貸借" xfId="23"/>
    <cellStyle name="標準_公共繰入" xfId="24"/>
    <cellStyle name="標準_特環経１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W75"/>
  <sheetViews>
    <sheetView showZeros="0" tabSelected="1" defaultGridColor="0" zoomScale="67" zoomScaleNormal="67" zoomScaleSheetLayoutView="55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3" width="6.66015625" style="0" customWidth="1"/>
    <col min="4" max="4" width="26.66015625" style="0" customWidth="1"/>
    <col min="5" max="21" width="13.58203125" style="0" customWidth="1"/>
    <col min="22" max="22" width="13.66015625" style="0" customWidth="1"/>
    <col min="23" max="23" width="1.66015625" style="0" customWidth="1"/>
    <col min="24" max="16384" width="10.66015625" style="0" customWidth="1"/>
  </cols>
  <sheetData>
    <row r="1" ht="54.75" customHeight="1">
      <c r="B1" s="108" t="s">
        <v>261</v>
      </c>
    </row>
    <row r="2" ht="25.5" customHeight="1">
      <c r="B2" t="s">
        <v>262</v>
      </c>
    </row>
    <row r="3" spans="2:22" ht="33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2:23" ht="22.5" customHeight="1">
      <c r="B4" s="2"/>
      <c r="E4" s="25"/>
      <c r="F4" s="32"/>
      <c r="G4" s="32"/>
      <c r="H4" s="3"/>
      <c r="I4" s="3"/>
      <c r="J4" s="25"/>
      <c r="K4" s="3"/>
      <c r="L4" s="3"/>
      <c r="M4" s="3"/>
      <c r="N4" s="3"/>
      <c r="O4" s="3"/>
      <c r="P4" s="32"/>
      <c r="Q4" s="32"/>
      <c r="R4" s="3"/>
      <c r="S4" s="290"/>
      <c r="T4" s="42"/>
      <c r="U4" s="42"/>
      <c r="V4" s="2"/>
      <c r="W4" s="2"/>
    </row>
    <row r="5" spans="2:23" ht="22.5" customHeight="1">
      <c r="B5" s="2"/>
      <c r="C5" t="s">
        <v>2</v>
      </c>
      <c r="E5" s="26"/>
      <c r="F5" s="33"/>
      <c r="G5" s="33"/>
      <c r="H5" s="3"/>
      <c r="I5" s="3"/>
      <c r="J5" s="26"/>
      <c r="K5" s="3"/>
      <c r="L5" s="3"/>
      <c r="M5" s="3"/>
      <c r="N5" s="3"/>
      <c r="O5" s="3"/>
      <c r="P5" s="33"/>
      <c r="Q5" s="33"/>
      <c r="R5" s="3"/>
      <c r="S5" s="2"/>
      <c r="T5" s="3"/>
      <c r="U5" s="3"/>
      <c r="V5" s="2"/>
      <c r="W5" s="2"/>
    </row>
    <row r="6" spans="2:23" ht="22.5" customHeight="1">
      <c r="B6" s="2"/>
      <c r="E6" s="27" t="s">
        <v>3</v>
      </c>
      <c r="F6" s="63" t="s">
        <v>4</v>
      </c>
      <c r="G6" s="63" t="s">
        <v>418</v>
      </c>
      <c r="H6" s="18" t="s">
        <v>415</v>
      </c>
      <c r="I6" s="18" t="s">
        <v>416</v>
      </c>
      <c r="J6" s="27" t="s">
        <v>429</v>
      </c>
      <c r="K6" s="18" t="s">
        <v>5</v>
      </c>
      <c r="L6" s="18" t="s">
        <v>474</v>
      </c>
      <c r="M6" s="18" t="s">
        <v>415</v>
      </c>
      <c r="N6" s="18" t="s">
        <v>416</v>
      </c>
      <c r="O6" s="18" t="s">
        <v>6</v>
      </c>
      <c r="P6" s="63" t="s">
        <v>417</v>
      </c>
      <c r="Q6" s="63" t="s">
        <v>9</v>
      </c>
      <c r="R6" s="18" t="s">
        <v>214</v>
      </c>
      <c r="S6" s="17" t="s">
        <v>431</v>
      </c>
      <c r="T6" s="18" t="s">
        <v>433</v>
      </c>
      <c r="U6" s="18" t="s">
        <v>13</v>
      </c>
      <c r="V6" s="17" t="s">
        <v>14</v>
      </c>
      <c r="W6" s="2"/>
    </row>
    <row r="7" spans="2:23" ht="22.5" customHeight="1">
      <c r="B7" s="2" t="s">
        <v>15</v>
      </c>
      <c r="E7" s="26"/>
      <c r="F7" s="33"/>
      <c r="G7" s="33"/>
      <c r="H7" s="3"/>
      <c r="I7" s="3"/>
      <c r="J7" s="26"/>
      <c r="K7" s="3"/>
      <c r="L7" s="3"/>
      <c r="M7" s="3"/>
      <c r="N7" s="3"/>
      <c r="O7" s="3"/>
      <c r="P7" s="33"/>
      <c r="Q7" s="33"/>
      <c r="R7" s="3"/>
      <c r="S7" s="2"/>
      <c r="T7" s="3"/>
      <c r="U7" s="3"/>
      <c r="V7" s="2"/>
      <c r="W7" s="2"/>
    </row>
    <row r="8" spans="2:23" ht="22.5" customHeight="1" thickBot="1">
      <c r="B8" s="4"/>
      <c r="C8" s="1"/>
      <c r="D8" s="1"/>
      <c r="E8" s="122" t="s">
        <v>16</v>
      </c>
      <c r="F8" s="300" t="s">
        <v>419</v>
      </c>
      <c r="G8" s="300" t="s">
        <v>419</v>
      </c>
      <c r="H8" s="286" t="s">
        <v>419</v>
      </c>
      <c r="I8" s="286" t="s">
        <v>419</v>
      </c>
      <c r="J8" s="28"/>
      <c r="K8" s="5">
        <v>242110</v>
      </c>
      <c r="L8" s="5"/>
      <c r="M8" s="5" t="s">
        <v>16</v>
      </c>
      <c r="N8" s="5"/>
      <c r="O8" s="285">
        <v>243035</v>
      </c>
      <c r="P8" s="301"/>
      <c r="Q8" s="34">
        <v>243418</v>
      </c>
      <c r="R8" s="5">
        <v>244414</v>
      </c>
      <c r="S8" s="291"/>
      <c r="T8" s="5">
        <v>244643</v>
      </c>
      <c r="U8" s="5">
        <v>245615</v>
      </c>
      <c r="V8" s="4"/>
      <c r="W8" s="2"/>
    </row>
    <row r="9" spans="2:23" ht="22.5" customHeight="1">
      <c r="B9" s="7" t="s">
        <v>17</v>
      </c>
      <c r="C9" s="8"/>
      <c r="D9" s="8"/>
      <c r="E9" s="302" t="s">
        <v>447</v>
      </c>
      <c r="F9" s="303" t="s">
        <v>448</v>
      </c>
      <c r="G9" s="303" t="s">
        <v>449</v>
      </c>
      <c r="H9" s="304" t="s">
        <v>450</v>
      </c>
      <c r="I9" s="304" t="s">
        <v>451</v>
      </c>
      <c r="J9" s="302" t="s">
        <v>457</v>
      </c>
      <c r="K9" s="304" t="s">
        <v>458</v>
      </c>
      <c r="L9" s="304" t="s">
        <v>452</v>
      </c>
      <c r="M9" s="304" t="s">
        <v>459</v>
      </c>
      <c r="N9" s="304" t="s">
        <v>460</v>
      </c>
      <c r="O9" s="304" t="s">
        <v>453</v>
      </c>
      <c r="P9" s="303" t="s">
        <v>461</v>
      </c>
      <c r="Q9" s="303" t="s">
        <v>445</v>
      </c>
      <c r="R9" s="304" t="s">
        <v>454</v>
      </c>
      <c r="S9" s="305" t="s">
        <v>455</v>
      </c>
      <c r="T9" s="304" t="s">
        <v>451</v>
      </c>
      <c r="U9" s="304" t="s">
        <v>456</v>
      </c>
      <c r="V9" s="7"/>
      <c r="W9" s="2"/>
    </row>
    <row r="10" spans="2:23" ht="22.5" customHeight="1">
      <c r="B10" s="7" t="s">
        <v>18</v>
      </c>
      <c r="C10" s="8"/>
      <c r="D10" s="8"/>
      <c r="E10" s="302" t="s">
        <v>440</v>
      </c>
      <c r="F10" s="303" t="s">
        <v>438</v>
      </c>
      <c r="G10" s="303" t="s">
        <v>439</v>
      </c>
      <c r="H10" s="304" t="s">
        <v>441</v>
      </c>
      <c r="I10" s="304" t="s">
        <v>442</v>
      </c>
      <c r="J10" s="302" t="s">
        <v>437</v>
      </c>
      <c r="K10" s="304" t="s">
        <v>443</v>
      </c>
      <c r="L10" s="304" t="s">
        <v>443</v>
      </c>
      <c r="M10" s="304" t="s">
        <v>439</v>
      </c>
      <c r="N10" s="304" t="s">
        <v>444</v>
      </c>
      <c r="O10" s="304" t="s">
        <v>445</v>
      </c>
      <c r="P10" s="306" t="s">
        <v>19</v>
      </c>
      <c r="Q10" s="303" t="s">
        <v>475</v>
      </c>
      <c r="R10" s="304" t="s">
        <v>446</v>
      </c>
      <c r="S10" s="305" t="s">
        <v>446</v>
      </c>
      <c r="T10" s="304" t="s">
        <v>20</v>
      </c>
      <c r="U10" s="307">
        <v>36823</v>
      </c>
      <c r="V10" s="7"/>
      <c r="W10" s="2"/>
    </row>
    <row r="11" spans="2:23" ht="22.5" customHeight="1">
      <c r="B11" s="7" t="s">
        <v>434</v>
      </c>
      <c r="C11" s="8"/>
      <c r="D11" s="8"/>
      <c r="E11" s="302" t="s">
        <v>462</v>
      </c>
      <c r="F11" s="303" t="s">
        <v>463</v>
      </c>
      <c r="G11" s="303" t="s">
        <v>464</v>
      </c>
      <c r="H11" s="304" t="s">
        <v>465</v>
      </c>
      <c r="I11" s="304" t="s">
        <v>462</v>
      </c>
      <c r="J11" s="302" t="s">
        <v>473</v>
      </c>
      <c r="K11" s="304" t="s">
        <v>461</v>
      </c>
      <c r="L11" s="304" t="s">
        <v>461</v>
      </c>
      <c r="M11" s="304" t="s">
        <v>466</v>
      </c>
      <c r="N11" s="304" t="s">
        <v>467</v>
      </c>
      <c r="O11" s="304" t="s">
        <v>468</v>
      </c>
      <c r="P11" s="303" t="s">
        <v>469</v>
      </c>
      <c r="Q11" s="303" t="s">
        <v>470</v>
      </c>
      <c r="R11" s="304" t="s">
        <v>461</v>
      </c>
      <c r="S11" s="305" t="s">
        <v>471</v>
      </c>
      <c r="T11" s="304" t="s">
        <v>466</v>
      </c>
      <c r="U11" s="304" t="s">
        <v>472</v>
      </c>
      <c r="V11" s="7"/>
      <c r="W11" s="2"/>
    </row>
    <row r="12" spans="2:23" ht="22.5" customHeight="1">
      <c r="B12" s="2"/>
      <c r="C12" s="9" t="s">
        <v>21</v>
      </c>
      <c r="D12" s="8"/>
      <c r="E12" s="29">
        <v>312346</v>
      </c>
      <c r="F12" s="35">
        <v>135944</v>
      </c>
      <c r="G12" s="35">
        <v>171179</v>
      </c>
      <c r="H12" s="10">
        <v>60551</v>
      </c>
      <c r="I12" s="10">
        <v>102550</v>
      </c>
      <c r="J12" s="29">
        <v>292186</v>
      </c>
      <c r="K12" s="10">
        <v>23605</v>
      </c>
      <c r="L12" s="10">
        <v>46576</v>
      </c>
      <c r="M12" s="10">
        <v>60551</v>
      </c>
      <c r="N12" s="10">
        <v>102550</v>
      </c>
      <c r="O12" s="10">
        <v>7036</v>
      </c>
      <c r="P12" s="35">
        <v>26158</v>
      </c>
      <c r="Q12" s="35">
        <v>40274</v>
      </c>
      <c r="R12" s="10">
        <v>15945</v>
      </c>
      <c r="S12" s="292">
        <v>11187</v>
      </c>
      <c r="T12" s="10">
        <v>17421</v>
      </c>
      <c r="U12" s="10">
        <v>10077</v>
      </c>
      <c r="V12" s="7">
        <f aca="true" t="shared" si="0" ref="V12:V26">SUM(E12:U12)</f>
        <v>1436136</v>
      </c>
      <c r="W12" s="2"/>
    </row>
    <row r="13" spans="2:23" ht="22.5" customHeight="1">
      <c r="B13" s="17" t="s">
        <v>22</v>
      </c>
      <c r="C13" s="9" t="s">
        <v>23</v>
      </c>
      <c r="D13" s="8"/>
      <c r="E13" s="29">
        <v>202324</v>
      </c>
      <c r="F13" s="35">
        <v>61429</v>
      </c>
      <c r="G13" s="35">
        <v>94646</v>
      </c>
      <c r="H13" s="10">
        <v>0</v>
      </c>
      <c r="I13" s="10">
        <v>33499</v>
      </c>
      <c r="J13" s="29">
        <v>176300</v>
      </c>
      <c r="K13" s="10">
        <v>5532</v>
      </c>
      <c r="L13" s="10">
        <v>2334</v>
      </c>
      <c r="M13" s="10">
        <v>0</v>
      </c>
      <c r="N13" s="10">
        <v>33499</v>
      </c>
      <c r="O13" s="10">
        <v>0</v>
      </c>
      <c r="P13" s="35">
        <v>14484</v>
      </c>
      <c r="Q13" s="35">
        <v>15266</v>
      </c>
      <c r="R13" s="10">
        <v>0</v>
      </c>
      <c r="S13" s="292">
        <v>0</v>
      </c>
      <c r="T13" s="10">
        <v>0</v>
      </c>
      <c r="U13" s="10">
        <v>0</v>
      </c>
      <c r="V13" s="7">
        <f t="shared" si="0"/>
        <v>639313</v>
      </c>
      <c r="W13" s="2"/>
    </row>
    <row r="14" spans="2:23" ht="22.5" customHeight="1">
      <c r="B14" s="2"/>
      <c r="C14" s="9" t="s">
        <v>24</v>
      </c>
      <c r="D14" s="8"/>
      <c r="E14" s="29">
        <v>2450</v>
      </c>
      <c r="F14" s="35">
        <v>13480</v>
      </c>
      <c r="G14" s="35">
        <v>11900</v>
      </c>
      <c r="H14" s="10">
        <v>10040</v>
      </c>
      <c r="I14" s="10">
        <v>13500</v>
      </c>
      <c r="J14" s="29">
        <v>46060</v>
      </c>
      <c r="K14" s="10">
        <v>7100</v>
      </c>
      <c r="L14" s="10">
        <v>17540</v>
      </c>
      <c r="M14" s="10">
        <v>22570</v>
      </c>
      <c r="N14" s="10">
        <v>6520</v>
      </c>
      <c r="O14" s="10">
        <v>8000</v>
      </c>
      <c r="P14" s="35">
        <v>9590</v>
      </c>
      <c r="Q14" s="35">
        <v>39800</v>
      </c>
      <c r="R14" s="10">
        <v>9320</v>
      </c>
      <c r="S14" s="292">
        <v>2720</v>
      </c>
      <c r="T14" s="10">
        <v>3900</v>
      </c>
      <c r="U14" s="10">
        <v>3300</v>
      </c>
      <c r="V14" s="7">
        <f t="shared" si="0"/>
        <v>227790</v>
      </c>
      <c r="W14" s="2"/>
    </row>
    <row r="15" spans="2:23" ht="22.5" customHeight="1">
      <c r="B15" s="17" t="s">
        <v>25</v>
      </c>
      <c r="C15" s="9" t="s">
        <v>26</v>
      </c>
      <c r="D15" s="8"/>
      <c r="E15" s="29">
        <v>624</v>
      </c>
      <c r="F15" s="35">
        <v>7427</v>
      </c>
      <c r="G15" s="35">
        <v>5912</v>
      </c>
      <c r="H15" s="10">
        <v>2550</v>
      </c>
      <c r="I15" s="10">
        <v>7738</v>
      </c>
      <c r="J15" s="29">
        <v>13652</v>
      </c>
      <c r="K15" s="10">
        <v>1907</v>
      </c>
      <c r="L15" s="10">
        <v>15645</v>
      </c>
      <c r="M15" s="10">
        <v>5763</v>
      </c>
      <c r="N15" s="10">
        <v>1720</v>
      </c>
      <c r="O15" s="10">
        <v>693</v>
      </c>
      <c r="P15" s="35">
        <v>7120</v>
      </c>
      <c r="Q15" s="35">
        <v>5110</v>
      </c>
      <c r="R15" s="10">
        <v>4921</v>
      </c>
      <c r="S15" s="292">
        <v>1990</v>
      </c>
      <c r="T15" s="10">
        <v>985</v>
      </c>
      <c r="U15" s="10">
        <v>2860</v>
      </c>
      <c r="V15" s="7">
        <f t="shared" si="0"/>
        <v>86617</v>
      </c>
      <c r="W15" s="2"/>
    </row>
    <row r="16" spans="2:23" ht="22.5" customHeight="1">
      <c r="B16" s="2"/>
      <c r="C16" s="9" t="s">
        <v>27</v>
      </c>
      <c r="D16" s="8"/>
      <c r="E16" s="29">
        <v>624</v>
      </c>
      <c r="F16" s="35">
        <v>7427</v>
      </c>
      <c r="G16" s="35">
        <v>5912</v>
      </c>
      <c r="H16" s="10">
        <v>2550</v>
      </c>
      <c r="I16" s="10">
        <v>7738</v>
      </c>
      <c r="J16" s="29">
        <v>13652</v>
      </c>
      <c r="K16" s="10">
        <v>1907</v>
      </c>
      <c r="L16" s="10">
        <v>15645</v>
      </c>
      <c r="M16" s="10">
        <v>5763</v>
      </c>
      <c r="N16" s="10">
        <v>1720</v>
      </c>
      <c r="O16" s="10">
        <v>693</v>
      </c>
      <c r="P16" s="35">
        <v>7120</v>
      </c>
      <c r="Q16" s="35">
        <v>5110</v>
      </c>
      <c r="R16" s="10">
        <v>4921</v>
      </c>
      <c r="S16" s="292">
        <v>1990</v>
      </c>
      <c r="T16" s="10">
        <v>985</v>
      </c>
      <c r="U16" s="10">
        <v>2860</v>
      </c>
      <c r="V16" s="7">
        <f t="shared" si="0"/>
        <v>86617</v>
      </c>
      <c r="W16" s="2"/>
    </row>
    <row r="17" spans="2:23" ht="22.5" customHeight="1">
      <c r="B17" s="17" t="s">
        <v>28</v>
      </c>
      <c r="C17" s="9" t="s">
        <v>29</v>
      </c>
      <c r="D17" s="8"/>
      <c r="E17" s="29">
        <v>431</v>
      </c>
      <c r="F17" s="35">
        <v>5581</v>
      </c>
      <c r="G17" s="35">
        <v>4791</v>
      </c>
      <c r="H17" s="10">
        <v>513</v>
      </c>
      <c r="I17" s="10">
        <v>4872</v>
      </c>
      <c r="J17" s="29">
        <v>10978</v>
      </c>
      <c r="K17" s="10">
        <v>1762</v>
      </c>
      <c r="L17" s="10">
        <v>12462</v>
      </c>
      <c r="M17" s="10">
        <v>2553</v>
      </c>
      <c r="N17" s="10">
        <v>1500</v>
      </c>
      <c r="O17" s="10">
        <v>665</v>
      </c>
      <c r="P17" s="35">
        <v>6652</v>
      </c>
      <c r="Q17" s="35">
        <v>3657</v>
      </c>
      <c r="R17" s="10">
        <v>2723</v>
      </c>
      <c r="S17" s="292">
        <v>965</v>
      </c>
      <c r="T17" s="10">
        <v>910</v>
      </c>
      <c r="U17" s="10">
        <v>1960</v>
      </c>
      <c r="V17" s="7">
        <f t="shared" si="0"/>
        <v>62975</v>
      </c>
      <c r="W17" s="2"/>
    </row>
    <row r="18" spans="2:23" ht="22.5" customHeight="1">
      <c r="B18" s="2"/>
      <c r="C18" s="9" t="s">
        <v>30</v>
      </c>
      <c r="D18" s="8"/>
      <c r="E18" s="29">
        <v>20553</v>
      </c>
      <c r="F18" s="35">
        <v>20852</v>
      </c>
      <c r="G18" s="35">
        <v>62382</v>
      </c>
      <c r="H18" s="10">
        <v>17963</v>
      </c>
      <c r="I18" s="10">
        <v>55817</v>
      </c>
      <c r="J18" s="29">
        <v>71081</v>
      </c>
      <c r="K18" s="10">
        <v>10793</v>
      </c>
      <c r="L18" s="10">
        <v>21958</v>
      </c>
      <c r="M18" s="10">
        <v>17963</v>
      </c>
      <c r="N18" s="10">
        <v>55817</v>
      </c>
      <c r="O18" s="10">
        <v>1572</v>
      </c>
      <c r="P18" s="35">
        <v>2266</v>
      </c>
      <c r="Q18" s="35">
        <v>10689</v>
      </c>
      <c r="R18" s="10">
        <v>10317</v>
      </c>
      <c r="S18" s="292">
        <v>36294</v>
      </c>
      <c r="T18" s="10">
        <v>24293</v>
      </c>
      <c r="U18" s="10">
        <v>8828</v>
      </c>
      <c r="V18" s="7">
        <f t="shared" si="0"/>
        <v>449438</v>
      </c>
      <c r="W18" s="2"/>
    </row>
    <row r="19" spans="2:23" ht="22.5" customHeight="1">
      <c r="B19" s="17" t="s">
        <v>31</v>
      </c>
      <c r="C19" s="9" t="s">
        <v>32</v>
      </c>
      <c r="D19" s="8"/>
      <c r="E19" s="29">
        <v>5748</v>
      </c>
      <c r="F19" s="35">
        <v>14300</v>
      </c>
      <c r="G19" s="35">
        <v>2903</v>
      </c>
      <c r="H19" s="10">
        <v>0</v>
      </c>
      <c r="I19" s="10">
        <v>422</v>
      </c>
      <c r="J19" s="29">
        <v>4625</v>
      </c>
      <c r="K19" s="10">
        <v>170</v>
      </c>
      <c r="L19" s="10">
        <v>210</v>
      </c>
      <c r="M19" s="10">
        <v>0</v>
      </c>
      <c r="N19" s="10">
        <v>422</v>
      </c>
      <c r="O19" s="10">
        <v>0</v>
      </c>
      <c r="P19" s="35">
        <v>210</v>
      </c>
      <c r="Q19" s="35">
        <v>268</v>
      </c>
      <c r="R19" s="10">
        <v>0</v>
      </c>
      <c r="S19" s="292">
        <v>0</v>
      </c>
      <c r="T19" s="10">
        <v>0</v>
      </c>
      <c r="U19" s="10">
        <v>0</v>
      </c>
      <c r="V19" s="7">
        <f t="shared" si="0"/>
        <v>29278</v>
      </c>
      <c r="W19" s="2"/>
    </row>
    <row r="20" spans="2:23" ht="22.5" customHeight="1">
      <c r="B20" s="2"/>
      <c r="C20" s="9" t="s">
        <v>33</v>
      </c>
      <c r="D20" s="8"/>
      <c r="E20" s="29">
        <v>272</v>
      </c>
      <c r="F20" s="35">
        <v>447</v>
      </c>
      <c r="G20" s="35">
        <v>530</v>
      </c>
      <c r="H20" s="10">
        <v>210</v>
      </c>
      <c r="I20" s="10">
        <v>310</v>
      </c>
      <c r="J20" s="29">
        <v>1869</v>
      </c>
      <c r="K20" s="10">
        <v>53</v>
      </c>
      <c r="L20" s="10">
        <v>926</v>
      </c>
      <c r="M20" s="10">
        <v>492</v>
      </c>
      <c r="N20" s="10">
        <v>184</v>
      </c>
      <c r="O20" s="10">
        <v>157</v>
      </c>
      <c r="P20" s="35">
        <v>418</v>
      </c>
      <c r="Q20" s="35">
        <v>1179</v>
      </c>
      <c r="R20" s="10">
        <v>404</v>
      </c>
      <c r="S20" s="292">
        <v>78</v>
      </c>
      <c r="T20" s="10">
        <v>51</v>
      </c>
      <c r="U20" s="10">
        <v>79</v>
      </c>
      <c r="V20" s="7">
        <f t="shared" si="0"/>
        <v>7659</v>
      </c>
      <c r="W20" s="2"/>
    </row>
    <row r="21" spans="2:23" ht="22.5" customHeight="1">
      <c r="B21" s="17" t="s">
        <v>34</v>
      </c>
      <c r="C21" s="9" t="s">
        <v>35</v>
      </c>
      <c r="D21" s="8"/>
      <c r="E21" s="29">
        <v>57</v>
      </c>
      <c r="F21" s="35">
        <v>262</v>
      </c>
      <c r="G21" s="35">
        <v>120</v>
      </c>
      <c r="H21" s="10">
        <v>55</v>
      </c>
      <c r="I21" s="10">
        <v>239</v>
      </c>
      <c r="J21" s="29">
        <v>479</v>
      </c>
      <c r="K21" s="10">
        <v>53</v>
      </c>
      <c r="L21" s="10">
        <v>891</v>
      </c>
      <c r="M21" s="10">
        <v>162</v>
      </c>
      <c r="N21" s="10">
        <v>50</v>
      </c>
      <c r="O21" s="10">
        <v>41</v>
      </c>
      <c r="P21" s="35">
        <v>297</v>
      </c>
      <c r="Q21" s="35">
        <v>141</v>
      </c>
      <c r="R21" s="10">
        <v>220</v>
      </c>
      <c r="S21" s="292">
        <v>67</v>
      </c>
      <c r="T21" s="10">
        <v>22</v>
      </c>
      <c r="U21" s="10">
        <v>79</v>
      </c>
      <c r="V21" s="7">
        <f t="shared" si="0"/>
        <v>3235</v>
      </c>
      <c r="W21" s="2"/>
    </row>
    <row r="22" spans="2:23" ht="22.5" customHeight="1">
      <c r="B22" s="7"/>
      <c r="C22" s="9" t="s">
        <v>36</v>
      </c>
      <c r="D22" s="8"/>
      <c r="E22" s="29">
        <v>57</v>
      </c>
      <c r="F22" s="35">
        <v>262</v>
      </c>
      <c r="G22" s="35">
        <v>120</v>
      </c>
      <c r="H22" s="10">
        <v>55</v>
      </c>
      <c r="I22" s="10">
        <v>239</v>
      </c>
      <c r="J22" s="29">
        <v>479</v>
      </c>
      <c r="K22" s="10">
        <v>53</v>
      </c>
      <c r="L22" s="10">
        <v>891</v>
      </c>
      <c r="M22" s="10">
        <v>162</v>
      </c>
      <c r="N22" s="10">
        <v>50</v>
      </c>
      <c r="O22" s="10">
        <v>41</v>
      </c>
      <c r="P22" s="35">
        <v>297</v>
      </c>
      <c r="Q22" s="35">
        <v>141</v>
      </c>
      <c r="R22" s="10">
        <v>220</v>
      </c>
      <c r="S22" s="292">
        <v>67</v>
      </c>
      <c r="T22" s="10">
        <v>22</v>
      </c>
      <c r="U22" s="10">
        <v>79</v>
      </c>
      <c r="V22" s="7">
        <f t="shared" si="0"/>
        <v>3235</v>
      </c>
      <c r="W22" s="2"/>
    </row>
    <row r="23" spans="2:23" ht="22.5" customHeight="1">
      <c r="B23" s="2"/>
      <c r="C23" s="9" t="s">
        <v>37</v>
      </c>
      <c r="D23" s="8"/>
      <c r="E23" s="29">
        <v>1270634</v>
      </c>
      <c r="F23" s="35">
        <v>13777379</v>
      </c>
      <c r="G23" s="35">
        <v>10273218</v>
      </c>
      <c r="H23" s="10">
        <v>2977713</v>
      </c>
      <c r="I23" s="10">
        <v>14858626</v>
      </c>
      <c r="J23" s="29">
        <v>24148965</v>
      </c>
      <c r="K23" s="10">
        <v>5230818</v>
      </c>
      <c r="L23" s="10">
        <v>13610311</v>
      </c>
      <c r="M23" s="10">
        <v>8389389</v>
      </c>
      <c r="N23" s="10">
        <v>4792486</v>
      </c>
      <c r="O23" s="10">
        <v>891484</v>
      </c>
      <c r="P23" s="35">
        <v>8358414</v>
      </c>
      <c r="Q23" s="35">
        <v>7470528</v>
      </c>
      <c r="R23" s="10">
        <v>5750931</v>
      </c>
      <c r="S23" s="292">
        <v>3085533</v>
      </c>
      <c r="T23" s="10">
        <v>4780681</v>
      </c>
      <c r="U23" s="10">
        <v>4428879</v>
      </c>
      <c r="V23" s="7">
        <f t="shared" si="0"/>
        <v>134095989</v>
      </c>
      <c r="W23" s="2"/>
    </row>
    <row r="24" spans="2:23" ht="22.5" customHeight="1">
      <c r="B24" s="2"/>
      <c r="C24" s="3" t="s">
        <v>38</v>
      </c>
      <c r="D24" s="11" t="s">
        <v>39</v>
      </c>
      <c r="E24" s="30">
        <v>433900</v>
      </c>
      <c r="F24" s="36">
        <v>4821821</v>
      </c>
      <c r="G24" s="36">
        <v>3233265</v>
      </c>
      <c r="H24" s="12">
        <v>1249250</v>
      </c>
      <c r="I24" s="12">
        <v>5806532</v>
      </c>
      <c r="J24" s="30">
        <v>7109532</v>
      </c>
      <c r="K24" s="12">
        <v>2420980</v>
      </c>
      <c r="L24" s="12">
        <v>4235400</v>
      </c>
      <c r="M24" s="12">
        <v>3589140</v>
      </c>
      <c r="N24" s="12">
        <v>2328637</v>
      </c>
      <c r="O24" s="12">
        <v>244500</v>
      </c>
      <c r="P24" s="36">
        <v>2106500</v>
      </c>
      <c r="Q24" s="36">
        <v>1815400</v>
      </c>
      <c r="R24" s="12">
        <v>1753360</v>
      </c>
      <c r="S24" s="293">
        <v>975700</v>
      </c>
      <c r="T24" s="12">
        <v>2280050</v>
      </c>
      <c r="U24" s="12">
        <v>2005100</v>
      </c>
      <c r="V24" s="13">
        <f t="shared" si="0"/>
        <v>46409067</v>
      </c>
      <c r="W24" s="2"/>
    </row>
    <row r="25" spans="2:23" ht="22.5" customHeight="1">
      <c r="B25" s="17" t="s">
        <v>40</v>
      </c>
      <c r="C25" s="3" t="s">
        <v>41</v>
      </c>
      <c r="D25" s="11" t="s">
        <v>436</v>
      </c>
      <c r="E25" s="30">
        <v>632300</v>
      </c>
      <c r="F25" s="36">
        <v>6084300</v>
      </c>
      <c r="G25" s="36">
        <v>5496100</v>
      </c>
      <c r="H25" s="12">
        <v>1338600</v>
      </c>
      <c r="I25" s="12">
        <v>6322400</v>
      </c>
      <c r="J25" s="30">
        <v>12413356</v>
      </c>
      <c r="K25" s="12">
        <v>1701900</v>
      </c>
      <c r="L25" s="12">
        <v>6951233</v>
      </c>
      <c r="M25" s="12">
        <v>3147200</v>
      </c>
      <c r="N25" s="12">
        <v>2108100</v>
      </c>
      <c r="O25" s="12">
        <v>392200</v>
      </c>
      <c r="P25" s="36">
        <v>3494800</v>
      </c>
      <c r="Q25" s="36">
        <v>4227440</v>
      </c>
      <c r="R25" s="12">
        <v>3214400</v>
      </c>
      <c r="S25" s="293">
        <v>1577600</v>
      </c>
      <c r="T25" s="12">
        <v>1662902</v>
      </c>
      <c r="U25" s="12">
        <v>1629100</v>
      </c>
      <c r="V25" s="13">
        <f t="shared" si="0"/>
        <v>62393931</v>
      </c>
      <c r="W25" s="2"/>
    </row>
    <row r="26" spans="2:23" ht="22.5" customHeight="1">
      <c r="B26" s="2"/>
      <c r="C26" s="18" t="s">
        <v>42</v>
      </c>
      <c r="D26" s="11" t="s">
        <v>43</v>
      </c>
      <c r="E26" s="30">
        <v>17022</v>
      </c>
      <c r="F26" s="36">
        <v>417116</v>
      </c>
      <c r="G26" s="36">
        <v>185253</v>
      </c>
      <c r="H26" s="12">
        <v>28801</v>
      </c>
      <c r="I26" s="12">
        <v>449118</v>
      </c>
      <c r="J26" s="30">
        <v>797822</v>
      </c>
      <c r="K26" s="12">
        <v>132997</v>
      </c>
      <c r="L26" s="12">
        <v>1080102</v>
      </c>
      <c r="M26" s="12">
        <v>170312</v>
      </c>
      <c r="N26" s="12">
        <v>66219</v>
      </c>
      <c r="O26" s="12">
        <v>54588</v>
      </c>
      <c r="P26" s="36">
        <v>141858</v>
      </c>
      <c r="Q26" s="36">
        <v>449721</v>
      </c>
      <c r="R26" s="12">
        <v>90672</v>
      </c>
      <c r="S26" s="293">
        <v>0</v>
      </c>
      <c r="T26" s="12">
        <v>51710</v>
      </c>
      <c r="U26" s="12">
        <v>39434</v>
      </c>
      <c r="V26" s="13">
        <f t="shared" si="0"/>
        <v>4172745</v>
      </c>
      <c r="W26" s="2"/>
    </row>
    <row r="27" spans="2:23" ht="22.5" customHeight="1">
      <c r="B27" s="2"/>
      <c r="C27" s="18" t="s">
        <v>44</v>
      </c>
      <c r="D27" s="3" t="s">
        <v>45</v>
      </c>
      <c r="E27" s="26"/>
      <c r="F27" s="33"/>
      <c r="G27" s="33"/>
      <c r="H27" s="3"/>
      <c r="I27" s="3"/>
      <c r="J27" s="26"/>
      <c r="K27" s="3"/>
      <c r="L27" s="3"/>
      <c r="M27" s="3"/>
      <c r="N27" s="3"/>
      <c r="O27" s="3"/>
      <c r="P27" s="33"/>
      <c r="Q27" s="33"/>
      <c r="R27" s="3"/>
      <c r="S27" s="2"/>
      <c r="T27" s="3"/>
      <c r="U27" s="3"/>
      <c r="V27" s="2"/>
      <c r="W27" s="2"/>
    </row>
    <row r="28" spans="2:23" ht="22.5" customHeight="1">
      <c r="B28" s="17" t="s">
        <v>46</v>
      </c>
      <c r="C28" s="18" t="s">
        <v>47</v>
      </c>
      <c r="D28" s="11" t="s">
        <v>48</v>
      </c>
      <c r="E28" s="30">
        <v>0</v>
      </c>
      <c r="F28" s="36">
        <v>0</v>
      </c>
      <c r="G28" s="36">
        <v>0</v>
      </c>
      <c r="H28" s="12">
        <v>0</v>
      </c>
      <c r="I28" s="12">
        <v>0</v>
      </c>
      <c r="J28" s="30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36">
        <v>0</v>
      </c>
      <c r="Q28" s="36">
        <v>0</v>
      </c>
      <c r="R28" s="12">
        <v>0</v>
      </c>
      <c r="S28" s="293">
        <v>0</v>
      </c>
      <c r="T28" s="12">
        <v>0</v>
      </c>
      <c r="U28" s="12">
        <v>0</v>
      </c>
      <c r="V28" s="13">
        <f>SUM(E28:U28)</f>
        <v>0</v>
      </c>
      <c r="W28" s="2"/>
    </row>
    <row r="29" spans="2:23" ht="22.5" customHeight="1">
      <c r="B29" s="2"/>
      <c r="C29" s="9" t="s">
        <v>49</v>
      </c>
      <c r="D29" s="9" t="s">
        <v>50</v>
      </c>
      <c r="E29" s="29">
        <v>187412</v>
      </c>
      <c r="F29" s="35">
        <v>2454142</v>
      </c>
      <c r="G29" s="35">
        <v>1358600</v>
      </c>
      <c r="H29" s="10">
        <v>361062</v>
      </c>
      <c r="I29" s="10">
        <v>2280576</v>
      </c>
      <c r="J29" s="29">
        <v>3828255</v>
      </c>
      <c r="K29" s="10">
        <v>974941</v>
      </c>
      <c r="L29" s="10">
        <v>1343576</v>
      </c>
      <c r="M29" s="10">
        <v>1482737</v>
      </c>
      <c r="N29" s="10">
        <v>289530</v>
      </c>
      <c r="O29" s="10">
        <v>200196</v>
      </c>
      <c r="P29" s="35">
        <v>2615256</v>
      </c>
      <c r="Q29" s="35">
        <v>977967</v>
      </c>
      <c r="R29" s="10">
        <v>692499</v>
      </c>
      <c r="S29" s="292">
        <v>532233</v>
      </c>
      <c r="T29" s="10">
        <v>786019</v>
      </c>
      <c r="U29" s="10">
        <v>755245</v>
      </c>
      <c r="V29" s="7">
        <f>SUM(E29:U29)</f>
        <v>21120246</v>
      </c>
      <c r="W29" s="2"/>
    </row>
    <row r="30" spans="2:23" ht="22.5" customHeight="1">
      <c r="B30" s="2"/>
      <c r="C30" s="3" t="s">
        <v>38</v>
      </c>
      <c r="D30" s="11" t="s">
        <v>51</v>
      </c>
      <c r="E30" s="30">
        <v>1270634</v>
      </c>
      <c r="F30" s="36">
        <v>7267191</v>
      </c>
      <c r="G30" s="36">
        <v>9223029</v>
      </c>
      <c r="H30" s="12">
        <v>1365589</v>
      </c>
      <c r="I30" s="12">
        <v>6946388</v>
      </c>
      <c r="J30" s="30">
        <v>16161418</v>
      </c>
      <c r="K30" s="12">
        <v>1865794</v>
      </c>
      <c r="L30" s="12">
        <v>12634095</v>
      </c>
      <c r="M30" s="12">
        <v>4133266</v>
      </c>
      <c r="N30" s="12">
        <v>2490388</v>
      </c>
      <c r="O30" s="12">
        <v>891162</v>
      </c>
      <c r="P30" s="36">
        <v>7692277</v>
      </c>
      <c r="Q30" s="36">
        <v>5406956</v>
      </c>
      <c r="R30" s="12">
        <v>4877909</v>
      </c>
      <c r="S30" s="293">
        <v>2807768</v>
      </c>
      <c r="T30" s="12">
        <v>2299811</v>
      </c>
      <c r="U30" s="12">
        <v>2341685</v>
      </c>
      <c r="V30" s="13">
        <f>SUM(E30:U30)</f>
        <v>89675360</v>
      </c>
      <c r="W30" s="2"/>
    </row>
    <row r="31" spans="2:23" ht="22.5" customHeight="1">
      <c r="B31" s="17" t="s">
        <v>52</v>
      </c>
      <c r="C31" s="3" t="s">
        <v>41</v>
      </c>
      <c r="D31" s="11" t="s">
        <v>53</v>
      </c>
      <c r="E31" s="30">
        <v>0</v>
      </c>
      <c r="F31" s="36">
        <v>954242</v>
      </c>
      <c r="G31" s="36">
        <v>0</v>
      </c>
      <c r="H31" s="12">
        <v>0</v>
      </c>
      <c r="I31" s="12">
        <v>0</v>
      </c>
      <c r="J31" s="30">
        <v>0</v>
      </c>
      <c r="K31" s="12">
        <v>425362</v>
      </c>
      <c r="L31" s="12">
        <v>0</v>
      </c>
      <c r="M31" s="12">
        <v>5356</v>
      </c>
      <c r="N31" s="12">
        <v>88732</v>
      </c>
      <c r="O31" s="12">
        <v>0</v>
      </c>
      <c r="P31" s="36">
        <v>0</v>
      </c>
      <c r="Q31" s="36">
        <v>0</v>
      </c>
      <c r="R31" s="12">
        <v>0</v>
      </c>
      <c r="S31" s="293">
        <v>0</v>
      </c>
      <c r="T31" s="12">
        <v>0</v>
      </c>
      <c r="U31" s="12">
        <v>0</v>
      </c>
      <c r="V31" s="13">
        <f>SUM(E31:U31)</f>
        <v>1473692</v>
      </c>
      <c r="W31" s="2"/>
    </row>
    <row r="32" spans="2:23" ht="22.5" customHeight="1">
      <c r="B32" s="2"/>
      <c r="C32" s="18" t="s">
        <v>54</v>
      </c>
      <c r="D32" s="11" t="s">
        <v>55</v>
      </c>
      <c r="E32" s="30">
        <v>0</v>
      </c>
      <c r="F32" s="36">
        <v>4192839</v>
      </c>
      <c r="G32" s="36">
        <v>0</v>
      </c>
      <c r="H32" s="12">
        <v>1265392</v>
      </c>
      <c r="I32" s="12">
        <v>5659393</v>
      </c>
      <c r="J32" s="30">
        <v>2716802</v>
      </c>
      <c r="K32" s="12">
        <v>2775718</v>
      </c>
      <c r="L32" s="12">
        <v>0</v>
      </c>
      <c r="M32" s="12">
        <v>3570260</v>
      </c>
      <c r="N32" s="12">
        <v>2060945</v>
      </c>
      <c r="O32" s="12">
        <v>0</v>
      </c>
      <c r="P32" s="36">
        <v>0</v>
      </c>
      <c r="Q32" s="36">
        <v>0</v>
      </c>
      <c r="R32" s="12">
        <v>0</v>
      </c>
      <c r="S32" s="293">
        <v>277765</v>
      </c>
      <c r="T32" s="12">
        <v>2461213</v>
      </c>
      <c r="U32" s="12">
        <v>2055826</v>
      </c>
      <c r="V32" s="13">
        <f>SUM(E32:U32)</f>
        <v>27036153</v>
      </c>
      <c r="W32" s="2"/>
    </row>
    <row r="33" spans="2:23" ht="22.5" customHeight="1">
      <c r="B33" s="2"/>
      <c r="C33" s="18" t="s">
        <v>56</v>
      </c>
      <c r="D33" s="3" t="s">
        <v>45</v>
      </c>
      <c r="E33" s="26"/>
      <c r="F33" s="33"/>
      <c r="G33" s="33"/>
      <c r="H33" s="3"/>
      <c r="I33" s="3"/>
      <c r="J33" s="26"/>
      <c r="K33" s="3"/>
      <c r="L33" s="3"/>
      <c r="M33" s="3"/>
      <c r="N33" s="3"/>
      <c r="O33" s="3"/>
      <c r="P33" s="33"/>
      <c r="Q33" s="33"/>
      <c r="R33" s="3"/>
      <c r="S33" s="2"/>
      <c r="T33" s="3"/>
      <c r="U33" s="3"/>
      <c r="V33" s="2"/>
      <c r="W33" s="2"/>
    </row>
    <row r="34" spans="2:23" ht="22.5" customHeight="1">
      <c r="B34" s="17" t="s">
        <v>57</v>
      </c>
      <c r="C34" s="18" t="s">
        <v>47</v>
      </c>
      <c r="D34" s="11" t="s">
        <v>48</v>
      </c>
      <c r="E34" s="30">
        <v>0</v>
      </c>
      <c r="F34" s="36">
        <v>549634</v>
      </c>
      <c r="G34" s="36">
        <v>916095</v>
      </c>
      <c r="H34" s="12">
        <v>0</v>
      </c>
      <c r="I34" s="12">
        <v>0</v>
      </c>
      <c r="J34" s="30">
        <v>2369284</v>
      </c>
      <c r="K34" s="12">
        <v>0</v>
      </c>
      <c r="L34" s="12">
        <v>976216</v>
      </c>
      <c r="M34" s="12">
        <v>0</v>
      </c>
      <c r="N34" s="12">
        <v>0</v>
      </c>
      <c r="O34" s="12">
        <v>0</v>
      </c>
      <c r="P34" s="36">
        <v>666137</v>
      </c>
      <c r="Q34" s="36">
        <v>1728981</v>
      </c>
      <c r="R34" s="12">
        <v>815127</v>
      </c>
      <c r="S34" s="293">
        <v>0</v>
      </c>
      <c r="T34" s="12">
        <v>0</v>
      </c>
      <c r="U34" s="12">
        <v>0</v>
      </c>
      <c r="V34" s="13">
        <f aca="true" t="shared" si="1" ref="V34:V44">SUM(E34:U34)</f>
        <v>8021474</v>
      </c>
      <c r="W34" s="2"/>
    </row>
    <row r="35" spans="2:23" ht="22.5" customHeight="1">
      <c r="B35" s="2"/>
      <c r="C35" s="9" t="s">
        <v>49</v>
      </c>
      <c r="D35" s="9" t="s">
        <v>50</v>
      </c>
      <c r="E35" s="29">
        <v>0</v>
      </c>
      <c r="F35" s="35">
        <v>813473</v>
      </c>
      <c r="G35" s="35">
        <v>134094</v>
      </c>
      <c r="H35" s="10">
        <v>346732</v>
      </c>
      <c r="I35" s="10">
        <v>2252845</v>
      </c>
      <c r="J35" s="29">
        <v>2901461</v>
      </c>
      <c r="K35" s="10">
        <v>163944</v>
      </c>
      <c r="L35" s="10">
        <v>0</v>
      </c>
      <c r="M35" s="10">
        <v>680507</v>
      </c>
      <c r="N35" s="10">
        <v>152421</v>
      </c>
      <c r="O35" s="10">
        <v>322</v>
      </c>
      <c r="P35" s="35">
        <v>0</v>
      </c>
      <c r="Q35" s="35">
        <v>334591</v>
      </c>
      <c r="R35" s="10">
        <v>57895</v>
      </c>
      <c r="S35" s="292">
        <v>0</v>
      </c>
      <c r="T35" s="10">
        <v>19657</v>
      </c>
      <c r="U35" s="10">
        <v>31368</v>
      </c>
      <c r="V35" s="7">
        <f t="shared" si="1"/>
        <v>7889310</v>
      </c>
      <c r="W35" s="2"/>
    </row>
    <row r="36" spans="2:23" ht="22.5" customHeight="1">
      <c r="B36" s="7"/>
      <c r="C36" s="9" t="s">
        <v>58</v>
      </c>
      <c r="D36" s="8"/>
      <c r="E36" s="29">
        <v>861405</v>
      </c>
      <c r="F36" s="35">
        <v>9426878</v>
      </c>
      <c r="G36" s="35">
        <v>6669090</v>
      </c>
      <c r="H36" s="10">
        <v>2022600</v>
      </c>
      <c r="I36" s="10">
        <v>11430857</v>
      </c>
      <c r="J36" s="29">
        <v>13398693</v>
      </c>
      <c r="K36" s="10">
        <v>4642600</v>
      </c>
      <c r="L36" s="10">
        <v>8533269</v>
      </c>
      <c r="M36" s="10">
        <v>6734576</v>
      </c>
      <c r="N36" s="10">
        <v>4307643</v>
      </c>
      <c r="O36" s="10">
        <v>489000</v>
      </c>
      <c r="P36" s="35">
        <v>4254970</v>
      </c>
      <c r="Q36" s="35">
        <v>3978736</v>
      </c>
      <c r="R36" s="10">
        <v>3511720</v>
      </c>
      <c r="S36" s="292">
        <v>2510985</v>
      </c>
      <c r="T36" s="10">
        <v>4402900</v>
      </c>
      <c r="U36" s="10">
        <v>3921890</v>
      </c>
      <c r="V36" s="7">
        <f t="shared" si="1"/>
        <v>91097812</v>
      </c>
      <c r="W36" s="2"/>
    </row>
    <row r="37" spans="2:23" ht="22.5" customHeight="1">
      <c r="B37" s="2"/>
      <c r="C37" s="9" t="s">
        <v>59</v>
      </c>
      <c r="D37" s="8"/>
      <c r="E37" s="29">
        <v>9</v>
      </c>
      <c r="F37" s="35">
        <v>55</v>
      </c>
      <c r="G37" s="35">
        <v>52</v>
      </c>
      <c r="H37" s="10">
        <v>17</v>
      </c>
      <c r="I37" s="10">
        <v>93</v>
      </c>
      <c r="J37" s="29">
        <v>143</v>
      </c>
      <c r="K37" s="10">
        <v>16</v>
      </c>
      <c r="L37" s="10">
        <v>177</v>
      </c>
      <c r="M37" s="10">
        <v>58</v>
      </c>
      <c r="N37" s="10">
        <v>26</v>
      </c>
      <c r="O37" s="10">
        <v>10</v>
      </c>
      <c r="P37" s="35">
        <v>82</v>
      </c>
      <c r="Q37" s="35">
        <v>82</v>
      </c>
      <c r="R37" s="10">
        <v>51</v>
      </c>
      <c r="S37" s="292">
        <v>34</v>
      </c>
      <c r="T37" s="10">
        <v>21</v>
      </c>
      <c r="U37" s="10">
        <v>26</v>
      </c>
      <c r="V37" s="7">
        <f t="shared" si="1"/>
        <v>952</v>
      </c>
      <c r="W37" s="2"/>
    </row>
    <row r="38" spans="2:23" ht="22.5" customHeight="1">
      <c r="B38" s="17" t="s">
        <v>60</v>
      </c>
      <c r="C38" s="18" t="s">
        <v>61</v>
      </c>
      <c r="D38" s="11" t="s">
        <v>62</v>
      </c>
      <c r="E38" s="30">
        <v>9</v>
      </c>
      <c r="F38" s="36">
        <v>54</v>
      </c>
      <c r="G38" s="36">
        <v>52</v>
      </c>
      <c r="H38" s="12">
        <v>17</v>
      </c>
      <c r="I38" s="12">
        <v>93</v>
      </c>
      <c r="J38" s="30">
        <v>143</v>
      </c>
      <c r="K38" s="12">
        <v>16</v>
      </c>
      <c r="L38" s="12">
        <v>177</v>
      </c>
      <c r="M38" s="12">
        <v>58</v>
      </c>
      <c r="N38" s="12">
        <v>26</v>
      </c>
      <c r="O38" s="12">
        <v>10</v>
      </c>
      <c r="P38" s="36">
        <v>82</v>
      </c>
      <c r="Q38" s="36">
        <v>82</v>
      </c>
      <c r="R38" s="12">
        <v>51</v>
      </c>
      <c r="S38" s="293">
        <v>34</v>
      </c>
      <c r="T38" s="12">
        <v>21</v>
      </c>
      <c r="U38" s="12">
        <v>25</v>
      </c>
      <c r="V38" s="13">
        <f t="shared" si="1"/>
        <v>950</v>
      </c>
      <c r="W38" s="2"/>
    </row>
    <row r="39" spans="2:23" ht="22.5" customHeight="1">
      <c r="B39" s="2"/>
      <c r="C39" s="3"/>
      <c r="D39" s="11" t="s">
        <v>63</v>
      </c>
      <c r="E39" s="30">
        <v>0</v>
      </c>
      <c r="F39" s="36">
        <v>1</v>
      </c>
      <c r="G39" s="36">
        <v>0</v>
      </c>
      <c r="H39" s="12">
        <v>0</v>
      </c>
      <c r="I39" s="12">
        <v>0</v>
      </c>
      <c r="J39" s="30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36">
        <v>0</v>
      </c>
      <c r="Q39" s="36">
        <v>0</v>
      </c>
      <c r="R39" s="12">
        <v>0</v>
      </c>
      <c r="S39" s="293">
        <v>0</v>
      </c>
      <c r="T39" s="12">
        <v>0</v>
      </c>
      <c r="U39" s="12">
        <v>1</v>
      </c>
      <c r="V39" s="13">
        <f t="shared" si="1"/>
        <v>2</v>
      </c>
      <c r="W39" s="2"/>
    </row>
    <row r="40" spans="2:23" ht="22.5" customHeight="1">
      <c r="B40" s="17" t="s">
        <v>64</v>
      </c>
      <c r="C40" s="19" t="s">
        <v>65</v>
      </c>
      <c r="D40" s="9" t="s">
        <v>66</v>
      </c>
      <c r="E40" s="29">
        <v>0</v>
      </c>
      <c r="F40" s="35">
        <v>0</v>
      </c>
      <c r="G40" s="35">
        <v>0</v>
      </c>
      <c r="H40" s="10">
        <v>0</v>
      </c>
      <c r="I40" s="10">
        <v>0</v>
      </c>
      <c r="J40" s="29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35">
        <v>0</v>
      </c>
      <c r="Q40" s="35">
        <v>0</v>
      </c>
      <c r="R40" s="10">
        <v>0</v>
      </c>
      <c r="S40" s="292">
        <v>0</v>
      </c>
      <c r="T40" s="10">
        <v>0</v>
      </c>
      <c r="U40" s="10">
        <v>0</v>
      </c>
      <c r="V40" s="7">
        <f t="shared" si="1"/>
        <v>0</v>
      </c>
      <c r="W40" s="2"/>
    </row>
    <row r="41" spans="2:23" ht="22.5" customHeight="1">
      <c r="B41" s="2"/>
      <c r="C41" s="18" t="s">
        <v>67</v>
      </c>
      <c r="D41" s="11" t="s">
        <v>62</v>
      </c>
      <c r="E41" s="30">
        <v>0</v>
      </c>
      <c r="F41" s="36">
        <v>0</v>
      </c>
      <c r="G41" s="36">
        <v>0</v>
      </c>
      <c r="H41" s="12">
        <v>0</v>
      </c>
      <c r="I41" s="12">
        <v>0</v>
      </c>
      <c r="J41" s="30">
        <v>28</v>
      </c>
      <c r="K41" s="12">
        <v>0</v>
      </c>
      <c r="L41" s="12">
        <v>0</v>
      </c>
      <c r="M41" s="12">
        <v>0</v>
      </c>
      <c r="N41" s="12">
        <v>5</v>
      </c>
      <c r="O41" s="12">
        <v>0</v>
      </c>
      <c r="P41" s="36">
        <v>0</v>
      </c>
      <c r="Q41" s="36">
        <v>0</v>
      </c>
      <c r="R41" s="12">
        <v>4</v>
      </c>
      <c r="S41" s="293">
        <v>2</v>
      </c>
      <c r="T41" s="12">
        <v>9</v>
      </c>
      <c r="U41" s="12">
        <v>0</v>
      </c>
      <c r="V41" s="13">
        <f t="shared" si="1"/>
        <v>48</v>
      </c>
      <c r="W41" s="2"/>
    </row>
    <row r="42" spans="2:23" ht="22.5" customHeight="1">
      <c r="B42" s="17" t="s">
        <v>68</v>
      </c>
      <c r="C42" s="18" t="s">
        <v>69</v>
      </c>
      <c r="D42" s="11" t="s">
        <v>63</v>
      </c>
      <c r="E42" s="30">
        <v>0</v>
      </c>
      <c r="F42" s="36">
        <v>0</v>
      </c>
      <c r="G42" s="36">
        <v>0</v>
      </c>
      <c r="H42" s="12">
        <v>0</v>
      </c>
      <c r="I42" s="12">
        <v>0</v>
      </c>
      <c r="J42" s="30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36">
        <v>0</v>
      </c>
      <c r="Q42" s="36">
        <v>0</v>
      </c>
      <c r="R42" s="12">
        <v>0</v>
      </c>
      <c r="S42" s="293">
        <v>0</v>
      </c>
      <c r="T42" s="12">
        <v>0</v>
      </c>
      <c r="U42" s="12">
        <v>0</v>
      </c>
      <c r="V42" s="13">
        <f t="shared" si="1"/>
        <v>0</v>
      </c>
      <c r="W42" s="2"/>
    </row>
    <row r="43" spans="2:23" ht="22.5" customHeight="1" thickBot="1">
      <c r="B43" s="4"/>
      <c r="C43" s="6" t="s">
        <v>70</v>
      </c>
      <c r="D43" s="6" t="s">
        <v>66</v>
      </c>
      <c r="E43" s="31">
        <v>0</v>
      </c>
      <c r="F43" s="37">
        <v>0</v>
      </c>
      <c r="G43" s="37">
        <v>0</v>
      </c>
      <c r="H43" s="14">
        <v>0</v>
      </c>
      <c r="I43" s="14">
        <v>0</v>
      </c>
      <c r="J43" s="31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37">
        <v>0</v>
      </c>
      <c r="Q43" s="37">
        <v>0</v>
      </c>
      <c r="R43" s="14">
        <v>0</v>
      </c>
      <c r="S43" s="294">
        <v>0</v>
      </c>
      <c r="T43" s="14">
        <v>0</v>
      </c>
      <c r="U43" s="14">
        <v>0</v>
      </c>
      <c r="V43" s="4">
        <f t="shared" si="1"/>
        <v>0</v>
      </c>
      <c r="W43" s="2"/>
    </row>
    <row r="44" spans="2:22" ht="17.25">
      <c r="B44" s="298" t="s">
        <v>435</v>
      </c>
      <c r="C44" s="297"/>
      <c r="E44" s="357"/>
      <c r="F44" s="299"/>
      <c r="G44" s="299"/>
      <c r="J44">
        <v>0</v>
      </c>
      <c r="L44">
        <v>0</v>
      </c>
      <c r="Q44">
        <v>0</v>
      </c>
      <c r="S44">
        <v>0</v>
      </c>
      <c r="V44">
        <f t="shared" si="1"/>
        <v>0</v>
      </c>
    </row>
    <row r="45" spans="5:23" ht="17.25"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4:22" ht="17.25">
      <c r="D46" s="121" t="s">
        <v>505</v>
      </c>
      <c r="E46" s="284">
        <f>+E16/E12</f>
        <v>0.0019977845082056436</v>
      </c>
      <c r="F46" s="284">
        <f aca="true" t="shared" si="2" ref="F46:V46">+F16/F12</f>
        <v>0.054632789972341556</v>
      </c>
      <c r="G46" s="284">
        <f t="shared" si="2"/>
        <v>0.03453694670491123</v>
      </c>
      <c r="H46" s="284">
        <f t="shared" si="2"/>
        <v>0.04211325989661607</v>
      </c>
      <c r="I46" s="284">
        <f t="shared" si="2"/>
        <v>0.07545587518283764</v>
      </c>
      <c r="J46" s="284">
        <f t="shared" si="2"/>
        <v>0.04672366232468359</v>
      </c>
      <c r="K46" s="284">
        <f t="shared" si="2"/>
        <v>0.0807879686507096</v>
      </c>
      <c r="L46" s="284">
        <f t="shared" si="2"/>
        <v>0.3359026107866713</v>
      </c>
      <c r="M46" s="284">
        <f t="shared" si="2"/>
        <v>0.09517596736635234</v>
      </c>
      <c r="N46" s="284">
        <f t="shared" si="2"/>
        <v>0.016772306192101415</v>
      </c>
      <c r="O46" s="284">
        <f t="shared" si="2"/>
        <v>0.09849346219442866</v>
      </c>
      <c r="P46" s="284">
        <f t="shared" si="2"/>
        <v>0.2721920636134261</v>
      </c>
      <c r="Q46" s="284">
        <f t="shared" si="2"/>
        <v>0.12688086606743804</v>
      </c>
      <c r="R46" s="284">
        <f t="shared" si="2"/>
        <v>0.3086233929131389</v>
      </c>
      <c r="S46" s="284">
        <f t="shared" si="2"/>
        <v>0.1778850451416823</v>
      </c>
      <c r="T46" s="284">
        <f t="shared" si="2"/>
        <v>0.056540956317088574</v>
      </c>
      <c r="U46" s="284">
        <f t="shared" si="2"/>
        <v>0.2838146273692567</v>
      </c>
      <c r="V46" s="284">
        <f t="shared" si="2"/>
        <v>0.06031253307486199</v>
      </c>
    </row>
    <row r="47" spans="4:22" ht="17.25">
      <c r="D47" s="121" t="s">
        <v>506</v>
      </c>
      <c r="E47" s="284">
        <f>+E16/E13</f>
        <v>0.003084162037128566</v>
      </c>
      <c r="F47" s="284">
        <f aca="true" t="shared" si="3" ref="F47:V47">+F16/F13</f>
        <v>0.12090380764785362</v>
      </c>
      <c r="G47" s="284">
        <f t="shared" si="3"/>
        <v>0.06246434080679585</v>
      </c>
      <c r="H47" s="284" t="e">
        <f t="shared" si="3"/>
        <v>#DIV/0!</v>
      </c>
      <c r="I47" s="284">
        <f t="shared" si="3"/>
        <v>0.23099196990954954</v>
      </c>
      <c r="J47" s="284">
        <f t="shared" si="3"/>
        <v>0.07743618831537152</v>
      </c>
      <c r="K47" s="284">
        <f t="shared" si="3"/>
        <v>0.34472161966738973</v>
      </c>
      <c r="L47" s="284">
        <f t="shared" si="3"/>
        <v>6.703084832904884</v>
      </c>
      <c r="M47" s="284" t="e">
        <f t="shared" si="3"/>
        <v>#DIV/0!</v>
      </c>
      <c r="N47" s="284">
        <f t="shared" si="3"/>
        <v>0.051344816263172034</v>
      </c>
      <c r="O47" s="284" t="e">
        <f t="shared" si="3"/>
        <v>#DIV/0!</v>
      </c>
      <c r="P47" s="284">
        <f t="shared" si="3"/>
        <v>0.4915769124551229</v>
      </c>
      <c r="Q47" s="284">
        <f t="shared" si="3"/>
        <v>0.3347307742696188</v>
      </c>
      <c r="R47" s="284" t="e">
        <f t="shared" si="3"/>
        <v>#DIV/0!</v>
      </c>
      <c r="S47" s="284" t="e">
        <f t="shared" si="3"/>
        <v>#DIV/0!</v>
      </c>
      <c r="T47" s="284" t="e">
        <f t="shared" si="3"/>
        <v>#DIV/0!</v>
      </c>
      <c r="U47" s="284" t="e">
        <f t="shared" si="3"/>
        <v>#DIV/0!</v>
      </c>
      <c r="V47" s="284">
        <f t="shared" si="3"/>
        <v>0.13548449663936132</v>
      </c>
    </row>
    <row r="48" spans="4:22" ht="17.25">
      <c r="D48" s="121" t="s">
        <v>507</v>
      </c>
      <c r="E48" s="284">
        <f>+E16/E14</f>
        <v>0.2546938775510204</v>
      </c>
      <c r="F48" s="284">
        <f aca="true" t="shared" si="4" ref="F48:V48">+F16/F14</f>
        <v>0.5509643916913947</v>
      </c>
      <c r="G48" s="284">
        <f t="shared" si="4"/>
        <v>0.4968067226890756</v>
      </c>
      <c r="H48" s="284">
        <f t="shared" si="4"/>
        <v>0.2539840637450199</v>
      </c>
      <c r="I48" s="284">
        <f t="shared" si="4"/>
        <v>0.5731851851851851</v>
      </c>
      <c r="J48" s="284">
        <f t="shared" si="4"/>
        <v>0.2963960052105949</v>
      </c>
      <c r="K48" s="284">
        <f t="shared" si="4"/>
        <v>0.26859154929577467</v>
      </c>
      <c r="L48" s="284">
        <f t="shared" si="4"/>
        <v>0.8919612314709237</v>
      </c>
      <c r="M48" s="284">
        <f t="shared" si="4"/>
        <v>0.25533894550287994</v>
      </c>
      <c r="N48" s="284">
        <f t="shared" si="4"/>
        <v>0.26380368098159507</v>
      </c>
      <c r="O48" s="284">
        <f t="shared" si="4"/>
        <v>0.086625</v>
      </c>
      <c r="P48" s="284">
        <f t="shared" si="4"/>
        <v>0.7424400417101147</v>
      </c>
      <c r="Q48" s="284">
        <f t="shared" si="4"/>
        <v>0.12839195979899498</v>
      </c>
      <c r="R48" s="284">
        <f t="shared" si="4"/>
        <v>0.5280042918454936</v>
      </c>
      <c r="S48" s="284">
        <f t="shared" si="4"/>
        <v>0.7316176470588235</v>
      </c>
      <c r="T48" s="284">
        <f t="shared" si="4"/>
        <v>0.25256410256410255</v>
      </c>
      <c r="U48" s="284">
        <f t="shared" si="4"/>
        <v>0.8666666666666667</v>
      </c>
      <c r="V48" s="284">
        <f t="shared" si="4"/>
        <v>0.3802493524737697</v>
      </c>
    </row>
    <row r="49" spans="4:22" ht="17.25">
      <c r="D49" s="121" t="s">
        <v>508</v>
      </c>
      <c r="E49" s="284">
        <f>+E22/E18</f>
        <v>0.0027733177638300977</v>
      </c>
      <c r="F49" s="284">
        <f aca="true" t="shared" si="5" ref="F49:V49">+F22/F18</f>
        <v>0.012564741991175906</v>
      </c>
      <c r="G49" s="284">
        <f t="shared" si="5"/>
        <v>0.001923631816870251</v>
      </c>
      <c r="H49" s="284">
        <f t="shared" si="5"/>
        <v>0.003061849357011635</v>
      </c>
      <c r="I49" s="284">
        <f t="shared" si="5"/>
        <v>0.004281849615708476</v>
      </c>
      <c r="J49" s="284">
        <f t="shared" si="5"/>
        <v>0.006738790956795768</v>
      </c>
      <c r="K49" s="284">
        <f t="shared" si="5"/>
        <v>0.004910590197350135</v>
      </c>
      <c r="L49" s="284">
        <f t="shared" si="5"/>
        <v>0.04057746607159122</v>
      </c>
      <c r="M49" s="284">
        <f t="shared" si="5"/>
        <v>0.009018538106106998</v>
      </c>
      <c r="N49" s="284">
        <f t="shared" si="5"/>
        <v>0.0008957844384327356</v>
      </c>
      <c r="O49" s="284">
        <f t="shared" si="5"/>
        <v>0.02608142493638677</v>
      </c>
      <c r="P49" s="284">
        <f t="shared" si="5"/>
        <v>0.13106796116504854</v>
      </c>
      <c r="Q49" s="284">
        <f t="shared" si="5"/>
        <v>0.013191131069323604</v>
      </c>
      <c r="R49" s="284">
        <f t="shared" si="5"/>
        <v>0.021324028302801203</v>
      </c>
      <c r="S49" s="284">
        <f t="shared" si="5"/>
        <v>0.0018460351573262798</v>
      </c>
      <c r="T49" s="284">
        <f t="shared" si="5"/>
        <v>0.0009056106697402544</v>
      </c>
      <c r="U49" s="284">
        <f t="shared" si="5"/>
        <v>0.008948799275033982</v>
      </c>
      <c r="V49" s="284">
        <f t="shared" si="5"/>
        <v>0.007197878239045208</v>
      </c>
    </row>
    <row r="50" spans="4:22" ht="17.25">
      <c r="D50" s="121" t="s">
        <v>509</v>
      </c>
      <c r="E50" s="284">
        <f>+E22/E19</f>
        <v>0.009916492693110648</v>
      </c>
      <c r="F50" s="284">
        <f aca="true" t="shared" si="6" ref="F50:V50">+F22/F19</f>
        <v>0.01832167832167832</v>
      </c>
      <c r="G50" s="284">
        <f t="shared" si="6"/>
        <v>0.04133654839820875</v>
      </c>
      <c r="H50" s="284" t="e">
        <f t="shared" si="6"/>
        <v>#DIV/0!</v>
      </c>
      <c r="I50" s="284">
        <f t="shared" si="6"/>
        <v>0.566350710900474</v>
      </c>
      <c r="J50" s="284">
        <f t="shared" si="6"/>
        <v>0.10356756756756756</v>
      </c>
      <c r="K50" s="284">
        <f t="shared" si="6"/>
        <v>0.31176470588235294</v>
      </c>
      <c r="L50" s="284">
        <f t="shared" si="6"/>
        <v>4.242857142857143</v>
      </c>
      <c r="M50" s="284" t="e">
        <f t="shared" si="6"/>
        <v>#DIV/0!</v>
      </c>
      <c r="N50" s="284">
        <f t="shared" si="6"/>
        <v>0.11848341232227488</v>
      </c>
      <c r="O50" s="284" t="e">
        <f t="shared" si="6"/>
        <v>#DIV/0!</v>
      </c>
      <c r="P50" s="284">
        <f t="shared" si="6"/>
        <v>1.4142857142857144</v>
      </c>
      <c r="Q50" s="284">
        <f t="shared" si="6"/>
        <v>0.5261194029850746</v>
      </c>
      <c r="R50" s="284" t="e">
        <f t="shared" si="6"/>
        <v>#DIV/0!</v>
      </c>
      <c r="S50" s="284" t="e">
        <f t="shared" si="6"/>
        <v>#DIV/0!</v>
      </c>
      <c r="T50" s="284" t="e">
        <f t="shared" si="6"/>
        <v>#DIV/0!</v>
      </c>
      <c r="U50" s="284" t="e">
        <f t="shared" si="6"/>
        <v>#DIV/0!</v>
      </c>
      <c r="V50" s="284">
        <f t="shared" si="6"/>
        <v>0.110492519980873</v>
      </c>
    </row>
    <row r="51" spans="4:22" ht="17.25">
      <c r="D51" s="121" t="s">
        <v>510</v>
      </c>
      <c r="E51" s="284">
        <f>+E22/E20</f>
        <v>0.20955882352941177</v>
      </c>
      <c r="F51" s="284">
        <f aca="true" t="shared" si="7" ref="F51:V51">+F22/F20</f>
        <v>0.5861297539149888</v>
      </c>
      <c r="G51" s="284">
        <f t="shared" si="7"/>
        <v>0.22641509433962265</v>
      </c>
      <c r="H51" s="284">
        <f t="shared" si="7"/>
        <v>0.2619047619047619</v>
      </c>
      <c r="I51" s="284">
        <f t="shared" si="7"/>
        <v>0.7709677419354839</v>
      </c>
      <c r="J51" s="284">
        <f t="shared" si="7"/>
        <v>0.256286784376672</v>
      </c>
      <c r="K51" s="284">
        <f t="shared" si="7"/>
        <v>1</v>
      </c>
      <c r="L51" s="284">
        <f t="shared" si="7"/>
        <v>0.9622030237580994</v>
      </c>
      <c r="M51" s="284">
        <f t="shared" si="7"/>
        <v>0.32926829268292684</v>
      </c>
      <c r="N51" s="284">
        <f t="shared" si="7"/>
        <v>0.2717391304347826</v>
      </c>
      <c r="O51" s="284">
        <f t="shared" si="7"/>
        <v>0.2611464968152866</v>
      </c>
      <c r="P51" s="284">
        <f t="shared" si="7"/>
        <v>0.7105263157894737</v>
      </c>
      <c r="Q51" s="284">
        <f t="shared" si="7"/>
        <v>0.11959287531806616</v>
      </c>
      <c r="R51" s="284">
        <f t="shared" si="7"/>
        <v>0.5445544554455446</v>
      </c>
      <c r="S51" s="284">
        <f t="shared" si="7"/>
        <v>0.8589743589743589</v>
      </c>
      <c r="T51" s="284">
        <f t="shared" si="7"/>
        <v>0.43137254901960786</v>
      </c>
      <c r="U51" s="284">
        <f t="shared" si="7"/>
        <v>1</v>
      </c>
      <c r="V51" s="284">
        <f t="shared" si="7"/>
        <v>0.4223789006397702</v>
      </c>
    </row>
    <row r="52" spans="4:22" ht="17.25">
      <c r="D52" s="121" t="s">
        <v>511</v>
      </c>
      <c r="E52" s="284">
        <f>+E17/E16</f>
        <v>0.6907051282051282</v>
      </c>
      <c r="F52" s="284">
        <f aca="true" t="shared" si="8" ref="F52:V52">+F17/F16</f>
        <v>0.7514474215699475</v>
      </c>
      <c r="G52" s="284">
        <f t="shared" si="8"/>
        <v>0.8103856562922869</v>
      </c>
      <c r="H52" s="284">
        <f t="shared" si="8"/>
        <v>0.2011764705882353</v>
      </c>
      <c r="I52" s="284">
        <f t="shared" si="8"/>
        <v>0.6296200568622383</v>
      </c>
      <c r="J52" s="284">
        <f t="shared" si="8"/>
        <v>0.8041312628186347</v>
      </c>
      <c r="K52" s="284">
        <f t="shared" si="8"/>
        <v>0.9239643418982695</v>
      </c>
      <c r="L52" s="284">
        <f t="shared" si="8"/>
        <v>0.796548418024928</v>
      </c>
      <c r="M52" s="284">
        <f t="shared" si="8"/>
        <v>0.44299843831337843</v>
      </c>
      <c r="N52" s="284">
        <f t="shared" si="8"/>
        <v>0.872093023255814</v>
      </c>
      <c r="O52" s="284">
        <f t="shared" si="8"/>
        <v>0.9595959595959596</v>
      </c>
      <c r="P52" s="284">
        <f t="shared" si="8"/>
        <v>0.9342696629213483</v>
      </c>
      <c r="Q52" s="284">
        <f t="shared" si="8"/>
        <v>0.7156555772994129</v>
      </c>
      <c r="R52" s="284">
        <f t="shared" si="8"/>
        <v>0.5533428165007113</v>
      </c>
      <c r="S52" s="284">
        <f t="shared" si="8"/>
        <v>0.4849246231155779</v>
      </c>
      <c r="T52" s="284">
        <f t="shared" si="8"/>
        <v>0.9238578680203046</v>
      </c>
      <c r="U52" s="284">
        <f t="shared" si="8"/>
        <v>0.6853146853146853</v>
      </c>
      <c r="V52" s="284">
        <f t="shared" si="8"/>
        <v>0.7270512716903148</v>
      </c>
    </row>
    <row r="54" spans="5:19" ht="17.25">
      <c r="E54" s="15"/>
      <c r="F54" s="15"/>
      <c r="G54" s="15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5:19" ht="17.25">
      <c r="E55" s="15"/>
      <c r="F55" s="15"/>
      <c r="G55" s="15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5:19" ht="17.25">
      <c r="E56" s="15"/>
      <c r="F56" s="15"/>
      <c r="G56" s="15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5:19" ht="17.25">
      <c r="E57" s="15"/>
      <c r="F57" s="15"/>
      <c r="G57" s="15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5:19" ht="17.25">
      <c r="E58" s="15"/>
      <c r="F58" s="15"/>
      <c r="G58" s="15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5:19" ht="17.25">
      <c r="E59" s="15"/>
      <c r="F59" s="15"/>
      <c r="G59" s="15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5:19" ht="17.25">
      <c r="E60" s="15"/>
      <c r="F60" s="15"/>
      <c r="G60" s="15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5:19" ht="17.25">
      <c r="E61" s="15"/>
      <c r="F61" s="15"/>
      <c r="G61" s="15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5:19" ht="17.25">
      <c r="E62" s="15"/>
      <c r="F62" s="15"/>
      <c r="G62" s="15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5:19" ht="17.25">
      <c r="E63" s="15"/>
      <c r="F63" s="15"/>
      <c r="G63" s="15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5:19" ht="17.25">
      <c r="E64" s="15"/>
      <c r="F64" s="15"/>
      <c r="G64" s="15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5:19" ht="17.25">
      <c r="E65" s="15"/>
      <c r="F65" s="15"/>
      <c r="G65" s="15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5:19" ht="17.25">
      <c r="E66" s="15"/>
      <c r="F66" s="15"/>
      <c r="G66" s="15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5:19" ht="17.25">
      <c r="E67" s="15"/>
      <c r="F67" s="15"/>
      <c r="G67" s="15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5:19" ht="17.25">
      <c r="E68" s="15"/>
      <c r="F68" s="15"/>
      <c r="G68" s="15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5:19" ht="17.25">
      <c r="E69" s="15"/>
      <c r="F69" s="15"/>
      <c r="G69" s="15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1" spans="5:19" ht="17.25">
      <c r="E71" s="20"/>
      <c r="F71" s="20"/>
      <c r="G71" s="20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5:19" ht="17.25">
      <c r="E72" s="15"/>
      <c r="F72" s="15"/>
      <c r="G72" s="15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5:19" ht="17.25">
      <c r="E73" s="15"/>
      <c r="F73" s="15"/>
      <c r="G73" s="15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5:19" ht="17.25">
      <c r="E74" s="15"/>
      <c r="F74" s="15"/>
      <c r="G74" s="15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5:19" ht="17.25">
      <c r="E75" s="15"/>
      <c r="F75" s="15"/>
      <c r="G75" s="15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</row>
  </sheetData>
  <printOptions/>
  <pageMargins left="0.7480314960629921" right="0.6692913385826772" top="0.35433070866141736" bottom="0.7086614173228347" header="0.5118110236220472" footer="0.5118110236220472"/>
  <pageSetup horizontalDpi="600" verticalDpi="600" orientation="landscape" paperSize="9" scale="51" r:id="rId1"/>
  <colBreaks count="1" manualBreakCount="1">
    <brk id="16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X59"/>
  <sheetViews>
    <sheetView showZeros="0" defaultGridColor="0" zoomScale="75" zoomScaleNormal="75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12.66015625" defaultRowHeight="18"/>
  <cols>
    <col min="1" max="1" width="1.66015625" style="0" customWidth="1"/>
    <col min="2" max="3" width="6.66015625" style="0" customWidth="1"/>
    <col min="5" max="5" width="24.66015625" style="0" customWidth="1"/>
    <col min="6" max="23" width="12.16015625" style="0" customWidth="1"/>
    <col min="24" max="24" width="1.66015625" style="0" customWidth="1"/>
  </cols>
  <sheetData>
    <row r="1" ht="24.75" customHeight="1">
      <c r="B1" t="s">
        <v>0</v>
      </c>
    </row>
    <row r="2" ht="16.5" customHeight="1"/>
    <row r="3" spans="2:23" ht="24.75" customHeight="1" thickBot="1">
      <c r="B3" s="1" t="s">
        <v>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4" ht="24.75" customHeight="1">
      <c r="B4" s="2"/>
      <c r="F4" s="25"/>
      <c r="G4" s="32"/>
      <c r="H4" s="32"/>
      <c r="I4" s="42"/>
      <c r="J4" s="42"/>
      <c r="K4" s="25"/>
      <c r="L4" s="42"/>
      <c r="M4" s="42"/>
      <c r="N4" s="42"/>
      <c r="O4" s="42"/>
      <c r="P4" s="42"/>
      <c r="Q4" s="32"/>
      <c r="R4" s="42"/>
      <c r="S4" s="42"/>
      <c r="T4" s="42"/>
      <c r="U4" s="42"/>
      <c r="V4" s="42"/>
      <c r="W4" s="2"/>
      <c r="X4" s="2"/>
    </row>
    <row r="5" spans="2:24" ht="24.75" customHeight="1">
      <c r="B5" s="2"/>
      <c r="C5" t="s">
        <v>2</v>
      </c>
      <c r="F5" s="26"/>
      <c r="G5" s="33"/>
      <c r="H5" s="33"/>
      <c r="I5" s="3"/>
      <c r="J5" s="3"/>
      <c r="K5" s="26"/>
      <c r="L5" s="3"/>
      <c r="M5" s="3"/>
      <c r="N5" s="3"/>
      <c r="O5" s="3"/>
      <c r="P5" s="3"/>
      <c r="Q5" s="33"/>
      <c r="R5" s="3"/>
      <c r="S5" s="3"/>
      <c r="T5" s="3"/>
      <c r="U5" s="3"/>
      <c r="V5" s="3"/>
      <c r="W5" s="2"/>
      <c r="X5" s="2"/>
    </row>
    <row r="6" spans="2:24" ht="24.75" customHeight="1">
      <c r="B6" s="2"/>
      <c r="F6" s="27" t="s">
        <v>3</v>
      </c>
      <c r="G6" s="63" t="s">
        <v>4</v>
      </c>
      <c r="H6" s="63" t="s">
        <v>418</v>
      </c>
      <c r="I6" s="18" t="s">
        <v>415</v>
      </c>
      <c r="J6" s="18" t="s">
        <v>416</v>
      </c>
      <c r="K6" s="27" t="s">
        <v>429</v>
      </c>
      <c r="L6" s="18" t="s">
        <v>5</v>
      </c>
      <c r="M6" s="18" t="s">
        <v>474</v>
      </c>
      <c r="N6" s="18" t="s">
        <v>415</v>
      </c>
      <c r="O6" s="18" t="s">
        <v>416</v>
      </c>
      <c r="P6" s="18" t="s">
        <v>6</v>
      </c>
      <c r="Q6" s="63" t="s">
        <v>8</v>
      </c>
      <c r="R6" s="18" t="s">
        <v>9</v>
      </c>
      <c r="S6" s="18" t="s">
        <v>214</v>
      </c>
      <c r="T6" s="18" t="s">
        <v>431</v>
      </c>
      <c r="U6" s="18" t="s">
        <v>433</v>
      </c>
      <c r="V6" s="18" t="s">
        <v>13</v>
      </c>
      <c r="W6" s="17" t="s">
        <v>72</v>
      </c>
      <c r="X6" s="2"/>
    </row>
    <row r="7" spans="2:24" ht="24.75" customHeight="1">
      <c r="B7" s="2" t="s">
        <v>15</v>
      </c>
      <c r="F7" s="26"/>
      <c r="G7" s="33"/>
      <c r="H7" s="33"/>
      <c r="I7" s="3"/>
      <c r="J7" s="3"/>
      <c r="K7" s="26"/>
      <c r="L7" s="3"/>
      <c r="M7" s="3"/>
      <c r="N7" s="3"/>
      <c r="O7" s="3"/>
      <c r="P7" s="3"/>
      <c r="Q7" s="33"/>
      <c r="R7" s="3"/>
      <c r="S7" s="3"/>
      <c r="T7" s="3"/>
      <c r="U7" s="3"/>
      <c r="V7" s="3"/>
      <c r="W7" s="2"/>
      <c r="X7" s="2"/>
    </row>
    <row r="8" spans="2:24" ht="24.75" customHeight="1" thickBot="1">
      <c r="B8" s="4"/>
      <c r="C8" s="1"/>
      <c r="D8" s="1"/>
      <c r="E8" s="1"/>
      <c r="F8" s="308" t="s">
        <v>16</v>
      </c>
      <c r="G8" s="287" t="s">
        <v>16</v>
      </c>
      <c r="H8" s="287" t="s">
        <v>16</v>
      </c>
      <c r="I8" s="287" t="s">
        <v>16</v>
      </c>
      <c r="J8" s="295" t="s">
        <v>16</v>
      </c>
      <c r="K8" s="28"/>
      <c r="L8" s="5">
        <v>242110</v>
      </c>
      <c r="M8" s="5"/>
      <c r="N8" s="5"/>
      <c r="O8" s="5"/>
      <c r="P8" s="34">
        <v>243035</v>
      </c>
      <c r="Q8" s="34">
        <v>243248</v>
      </c>
      <c r="R8" s="5">
        <v>243418</v>
      </c>
      <c r="S8" s="5">
        <v>244414</v>
      </c>
      <c r="T8" s="5"/>
      <c r="U8" s="5">
        <v>244643</v>
      </c>
      <c r="V8" s="5">
        <v>245615</v>
      </c>
      <c r="W8" s="4"/>
      <c r="X8" s="2"/>
    </row>
    <row r="9" spans="2:24" ht="24.75" customHeight="1">
      <c r="B9" s="2"/>
      <c r="C9" s="9" t="s">
        <v>73</v>
      </c>
      <c r="D9" s="8"/>
      <c r="E9" s="8"/>
      <c r="F9" s="29">
        <v>0</v>
      </c>
      <c r="G9" s="35">
        <v>2</v>
      </c>
      <c r="H9" s="35">
        <v>0</v>
      </c>
      <c r="I9" s="10">
        <v>1</v>
      </c>
      <c r="J9" s="10">
        <v>2</v>
      </c>
      <c r="K9" s="29">
        <v>4</v>
      </c>
      <c r="L9" s="10">
        <v>1</v>
      </c>
      <c r="M9" s="10">
        <v>0</v>
      </c>
      <c r="N9" s="10">
        <v>4</v>
      </c>
      <c r="O9" s="10">
        <v>2</v>
      </c>
      <c r="P9" s="10">
        <v>0</v>
      </c>
      <c r="Q9" s="35">
        <v>0</v>
      </c>
      <c r="R9" s="10">
        <v>0</v>
      </c>
      <c r="S9" s="10">
        <v>0</v>
      </c>
      <c r="T9" s="10">
        <v>1</v>
      </c>
      <c r="U9" s="10">
        <v>2</v>
      </c>
      <c r="V9" s="10">
        <v>1</v>
      </c>
      <c r="W9" s="7">
        <f>SUM(F9:V9)</f>
        <v>20</v>
      </c>
      <c r="X9" s="2"/>
    </row>
    <row r="10" spans="2:24" ht="24.75" customHeight="1">
      <c r="B10" s="2"/>
      <c r="C10" s="3" t="s">
        <v>74</v>
      </c>
      <c r="D10" s="8"/>
      <c r="E10" s="8"/>
      <c r="F10" s="50"/>
      <c r="G10" s="44"/>
      <c r="H10" s="44"/>
      <c r="I10" s="9"/>
      <c r="J10" s="9"/>
      <c r="K10" s="50"/>
      <c r="L10" s="9"/>
      <c r="M10" s="9"/>
      <c r="N10" s="9"/>
      <c r="O10" s="9"/>
      <c r="P10" s="9"/>
      <c r="Q10" s="44"/>
      <c r="R10" s="9"/>
      <c r="S10" s="9"/>
      <c r="T10" s="9"/>
      <c r="U10" s="9"/>
      <c r="V10" s="9"/>
      <c r="W10" s="7"/>
      <c r="X10" s="2"/>
    </row>
    <row r="11" spans="2:24" ht="24.75" customHeight="1">
      <c r="B11" s="17" t="s">
        <v>75</v>
      </c>
      <c r="C11" s="3"/>
      <c r="D11" s="11" t="s">
        <v>76</v>
      </c>
      <c r="E11" s="45"/>
      <c r="F11" s="30">
        <v>0</v>
      </c>
      <c r="G11" s="36">
        <v>0</v>
      </c>
      <c r="H11" s="36">
        <v>0</v>
      </c>
      <c r="I11" s="12">
        <v>1</v>
      </c>
      <c r="J11" s="12">
        <v>1</v>
      </c>
      <c r="K11" s="30">
        <v>0</v>
      </c>
      <c r="L11" s="12">
        <v>1</v>
      </c>
      <c r="M11" s="12">
        <v>0</v>
      </c>
      <c r="N11" s="12">
        <v>4</v>
      </c>
      <c r="O11" s="12">
        <v>2</v>
      </c>
      <c r="P11" s="12">
        <v>0</v>
      </c>
      <c r="Q11" s="36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3">
        <f aca="true" t="shared" si="0" ref="W11:W24">SUM(F11:V11)</f>
        <v>9</v>
      </c>
      <c r="X11" s="2"/>
    </row>
    <row r="12" spans="2:24" ht="24.75" customHeight="1">
      <c r="B12" s="2"/>
      <c r="C12" s="3"/>
      <c r="D12" s="11" t="s">
        <v>77</v>
      </c>
      <c r="E12" s="45"/>
      <c r="F12" s="30">
        <v>0</v>
      </c>
      <c r="G12" s="36">
        <v>2</v>
      </c>
      <c r="H12" s="36">
        <v>0</v>
      </c>
      <c r="I12" s="12">
        <v>0</v>
      </c>
      <c r="J12" s="12">
        <v>0</v>
      </c>
      <c r="K12" s="30">
        <v>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36">
        <v>0</v>
      </c>
      <c r="R12" s="12">
        <v>0</v>
      </c>
      <c r="S12" s="12">
        <v>0</v>
      </c>
      <c r="T12" s="12">
        <v>1</v>
      </c>
      <c r="U12" s="12">
        <v>0</v>
      </c>
      <c r="V12" s="12">
        <v>1</v>
      </c>
      <c r="W12" s="13">
        <f t="shared" si="0"/>
        <v>6</v>
      </c>
      <c r="X12" s="2"/>
    </row>
    <row r="13" spans="2:24" ht="24.75" customHeight="1">
      <c r="B13" s="2"/>
      <c r="C13" s="3"/>
      <c r="D13" s="11" t="s">
        <v>476</v>
      </c>
      <c r="E13" s="45"/>
      <c r="F13" s="30">
        <v>0</v>
      </c>
      <c r="G13" s="36">
        <v>0</v>
      </c>
      <c r="H13" s="36">
        <v>0</v>
      </c>
      <c r="I13" s="12">
        <v>0</v>
      </c>
      <c r="J13" s="12">
        <v>0</v>
      </c>
      <c r="K13" s="30">
        <v>1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36">
        <v>0</v>
      </c>
      <c r="R13" s="12">
        <v>0</v>
      </c>
      <c r="S13" s="12">
        <v>0</v>
      </c>
      <c r="T13" s="12">
        <v>0</v>
      </c>
      <c r="U13" s="12">
        <v>2</v>
      </c>
      <c r="V13" s="12">
        <v>0</v>
      </c>
      <c r="W13" s="13">
        <f t="shared" si="0"/>
        <v>3</v>
      </c>
      <c r="X13" s="2"/>
    </row>
    <row r="14" spans="2:24" ht="24.75" customHeight="1">
      <c r="B14" s="2"/>
      <c r="C14" s="9"/>
      <c r="D14" s="9" t="s">
        <v>485</v>
      </c>
      <c r="E14" s="8"/>
      <c r="F14" s="29">
        <v>0</v>
      </c>
      <c r="G14" s="35">
        <v>0</v>
      </c>
      <c r="H14" s="35">
        <v>0</v>
      </c>
      <c r="I14" s="10">
        <v>0</v>
      </c>
      <c r="J14" s="10">
        <v>1</v>
      </c>
      <c r="K14" s="29">
        <v>1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35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7">
        <f t="shared" si="0"/>
        <v>2</v>
      </c>
      <c r="X14" s="2"/>
    </row>
    <row r="15" spans="2:24" ht="24.75" customHeight="1">
      <c r="B15" s="17" t="s">
        <v>78</v>
      </c>
      <c r="C15" s="9" t="s">
        <v>491</v>
      </c>
      <c r="D15" s="8"/>
      <c r="E15" s="8"/>
      <c r="F15" s="29">
        <v>0</v>
      </c>
      <c r="G15" s="35">
        <v>4816</v>
      </c>
      <c r="H15" s="35">
        <v>0</v>
      </c>
      <c r="I15" s="10">
        <v>1200</v>
      </c>
      <c r="J15" s="10">
        <v>6940</v>
      </c>
      <c r="K15" s="29">
        <v>3700</v>
      </c>
      <c r="L15" s="10">
        <v>2900</v>
      </c>
      <c r="M15" s="10">
        <v>0</v>
      </c>
      <c r="N15" s="10">
        <v>4219</v>
      </c>
      <c r="O15" s="10">
        <v>5200</v>
      </c>
      <c r="P15" s="10">
        <v>4900</v>
      </c>
      <c r="Q15" s="35">
        <v>0</v>
      </c>
      <c r="R15" s="10">
        <v>0</v>
      </c>
      <c r="S15" s="10">
        <v>0</v>
      </c>
      <c r="T15" s="10">
        <v>1340</v>
      </c>
      <c r="U15" s="10">
        <v>725</v>
      </c>
      <c r="V15" s="10">
        <v>2460</v>
      </c>
      <c r="W15" s="7">
        <f>SUM(F15:V15)/(COUNTA(F15:V15)-COUNTIF(F15:V15,0))</f>
        <v>3490.909090909091</v>
      </c>
      <c r="X15" s="2"/>
    </row>
    <row r="16" spans="2:24" ht="24.75" customHeight="1">
      <c r="B16" s="2"/>
      <c r="C16" s="3" t="s">
        <v>79</v>
      </c>
      <c r="D16" t="s">
        <v>80</v>
      </c>
      <c r="E16" s="11" t="s">
        <v>492</v>
      </c>
      <c r="F16" s="30">
        <v>0</v>
      </c>
      <c r="G16" s="36">
        <v>4816</v>
      </c>
      <c r="H16" s="36">
        <v>0</v>
      </c>
      <c r="I16" s="12">
        <v>1200</v>
      </c>
      <c r="J16" s="12">
        <v>5540</v>
      </c>
      <c r="K16" s="30">
        <v>3530</v>
      </c>
      <c r="L16" s="12">
        <v>2900</v>
      </c>
      <c r="M16" s="12">
        <v>0</v>
      </c>
      <c r="N16" s="12">
        <v>2479</v>
      </c>
      <c r="O16" s="12">
        <v>3800</v>
      </c>
      <c r="P16" s="12">
        <v>3675</v>
      </c>
      <c r="Q16" s="36">
        <v>0</v>
      </c>
      <c r="R16" s="12">
        <v>0</v>
      </c>
      <c r="S16" s="12">
        <v>0</v>
      </c>
      <c r="T16" s="12">
        <v>670</v>
      </c>
      <c r="U16" s="12">
        <v>725</v>
      </c>
      <c r="V16" s="12">
        <v>1800</v>
      </c>
      <c r="W16" s="13">
        <f>SUM(F16:V16)/(COUNTA(F16:V16)-COUNTIF(F16:V16,0))</f>
        <v>2830.4545454545455</v>
      </c>
      <c r="X16" s="2"/>
    </row>
    <row r="17" spans="2:24" ht="24.75" customHeight="1">
      <c r="B17" s="2"/>
      <c r="C17" s="9"/>
      <c r="D17" s="8" t="s">
        <v>81</v>
      </c>
      <c r="E17" s="9" t="s">
        <v>493</v>
      </c>
      <c r="F17" s="29">
        <v>0</v>
      </c>
      <c r="G17" s="35">
        <v>0</v>
      </c>
      <c r="H17" s="35">
        <v>0</v>
      </c>
      <c r="I17" s="10">
        <v>0</v>
      </c>
      <c r="J17" s="10">
        <v>0</v>
      </c>
      <c r="K17" s="29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35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7"/>
      <c r="X17" s="2"/>
    </row>
    <row r="18" spans="2:24" ht="24.75" customHeight="1">
      <c r="B18" s="2"/>
      <c r="C18" s="3" t="s">
        <v>82</v>
      </c>
      <c r="D18" t="s">
        <v>83</v>
      </c>
      <c r="E18" s="11" t="s">
        <v>492</v>
      </c>
      <c r="F18" s="30">
        <v>4379</v>
      </c>
      <c r="G18" s="36">
        <v>6744</v>
      </c>
      <c r="H18" s="36">
        <v>2136</v>
      </c>
      <c r="I18" s="12">
        <v>183</v>
      </c>
      <c r="J18" s="12">
        <v>3342</v>
      </c>
      <c r="K18" s="30">
        <v>3360</v>
      </c>
      <c r="L18" s="12">
        <v>1628</v>
      </c>
      <c r="M18" s="12">
        <v>5330</v>
      </c>
      <c r="N18" s="12">
        <v>865</v>
      </c>
      <c r="O18" s="12">
        <v>3800</v>
      </c>
      <c r="P18" s="12">
        <v>3675</v>
      </c>
      <c r="Q18" s="36">
        <v>3148</v>
      </c>
      <c r="R18" s="12">
        <v>4885</v>
      </c>
      <c r="S18" s="12">
        <v>1106</v>
      </c>
      <c r="T18" s="12">
        <v>489</v>
      </c>
      <c r="U18" s="12">
        <v>432</v>
      </c>
      <c r="V18" s="12">
        <v>965</v>
      </c>
      <c r="W18" s="13">
        <f>SUM(F18:V18)/(COUNTA(F18:V18)-COUNTIF(F18:V18,0))</f>
        <v>2733.3529411764707</v>
      </c>
      <c r="X18" s="2"/>
    </row>
    <row r="19" spans="2:24" ht="24.75" customHeight="1">
      <c r="B19" s="2"/>
      <c r="C19" s="9"/>
      <c r="D19" s="8" t="s">
        <v>84</v>
      </c>
      <c r="E19" s="9" t="s">
        <v>493</v>
      </c>
      <c r="F19" s="29">
        <v>16</v>
      </c>
      <c r="G19" s="35">
        <v>0</v>
      </c>
      <c r="H19" s="35">
        <v>0</v>
      </c>
      <c r="I19" s="10">
        <v>0</v>
      </c>
      <c r="J19" s="10">
        <v>0</v>
      </c>
      <c r="K19" s="29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35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7">
        <f>SUM(F19:V19)/(COUNTA(F19:V19)-COUNTIF(F19:V19,0))</f>
        <v>16</v>
      </c>
      <c r="X19" s="2"/>
    </row>
    <row r="20" spans="2:24" ht="24.75" customHeight="1">
      <c r="B20" s="17" t="s">
        <v>85</v>
      </c>
      <c r="C20" s="9" t="s">
        <v>494</v>
      </c>
      <c r="D20" s="8"/>
      <c r="E20" s="8"/>
      <c r="F20" s="29">
        <v>2981</v>
      </c>
      <c r="G20" s="35">
        <v>3587</v>
      </c>
      <c r="H20" s="35">
        <v>1446</v>
      </c>
      <c r="I20" s="10">
        <v>97</v>
      </c>
      <c r="J20" s="10">
        <v>2116</v>
      </c>
      <c r="K20" s="29">
        <v>2137</v>
      </c>
      <c r="L20" s="10">
        <v>913</v>
      </c>
      <c r="M20" s="10">
        <v>4518</v>
      </c>
      <c r="N20" s="10">
        <v>648</v>
      </c>
      <c r="O20" s="10">
        <v>301</v>
      </c>
      <c r="P20" s="10">
        <v>228</v>
      </c>
      <c r="Q20" s="35">
        <v>2632</v>
      </c>
      <c r="R20" s="10">
        <v>4287</v>
      </c>
      <c r="S20" s="10">
        <v>614</v>
      </c>
      <c r="T20" s="10">
        <v>438</v>
      </c>
      <c r="U20" s="10">
        <v>262</v>
      </c>
      <c r="V20" s="10">
        <v>856</v>
      </c>
      <c r="W20" s="7">
        <f>SUM(F20:V20)/(COUNTA(F20:V20)-COUNTIF(F20:V20,0))</f>
        <v>1650.6470588235295</v>
      </c>
      <c r="X20" s="2"/>
    </row>
    <row r="21" spans="2:24" ht="24.75" customHeight="1">
      <c r="B21" s="2"/>
      <c r="C21" s="9" t="s">
        <v>495</v>
      </c>
      <c r="D21" s="8"/>
      <c r="E21" s="8"/>
      <c r="F21" s="29">
        <v>69</v>
      </c>
      <c r="G21" s="35">
        <v>954</v>
      </c>
      <c r="H21" s="35">
        <v>532</v>
      </c>
      <c r="I21" s="10">
        <v>36</v>
      </c>
      <c r="J21" s="10">
        <v>772</v>
      </c>
      <c r="K21" s="29">
        <v>1253</v>
      </c>
      <c r="L21" s="10">
        <v>335</v>
      </c>
      <c r="M21" s="10">
        <v>1622</v>
      </c>
      <c r="N21" s="10">
        <v>237</v>
      </c>
      <c r="O21" s="10">
        <v>137</v>
      </c>
      <c r="P21" s="10">
        <v>86</v>
      </c>
      <c r="Q21" s="35">
        <v>961</v>
      </c>
      <c r="R21" s="10">
        <v>393</v>
      </c>
      <c r="S21" s="10">
        <v>224</v>
      </c>
      <c r="T21" s="10">
        <v>158</v>
      </c>
      <c r="U21" s="10">
        <v>93</v>
      </c>
      <c r="V21" s="10">
        <v>331</v>
      </c>
      <c r="W21" s="7">
        <f t="shared" si="0"/>
        <v>8193</v>
      </c>
      <c r="X21" s="2"/>
    </row>
    <row r="22" spans="2:24" ht="24.75" customHeight="1">
      <c r="B22" s="2"/>
      <c r="C22" s="18" t="s">
        <v>86</v>
      </c>
      <c r="D22" s="11" t="s">
        <v>496</v>
      </c>
      <c r="E22" s="45"/>
      <c r="F22" s="30">
        <v>69</v>
      </c>
      <c r="G22" s="36">
        <v>954</v>
      </c>
      <c r="H22" s="36">
        <v>532</v>
      </c>
      <c r="I22" s="12">
        <v>36</v>
      </c>
      <c r="J22" s="12">
        <v>772</v>
      </c>
      <c r="K22" s="30">
        <v>1253</v>
      </c>
      <c r="L22" s="12">
        <v>335</v>
      </c>
      <c r="M22" s="12">
        <v>1622</v>
      </c>
      <c r="N22" s="12">
        <v>237</v>
      </c>
      <c r="O22" s="12">
        <v>137</v>
      </c>
      <c r="P22" s="12">
        <v>86</v>
      </c>
      <c r="Q22" s="36">
        <v>961</v>
      </c>
      <c r="R22" s="12">
        <v>393</v>
      </c>
      <c r="S22" s="12">
        <v>224</v>
      </c>
      <c r="T22" s="12">
        <v>158</v>
      </c>
      <c r="U22" s="12">
        <v>93</v>
      </c>
      <c r="V22" s="12">
        <v>331</v>
      </c>
      <c r="W22" s="13">
        <f t="shared" si="0"/>
        <v>8193</v>
      </c>
      <c r="X22" s="2"/>
    </row>
    <row r="23" spans="2:24" ht="24.75" customHeight="1">
      <c r="B23" s="2"/>
      <c r="C23" s="19" t="s">
        <v>87</v>
      </c>
      <c r="D23" s="9" t="s">
        <v>497</v>
      </c>
      <c r="E23" s="8"/>
      <c r="F23" s="29">
        <v>0</v>
      </c>
      <c r="G23" s="35">
        <v>0</v>
      </c>
      <c r="H23" s="35">
        <v>0</v>
      </c>
      <c r="I23" s="10">
        <v>0</v>
      </c>
      <c r="J23" s="10">
        <v>0</v>
      </c>
      <c r="K23" s="29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35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7">
        <f t="shared" si="0"/>
        <v>0</v>
      </c>
      <c r="X23" s="2"/>
    </row>
    <row r="24" spans="2:24" ht="24.75" customHeight="1">
      <c r="B24" s="2"/>
      <c r="C24" s="9" t="s">
        <v>498</v>
      </c>
      <c r="D24" s="8"/>
      <c r="E24" s="8"/>
      <c r="F24" s="29">
        <v>69</v>
      </c>
      <c r="G24" s="35">
        <v>933</v>
      </c>
      <c r="H24" s="35">
        <v>551</v>
      </c>
      <c r="I24" s="10">
        <v>36</v>
      </c>
      <c r="J24" s="10">
        <v>772</v>
      </c>
      <c r="K24" s="29">
        <v>1253</v>
      </c>
      <c r="L24" s="10">
        <v>321</v>
      </c>
      <c r="M24" s="10">
        <v>1462</v>
      </c>
      <c r="N24" s="10">
        <v>250</v>
      </c>
      <c r="O24" s="10">
        <v>137</v>
      </c>
      <c r="P24" s="10">
        <v>86</v>
      </c>
      <c r="Q24" s="35">
        <v>877</v>
      </c>
      <c r="R24" s="10">
        <v>362</v>
      </c>
      <c r="S24" s="10">
        <v>213</v>
      </c>
      <c r="T24" s="10">
        <v>149</v>
      </c>
      <c r="U24" s="10">
        <v>85</v>
      </c>
      <c r="V24" s="10">
        <v>331</v>
      </c>
      <c r="W24" s="7">
        <f t="shared" si="0"/>
        <v>7887</v>
      </c>
      <c r="X24" s="2"/>
    </row>
    <row r="25" spans="2:24" ht="24.75" customHeight="1">
      <c r="B25" s="17" t="s">
        <v>88</v>
      </c>
      <c r="C25" s="9" t="s">
        <v>89</v>
      </c>
      <c r="D25" s="8"/>
      <c r="E25" s="8"/>
      <c r="F25" s="51">
        <f>IF(F22=0,0,ROUND((F24/F22)*100,1))</f>
        <v>100</v>
      </c>
      <c r="G25" s="48">
        <f>IF(G22=0,0,ROUND((G24/G22)*100,1))</f>
        <v>97.8</v>
      </c>
      <c r="H25" s="48">
        <f>IF(H22=0,0,ROUND((H24/H22)*100,1))</f>
        <v>103.6</v>
      </c>
      <c r="I25" s="47">
        <f aca="true" t="shared" si="1" ref="I25:V25">IF(I22=0,0,ROUND((I24/I22)*100,1))</f>
        <v>100</v>
      </c>
      <c r="J25" s="47">
        <f t="shared" si="1"/>
        <v>100</v>
      </c>
      <c r="K25" s="51">
        <f t="shared" si="1"/>
        <v>100</v>
      </c>
      <c r="L25" s="47">
        <f t="shared" si="1"/>
        <v>95.8</v>
      </c>
      <c r="M25" s="47">
        <f t="shared" si="1"/>
        <v>90.1</v>
      </c>
      <c r="N25" s="47">
        <f t="shared" si="1"/>
        <v>105.5</v>
      </c>
      <c r="O25" s="47">
        <f t="shared" si="1"/>
        <v>100</v>
      </c>
      <c r="P25" s="47">
        <f t="shared" si="1"/>
        <v>100</v>
      </c>
      <c r="Q25" s="48">
        <f t="shared" si="1"/>
        <v>91.3</v>
      </c>
      <c r="R25" s="47">
        <f t="shared" si="1"/>
        <v>92.1</v>
      </c>
      <c r="S25" s="47">
        <f t="shared" si="1"/>
        <v>95.1</v>
      </c>
      <c r="T25" s="47">
        <f t="shared" si="1"/>
        <v>94.3</v>
      </c>
      <c r="U25" s="47">
        <f t="shared" si="1"/>
        <v>91.4</v>
      </c>
      <c r="V25" s="47">
        <f t="shared" si="1"/>
        <v>100</v>
      </c>
      <c r="W25" s="46">
        <f>IF(W22=0,0,ROUND((W24/W22)*100,1))</f>
        <v>96.3</v>
      </c>
      <c r="X25" s="2"/>
    </row>
    <row r="26" spans="2:24" ht="24.75" customHeight="1">
      <c r="B26" s="2"/>
      <c r="C26" s="3" t="s">
        <v>90</v>
      </c>
      <c r="D26" t="s">
        <v>91</v>
      </c>
      <c r="E26" s="11" t="s">
        <v>499</v>
      </c>
      <c r="F26" s="30">
        <v>0</v>
      </c>
      <c r="G26" s="36">
        <v>82</v>
      </c>
      <c r="H26" s="36">
        <v>0</v>
      </c>
      <c r="I26" s="12">
        <v>126</v>
      </c>
      <c r="J26" s="12">
        <v>14</v>
      </c>
      <c r="K26" s="30">
        <v>15</v>
      </c>
      <c r="L26" s="12">
        <v>9</v>
      </c>
      <c r="M26" s="12">
        <v>0</v>
      </c>
      <c r="N26" s="12">
        <v>234</v>
      </c>
      <c r="O26" s="12">
        <v>1</v>
      </c>
      <c r="P26" s="12">
        <v>0</v>
      </c>
      <c r="Q26" s="36">
        <v>0</v>
      </c>
      <c r="R26" s="12">
        <v>0</v>
      </c>
      <c r="S26" s="12">
        <v>0</v>
      </c>
      <c r="T26" s="12">
        <v>0</v>
      </c>
      <c r="U26" s="12">
        <v>0</v>
      </c>
      <c r="V26" s="12">
        <v>59</v>
      </c>
      <c r="W26" s="13">
        <f>SUM(F26:V26)/(COUNTA(F26:V26)-COUNTIF(F26:V26,0))</f>
        <v>67.5</v>
      </c>
      <c r="X26" s="2"/>
    </row>
    <row r="27" spans="2:24" ht="24.75" customHeight="1">
      <c r="B27" s="2"/>
      <c r="C27" s="9"/>
      <c r="D27" s="8"/>
      <c r="E27" s="9" t="s">
        <v>92</v>
      </c>
      <c r="F27" s="51">
        <v>0</v>
      </c>
      <c r="G27" s="48">
        <v>90</v>
      </c>
      <c r="H27" s="48">
        <v>0</v>
      </c>
      <c r="I27" s="47">
        <v>98</v>
      </c>
      <c r="J27" s="47">
        <v>100</v>
      </c>
      <c r="K27" s="51">
        <v>93</v>
      </c>
      <c r="L27" s="47">
        <v>98</v>
      </c>
      <c r="M27" s="47">
        <v>0</v>
      </c>
      <c r="N27" s="47">
        <v>98</v>
      </c>
      <c r="O27" s="47">
        <v>99</v>
      </c>
      <c r="P27" s="47">
        <v>0</v>
      </c>
      <c r="Q27" s="48">
        <v>0</v>
      </c>
      <c r="R27" s="47">
        <v>0</v>
      </c>
      <c r="S27" s="47">
        <v>0</v>
      </c>
      <c r="T27" s="47">
        <v>0</v>
      </c>
      <c r="U27" s="47">
        <v>0</v>
      </c>
      <c r="V27" s="47">
        <v>99</v>
      </c>
      <c r="W27" s="375">
        <f>SUM(F27:V27)/(COUNTA(F27:V27)-COUNTIF(F27:V27,0))</f>
        <v>96.875</v>
      </c>
      <c r="X27" s="2"/>
    </row>
    <row r="28" spans="2:24" ht="24.75" customHeight="1">
      <c r="B28" s="7"/>
      <c r="C28" s="9" t="s">
        <v>500</v>
      </c>
      <c r="D28" s="8"/>
      <c r="E28" s="8"/>
      <c r="F28" s="29">
        <v>0</v>
      </c>
      <c r="G28" s="35">
        <v>10501</v>
      </c>
      <c r="H28" s="35">
        <v>0</v>
      </c>
      <c r="I28" s="10">
        <v>240</v>
      </c>
      <c r="J28" s="10">
        <v>5238</v>
      </c>
      <c r="K28" s="29">
        <v>3104</v>
      </c>
      <c r="L28" s="10">
        <v>3369</v>
      </c>
      <c r="M28" s="10">
        <v>0</v>
      </c>
      <c r="N28" s="10">
        <v>1450</v>
      </c>
      <c r="O28" s="10">
        <v>95251</v>
      </c>
      <c r="P28" s="10">
        <v>0</v>
      </c>
      <c r="Q28" s="35">
        <v>0</v>
      </c>
      <c r="R28" s="10">
        <v>0</v>
      </c>
      <c r="S28" s="10">
        <v>0</v>
      </c>
      <c r="T28" s="10">
        <v>6435</v>
      </c>
      <c r="U28" s="10">
        <v>67</v>
      </c>
      <c r="V28" s="10">
        <v>5409</v>
      </c>
      <c r="W28" s="376">
        <f aca="true" t="shared" si="2" ref="W28:W38">SUM(F28:V28)</f>
        <v>131064</v>
      </c>
      <c r="X28" s="2"/>
    </row>
    <row r="29" spans="2:24" ht="24.75" customHeight="1">
      <c r="B29" s="2" t="s">
        <v>93</v>
      </c>
      <c r="C29" s="9" t="s">
        <v>94</v>
      </c>
      <c r="D29" s="8"/>
      <c r="E29" s="8"/>
      <c r="F29" s="29">
        <v>0</v>
      </c>
      <c r="G29" s="35">
        <v>1</v>
      </c>
      <c r="H29" s="35">
        <v>0</v>
      </c>
      <c r="I29" s="10">
        <v>0</v>
      </c>
      <c r="J29" s="10">
        <v>0</v>
      </c>
      <c r="K29" s="29">
        <v>0</v>
      </c>
      <c r="L29" s="10">
        <v>1</v>
      </c>
      <c r="M29" s="10">
        <v>0</v>
      </c>
      <c r="N29" s="10">
        <v>0</v>
      </c>
      <c r="O29" s="10">
        <v>0</v>
      </c>
      <c r="P29" s="10">
        <v>0</v>
      </c>
      <c r="Q29" s="35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7">
        <f t="shared" si="2"/>
        <v>2</v>
      </c>
      <c r="X29" s="2"/>
    </row>
    <row r="30" spans="2:24" ht="24.75" customHeight="1">
      <c r="B30" s="17" t="s">
        <v>95</v>
      </c>
      <c r="C30" s="3" t="s">
        <v>96</v>
      </c>
      <c r="E30" s="11" t="s">
        <v>492</v>
      </c>
      <c r="F30" s="30">
        <v>0</v>
      </c>
      <c r="G30" s="36">
        <v>0</v>
      </c>
      <c r="H30" s="36">
        <v>0</v>
      </c>
      <c r="I30" s="12">
        <v>0</v>
      </c>
      <c r="J30" s="12">
        <v>0</v>
      </c>
      <c r="K30" s="30">
        <v>0</v>
      </c>
      <c r="L30" s="12">
        <v>7050</v>
      </c>
      <c r="M30" s="12">
        <v>0</v>
      </c>
      <c r="N30" s="12">
        <v>0</v>
      </c>
      <c r="O30" s="12">
        <v>0</v>
      </c>
      <c r="P30" s="12">
        <v>0</v>
      </c>
      <c r="Q30" s="36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3">
        <f>SUM(F30:V30)/(COUNTA(F30:V30)-COUNTIF(F30:V30,0))</f>
        <v>7050</v>
      </c>
      <c r="X30" s="2"/>
    </row>
    <row r="31" spans="2:24" ht="24.75" customHeight="1">
      <c r="B31" s="49" t="s">
        <v>97</v>
      </c>
      <c r="C31" s="9"/>
      <c r="D31" s="8"/>
      <c r="E31" s="9" t="s">
        <v>493</v>
      </c>
      <c r="F31" s="29">
        <v>0</v>
      </c>
      <c r="G31" s="35">
        <v>386</v>
      </c>
      <c r="H31" s="35">
        <v>0</v>
      </c>
      <c r="I31" s="10">
        <v>0</v>
      </c>
      <c r="J31" s="10">
        <v>0</v>
      </c>
      <c r="K31" s="29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35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7">
        <f>SUM(F31:V31)/(COUNTA(F31:V31)-COUNTIF(F31:V31,0))</f>
        <v>386</v>
      </c>
      <c r="X31" s="2"/>
    </row>
    <row r="32" spans="2:24" ht="24.75" customHeight="1">
      <c r="B32" s="2"/>
      <c r="C32" s="9" t="s">
        <v>98</v>
      </c>
      <c r="D32" s="8"/>
      <c r="E32" s="8"/>
      <c r="F32" s="29">
        <v>0</v>
      </c>
      <c r="G32" s="35">
        <v>9</v>
      </c>
      <c r="H32" s="35">
        <v>4</v>
      </c>
      <c r="I32" s="10">
        <v>1</v>
      </c>
      <c r="J32" s="10">
        <v>1</v>
      </c>
      <c r="K32" s="29">
        <v>3</v>
      </c>
      <c r="L32" s="10">
        <v>2</v>
      </c>
      <c r="M32" s="10">
        <v>1</v>
      </c>
      <c r="N32" s="10">
        <v>4</v>
      </c>
      <c r="O32" s="10">
        <v>0</v>
      </c>
      <c r="P32" s="10">
        <v>1</v>
      </c>
      <c r="Q32" s="35">
        <v>1</v>
      </c>
      <c r="R32" s="10">
        <v>3</v>
      </c>
      <c r="S32" s="10">
        <v>2</v>
      </c>
      <c r="T32" s="10">
        <v>0</v>
      </c>
      <c r="U32" s="10">
        <v>1</v>
      </c>
      <c r="V32" s="10">
        <v>2</v>
      </c>
      <c r="W32" s="7">
        <f t="shared" si="2"/>
        <v>35</v>
      </c>
      <c r="X32" s="2"/>
    </row>
    <row r="33" spans="2:24" ht="24.75" customHeight="1">
      <c r="B33" s="17" t="s">
        <v>99</v>
      </c>
      <c r="C33" s="18" t="s">
        <v>86</v>
      </c>
      <c r="D33" s="11" t="s">
        <v>100</v>
      </c>
      <c r="E33" s="45"/>
      <c r="F33" s="30">
        <v>0</v>
      </c>
      <c r="G33" s="36">
        <v>0</v>
      </c>
      <c r="H33" s="36">
        <v>1</v>
      </c>
      <c r="I33" s="12">
        <v>0</v>
      </c>
      <c r="J33" s="12">
        <v>0</v>
      </c>
      <c r="K33" s="30">
        <v>1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36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3">
        <f t="shared" si="2"/>
        <v>2</v>
      </c>
      <c r="X33" s="2"/>
    </row>
    <row r="34" spans="2:24" ht="24.75" customHeight="1">
      <c r="B34" s="2"/>
      <c r="C34" s="3"/>
      <c r="D34" s="11" t="s">
        <v>101</v>
      </c>
      <c r="E34" s="45"/>
      <c r="F34" s="30">
        <v>0</v>
      </c>
      <c r="G34" s="36">
        <v>0</v>
      </c>
      <c r="H34" s="36">
        <v>0</v>
      </c>
      <c r="I34" s="12">
        <v>0</v>
      </c>
      <c r="J34" s="12">
        <v>0</v>
      </c>
      <c r="K34" s="30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36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3">
        <f t="shared" si="2"/>
        <v>0</v>
      </c>
      <c r="X34" s="2"/>
    </row>
    <row r="35" spans="2:24" ht="24.75" customHeight="1">
      <c r="B35" s="17" t="s">
        <v>102</v>
      </c>
      <c r="C35" s="3"/>
      <c r="D35" s="11" t="s">
        <v>103</v>
      </c>
      <c r="E35" s="45"/>
      <c r="F35" s="30">
        <v>0</v>
      </c>
      <c r="G35" s="36">
        <v>1</v>
      </c>
      <c r="H35" s="36">
        <v>0</v>
      </c>
      <c r="I35" s="12">
        <v>0</v>
      </c>
      <c r="J35" s="12">
        <v>1</v>
      </c>
      <c r="K35" s="30">
        <v>1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36">
        <v>0</v>
      </c>
      <c r="R35" s="12">
        <v>0</v>
      </c>
      <c r="S35" s="12">
        <v>0</v>
      </c>
      <c r="T35" s="12">
        <v>0</v>
      </c>
      <c r="U35" s="12">
        <v>0</v>
      </c>
      <c r="V35" s="12">
        <v>1</v>
      </c>
      <c r="W35" s="13">
        <f t="shared" si="2"/>
        <v>4</v>
      </c>
      <c r="X35" s="2"/>
    </row>
    <row r="36" spans="2:24" ht="24.75" customHeight="1">
      <c r="B36" s="17" t="s">
        <v>104</v>
      </c>
      <c r="C36" s="19" t="s">
        <v>87</v>
      </c>
      <c r="D36" s="9" t="s">
        <v>105</v>
      </c>
      <c r="E36" s="8"/>
      <c r="F36" s="29">
        <v>0</v>
      </c>
      <c r="G36" s="35">
        <v>8</v>
      </c>
      <c r="H36" s="35">
        <v>3</v>
      </c>
      <c r="I36" s="10">
        <v>1</v>
      </c>
      <c r="J36" s="10">
        <v>0</v>
      </c>
      <c r="K36" s="29">
        <v>1</v>
      </c>
      <c r="L36" s="10">
        <v>2</v>
      </c>
      <c r="M36" s="10">
        <v>1</v>
      </c>
      <c r="N36" s="10">
        <v>4</v>
      </c>
      <c r="O36" s="10">
        <v>0</v>
      </c>
      <c r="P36" s="10">
        <v>1</v>
      </c>
      <c r="Q36" s="35">
        <v>1</v>
      </c>
      <c r="R36" s="10">
        <v>3</v>
      </c>
      <c r="S36" s="10">
        <v>2</v>
      </c>
      <c r="T36" s="10">
        <v>0</v>
      </c>
      <c r="U36" s="10">
        <v>1</v>
      </c>
      <c r="V36" s="10">
        <v>1</v>
      </c>
      <c r="W36" s="7">
        <f t="shared" si="2"/>
        <v>29</v>
      </c>
      <c r="X36" s="2"/>
    </row>
    <row r="37" spans="2:24" ht="24.75" customHeight="1">
      <c r="B37" s="17" t="s">
        <v>106</v>
      </c>
      <c r="C37" s="9" t="s">
        <v>107</v>
      </c>
      <c r="D37" s="8"/>
      <c r="E37" s="8"/>
      <c r="F37" s="29">
        <v>0</v>
      </c>
      <c r="G37" s="35">
        <v>3</v>
      </c>
      <c r="H37" s="35">
        <v>4</v>
      </c>
      <c r="I37" s="10">
        <v>0</v>
      </c>
      <c r="J37" s="10">
        <v>3</v>
      </c>
      <c r="K37" s="29">
        <v>7</v>
      </c>
      <c r="L37" s="10">
        <v>0</v>
      </c>
      <c r="M37" s="10">
        <v>2</v>
      </c>
      <c r="N37" s="10">
        <v>0</v>
      </c>
      <c r="O37" s="10">
        <v>1</v>
      </c>
      <c r="P37" s="10">
        <v>0</v>
      </c>
      <c r="Q37" s="35">
        <v>1</v>
      </c>
      <c r="R37" s="10">
        <v>3</v>
      </c>
      <c r="S37" s="10">
        <v>3</v>
      </c>
      <c r="T37" s="10">
        <v>1</v>
      </c>
      <c r="U37" s="10">
        <v>2</v>
      </c>
      <c r="V37" s="10">
        <v>0</v>
      </c>
      <c r="W37" s="7">
        <f t="shared" si="2"/>
        <v>30</v>
      </c>
      <c r="X37" s="2"/>
    </row>
    <row r="38" spans="2:24" ht="24.75" customHeight="1" thickBot="1">
      <c r="B38" s="4"/>
      <c r="C38" s="6"/>
      <c r="D38" s="1"/>
      <c r="E38" s="1" t="s">
        <v>14</v>
      </c>
      <c r="F38" s="31">
        <v>0</v>
      </c>
      <c r="G38" s="37">
        <v>12</v>
      </c>
      <c r="H38" s="37">
        <v>8</v>
      </c>
      <c r="I38" s="14">
        <v>1</v>
      </c>
      <c r="J38" s="14">
        <v>4</v>
      </c>
      <c r="K38" s="31">
        <v>10</v>
      </c>
      <c r="L38" s="14">
        <v>2</v>
      </c>
      <c r="M38" s="14">
        <v>3</v>
      </c>
      <c r="N38" s="14">
        <v>4</v>
      </c>
      <c r="O38" s="14">
        <v>1</v>
      </c>
      <c r="P38" s="14">
        <v>1</v>
      </c>
      <c r="Q38" s="37">
        <v>2</v>
      </c>
      <c r="R38" s="14">
        <v>6</v>
      </c>
      <c r="S38" s="14">
        <v>5</v>
      </c>
      <c r="T38" s="14">
        <v>1</v>
      </c>
      <c r="U38" s="14">
        <v>3</v>
      </c>
      <c r="V38" s="14">
        <v>2</v>
      </c>
      <c r="W38" s="4">
        <f t="shared" si="2"/>
        <v>65</v>
      </c>
      <c r="X38" s="2"/>
    </row>
    <row r="40" spans="6:8" ht="17.25">
      <c r="F40" s="43"/>
      <c r="G40" s="43"/>
      <c r="H40" s="43"/>
    </row>
    <row r="41" spans="6:8" ht="17.25">
      <c r="F41" s="43"/>
      <c r="G41" s="43"/>
      <c r="H41" s="43"/>
    </row>
    <row r="42" spans="6:8" ht="17.25">
      <c r="F42" s="43"/>
      <c r="G42" s="43"/>
      <c r="H42" s="43"/>
    </row>
    <row r="43" spans="6:8" ht="17.25">
      <c r="F43" s="43"/>
      <c r="G43" s="43"/>
      <c r="H43" s="43"/>
    </row>
    <row r="44" spans="6:8" ht="17.25">
      <c r="F44" s="43"/>
      <c r="G44" s="43"/>
      <c r="H44" s="43"/>
    </row>
    <row r="45" spans="6:8" ht="17.25">
      <c r="F45" s="43"/>
      <c r="G45" s="43"/>
      <c r="H45" s="43"/>
    </row>
    <row r="46" spans="6:8" ht="17.25">
      <c r="F46" s="43"/>
      <c r="G46" s="43"/>
      <c r="H46" s="43"/>
    </row>
    <row r="47" spans="6:8" ht="17.25">
      <c r="F47" s="43"/>
      <c r="G47" s="43"/>
      <c r="H47" s="43"/>
    </row>
    <row r="48" spans="6:8" ht="17.25">
      <c r="F48" s="43"/>
      <c r="G48" s="43"/>
      <c r="H48" s="43"/>
    </row>
    <row r="49" spans="6:8" ht="17.25">
      <c r="F49" s="43"/>
      <c r="G49" s="43"/>
      <c r="H49" s="43"/>
    </row>
    <row r="50" spans="6:8" ht="17.25">
      <c r="F50" s="43"/>
      <c r="G50" s="43"/>
      <c r="H50" s="43"/>
    </row>
    <row r="51" spans="6:8" ht="17.25">
      <c r="F51" s="43"/>
      <c r="G51" s="43"/>
      <c r="H51" s="43"/>
    </row>
    <row r="52" spans="6:8" ht="17.25">
      <c r="F52" s="43"/>
      <c r="G52" s="43"/>
      <c r="H52" s="43"/>
    </row>
    <row r="53" spans="6:8" ht="17.25">
      <c r="F53" s="43"/>
      <c r="G53" s="43"/>
      <c r="H53" s="43"/>
    </row>
    <row r="54" spans="6:8" ht="17.25">
      <c r="F54" s="43"/>
      <c r="G54" s="43"/>
      <c r="H54" s="43"/>
    </row>
    <row r="55" spans="6:8" ht="17.25">
      <c r="F55" s="43"/>
      <c r="G55" s="43"/>
      <c r="H55" s="43"/>
    </row>
    <row r="57" spans="6:8" ht="17.25">
      <c r="F57" s="43"/>
      <c r="G57" s="43"/>
      <c r="H57" s="43"/>
    </row>
    <row r="58" spans="6:8" ht="17.25">
      <c r="F58" s="43"/>
      <c r="G58" s="43"/>
      <c r="H58" s="43"/>
    </row>
    <row r="59" spans="6:8" ht="17.25">
      <c r="F59" s="43"/>
      <c r="G59" s="43"/>
      <c r="H59" s="43"/>
    </row>
  </sheetData>
  <printOptions/>
  <pageMargins left="0.7480314960629921" right="0.4724409448818898" top="0.7480314960629921" bottom="0.31496062992125984" header="0.5118110236220472" footer="0.5118110236220472"/>
  <pageSetup horizontalDpi="600" verticalDpi="600" orientation="landscape" paperSize="9" scale="53" r:id="rId1"/>
  <colBreaks count="1" manualBreakCount="1">
    <brk id="17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7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12.66015625" defaultRowHeight="18"/>
  <cols>
    <col min="1" max="1" width="1.66015625" style="146" customWidth="1"/>
    <col min="2" max="2" width="4.66015625" style="146" customWidth="1"/>
    <col min="3" max="3" width="4.41015625" style="146" customWidth="1"/>
    <col min="4" max="4" width="26.66015625" style="146" customWidth="1"/>
    <col min="5" max="10" width="10.66015625" style="146" customWidth="1"/>
    <col min="11" max="11" width="2.41015625" style="146" customWidth="1"/>
    <col min="12" max="233" width="10.66015625" style="146" customWidth="1"/>
    <col min="234" max="16384" width="12.66015625" style="146" customWidth="1"/>
  </cols>
  <sheetData>
    <row r="1" ht="17.25">
      <c r="B1" s="248" t="s">
        <v>411</v>
      </c>
    </row>
    <row r="2" ht="17.25">
      <c r="B2" s="248"/>
    </row>
    <row r="3" spans="2:11" ht="18" thickBot="1">
      <c r="B3" s="147" t="s">
        <v>264</v>
      </c>
      <c r="C3" s="147"/>
      <c r="D3" s="147"/>
      <c r="E3" s="147"/>
      <c r="F3" s="147"/>
      <c r="G3" s="147"/>
      <c r="H3" s="147"/>
      <c r="I3" s="147"/>
      <c r="J3" s="296" t="s">
        <v>428</v>
      </c>
      <c r="K3" s="148"/>
    </row>
    <row r="4" spans="2:11" ht="17.25">
      <c r="B4" s="149"/>
      <c r="C4" s="148"/>
      <c r="D4" s="148"/>
      <c r="E4" s="150"/>
      <c r="F4" s="309"/>
      <c r="G4" s="309"/>
      <c r="H4" s="309"/>
      <c r="I4" s="151"/>
      <c r="J4" s="236"/>
      <c r="K4" s="149"/>
    </row>
    <row r="5" spans="2:11" ht="17.25">
      <c r="B5" s="149"/>
      <c r="C5" s="148"/>
      <c r="D5" s="148" t="s">
        <v>265</v>
      </c>
      <c r="E5" s="152"/>
      <c r="F5" s="310"/>
      <c r="G5" s="310"/>
      <c r="H5" s="310"/>
      <c r="I5" s="153"/>
      <c r="J5" s="237"/>
      <c r="K5" s="149"/>
    </row>
    <row r="6" spans="2:11" ht="17.25">
      <c r="B6" s="149"/>
      <c r="C6" s="148"/>
      <c r="D6" s="148"/>
      <c r="E6" s="154" t="s">
        <v>391</v>
      </c>
      <c r="F6" s="311" t="s">
        <v>503</v>
      </c>
      <c r="G6" s="311" t="s">
        <v>504</v>
      </c>
      <c r="H6" s="311" t="s">
        <v>424</v>
      </c>
      <c r="I6" s="155" t="s">
        <v>425</v>
      </c>
      <c r="J6" s="238" t="s">
        <v>410</v>
      </c>
      <c r="K6" s="149"/>
    </row>
    <row r="7" spans="2:11" ht="17.25">
      <c r="B7" s="149"/>
      <c r="C7" s="148" t="s">
        <v>111</v>
      </c>
      <c r="D7" s="148"/>
      <c r="E7" s="152"/>
      <c r="F7" s="310"/>
      <c r="G7" s="310"/>
      <c r="H7" s="310"/>
      <c r="I7" s="153"/>
      <c r="J7" s="237"/>
      <c r="K7" s="149"/>
    </row>
    <row r="8" spans="2:11" ht="18" thickBot="1">
      <c r="B8" s="156"/>
      <c r="C8" s="147"/>
      <c r="D8" s="147"/>
      <c r="E8" s="157"/>
      <c r="F8" s="312"/>
      <c r="G8" s="312"/>
      <c r="H8" s="312"/>
      <c r="I8" s="158">
        <v>244821</v>
      </c>
      <c r="J8" s="242"/>
      <c r="K8" s="149"/>
    </row>
    <row r="9" spans="2:11" ht="17.25">
      <c r="B9" s="149" t="s">
        <v>266</v>
      </c>
      <c r="C9" s="159"/>
      <c r="D9" s="159"/>
      <c r="E9" s="160">
        <v>27124</v>
      </c>
      <c r="F9" s="313">
        <v>504955</v>
      </c>
      <c r="G9" s="313">
        <v>350211</v>
      </c>
      <c r="H9" s="313">
        <v>49544</v>
      </c>
      <c r="I9" s="161">
        <v>182338</v>
      </c>
      <c r="J9" s="243">
        <f>SUM(E9:I9)</f>
        <v>1114172</v>
      </c>
      <c r="K9" s="149"/>
    </row>
    <row r="10" spans="2:11" ht="17.25">
      <c r="B10" s="149"/>
      <c r="C10" s="148" t="s">
        <v>267</v>
      </c>
      <c r="D10" s="162"/>
      <c r="E10" s="163">
        <v>9013</v>
      </c>
      <c r="F10" s="314">
        <v>189049</v>
      </c>
      <c r="G10" s="314">
        <v>63065</v>
      </c>
      <c r="H10" s="314">
        <v>6609</v>
      </c>
      <c r="I10" s="164">
        <v>94312</v>
      </c>
      <c r="J10" s="239">
        <f aca="true" t="shared" si="0" ref="J10:J56">SUM(E10:I10)</f>
        <v>362048</v>
      </c>
      <c r="K10" s="149"/>
    </row>
    <row r="11" spans="2:11" ht="17.25">
      <c r="B11" s="149"/>
      <c r="C11" s="148"/>
      <c r="D11" s="165" t="s">
        <v>392</v>
      </c>
      <c r="E11" s="163">
        <v>9013</v>
      </c>
      <c r="F11" s="314">
        <v>177561</v>
      </c>
      <c r="G11" s="314">
        <v>63065</v>
      </c>
      <c r="H11" s="314">
        <v>6609</v>
      </c>
      <c r="I11" s="164">
        <v>94303</v>
      </c>
      <c r="J11" s="247">
        <f t="shared" si="0"/>
        <v>350551</v>
      </c>
      <c r="K11" s="149"/>
    </row>
    <row r="12" spans="2:11" ht="17.25">
      <c r="B12" s="149"/>
      <c r="C12" s="148"/>
      <c r="D12" s="165" t="s">
        <v>393</v>
      </c>
      <c r="E12" s="163">
        <v>0</v>
      </c>
      <c r="F12" s="314">
        <v>998</v>
      </c>
      <c r="G12" s="314">
        <v>0</v>
      </c>
      <c r="H12" s="314">
        <v>0</v>
      </c>
      <c r="I12" s="164">
        <v>0</v>
      </c>
      <c r="J12" s="247">
        <f t="shared" si="0"/>
        <v>998</v>
      </c>
      <c r="K12" s="149"/>
    </row>
    <row r="13" spans="2:11" ht="17.25">
      <c r="B13" s="149"/>
      <c r="C13" s="148"/>
      <c r="D13" s="165" t="s">
        <v>394</v>
      </c>
      <c r="E13" s="163">
        <v>0</v>
      </c>
      <c r="F13" s="314">
        <v>0</v>
      </c>
      <c r="G13" s="314">
        <v>0</v>
      </c>
      <c r="H13" s="314">
        <v>0</v>
      </c>
      <c r="I13" s="164">
        <v>0</v>
      </c>
      <c r="J13" s="247">
        <f t="shared" si="0"/>
        <v>0</v>
      </c>
      <c r="K13" s="149"/>
    </row>
    <row r="14" spans="2:11" ht="17.25">
      <c r="B14" s="149"/>
      <c r="C14" s="148"/>
      <c r="D14" s="176" t="s">
        <v>395</v>
      </c>
      <c r="E14" s="172">
        <v>0</v>
      </c>
      <c r="F14" s="315">
        <v>10490</v>
      </c>
      <c r="G14" s="315">
        <v>0</v>
      </c>
      <c r="H14" s="316">
        <v>0</v>
      </c>
      <c r="I14" s="164">
        <v>9</v>
      </c>
      <c r="J14" s="247">
        <f t="shared" si="0"/>
        <v>10499</v>
      </c>
      <c r="K14" s="149"/>
    </row>
    <row r="15" spans="2:11" ht="17.25">
      <c r="B15" s="149"/>
      <c r="C15" s="159"/>
      <c r="D15" s="167" t="s">
        <v>396</v>
      </c>
      <c r="E15" s="160">
        <v>0</v>
      </c>
      <c r="F15" s="313">
        <v>10490</v>
      </c>
      <c r="G15" s="313">
        <v>0</v>
      </c>
      <c r="H15" s="313">
        <v>0</v>
      </c>
      <c r="I15" s="161">
        <v>9</v>
      </c>
      <c r="J15" s="244">
        <f t="shared" si="0"/>
        <v>10499</v>
      </c>
      <c r="K15" s="149"/>
    </row>
    <row r="16" spans="2:11" ht="17.25">
      <c r="B16" s="149"/>
      <c r="C16" s="148" t="s">
        <v>268</v>
      </c>
      <c r="D16" s="162"/>
      <c r="E16" s="163">
        <v>18111</v>
      </c>
      <c r="F16" s="314">
        <v>314478</v>
      </c>
      <c r="G16" s="314">
        <v>287146</v>
      </c>
      <c r="H16" s="314">
        <v>42935</v>
      </c>
      <c r="I16" s="164">
        <v>87538</v>
      </c>
      <c r="J16" s="239">
        <f t="shared" si="0"/>
        <v>750208</v>
      </c>
      <c r="K16" s="149"/>
    </row>
    <row r="17" spans="2:11" ht="17.25">
      <c r="B17" s="149"/>
      <c r="C17" s="148"/>
      <c r="D17" s="162" t="s">
        <v>269</v>
      </c>
      <c r="E17" s="163">
        <v>0</v>
      </c>
      <c r="F17" s="314">
        <v>0</v>
      </c>
      <c r="G17" s="314">
        <v>86</v>
      </c>
      <c r="H17" s="314">
        <v>0</v>
      </c>
      <c r="I17" s="164">
        <v>0</v>
      </c>
      <c r="J17" s="247">
        <f t="shared" si="0"/>
        <v>86</v>
      </c>
      <c r="K17" s="149"/>
    </row>
    <row r="18" spans="2:11" ht="17.25">
      <c r="B18" s="149"/>
      <c r="C18" s="148"/>
      <c r="D18" s="162" t="s">
        <v>270</v>
      </c>
      <c r="E18" s="163">
        <v>0</v>
      </c>
      <c r="F18" s="314">
        <v>0</v>
      </c>
      <c r="G18" s="314">
        <v>0</v>
      </c>
      <c r="H18" s="314">
        <v>0</v>
      </c>
      <c r="I18" s="164">
        <v>0</v>
      </c>
      <c r="J18" s="247">
        <f t="shared" si="0"/>
        <v>0</v>
      </c>
      <c r="K18" s="149"/>
    </row>
    <row r="19" spans="2:11" ht="17.25">
      <c r="B19" s="149"/>
      <c r="C19" s="148"/>
      <c r="D19" s="162" t="s">
        <v>271</v>
      </c>
      <c r="E19" s="163">
        <v>0</v>
      </c>
      <c r="F19" s="314">
        <v>0</v>
      </c>
      <c r="G19" s="314">
        <v>0</v>
      </c>
      <c r="H19" s="314">
        <v>0</v>
      </c>
      <c r="I19" s="164">
        <v>0</v>
      </c>
      <c r="J19" s="247">
        <f t="shared" si="0"/>
        <v>0</v>
      </c>
      <c r="K19" s="149"/>
    </row>
    <row r="20" spans="2:11" ht="17.25">
      <c r="B20" s="149"/>
      <c r="C20" s="148"/>
      <c r="D20" s="162" t="s">
        <v>272</v>
      </c>
      <c r="E20" s="163">
        <v>440</v>
      </c>
      <c r="F20" s="314">
        <v>35102</v>
      </c>
      <c r="G20" s="314">
        <v>16770</v>
      </c>
      <c r="H20" s="314">
        <v>9196</v>
      </c>
      <c r="I20" s="164">
        <v>21030</v>
      </c>
      <c r="J20" s="247">
        <f t="shared" si="0"/>
        <v>82538</v>
      </c>
      <c r="K20" s="149"/>
    </row>
    <row r="21" spans="2:11" ht="17.25">
      <c r="B21" s="149"/>
      <c r="C21" s="148"/>
      <c r="D21" s="162" t="s">
        <v>273</v>
      </c>
      <c r="E21" s="163">
        <v>17671</v>
      </c>
      <c r="F21" s="314">
        <v>278984</v>
      </c>
      <c r="G21" s="314">
        <v>270205</v>
      </c>
      <c r="H21" s="314">
        <v>33739</v>
      </c>
      <c r="I21" s="164">
        <v>63282</v>
      </c>
      <c r="J21" s="247">
        <f t="shared" si="0"/>
        <v>663881</v>
      </c>
      <c r="K21" s="149"/>
    </row>
    <row r="22" spans="2:11" ht="17.25">
      <c r="B22" s="168"/>
      <c r="C22" s="159"/>
      <c r="D22" s="159" t="s">
        <v>274</v>
      </c>
      <c r="E22" s="160">
        <v>0</v>
      </c>
      <c r="F22" s="313">
        <v>392</v>
      </c>
      <c r="G22" s="313">
        <v>85</v>
      </c>
      <c r="H22" s="313">
        <v>0</v>
      </c>
      <c r="I22" s="161">
        <v>3226</v>
      </c>
      <c r="J22" s="244">
        <f t="shared" si="0"/>
        <v>3703</v>
      </c>
      <c r="K22" s="149"/>
    </row>
    <row r="23" spans="2:11" ht="17.25">
      <c r="B23" s="169" t="s">
        <v>397</v>
      </c>
      <c r="C23" s="159"/>
      <c r="D23" s="159"/>
      <c r="E23" s="160">
        <v>27124</v>
      </c>
      <c r="F23" s="313">
        <v>477178</v>
      </c>
      <c r="G23" s="313">
        <v>371424</v>
      </c>
      <c r="H23" s="313">
        <v>85425</v>
      </c>
      <c r="I23" s="161">
        <v>354330</v>
      </c>
      <c r="J23" s="245">
        <f t="shared" si="0"/>
        <v>1315481</v>
      </c>
      <c r="K23" s="149"/>
    </row>
    <row r="24" spans="2:11" ht="17.25">
      <c r="B24" s="149"/>
      <c r="C24" s="148" t="s">
        <v>275</v>
      </c>
      <c r="D24" s="162"/>
      <c r="E24" s="163">
        <v>14100</v>
      </c>
      <c r="F24" s="314">
        <v>357934</v>
      </c>
      <c r="G24" s="314">
        <v>258151</v>
      </c>
      <c r="H24" s="314">
        <v>62677</v>
      </c>
      <c r="I24" s="164">
        <v>243084</v>
      </c>
      <c r="J24" s="239">
        <f t="shared" si="0"/>
        <v>935946</v>
      </c>
      <c r="K24" s="149"/>
    </row>
    <row r="25" spans="2:11" ht="17.25">
      <c r="B25" s="149"/>
      <c r="C25" s="148"/>
      <c r="D25" s="165" t="s">
        <v>398</v>
      </c>
      <c r="E25" s="163">
        <v>0</v>
      </c>
      <c r="F25" s="314">
        <v>670</v>
      </c>
      <c r="G25" s="314">
        <v>8672</v>
      </c>
      <c r="H25" s="314">
        <v>2632</v>
      </c>
      <c r="I25" s="164">
        <v>0</v>
      </c>
      <c r="J25" s="247">
        <f t="shared" si="0"/>
        <v>11974</v>
      </c>
      <c r="K25" s="149"/>
    </row>
    <row r="26" spans="2:11" ht="17.25">
      <c r="B26" s="149"/>
      <c r="C26" s="148"/>
      <c r="D26" s="165" t="s">
        <v>399</v>
      </c>
      <c r="E26" s="163">
        <v>245</v>
      </c>
      <c r="F26" s="314">
        <v>0</v>
      </c>
      <c r="G26" s="314">
        <v>0</v>
      </c>
      <c r="H26" s="314">
        <v>0</v>
      </c>
      <c r="I26" s="164">
        <v>0</v>
      </c>
      <c r="J26" s="247">
        <f t="shared" si="0"/>
        <v>245</v>
      </c>
      <c r="K26" s="149"/>
    </row>
    <row r="27" spans="2:11" ht="17.25">
      <c r="B27" s="149"/>
      <c r="C27" s="148"/>
      <c r="D27" s="165" t="s">
        <v>400</v>
      </c>
      <c r="E27" s="163">
        <v>833</v>
      </c>
      <c r="F27" s="314">
        <v>100695</v>
      </c>
      <c r="G27" s="314">
        <v>0</v>
      </c>
      <c r="H27" s="314">
        <v>11189</v>
      </c>
      <c r="I27" s="164">
        <v>72712</v>
      </c>
      <c r="J27" s="247">
        <f t="shared" si="0"/>
        <v>185429</v>
      </c>
      <c r="K27" s="149"/>
    </row>
    <row r="28" spans="2:11" ht="17.25">
      <c r="B28" s="149"/>
      <c r="C28" s="148"/>
      <c r="D28" s="165" t="s">
        <v>401</v>
      </c>
      <c r="E28" s="163">
        <v>0</v>
      </c>
      <c r="F28" s="314">
        <v>0</v>
      </c>
      <c r="G28" s="314">
        <v>0</v>
      </c>
      <c r="H28" s="314">
        <v>0</v>
      </c>
      <c r="I28" s="164">
        <v>0</v>
      </c>
      <c r="J28" s="247">
        <f t="shared" si="0"/>
        <v>0</v>
      </c>
      <c r="K28" s="149"/>
    </row>
    <row r="29" spans="2:11" ht="17.25">
      <c r="B29" s="149"/>
      <c r="C29" s="170"/>
      <c r="D29" s="171" t="s">
        <v>402</v>
      </c>
      <c r="E29" s="172">
        <v>0</v>
      </c>
      <c r="F29" s="315">
        <v>22571</v>
      </c>
      <c r="G29" s="315">
        <v>10561</v>
      </c>
      <c r="H29" s="315">
        <v>647</v>
      </c>
      <c r="I29" s="173">
        <v>0</v>
      </c>
      <c r="J29" s="247">
        <f t="shared" si="0"/>
        <v>33779</v>
      </c>
      <c r="K29" s="149"/>
    </row>
    <row r="30" spans="2:11" ht="17.25">
      <c r="B30" s="149"/>
      <c r="C30" s="170"/>
      <c r="D30" s="174" t="s">
        <v>403</v>
      </c>
      <c r="E30" s="166">
        <v>0</v>
      </c>
      <c r="F30" s="317">
        <v>54898</v>
      </c>
      <c r="G30" s="317">
        <v>24303</v>
      </c>
      <c r="H30" s="317">
        <v>11109</v>
      </c>
      <c r="I30" s="175">
        <v>9896</v>
      </c>
      <c r="J30" s="247">
        <f t="shared" si="0"/>
        <v>100206</v>
      </c>
      <c r="K30" s="149"/>
    </row>
    <row r="31" spans="2:11" ht="17.25">
      <c r="B31" s="149"/>
      <c r="C31" s="170"/>
      <c r="D31" s="176" t="s">
        <v>404</v>
      </c>
      <c r="E31" s="172">
        <v>13022</v>
      </c>
      <c r="F31" s="315">
        <v>167013</v>
      </c>
      <c r="G31" s="315">
        <v>116011</v>
      </c>
      <c r="H31" s="315">
        <v>37100</v>
      </c>
      <c r="I31" s="173">
        <v>160476</v>
      </c>
      <c r="J31" s="247">
        <f t="shared" si="0"/>
        <v>493622</v>
      </c>
      <c r="K31" s="149"/>
    </row>
    <row r="32" spans="2:11" ht="17.25">
      <c r="B32" s="149"/>
      <c r="C32" s="170"/>
      <c r="D32" s="176" t="s">
        <v>405</v>
      </c>
      <c r="E32" s="172">
        <v>0</v>
      </c>
      <c r="F32" s="315">
        <v>0</v>
      </c>
      <c r="G32" s="315">
        <v>0</v>
      </c>
      <c r="H32" s="315">
        <v>0</v>
      </c>
      <c r="I32" s="173">
        <v>0</v>
      </c>
      <c r="J32" s="247">
        <f t="shared" si="0"/>
        <v>0</v>
      </c>
      <c r="K32" s="149"/>
    </row>
    <row r="33" spans="2:11" ht="17.25">
      <c r="B33" s="149"/>
      <c r="C33" s="170"/>
      <c r="D33" s="351" t="s">
        <v>406</v>
      </c>
      <c r="E33" s="352"/>
      <c r="F33" s="353"/>
      <c r="G33" s="353"/>
      <c r="H33" s="353"/>
      <c r="I33" s="354"/>
      <c r="J33" s="355">
        <f t="shared" si="0"/>
        <v>0</v>
      </c>
      <c r="K33" s="149"/>
    </row>
    <row r="34" spans="2:11" ht="17.25">
      <c r="B34" s="149"/>
      <c r="C34" s="170"/>
      <c r="D34" s="165" t="s">
        <v>407</v>
      </c>
      <c r="E34" s="163">
        <v>0</v>
      </c>
      <c r="F34" s="314">
        <v>2478</v>
      </c>
      <c r="G34" s="314">
        <v>93146</v>
      </c>
      <c r="H34" s="314">
        <v>0</v>
      </c>
      <c r="I34" s="164">
        <v>0</v>
      </c>
      <c r="J34" s="350">
        <f t="shared" si="0"/>
        <v>95624</v>
      </c>
      <c r="K34" s="149"/>
    </row>
    <row r="35" spans="2:11" ht="17.25">
      <c r="B35" s="149"/>
      <c r="C35" s="159"/>
      <c r="D35" s="167" t="s">
        <v>408</v>
      </c>
      <c r="E35" s="160">
        <v>0</v>
      </c>
      <c r="F35" s="313">
        <v>9609</v>
      </c>
      <c r="G35" s="313">
        <v>5458</v>
      </c>
      <c r="H35" s="313">
        <v>0</v>
      </c>
      <c r="I35" s="161">
        <v>0</v>
      </c>
      <c r="J35" s="244">
        <f t="shared" si="0"/>
        <v>15067</v>
      </c>
      <c r="K35" s="149"/>
    </row>
    <row r="36" spans="2:11" ht="17.25">
      <c r="B36" s="149"/>
      <c r="C36" s="148" t="s">
        <v>276</v>
      </c>
      <c r="D36" s="162"/>
      <c r="E36" s="163">
        <v>13024</v>
      </c>
      <c r="F36" s="314">
        <v>119244</v>
      </c>
      <c r="G36" s="314">
        <v>113273</v>
      </c>
      <c r="H36" s="314">
        <v>22748</v>
      </c>
      <c r="I36" s="164">
        <v>111130</v>
      </c>
      <c r="J36" s="239">
        <f t="shared" si="0"/>
        <v>379419</v>
      </c>
      <c r="K36" s="149"/>
    </row>
    <row r="37" spans="2:11" ht="17.25">
      <c r="B37" s="149"/>
      <c r="C37" s="148"/>
      <c r="D37" s="162" t="s">
        <v>277</v>
      </c>
      <c r="E37" s="163">
        <v>13024</v>
      </c>
      <c r="F37" s="314">
        <v>114070</v>
      </c>
      <c r="G37" s="314">
        <v>93149</v>
      </c>
      <c r="H37" s="314">
        <v>22265</v>
      </c>
      <c r="I37" s="164">
        <v>110802</v>
      </c>
      <c r="J37" s="247">
        <f t="shared" si="0"/>
        <v>353310</v>
      </c>
      <c r="K37" s="149"/>
    </row>
    <row r="38" spans="2:11" ht="17.25">
      <c r="B38" s="149"/>
      <c r="C38" s="148"/>
      <c r="D38" s="162" t="s">
        <v>278</v>
      </c>
      <c r="E38" s="163">
        <v>0</v>
      </c>
      <c r="F38" s="314">
        <v>0</v>
      </c>
      <c r="G38" s="314">
        <v>0</v>
      </c>
      <c r="H38" s="314">
        <v>0</v>
      </c>
      <c r="I38" s="164">
        <v>0</v>
      </c>
      <c r="J38" s="247">
        <f t="shared" si="0"/>
        <v>0</v>
      </c>
      <c r="K38" s="149"/>
    </row>
    <row r="39" spans="2:11" ht="17.25">
      <c r="B39" s="149"/>
      <c r="C39" s="148"/>
      <c r="D39" s="162" t="s">
        <v>279</v>
      </c>
      <c r="E39" s="163">
        <v>0</v>
      </c>
      <c r="F39" s="314">
        <v>0</v>
      </c>
      <c r="G39" s="314">
        <v>0</v>
      </c>
      <c r="H39" s="314">
        <v>0</v>
      </c>
      <c r="I39" s="164">
        <v>0</v>
      </c>
      <c r="J39" s="247">
        <f t="shared" si="0"/>
        <v>0</v>
      </c>
      <c r="K39" s="149"/>
    </row>
    <row r="40" spans="2:11" ht="17.25">
      <c r="B40" s="149"/>
      <c r="C40" s="148"/>
      <c r="D40" s="162" t="s">
        <v>280</v>
      </c>
      <c r="E40" s="163">
        <v>0</v>
      </c>
      <c r="F40" s="314">
        <v>0</v>
      </c>
      <c r="G40" s="314">
        <v>0</v>
      </c>
      <c r="H40" s="314">
        <v>0</v>
      </c>
      <c r="I40" s="164">
        <v>0</v>
      </c>
      <c r="J40" s="247">
        <f t="shared" si="0"/>
        <v>0</v>
      </c>
      <c r="K40" s="149"/>
    </row>
    <row r="41" spans="2:11" ht="17.25">
      <c r="B41" s="168"/>
      <c r="C41" s="159"/>
      <c r="D41" s="159" t="s">
        <v>281</v>
      </c>
      <c r="E41" s="160">
        <v>0</v>
      </c>
      <c r="F41" s="313">
        <v>5174</v>
      </c>
      <c r="G41" s="313">
        <v>20124</v>
      </c>
      <c r="H41" s="313">
        <v>483</v>
      </c>
      <c r="I41" s="161">
        <v>328</v>
      </c>
      <c r="J41" s="244">
        <f t="shared" si="0"/>
        <v>26109</v>
      </c>
      <c r="K41" s="149"/>
    </row>
    <row r="42" spans="2:11" ht="17.25">
      <c r="B42" s="168" t="s">
        <v>282</v>
      </c>
      <c r="C42" s="159"/>
      <c r="D42" s="159"/>
      <c r="E42" s="160">
        <v>0</v>
      </c>
      <c r="F42" s="313">
        <v>26349</v>
      </c>
      <c r="G42" s="313">
        <v>0</v>
      </c>
      <c r="H42" s="313">
        <v>0</v>
      </c>
      <c r="I42" s="161">
        <v>0</v>
      </c>
      <c r="J42" s="245">
        <f t="shared" si="0"/>
        <v>26349</v>
      </c>
      <c r="K42" s="149"/>
    </row>
    <row r="43" spans="2:11" ht="17.25">
      <c r="B43" s="168" t="s">
        <v>283</v>
      </c>
      <c r="C43" s="159"/>
      <c r="D43" s="159"/>
      <c r="E43" s="160">
        <v>0</v>
      </c>
      <c r="F43" s="313">
        <v>0</v>
      </c>
      <c r="G43" s="313">
        <v>21213</v>
      </c>
      <c r="H43" s="313">
        <v>35881</v>
      </c>
      <c r="I43" s="161">
        <v>172364</v>
      </c>
      <c r="J43" s="245">
        <f t="shared" si="0"/>
        <v>229458</v>
      </c>
      <c r="K43" s="149"/>
    </row>
    <row r="44" spans="2:11" ht="17.25">
      <c r="B44" s="149" t="s">
        <v>284</v>
      </c>
      <c r="C44" s="159"/>
      <c r="D44" s="159"/>
      <c r="E44" s="160">
        <v>0</v>
      </c>
      <c r="F44" s="313">
        <v>1428</v>
      </c>
      <c r="G44" s="313">
        <v>0</v>
      </c>
      <c r="H44" s="313">
        <v>0</v>
      </c>
      <c r="I44" s="161">
        <v>488</v>
      </c>
      <c r="J44" s="245">
        <f t="shared" si="0"/>
        <v>1916</v>
      </c>
      <c r="K44" s="149"/>
    </row>
    <row r="45" spans="2:11" ht="17.25">
      <c r="B45" s="149"/>
      <c r="C45" s="159" t="s">
        <v>285</v>
      </c>
      <c r="D45" s="159"/>
      <c r="E45" s="160">
        <v>0</v>
      </c>
      <c r="F45" s="313">
        <v>0</v>
      </c>
      <c r="G45" s="313">
        <v>0</v>
      </c>
      <c r="H45" s="313">
        <v>0</v>
      </c>
      <c r="I45" s="161">
        <v>0</v>
      </c>
      <c r="J45" s="245">
        <f t="shared" si="0"/>
        <v>0</v>
      </c>
      <c r="K45" s="149"/>
    </row>
    <row r="46" spans="2:11" ht="17.25">
      <c r="B46" s="149"/>
      <c r="C46" s="159" t="s">
        <v>286</v>
      </c>
      <c r="D46" s="159"/>
      <c r="E46" s="160">
        <v>0</v>
      </c>
      <c r="F46" s="313">
        <v>0</v>
      </c>
      <c r="G46" s="313">
        <v>0</v>
      </c>
      <c r="H46" s="313">
        <v>0</v>
      </c>
      <c r="I46" s="161">
        <v>0</v>
      </c>
      <c r="J46" s="245">
        <f t="shared" si="0"/>
        <v>0</v>
      </c>
      <c r="K46" s="149"/>
    </row>
    <row r="47" spans="2:11" ht="17.25">
      <c r="B47" s="168"/>
      <c r="C47" s="159" t="s">
        <v>287</v>
      </c>
      <c r="D47" s="159"/>
      <c r="E47" s="160">
        <v>0</v>
      </c>
      <c r="F47" s="313">
        <v>1428</v>
      </c>
      <c r="G47" s="313">
        <v>0</v>
      </c>
      <c r="H47" s="313">
        <v>0</v>
      </c>
      <c r="I47" s="161">
        <v>488</v>
      </c>
      <c r="J47" s="245">
        <f t="shared" si="0"/>
        <v>1916</v>
      </c>
      <c r="K47" s="149"/>
    </row>
    <row r="48" spans="2:11" ht="17.25">
      <c r="B48" s="149" t="s">
        <v>288</v>
      </c>
      <c r="C48" s="159"/>
      <c r="D48" s="159"/>
      <c r="E48" s="160">
        <v>0</v>
      </c>
      <c r="F48" s="313">
        <v>0</v>
      </c>
      <c r="G48" s="313">
        <v>0</v>
      </c>
      <c r="H48" s="313">
        <v>0</v>
      </c>
      <c r="I48" s="161">
        <v>116</v>
      </c>
      <c r="J48" s="245">
        <f t="shared" si="0"/>
        <v>116</v>
      </c>
      <c r="K48" s="149"/>
    </row>
    <row r="49" spans="2:11" ht="17.25">
      <c r="B49" s="149"/>
      <c r="C49" s="159" t="s">
        <v>289</v>
      </c>
      <c r="D49" s="159"/>
      <c r="E49" s="160">
        <v>0</v>
      </c>
      <c r="F49" s="313">
        <v>0</v>
      </c>
      <c r="G49" s="313">
        <v>0</v>
      </c>
      <c r="H49" s="313">
        <v>0</v>
      </c>
      <c r="I49" s="161">
        <v>0</v>
      </c>
      <c r="J49" s="244">
        <f t="shared" si="0"/>
        <v>0</v>
      </c>
      <c r="K49" s="149"/>
    </row>
    <row r="50" spans="2:11" ht="17.25">
      <c r="B50" s="168"/>
      <c r="C50" s="159" t="s">
        <v>290</v>
      </c>
      <c r="D50" s="159"/>
      <c r="E50" s="160">
        <v>0</v>
      </c>
      <c r="F50" s="313">
        <v>0</v>
      </c>
      <c r="G50" s="313">
        <v>0</v>
      </c>
      <c r="H50" s="313">
        <v>0</v>
      </c>
      <c r="I50" s="161">
        <v>116</v>
      </c>
      <c r="J50" s="244">
        <f t="shared" si="0"/>
        <v>116</v>
      </c>
      <c r="K50" s="149"/>
    </row>
    <row r="51" spans="2:11" ht="17.25">
      <c r="B51" s="168" t="s">
        <v>291</v>
      </c>
      <c r="C51" s="159"/>
      <c r="D51" s="159"/>
      <c r="E51" s="160">
        <v>0</v>
      </c>
      <c r="F51" s="313">
        <v>27777</v>
      </c>
      <c r="G51" s="313">
        <v>0</v>
      </c>
      <c r="H51" s="313">
        <v>0</v>
      </c>
      <c r="I51" s="161">
        <v>0</v>
      </c>
      <c r="J51" s="244">
        <f t="shared" si="0"/>
        <v>27777</v>
      </c>
      <c r="K51" s="149"/>
    </row>
    <row r="52" spans="2:11" ht="17.25">
      <c r="B52" s="168" t="s">
        <v>292</v>
      </c>
      <c r="C52" s="159"/>
      <c r="D52" s="159"/>
      <c r="E52" s="160">
        <v>0</v>
      </c>
      <c r="F52" s="313">
        <v>0</v>
      </c>
      <c r="G52" s="313">
        <v>21213</v>
      </c>
      <c r="H52" s="313">
        <v>35881</v>
      </c>
      <c r="I52" s="161">
        <v>171992</v>
      </c>
      <c r="J52" s="244">
        <f t="shared" si="0"/>
        <v>229086</v>
      </c>
      <c r="K52" s="149"/>
    </row>
    <row r="53" spans="2:11" ht="17.25">
      <c r="B53" s="149" t="s">
        <v>293</v>
      </c>
      <c r="C53" s="148"/>
      <c r="D53" s="148"/>
      <c r="E53" s="166"/>
      <c r="F53" s="317"/>
      <c r="G53" s="317"/>
      <c r="H53" s="317"/>
      <c r="I53" s="175"/>
      <c r="J53" s="239"/>
      <c r="K53" s="149"/>
    </row>
    <row r="54" spans="2:11" ht="17.25">
      <c r="B54" s="168" t="s">
        <v>294</v>
      </c>
      <c r="C54" s="159"/>
      <c r="D54" s="159"/>
      <c r="E54" s="160">
        <v>0</v>
      </c>
      <c r="F54" s="313">
        <v>-9750</v>
      </c>
      <c r="G54" s="313">
        <v>8095</v>
      </c>
      <c r="H54" s="313">
        <v>-113515</v>
      </c>
      <c r="I54" s="177">
        <v>-242607</v>
      </c>
      <c r="J54" s="246">
        <f t="shared" si="0"/>
        <v>-357777</v>
      </c>
      <c r="K54" s="149"/>
    </row>
    <row r="55" spans="2:11" ht="17.25">
      <c r="B55" s="149" t="s">
        <v>295</v>
      </c>
      <c r="C55" s="148"/>
      <c r="D55" s="148"/>
      <c r="E55" s="166"/>
      <c r="F55" s="317"/>
      <c r="G55" s="317"/>
      <c r="H55" s="317"/>
      <c r="I55" s="178"/>
      <c r="J55" s="240"/>
      <c r="K55" s="149"/>
    </row>
    <row r="56" spans="2:11" ht="18" thickBot="1">
      <c r="B56" s="156"/>
      <c r="C56" s="147" t="s">
        <v>296</v>
      </c>
      <c r="D56" s="147"/>
      <c r="E56" s="179">
        <v>0</v>
      </c>
      <c r="F56" s="318">
        <v>18027</v>
      </c>
      <c r="G56" s="318">
        <v>-13118</v>
      </c>
      <c r="H56" s="319">
        <v>-149396</v>
      </c>
      <c r="I56" s="180">
        <v>-414599</v>
      </c>
      <c r="J56" s="241">
        <f t="shared" si="0"/>
        <v>-559086</v>
      </c>
      <c r="K56" s="149"/>
    </row>
    <row r="57" spans="2:11" ht="17.25"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</sheetData>
  <printOptions/>
  <pageMargins left="0.75" right="0.75" top="1" bottom="1" header="0.512" footer="0.512"/>
  <pageSetup fitToHeight="1" fitToWidth="1" horizontalDpi="300" verticalDpi="3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2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181" customWidth="1"/>
    <col min="2" max="3" width="2.66015625" style="181" customWidth="1"/>
    <col min="4" max="4" width="26.66015625" style="181" customWidth="1"/>
    <col min="5" max="10" width="11.83203125" style="181" customWidth="1"/>
    <col min="11" max="11" width="1.66015625" style="181" customWidth="1"/>
    <col min="12" max="16384" width="8.66015625" style="181" customWidth="1"/>
  </cols>
  <sheetData>
    <row r="1" s="146" customFormat="1" ht="17.25">
      <c r="B1" s="248" t="s">
        <v>411</v>
      </c>
    </row>
    <row r="2" ht="17.25" customHeight="1">
      <c r="B2" s="146"/>
    </row>
    <row r="3" spans="2:10" ht="21.75" customHeight="1" thickBot="1">
      <c r="B3" s="182" t="s">
        <v>297</v>
      </c>
      <c r="C3" s="182"/>
      <c r="D3" s="182"/>
      <c r="E3" s="182"/>
      <c r="F3" s="182"/>
      <c r="G3" s="182"/>
      <c r="H3" s="182"/>
      <c r="I3" s="182"/>
      <c r="J3" s="296" t="s">
        <v>428</v>
      </c>
    </row>
    <row r="4" spans="2:11" ht="21.75" customHeight="1">
      <c r="B4" s="183"/>
      <c r="E4" s="184"/>
      <c r="F4" s="320"/>
      <c r="G4" s="320"/>
      <c r="H4" s="320"/>
      <c r="I4" s="185"/>
      <c r="J4" s="249"/>
      <c r="K4" s="183"/>
    </row>
    <row r="5" spans="2:11" ht="21.75" customHeight="1">
      <c r="B5" s="183"/>
      <c r="D5" s="181" t="s">
        <v>298</v>
      </c>
      <c r="E5" s="186"/>
      <c r="F5" s="321"/>
      <c r="G5" s="321"/>
      <c r="H5" s="321"/>
      <c r="I5" s="185"/>
      <c r="J5" s="250"/>
      <c r="K5" s="183"/>
    </row>
    <row r="6" spans="2:11" ht="21.75" customHeight="1">
      <c r="B6" s="183"/>
      <c r="E6" s="187" t="s">
        <v>391</v>
      </c>
      <c r="F6" s="322" t="s">
        <v>503</v>
      </c>
      <c r="G6" s="322" t="s">
        <v>504</v>
      </c>
      <c r="H6" s="322" t="s">
        <v>424</v>
      </c>
      <c r="I6" s="188" t="s">
        <v>425</v>
      </c>
      <c r="J6" s="251" t="s">
        <v>410</v>
      </c>
      <c r="K6" s="183"/>
    </row>
    <row r="7" spans="2:11" ht="21.75" customHeight="1">
      <c r="B7" s="183"/>
      <c r="C7" s="181" t="s">
        <v>111</v>
      </c>
      <c r="E7" s="186"/>
      <c r="F7" s="321"/>
      <c r="G7" s="321"/>
      <c r="H7" s="321"/>
      <c r="I7" s="185"/>
      <c r="J7" s="250"/>
      <c r="K7" s="183"/>
    </row>
    <row r="8" spans="2:11" ht="21.75" customHeight="1" thickBot="1">
      <c r="B8" s="189"/>
      <c r="C8" s="182"/>
      <c r="D8" s="182"/>
      <c r="E8" s="190"/>
      <c r="F8" s="323"/>
      <c r="G8" s="323"/>
      <c r="H8" s="323"/>
      <c r="I8" s="191">
        <v>244821</v>
      </c>
      <c r="J8" s="254"/>
      <c r="K8" s="183"/>
    </row>
    <row r="9" spans="2:11" ht="21.75" customHeight="1">
      <c r="B9" s="183" t="s">
        <v>299</v>
      </c>
      <c r="C9" s="192"/>
      <c r="D9" s="192"/>
      <c r="E9" s="193">
        <v>1056466</v>
      </c>
      <c r="F9" s="324">
        <v>11354103</v>
      </c>
      <c r="G9" s="324">
        <v>9179469</v>
      </c>
      <c r="H9" s="324">
        <v>2729337</v>
      </c>
      <c r="I9" s="194">
        <v>12743541</v>
      </c>
      <c r="J9" s="255">
        <f>SUM(E9:I9)</f>
        <v>37062916</v>
      </c>
      <c r="K9" s="183"/>
    </row>
    <row r="10" spans="2:11" ht="21.75" customHeight="1">
      <c r="B10" s="183"/>
      <c r="C10" s="181" t="s">
        <v>300</v>
      </c>
      <c r="D10" s="195"/>
      <c r="E10" s="196">
        <v>1056466</v>
      </c>
      <c r="F10" s="325">
        <v>10879328</v>
      </c>
      <c r="G10" s="325">
        <v>8370057</v>
      </c>
      <c r="H10" s="325">
        <v>2729086</v>
      </c>
      <c r="I10" s="197">
        <v>12743541</v>
      </c>
      <c r="J10" s="252">
        <f aca="true" t="shared" si="0" ref="J10:J62">SUM(E10:I10)</f>
        <v>35778478</v>
      </c>
      <c r="K10" s="183"/>
    </row>
    <row r="11" spans="2:11" ht="21.75" customHeight="1">
      <c r="B11" s="183"/>
      <c r="D11" s="195" t="s">
        <v>301</v>
      </c>
      <c r="E11" s="196">
        <v>0</v>
      </c>
      <c r="F11" s="325">
        <v>301961</v>
      </c>
      <c r="G11" s="325">
        <v>0</v>
      </c>
      <c r="H11" s="325">
        <v>93231</v>
      </c>
      <c r="I11" s="197">
        <v>395481</v>
      </c>
      <c r="J11" s="256">
        <f t="shared" si="0"/>
        <v>790673</v>
      </c>
      <c r="K11" s="183"/>
    </row>
    <row r="12" spans="2:11" ht="21.75" customHeight="1">
      <c r="B12" s="183"/>
      <c r="D12" s="195" t="s">
        <v>302</v>
      </c>
      <c r="E12" s="196">
        <v>1114632</v>
      </c>
      <c r="F12" s="325">
        <v>10296806</v>
      </c>
      <c r="G12" s="325">
        <v>8536015</v>
      </c>
      <c r="H12" s="325">
        <v>2783718</v>
      </c>
      <c r="I12" s="197">
        <v>11428964</v>
      </c>
      <c r="J12" s="256">
        <f t="shared" si="0"/>
        <v>34160135</v>
      </c>
      <c r="K12" s="183"/>
    </row>
    <row r="13" spans="2:11" ht="21.75" customHeight="1">
      <c r="B13" s="183"/>
      <c r="D13" s="195" t="s">
        <v>303</v>
      </c>
      <c r="E13" s="196">
        <v>58166</v>
      </c>
      <c r="F13" s="325">
        <v>234603</v>
      </c>
      <c r="G13" s="325">
        <v>190206</v>
      </c>
      <c r="H13" s="325">
        <v>147863</v>
      </c>
      <c r="I13" s="197">
        <v>673718</v>
      </c>
      <c r="J13" s="256">
        <f t="shared" si="0"/>
        <v>1304556</v>
      </c>
      <c r="K13" s="183"/>
    </row>
    <row r="14" spans="2:11" ht="21.75" customHeight="1">
      <c r="B14" s="183"/>
      <c r="D14" s="195" t="s">
        <v>304</v>
      </c>
      <c r="E14" s="196">
        <v>0</v>
      </c>
      <c r="F14" s="325">
        <v>515164</v>
      </c>
      <c r="G14" s="325">
        <v>24248</v>
      </c>
      <c r="H14" s="325">
        <v>0</v>
      </c>
      <c r="I14" s="197">
        <v>1592814</v>
      </c>
      <c r="J14" s="256">
        <f t="shared" si="0"/>
        <v>2132226</v>
      </c>
      <c r="K14" s="183"/>
    </row>
    <row r="15" spans="2:11" ht="21.75" customHeight="1">
      <c r="B15" s="183"/>
      <c r="C15" s="192"/>
      <c r="D15" s="192" t="s">
        <v>305</v>
      </c>
      <c r="E15" s="193"/>
      <c r="F15" s="324"/>
      <c r="G15" s="324"/>
      <c r="H15" s="324"/>
      <c r="I15" s="194"/>
      <c r="J15" s="257">
        <f t="shared" si="0"/>
        <v>0</v>
      </c>
      <c r="K15" s="183"/>
    </row>
    <row r="16" spans="2:11" ht="21.75" customHeight="1">
      <c r="B16" s="183"/>
      <c r="C16" s="192" t="s">
        <v>306</v>
      </c>
      <c r="D16" s="192"/>
      <c r="E16" s="193">
        <v>0</v>
      </c>
      <c r="F16" s="324">
        <v>474775</v>
      </c>
      <c r="G16" s="324">
        <v>749840</v>
      </c>
      <c r="H16" s="324">
        <v>251</v>
      </c>
      <c r="I16" s="194">
        <v>0</v>
      </c>
      <c r="J16" s="258">
        <f t="shared" si="0"/>
        <v>1224866</v>
      </c>
      <c r="K16" s="183"/>
    </row>
    <row r="17" spans="2:11" ht="21.75" customHeight="1">
      <c r="B17" s="198"/>
      <c r="C17" s="192" t="s">
        <v>307</v>
      </c>
      <c r="D17" s="192"/>
      <c r="E17" s="193">
        <v>0</v>
      </c>
      <c r="F17" s="324">
        <v>0</v>
      </c>
      <c r="G17" s="324">
        <v>59572</v>
      </c>
      <c r="H17" s="324">
        <v>0</v>
      </c>
      <c r="I17" s="194">
        <v>0</v>
      </c>
      <c r="J17" s="258">
        <f t="shared" si="0"/>
        <v>59572</v>
      </c>
      <c r="K17" s="183"/>
    </row>
    <row r="18" spans="2:11" ht="21.75" customHeight="1">
      <c r="B18" s="183" t="s">
        <v>308</v>
      </c>
      <c r="C18" s="192"/>
      <c r="D18" s="192"/>
      <c r="E18" s="193">
        <v>34905</v>
      </c>
      <c r="F18" s="324">
        <v>1424860</v>
      </c>
      <c r="G18" s="324">
        <v>120946</v>
      </c>
      <c r="H18" s="324">
        <v>22650</v>
      </c>
      <c r="I18" s="194">
        <v>380990</v>
      </c>
      <c r="J18" s="258">
        <f t="shared" si="0"/>
        <v>1984351</v>
      </c>
      <c r="K18" s="183"/>
    </row>
    <row r="19" spans="2:11" ht="21.75" customHeight="1">
      <c r="B19" s="183"/>
      <c r="C19" s="192" t="s">
        <v>309</v>
      </c>
      <c r="D19" s="192"/>
      <c r="E19" s="193">
        <v>34905</v>
      </c>
      <c r="F19" s="324">
        <v>1323703</v>
      </c>
      <c r="G19" s="324">
        <v>54757</v>
      </c>
      <c r="H19" s="324">
        <v>10975</v>
      </c>
      <c r="I19" s="194">
        <v>323712</v>
      </c>
      <c r="J19" s="258">
        <f t="shared" si="0"/>
        <v>1748052</v>
      </c>
      <c r="K19" s="183"/>
    </row>
    <row r="20" spans="2:11" ht="21.75" customHeight="1">
      <c r="B20" s="183"/>
      <c r="C20" s="192" t="s">
        <v>310</v>
      </c>
      <c r="D20" s="192"/>
      <c r="E20" s="193">
        <v>0</v>
      </c>
      <c r="F20" s="324">
        <v>101157</v>
      </c>
      <c r="G20" s="324">
        <v>66189</v>
      </c>
      <c r="H20" s="324">
        <v>9316</v>
      </c>
      <c r="I20" s="194">
        <v>57278</v>
      </c>
      <c r="J20" s="258">
        <f t="shared" si="0"/>
        <v>233940</v>
      </c>
      <c r="K20" s="183"/>
    </row>
    <row r="21" spans="2:11" ht="21.75" customHeight="1">
      <c r="B21" s="183"/>
      <c r="C21" s="192" t="s">
        <v>311</v>
      </c>
      <c r="D21" s="192"/>
      <c r="E21" s="193">
        <v>0</v>
      </c>
      <c r="F21" s="324">
        <v>0</v>
      </c>
      <c r="G21" s="324">
        <v>0</v>
      </c>
      <c r="H21" s="324">
        <v>0</v>
      </c>
      <c r="I21" s="194">
        <v>0</v>
      </c>
      <c r="J21" s="258">
        <f t="shared" si="0"/>
        <v>0</v>
      </c>
      <c r="K21" s="183"/>
    </row>
    <row r="22" spans="2:11" ht="21.75" customHeight="1">
      <c r="B22" s="198"/>
      <c r="C22" s="192" t="s">
        <v>312</v>
      </c>
      <c r="D22" s="192"/>
      <c r="E22" s="193">
        <v>0</v>
      </c>
      <c r="F22" s="324">
        <v>0</v>
      </c>
      <c r="G22" s="324">
        <v>0</v>
      </c>
      <c r="H22" s="324">
        <v>0</v>
      </c>
      <c r="I22" s="194">
        <v>0</v>
      </c>
      <c r="J22" s="258">
        <f t="shared" si="0"/>
        <v>0</v>
      </c>
      <c r="K22" s="183"/>
    </row>
    <row r="23" spans="2:11" ht="21.75" customHeight="1">
      <c r="B23" s="198" t="s">
        <v>313</v>
      </c>
      <c r="C23" s="192"/>
      <c r="D23" s="192"/>
      <c r="E23" s="193">
        <v>0</v>
      </c>
      <c r="F23" s="324">
        <v>0</v>
      </c>
      <c r="G23" s="324">
        <v>0</v>
      </c>
      <c r="H23" s="324">
        <v>0</v>
      </c>
      <c r="I23" s="194">
        <v>0</v>
      </c>
      <c r="J23" s="258">
        <f t="shared" si="0"/>
        <v>0</v>
      </c>
      <c r="K23" s="183"/>
    </row>
    <row r="24" spans="2:11" ht="21.75" customHeight="1">
      <c r="B24" s="198" t="s">
        <v>314</v>
      </c>
      <c r="C24" s="192"/>
      <c r="D24" s="192"/>
      <c r="E24" s="193">
        <v>1091371</v>
      </c>
      <c r="F24" s="324">
        <v>12778963</v>
      </c>
      <c r="G24" s="324">
        <v>9300415</v>
      </c>
      <c r="H24" s="324">
        <v>2751987</v>
      </c>
      <c r="I24" s="194">
        <v>13124531</v>
      </c>
      <c r="J24" s="258">
        <f t="shared" si="0"/>
        <v>39047267</v>
      </c>
      <c r="K24" s="183"/>
    </row>
    <row r="25" spans="2:11" ht="21.75" customHeight="1">
      <c r="B25" s="183" t="s">
        <v>315</v>
      </c>
      <c r="C25" s="192"/>
      <c r="D25" s="192"/>
      <c r="E25" s="193">
        <v>0</v>
      </c>
      <c r="F25" s="324">
        <v>3307</v>
      </c>
      <c r="G25" s="324">
        <v>2000</v>
      </c>
      <c r="H25" s="324">
        <v>0</v>
      </c>
      <c r="I25" s="194">
        <v>0</v>
      </c>
      <c r="J25" s="258">
        <f t="shared" si="0"/>
        <v>5307</v>
      </c>
      <c r="K25" s="183"/>
    </row>
    <row r="26" spans="2:11" ht="21.75" customHeight="1">
      <c r="B26" s="183"/>
      <c r="C26" s="192" t="s">
        <v>316</v>
      </c>
      <c r="D26" s="192"/>
      <c r="E26" s="193">
        <v>0</v>
      </c>
      <c r="F26" s="324">
        <v>0</v>
      </c>
      <c r="G26" s="324">
        <v>0</v>
      </c>
      <c r="H26" s="324">
        <v>0</v>
      </c>
      <c r="I26" s="194">
        <v>0</v>
      </c>
      <c r="J26" s="258">
        <f t="shared" si="0"/>
        <v>0</v>
      </c>
      <c r="K26" s="183"/>
    </row>
    <row r="27" spans="2:11" ht="21.75" customHeight="1">
      <c r="B27" s="183"/>
      <c r="C27" s="192" t="s">
        <v>317</v>
      </c>
      <c r="D27" s="192"/>
      <c r="E27" s="193">
        <v>0</v>
      </c>
      <c r="F27" s="324">
        <v>0</v>
      </c>
      <c r="G27" s="324">
        <v>0</v>
      </c>
      <c r="H27" s="324">
        <v>0</v>
      </c>
      <c r="I27" s="194">
        <v>0</v>
      </c>
      <c r="J27" s="258">
        <f t="shared" si="0"/>
        <v>0</v>
      </c>
      <c r="K27" s="183"/>
    </row>
    <row r="28" spans="2:11" ht="21.75" customHeight="1">
      <c r="B28" s="183"/>
      <c r="C28" s="192" t="s">
        <v>318</v>
      </c>
      <c r="D28" s="192"/>
      <c r="E28" s="193">
        <v>0</v>
      </c>
      <c r="F28" s="324">
        <v>0</v>
      </c>
      <c r="G28" s="324">
        <v>0</v>
      </c>
      <c r="H28" s="324">
        <v>0</v>
      </c>
      <c r="I28" s="194">
        <v>0</v>
      </c>
      <c r="J28" s="258">
        <f t="shared" si="0"/>
        <v>0</v>
      </c>
      <c r="K28" s="183"/>
    </row>
    <row r="29" spans="2:11" ht="21.75" customHeight="1">
      <c r="B29" s="183"/>
      <c r="C29" s="192" t="s">
        <v>319</v>
      </c>
      <c r="D29" s="192"/>
      <c r="E29" s="193">
        <v>0</v>
      </c>
      <c r="F29" s="324">
        <v>3307</v>
      </c>
      <c r="G29" s="324">
        <v>2000</v>
      </c>
      <c r="H29" s="324">
        <v>0</v>
      </c>
      <c r="I29" s="194">
        <v>0</v>
      </c>
      <c r="J29" s="258">
        <f t="shared" si="0"/>
        <v>5307</v>
      </c>
      <c r="K29" s="183"/>
    </row>
    <row r="30" spans="2:11" ht="21.75" customHeight="1">
      <c r="B30" s="198"/>
      <c r="C30" s="192" t="s">
        <v>320</v>
      </c>
      <c r="D30" s="192"/>
      <c r="E30" s="193">
        <v>0</v>
      </c>
      <c r="F30" s="324">
        <v>0</v>
      </c>
      <c r="G30" s="324">
        <v>0</v>
      </c>
      <c r="H30" s="324">
        <v>0</v>
      </c>
      <c r="I30" s="194">
        <v>0</v>
      </c>
      <c r="J30" s="258">
        <f t="shared" si="0"/>
        <v>0</v>
      </c>
      <c r="K30" s="183"/>
    </row>
    <row r="31" spans="2:11" ht="21.75" customHeight="1">
      <c r="B31" s="183" t="s">
        <v>321</v>
      </c>
      <c r="C31" s="192"/>
      <c r="D31" s="192"/>
      <c r="E31" s="193">
        <v>0</v>
      </c>
      <c r="F31" s="324">
        <v>287890</v>
      </c>
      <c r="G31" s="324">
        <v>57682</v>
      </c>
      <c r="H31" s="324">
        <v>6015</v>
      </c>
      <c r="I31" s="194">
        <v>353135</v>
      </c>
      <c r="J31" s="258">
        <f t="shared" si="0"/>
        <v>704722</v>
      </c>
      <c r="K31" s="183"/>
    </row>
    <row r="32" spans="2:11" ht="21.75" customHeight="1">
      <c r="B32" s="183"/>
      <c r="C32" s="192" t="s">
        <v>322</v>
      </c>
      <c r="D32" s="192"/>
      <c r="E32" s="193">
        <v>0</v>
      </c>
      <c r="F32" s="324">
        <v>0</v>
      </c>
      <c r="G32" s="324">
        <v>0</v>
      </c>
      <c r="H32" s="324">
        <v>0</v>
      </c>
      <c r="I32" s="194">
        <v>0</v>
      </c>
      <c r="J32" s="258">
        <f t="shared" si="0"/>
        <v>0</v>
      </c>
      <c r="K32" s="183"/>
    </row>
    <row r="33" spans="2:11" ht="21.75" customHeight="1">
      <c r="B33" s="183"/>
      <c r="C33" s="192" t="s">
        <v>323</v>
      </c>
      <c r="D33" s="192"/>
      <c r="E33" s="193">
        <v>0</v>
      </c>
      <c r="F33" s="324">
        <v>287890</v>
      </c>
      <c r="G33" s="324">
        <v>57682</v>
      </c>
      <c r="H33" s="324">
        <v>6001</v>
      </c>
      <c r="I33" s="194">
        <v>353135</v>
      </c>
      <c r="J33" s="258">
        <f t="shared" si="0"/>
        <v>704708</v>
      </c>
      <c r="K33" s="183"/>
    </row>
    <row r="34" spans="2:11" ht="21.75" customHeight="1">
      <c r="B34" s="198"/>
      <c r="C34" s="192" t="s">
        <v>324</v>
      </c>
      <c r="D34" s="192"/>
      <c r="E34" s="193">
        <v>0</v>
      </c>
      <c r="F34" s="324">
        <v>0</v>
      </c>
      <c r="G34" s="324">
        <v>0</v>
      </c>
      <c r="H34" s="324">
        <v>14</v>
      </c>
      <c r="I34" s="194">
        <v>0</v>
      </c>
      <c r="J34" s="258">
        <f t="shared" si="0"/>
        <v>14</v>
      </c>
      <c r="K34" s="183"/>
    </row>
    <row r="35" spans="2:11" ht="21.75" customHeight="1">
      <c r="B35" s="198" t="s">
        <v>325</v>
      </c>
      <c r="C35" s="192"/>
      <c r="D35" s="192"/>
      <c r="E35" s="193">
        <v>0</v>
      </c>
      <c r="F35" s="324">
        <v>291197</v>
      </c>
      <c r="G35" s="324">
        <v>59682</v>
      </c>
      <c r="H35" s="324">
        <v>6015</v>
      </c>
      <c r="I35" s="194">
        <v>353135</v>
      </c>
      <c r="J35" s="258">
        <f t="shared" si="0"/>
        <v>710029</v>
      </c>
      <c r="K35" s="183"/>
    </row>
    <row r="36" spans="2:11" ht="21.75" customHeight="1">
      <c r="B36" s="183" t="s">
        <v>326</v>
      </c>
      <c r="C36" s="192"/>
      <c r="D36" s="192"/>
      <c r="E36" s="193">
        <v>598699</v>
      </c>
      <c r="F36" s="324">
        <v>5551196</v>
      </c>
      <c r="G36" s="324">
        <v>5663946</v>
      </c>
      <c r="H36" s="324">
        <v>1205297</v>
      </c>
      <c r="I36" s="194">
        <v>5682628</v>
      </c>
      <c r="J36" s="258">
        <f t="shared" si="0"/>
        <v>18701766</v>
      </c>
      <c r="K36" s="183"/>
    </row>
    <row r="37" spans="2:11" ht="21.75" customHeight="1">
      <c r="B37" s="183"/>
      <c r="C37" s="181" t="s">
        <v>327</v>
      </c>
      <c r="D37" s="195"/>
      <c r="E37" s="196">
        <v>107195</v>
      </c>
      <c r="F37" s="325">
        <v>657505</v>
      </c>
      <c r="G37" s="325">
        <v>866668</v>
      </c>
      <c r="H37" s="325">
        <v>0</v>
      </c>
      <c r="I37" s="197">
        <v>120442</v>
      </c>
      <c r="J37" s="252">
        <f t="shared" si="0"/>
        <v>1751810</v>
      </c>
      <c r="K37" s="183"/>
    </row>
    <row r="38" spans="2:11" ht="21.75" customHeight="1">
      <c r="B38" s="183"/>
      <c r="D38" s="195" t="s">
        <v>328</v>
      </c>
      <c r="E38" s="196">
        <v>107195</v>
      </c>
      <c r="F38" s="325">
        <v>635026</v>
      </c>
      <c r="G38" s="325">
        <v>866668</v>
      </c>
      <c r="H38" s="325">
        <v>0</v>
      </c>
      <c r="I38" s="197">
        <v>81442</v>
      </c>
      <c r="J38" s="256">
        <f t="shared" si="0"/>
        <v>1690331</v>
      </c>
      <c r="K38" s="183"/>
    </row>
    <row r="39" spans="2:11" ht="21.75" customHeight="1">
      <c r="B39" s="183"/>
      <c r="D39" s="195" t="s">
        <v>329</v>
      </c>
      <c r="E39" s="196">
        <v>0</v>
      </c>
      <c r="F39" s="325">
        <v>0</v>
      </c>
      <c r="G39" s="325">
        <v>0</v>
      </c>
      <c r="H39" s="325">
        <v>0</v>
      </c>
      <c r="I39" s="197">
        <v>0</v>
      </c>
      <c r="J39" s="256">
        <f t="shared" si="0"/>
        <v>0</v>
      </c>
      <c r="K39" s="183"/>
    </row>
    <row r="40" spans="2:11" ht="21.75" customHeight="1">
      <c r="B40" s="183"/>
      <c r="D40" s="195" t="s">
        <v>330</v>
      </c>
      <c r="E40" s="196">
        <v>0</v>
      </c>
      <c r="F40" s="325">
        <v>22479</v>
      </c>
      <c r="G40" s="325">
        <v>0</v>
      </c>
      <c r="H40" s="325">
        <v>0</v>
      </c>
      <c r="I40" s="197">
        <v>39000</v>
      </c>
      <c r="J40" s="256">
        <f t="shared" si="0"/>
        <v>61479</v>
      </c>
      <c r="K40" s="183"/>
    </row>
    <row r="41" spans="2:11" ht="21.75" customHeight="1">
      <c r="B41" s="183"/>
      <c r="C41" s="192"/>
      <c r="D41" s="192" t="s">
        <v>331</v>
      </c>
      <c r="E41" s="193">
        <v>0</v>
      </c>
      <c r="F41" s="324">
        <v>0</v>
      </c>
      <c r="G41" s="324">
        <v>0</v>
      </c>
      <c r="H41" s="324">
        <v>0</v>
      </c>
      <c r="I41" s="194">
        <v>0</v>
      </c>
      <c r="J41" s="257">
        <f t="shared" si="0"/>
        <v>0</v>
      </c>
      <c r="K41" s="183"/>
    </row>
    <row r="42" spans="2:11" ht="21.75" customHeight="1">
      <c r="B42" s="183"/>
      <c r="C42" s="181" t="s">
        <v>332</v>
      </c>
      <c r="D42" s="195"/>
      <c r="E42" s="196">
        <v>491504</v>
      </c>
      <c r="F42" s="325">
        <v>4893691</v>
      </c>
      <c r="G42" s="325">
        <v>4797278</v>
      </c>
      <c r="H42" s="325">
        <v>1205297</v>
      </c>
      <c r="I42" s="197">
        <v>5562186</v>
      </c>
      <c r="J42" s="252">
        <f t="shared" si="0"/>
        <v>16949956</v>
      </c>
      <c r="K42" s="183"/>
    </row>
    <row r="43" spans="2:11" ht="21.75" customHeight="1">
      <c r="B43" s="183"/>
      <c r="D43" s="195" t="s">
        <v>333</v>
      </c>
      <c r="E43" s="196">
        <v>491504</v>
      </c>
      <c r="F43" s="325">
        <v>4893691</v>
      </c>
      <c r="G43" s="325">
        <v>4797278</v>
      </c>
      <c r="H43" s="325">
        <v>1205297</v>
      </c>
      <c r="I43" s="197">
        <v>5562186</v>
      </c>
      <c r="J43" s="256">
        <f t="shared" si="0"/>
        <v>16949956</v>
      </c>
      <c r="K43" s="183"/>
    </row>
    <row r="44" spans="2:11" ht="21.75" customHeight="1">
      <c r="B44" s="198"/>
      <c r="C44" s="192"/>
      <c r="D44" s="192" t="s">
        <v>334</v>
      </c>
      <c r="E44" s="193">
        <v>0</v>
      </c>
      <c r="F44" s="324">
        <v>0</v>
      </c>
      <c r="G44" s="324">
        <v>0</v>
      </c>
      <c r="H44" s="324">
        <v>0</v>
      </c>
      <c r="I44" s="194">
        <v>0</v>
      </c>
      <c r="J44" s="259">
        <f t="shared" si="0"/>
        <v>0</v>
      </c>
      <c r="K44" s="183"/>
    </row>
    <row r="45" spans="2:11" ht="21.75" customHeight="1">
      <c r="B45" s="183" t="s">
        <v>335</v>
      </c>
      <c r="C45" s="192"/>
      <c r="D45" s="192"/>
      <c r="E45" s="193">
        <v>492672</v>
      </c>
      <c r="F45" s="324">
        <v>6936570</v>
      </c>
      <c r="G45" s="324">
        <v>3576787</v>
      </c>
      <c r="H45" s="324">
        <v>1540675</v>
      </c>
      <c r="I45" s="194">
        <v>7088768</v>
      </c>
      <c r="J45" s="258">
        <f t="shared" si="0"/>
        <v>19635472</v>
      </c>
      <c r="K45" s="183"/>
    </row>
    <row r="46" spans="2:11" ht="21.75" customHeight="1">
      <c r="B46" s="183"/>
      <c r="C46" s="181" t="s">
        <v>336</v>
      </c>
      <c r="D46" s="195"/>
      <c r="E46" s="196">
        <v>492672</v>
      </c>
      <c r="F46" s="325">
        <v>6918543</v>
      </c>
      <c r="G46" s="325">
        <v>3589905</v>
      </c>
      <c r="H46" s="325">
        <v>1690071</v>
      </c>
      <c r="I46" s="197">
        <v>7503367</v>
      </c>
      <c r="J46" s="252">
        <f t="shared" si="0"/>
        <v>20194558</v>
      </c>
      <c r="K46" s="183"/>
    </row>
    <row r="47" spans="2:11" ht="21.75" customHeight="1">
      <c r="B47" s="183"/>
      <c r="D47" s="195" t="s">
        <v>337</v>
      </c>
      <c r="E47" s="196">
        <v>433900</v>
      </c>
      <c r="F47" s="325">
        <v>4984549</v>
      </c>
      <c r="G47" s="325">
        <v>3132406</v>
      </c>
      <c r="H47" s="325">
        <v>1196353</v>
      </c>
      <c r="I47" s="197">
        <v>5655813</v>
      </c>
      <c r="J47" s="256">
        <f t="shared" si="0"/>
        <v>15403021</v>
      </c>
      <c r="K47" s="183"/>
    </row>
    <row r="48" spans="2:11" ht="21.75" customHeight="1">
      <c r="B48" s="183"/>
      <c r="D48" s="195" t="s">
        <v>338</v>
      </c>
      <c r="E48" s="196">
        <v>1259</v>
      </c>
      <c r="F48" s="325">
        <v>840915</v>
      </c>
      <c r="G48" s="325">
        <v>42148</v>
      </c>
      <c r="H48" s="325">
        <v>10866</v>
      </c>
      <c r="I48" s="197">
        <v>21800</v>
      </c>
      <c r="J48" s="256">
        <f t="shared" si="0"/>
        <v>916988</v>
      </c>
      <c r="K48" s="183"/>
    </row>
    <row r="49" spans="2:11" ht="21.75" customHeight="1">
      <c r="B49" s="183"/>
      <c r="D49" s="195" t="s">
        <v>339</v>
      </c>
      <c r="E49" s="196">
        <v>41433</v>
      </c>
      <c r="F49" s="325">
        <v>512285</v>
      </c>
      <c r="G49" s="325">
        <v>0</v>
      </c>
      <c r="H49" s="325">
        <v>35466</v>
      </c>
      <c r="I49" s="197">
        <v>1085855</v>
      </c>
      <c r="J49" s="256">
        <f t="shared" si="0"/>
        <v>1675039</v>
      </c>
      <c r="K49" s="183"/>
    </row>
    <row r="50" spans="2:11" ht="21.75" customHeight="1">
      <c r="B50" s="183"/>
      <c r="D50" s="195" t="s">
        <v>340</v>
      </c>
      <c r="E50" s="196">
        <v>0</v>
      </c>
      <c r="F50" s="325">
        <v>0</v>
      </c>
      <c r="G50" s="325">
        <v>0</v>
      </c>
      <c r="H50" s="325">
        <v>0</v>
      </c>
      <c r="I50" s="197">
        <v>0</v>
      </c>
      <c r="J50" s="256">
        <f t="shared" si="0"/>
        <v>0</v>
      </c>
      <c r="K50" s="183"/>
    </row>
    <row r="51" spans="2:11" ht="21.75" customHeight="1">
      <c r="B51" s="183"/>
      <c r="C51" s="192"/>
      <c r="D51" s="192" t="s">
        <v>341</v>
      </c>
      <c r="E51" s="193">
        <v>16080</v>
      </c>
      <c r="F51" s="324">
        <v>580794</v>
      </c>
      <c r="G51" s="324">
        <v>415351</v>
      </c>
      <c r="H51" s="324">
        <v>447386</v>
      </c>
      <c r="I51" s="194">
        <v>739899</v>
      </c>
      <c r="J51" s="259">
        <f t="shared" si="0"/>
        <v>2199510</v>
      </c>
      <c r="K51" s="183"/>
    </row>
    <row r="52" spans="2:11" ht="21.75" customHeight="1">
      <c r="B52" s="183"/>
      <c r="C52" s="181" t="s">
        <v>342</v>
      </c>
      <c r="D52" s="195"/>
      <c r="E52" s="196">
        <v>0</v>
      </c>
      <c r="F52" s="325">
        <v>18027</v>
      </c>
      <c r="G52" s="325">
        <v>-13118</v>
      </c>
      <c r="H52" s="325">
        <v>-149396</v>
      </c>
      <c r="I52" s="197">
        <v>-414599</v>
      </c>
      <c r="J52" s="252">
        <f t="shared" si="0"/>
        <v>-559086</v>
      </c>
      <c r="K52" s="183"/>
    </row>
    <row r="53" spans="2:11" ht="21.75" customHeight="1">
      <c r="B53" s="183"/>
      <c r="D53" s="195" t="s">
        <v>343</v>
      </c>
      <c r="E53" s="196">
        <v>0</v>
      </c>
      <c r="F53" s="325">
        <v>0</v>
      </c>
      <c r="G53" s="325">
        <v>0</v>
      </c>
      <c r="H53" s="325">
        <v>0</v>
      </c>
      <c r="I53" s="197">
        <v>0</v>
      </c>
      <c r="J53" s="256">
        <f t="shared" si="0"/>
        <v>0</v>
      </c>
      <c r="K53" s="183"/>
    </row>
    <row r="54" spans="2:11" ht="21.75" customHeight="1">
      <c r="B54" s="183"/>
      <c r="D54" s="195" t="s">
        <v>344</v>
      </c>
      <c r="E54" s="196">
        <v>0</v>
      </c>
      <c r="F54" s="325">
        <v>0</v>
      </c>
      <c r="G54" s="325">
        <v>0</v>
      </c>
      <c r="H54" s="325">
        <v>0</v>
      </c>
      <c r="I54" s="197">
        <v>0</v>
      </c>
      <c r="J54" s="256">
        <f t="shared" si="0"/>
        <v>0</v>
      </c>
      <c r="K54" s="183"/>
    </row>
    <row r="55" spans="2:11" ht="21.75" customHeight="1">
      <c r="B55" s="183"/>
      <c r="D55" s="195" t="s">
        <v>345</v>
      </c>
      <c r="E55" s="196">
        <v>0</v>
      </c>
      <c r="F55" s="325">
        <v>0</v>
      </c>
      <c r="G55" s="325">
        <v>0</v>
      </c>
      <c r="H55" s="325">
        <v>0</v>
      </c>
      <c r="I55" s="197">
        <v>0</v>
      </c>
      <c r="J55" s="256">
        <f t="shared" si="0"/>
        <v>0</v>
      </c>
      <c r="K55" s="183"/>
    </row>
    <row r="56" spans="2:11" ht="21.75" customHeight="1">
      <c r="B56" s="183"/>
      <c r="D56" s="195" t="s">
        <v>346</v>
      </c>
      <c r="E56" s="196">
        <v>0</v>
      </c>
      <c r="F56" s="325">
        <v>0</v>
      </c>
      <c r="G56" s="325">
        <v>0</v>
      </c>
      <c r="H56" s="325">
        <v>0</v>
      </c>
      <c r="I56" s="197">
        <v>0</v>
      </c>
      <c r="J56" s="256">
        <f t="shared" si="0"/>
        <v>0</v>
      </c>
      <c r="K56" s="183"/>
    </row>
    <row r="57" spans="2:11" ht="21.75" customHeight="1">
      <c r="B57" s="183"/>
      <c r="D57" s="195" t="s">
        <v>347</v>
      </c>
      <c r="E57" s="196">
        <v>0</v>
      </c>
      <c r="F57" s="325">
        <v>18027</v>
      </c>
      <c r="G57" s="325">
        <v>0</v>
      </c>
      <c r="H57" s="325">
        <v>0</v>
      </c>
      <c r="I57" s="197">
        <v>0</v>
      </c>
      <c r="J57" s="256">
        <f t="shared" si="0"/>
        <v>18027</v>
      </c>
      <c r="K57" s="183"/>
    </row>
    <row r="58" spans="2:11" ht="21.75" customHeight="1">
      <c r="B58" s="198"/>
      <c r="C58" s="192"/>
      <c r="D58" s="192" t="s">
        <v>348</v>
      </c>
      <c r="E58" s="193">
        <v>0</v>
      </c>
      <c r="F58" s="324">
        <v>0</v>
      </c>
      <c r="G58" s="324">
        <v>13118</v>
      </c>
      <c r="H58" s="324">
        <v>149396</v>
      </c>
      <c r="I58" s="194">
        <v>414599</v>
      </c>
      <c r="J58" s="259">
        <f t="shared" si="0"/>
        <v>577113</v>
      </c>
      <c r="K58" s="183"/>
    </row>
    <row r="59" spans="2:11" ht="21.75" customHeight="1">
      <c r="B59" s="198" t="s">
        <v>349</v>
      </c>
      <c r="C59" s="192"/>
      <c r="D59" s="192"/>
      <c r="E59" s="193">
        <v>1091371</v>
      </c>
      <c r="F59" s="324">
        <v>12487766</v>
      </c>
      <c r="G59" s="324">
        <v>9240733</v>
      </c>
      <c r="H59" s="324">
        <v>2745972</v>
      </c>
      <c r="I59" s="194">
        <v>12771396</v>
      </c>
      <c r="J59" s="258">
        <f t="shared" si="0"/>
        <v>38337238</v>
      </c>
      <c r="K59" s="183"/>
    </row>
    <row r="60" spans="2:11" ht="21.75" customHeight="1">
      <c r="B60" s="198" t="s">
        <v>350</v>
      </c>
      <c r="C60" s="192"/>
      <c r="D60" s="192"/>
      <c r="E60" s="193">
        <v>1091371</v>
      </c>
      <c r="F60" s="324">
        <v>12778963</v>
      </c>
      <c r="G60" s="324">
        <v>9300415</v>
      </c>
      <c r="H60" s="324">
        <v>2751987</v>
      </c>
      <c r="I60" s="194">
        <v>13124531</v>
      </c>
      <c r="J60" s="258">
        <f t="shared" si="0"/>
        <v>39047267</v>
      </c>
      <c r="K60" s="183"/>
    </row>
    <row r="61" spans="2:11" ht="21.75" customHeight="1">
      <c r="B61" s="198" t="s">
        <v>351</v>
      </c>
      <c r="C61" s="192"/>
      <c r="D61" s="192"/>
      <c r="E61" s="193">
        <v>0</v>
      </c>
      <c r="F61" s="324">
        <v>0</v>
      </c>
      <c r="G61" s="324">
        <v>0</v>
      </c>
      <c r="H61" s="324">
        <v>0</v>
      </c>
      <c r="I61" s="199">
        <v>0</v>
      </c>
      <c r="J61" s="260">
        <f t="shared" si="0"/>
        <v>0</v>
      </c>
      <c r="K61" s="183"/>
    </row>
    <row r="62" spans="2:11" ht="21.75" customHeight="1" thickBot="1">
      <c r="B62" s="189" t="s">
        <v>352</v>
      </c>
      <c r="C62" s="182"/>
      <c r="D62" s="182"/>
      <c r="E62" s="200">
        <v>0</v>
      </c>
      <c r="F62" s="326">
        <v>0</v>
      </c>
      <c r="G62" s="326">
        <v>0</v>
      </c>
      <c r="H62" s="326">
        <v>0</v>
      </c>
      <c r="I62" s="201">
        <v>0</v>
      </c>
      <c r="J62" s="253">
        <f t="shared" si="0"/>
        <v>0</v>
      </c>
      <c r="K62" s="183"/>
    </row>
  </sheetData>
  <printOptions/>
  <pageMargins left="0.75" right="0.75" top="1" bottom="1" header="0.512" footer="0.512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showZeros="0" zoomScale="75" zoomScaleNormal="75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181" customWidth="1"/>
    <col min="2" max="3" width="4.66015625" style="181" customWidth="1"/>
    <col min="4" max="4" width="22.66015625" style="181" customWidth="1"/>
    <col min="5" max="10" width="11.66015625" style="181" customWidth="1"/>
    <col min="11" max="11" width="2.16015625" style="181" customWidth="1"/>
    <col min="12" max="16384" width="8.66015625" style="181" customWidth="1"/>
  </cols>
  <sheetData>
    <row r="1" s="146" customFormat="1" ht="17.25">
      <c r="B1" s="248" t="s">
        <v>411</v>
      </c>
    </row>
    <row r="2" s="146" customFormat="1" ht="17.25">
      <c r="B2" s="248"/>
    </row>
    <row r="3" spans="2:10" ht="21.75" customHeight="1" thickBot="1">
      <c r="B3" s="202" t="s">
        <v>353</v>
      </c>
      <c r="C3" s="202"/>
      <c r="D3" s="202"/>
      <c r="E3" s="202"/>
      <c r="F3" s="202"/>
      <c r="G3" s="202"/>
      <c r="H3" s="202"/>
      <c r="I3" s="202"/>
      <c r="J3" s="296" t="s">
        <v>428</v>
      </c>
    </row>
    <row r="4" spans="2:11" ht="21.75" customHeight="1">
      <c r="B4" s="203"/>
      <c r="C4" s="204"/>
      <c r="D4" s="204"/>
      <c r="E4" s="205"/>
      <c r="F4" s="327"/>
      <c r="G4" s="327"/>
      <c r="H4" s="327"/>
      <c r="I4" s="206"/>
      <c r="J4" s="262"/>
      <c r="K4" s="204"/>
    </row>
    <row r="5" spans="2:11" ht="21.75" customHeight="1">
      <c r="B5" s="203"/>
      <c r="C5" s="204" t="s">
        <v>298</v>
      </c>
      <c r="D5" s="204"/>
      <c r="E5" s="207"/>
      <c r="F5" s="328"/>
      <c r="G5" s="328"/>
      <c r="H5" s="328"/>
      <c r="I5" s="208"/>
      <c r="J5" s="263"/>
      <c r="K5" s="209"/>
    </row>
    <row r="6" spans="2:11" ht="21.75" customHeight="1">
      <c r="B6" s="203"/>
      <c r="C6" s="204"/>
      <c r="D6" s="204"/>
      <c r="E6" s="210" t="s">
        <v>391</v>
      </c>
      <c r="F6" s="329" t="s">
        <v>503</v>
      </c>
      <c r="G6" s="329" t="s">
        <v>504</v>
      </c>
      <c r="H6" s="329" t="s">
        <v>424</v>
      </c>
      <c r="I6" s="211" t="s">
        <v>425</v>
      </c>
      <c r="J6" s="264" t="s">
        <v>410</v>
      </c>
      <c r="K6" s="209"/>
    </row>
    <row r="7" spans="2:11" ht="21.75" customHeight="1">
      <c r="B7" s="203"/>
      <c r="C7" s="204" t="s">
        <v>111</v>
      </c>
      <c r="D7" s="204"/>
      <c r="E7" s="207"/>
      <c r="F7" s="328"/>
      <c r="G7" s="328"/>
      <c r="H7" s="328"/>
      <c r="I7" s="208"/>
      <c r="J7" s="263"/>
      <c r="K7" s="209"/>
    </row>
    <row r="8" spans="2:11" ht="21.75" customHeight="1" thickBot="1">
      <c r="B8" s="212"/>
      <c r="C8" s="202"/>
      <c r="D8" s="202"/>
      <c r="E8" s="213"/>
      <c r="F8" s="330"/>
      <c r="G8" s="330"/>
      <c r="H8" s="330"/>
      <c r="I8" s="214">
        <v>244821</v>
      </c>
      <c r="J8" s="267"/>
      <c r="K8" s="209"/>
    </row>
    <row r="9" spans="2:11" ht="21.75" customHeight="1">
      <c r="B9" s="203"/>
      <c r="C9" s="215" t="s">
        <v>354</v>
      </c>
      <c r="D9" s="216"/>
      <c r="E9" s="217">
        <v>55800</v>
      </c>
      <c r="F9" s="331">
        <v>412800</v>
      </c>
      <c r="G9" s="331">
        <v>444900</v>
      </c>
      <c r="H9" s="331">
        <v>0</v>
      </c>
      <c r="I9" s="218">
        <v>324500</v>
      </c>
      <c r="J9" s="265">
        <f>SUM(E9:I9)</f>
        <v>1238000</v>
      </c>
      <c r="K9" s="209"/>
    </row>
    <row r="10" spans="2:11" ht="21.75" customHeight="1">
      <c r="B10" s="219" t="s">
        <v>117</v>
      </c>
      <c r="C10" s="215" t="s">
        <v>355</v>
      </c>
      <c r="D10" s="216"/>
      <c r="E10" s="217">
        <v>0</v>
      </c>
      <c r="F10" s="331">
        <v>22479</v>
      </c>
      <c r="G10" s="331">
        <v>0</v>
      </c>
      <c r="H10" s="331">
        <v>0</v>
      </c>
      <c r="I10" s="218">
        <v>0</v>
      </c>
      <c r="J10" s="268">
        <f aca="true" t="shared" si="0" ref="J10:J37">SUM(E10:I10)</f>
        <v>22479</v>
      </c>
      <c r="K10" s="209"/>
    </row>
    <row r="11" spans="2:11" ht="21.75" customHeight="1">
      <c r="B11" s="203"/>
      <c r="C11" s="215" t="s">
        <v>356</v>
      </c>
      <c r="D11" s="216"/>
      <c r="E11" s="217">
        <v>0</v>
      </c>
      <c r="F11" s="331">
        <v>0</v>
      </c>
      <c r="G11" s="331">
        <v>0</v>
      </c>
      <c r="H11" s="331">
        <v>0</v>
      </c>
      <c r="I11" s="218">
        <v>0</v>
      </c>
      <c r="J11" s="268">
        <f t="shared" si="0"/>
        <v>0</v>
      </c>
      <c r="K11" s="209"/>
    </row>
    <row r="12" spans="2:11" ht="21.75" customHeight="1">
      <c r="B12" s="219" t="s">
        <v>152</v>
      </c>
      <c r="C12" s="215" t="s">
        <v>357</v>
      </c>
      <c r="D12" s="216"/>
      <c r="E12" s="217">
        <v>0</v>
      </c>
      <c r="F12" s="331">
        <v>0</v>
      </c>
      <c r="G12" s="331">
        <v>0</v>
      </c>
      <c r="H12" s="331">
        <v>0</v>
      </c>
      <c r="I12" s="218">
        <v>0</v>
      </c>
      <c r="J12" s="268">
        <f t="shared" si="0"/>
        <v>0</v>
      </c>
      <c r="K12" s="209"/>
    </row>
    <row r="13" spans="2:11" ht="21.75" customHeight="1">
      <c r="B13" s="203"/>
      <c r="C13" s="215" t="s">
        <v>358</v>
      </c>
      <c r="D13" s="216"/>
      <c r="E13" s="217">
        <v>5130</v>
      </c>
      <c r="F13" s="331">
        <v>76222</v>
      </c>
      <c r="G13" s="331">
        <v>62718</v>
      </c>
      <c r="H13" s="331">
        <v>39724</v>
      </c>
      <c r="I13" s="218">
        <v>185090</v>
      </c>
      <c r="J13" s="268">
        <f t="shared" si="0"/>
        <v>368884</v>
      </c>
      <c r="K13" s="209"/>
    </row>
    <row r="14" spans="2:11" ht="21.75" customHeight="1">
      <c r="B14" s="219" t="s">
        <v>156</v>
      </c>
      <c r="C14" s="215" t="s">
        <v>359</v>
      </c>
      <c r="D14" s="216"/>
      <c r="E14" s="217">
        <v>0</v>
      </c>
      <c r="F14" s="331">
        <v>0</v>
      </c>
      <c r="G14" s="331">
        <v>0</v>
      </c>
      <c r="H14" s="331">
        <v>0</v>
      </c>
      <c r="I14" s="218">
        <v>0</v>
      </c>
      <c r="J14" s="268">
        <f t="shared" si="0"/>
        <v>0</v>
      </c>
      <c r="K14" s="209"/>
    </row>
    <row r="15" spans="2:11" ht="21.75" customHeight="1">
      <c r="B15" s="203"/>
      <c r="C15" s="215" t="s">
        <v>360</v>
      </c>
      <c r="D15" s="216"/>
      <c r="E15" s="217">
        <v>0</v>
      </c>
      <c r="F15" s="331">
        <v>394744</v>
      </c>
      <c r="G15" s="331">
        <v>324150</v>
      </c>
      <c r="H15" s="331">
        <v>0</v>
      </c>
      <c r="I15" s="218">
        <v>395700</v>
      </c>
      <c r="J15" s="268">
        <f t="shared" si="0"/>
        <v>1114594</v>
      </c>
      <c r="K15" s="209"/>
    </row>
    <row r="16" spans="2:11" ht="21.75" customHeight="1">
      <c r="B16" s="219" t="s">
        <v>132</v>
      </c>
      <c r="C16" s="215" t="s">
        <v>361</v>
      </c>
      <c r="D16" s="216"/>
      <c r="E16" s="217">
        <v>681</v>
      </c>
      <c r="F16" s="331">
        <v>12956</v>
      </c>
      <c r="G16" s="331">
        <v>17385</v>
      </c>
      <c r="H16" s="331">
        <v>0</v>
      </c>
      <c r="I16" s="218">
        <v>13016</v>
      </c>
      <c r="J16" s="268">
        <f t="shared" si="0"/>
        <v>44038</v>
      </c>
      <c r="K16" s="209"/>
    </row>
    <row r="17" spans="2:11" ht="21.75" customHeight="1">
      <c r="B17" s="203"/>
      <c r="C17" s="215" t="s">
        <v>362</v>
      </c>
      <c r="D17" s="216"/>
      <c r="E17" s="217">
        <v>3417</v>
      </c>
      <c r="F17" s="331">
        <v>502</v>
      </c>
      <c r="G17" s="331">
        <v>24812</v>
      </c>
      <c r="H17" s="331">
        <v>3699</v>
      </c>
      <c r="I17" s="218">
        <v>10015</v>
      </c>
      <c r="J17" s="268">
        <f t="shared" si="0"/>
        <v>42445</v>
      </c>
      <c r="K17" s="209"/>
    </row>
    <row r="18" spans="2:11" ht="21.75" customHeight="1">
      <c r="B18" s="219" t="s">
        <v>123</v>
      </c>
      <c r="C18" s="215" t="s">
        <v>363</v>
      </c>
      <c r="D18" s="216"/>
      <c r="E18" s="217">
        <v>0</v>
      </c>
      <c r="F18" s="331">
        <v>0</v>
      </c>
      <c r="G18" s="331">
        <v>0</v>
      </c>
      <c r="H18" s="331">
        <v>0</v>
      </c>
      <c r="I18" s="218">
        <v>0</v>
      </c>
      <c r="J18" s="268">
        <f t="shared" si="0"/>
        <v>0</v>
      </c>
      <c r="K18" s="209"/>
    </row>
    <row r="19" spans="2:11" ht="21.75" customHeight="1">
      <c r="B19" s="203"/>
      <c r="C19" s="215" t="s">
        <v>364</v>
      </c>
      <c r="D19" s="216"/>
      <c r="E19" s="217">
        <v>0</v>
      </c>
      <c r="F19" s="331">
        <v>2776</v>
      </c>
      <c r="G19" s="331">
        <v>2786</v>
      </c>
      <c r="H19" s="331">
        <v>0</v>
      </c>
      <c r="I19" s="218">
        <v>0</v>
      </c>
      <c r="J19" s="268">
        <f t="shared" si="0"/>
        <v>5562</v>
      </c>
      <c r="K19" s="209"/>
    </row>
    <row r="20" spans="2:11" ht="21.75" customHeight="1">
      <c r="B20" s="220" t="s">
        <v>365</v>
      </c>
      <c r="C20" s="221" t="s">
        <v>366</v>
      </c>
      <c r="D20" s="222"/>
      <c r="E20" s="223">
        <v>65028</v>
      </c>
      <c r="F20" s="332">
        <v>916927</v>
      </c>
      <c r="G20" s="332">
        <v>871179</v>
      </c>
      <c r="H20" s="332">
        <v>43423</v>
      </c>
      <c r="I20" s="224">
        <v>928321</v>
      </c>
      <c r="J20" s="272">
        <f t="shared" si="0"/>
        <v>2824878</v>
      </c>
      <c r="K20" s="209"/>
    </row>
    <row r="21" spans="2:11" ht="21.75" customHeight="1">
      <c r="B21" s="203"/>
      <c r="C21" s="225" t="s">
        <v>367</v>
      </c>
      <c r="D21" s="216"/>
      <c r="E21" s="217">
        <v>59217</v>
      </c>
      <c r="F21" s="331">
        <v>945123</v>
      </c>
      <c r="G21" s="331">
        <v>837733</v>
      </c>
      <c r="H21" s="331">
        <v>1260</v>
      </c>
      <c r="I21" s="218">
        <v>761017</v>
      </c>
      <c r="J21" s="265">
        <f t="shared" si="0"/>
        <v>2604350</v>
      </c>
      <c r="K21" s="209"/>
    </row>
    <row r="22" spans="2:11" ht="21.75" customHeight="1">
      <c r="B22" s="219" t="s">
        <v>148</v>
      </c>
      <c r="C22" s="215" t="s">
        <v>368</v>
      </c>
      <c r="D22" s="216" t="s">
        <v>369</v>
      </c>
      <c r="E22" s="217">
        <v>0</v>
      </c>
      <c r="F22" s="331">
        <v>12472</v>
      </c>
      <c r="G22" s="331">
        <v>26786</v>
      </c>
      <c r="H22" s="331">
        <v>0</v>
      </c>
      <c r="I22" s="218">
        <v>13712</v>
      </c>
      <c r="J22" s="268">
        <f t="shared" si="0"/>
        <v>52970</v>
      </c>
      <c r="K22" s="209"/>
    </row>
    <row r="23" spans="2:11" ht="21.75" customHeight="1">
      <c r="B23" s="219" t="s">
        <v>152</v>
      </c>
      <c r="C23" s="215" t="s">
        <v>370</v>
      </c>
      <c r="D23" s="216"/>
      <c r="E23" s="217">
        <v>16469</v>
      </c>
      <c r="F23" s="331">
        <v>217147</v>
      </c>
      <c r="G23" s="331">
        <v>149531</v>
      </c>
      <c r="H23" s="331">
        <v>42350</v>
      </c>
      <c r="I23" s="218">
        <v>174923</v>
      </c>
      <c r="J23" s="268">
        <f t="shared" si="0"/>
        <v>600420</v>
      </c>
      <c r="K23" s="209"/>
    </row>
    <row r="24" spans="2:11" ht="21.75" customHeight="1">
      <c r="B24" s="219" t="s">
        <v>156</v>
      </c>
      <c r="C24" s="225" t="s">
        <v>371</v>
      </c>
      <c r="D24" s="204"/>
      <c r="E24" s="226"/>
      <c r="F24" s="333"/>
      <c r="G24" s="333"/>
      <c r="H24" s="333"/>
      <c r="I24" s="227"/>
      <c r="J24" s="271">
        <f t="shared" si="0"/>
        <v>0</v>
      </c>
      <c r="K24" s="209"/>
    </row>
    <row r="25" spans="2:11" ht="21.75" customHeight="1">
      <c r="B25" s="219" t="s">
        <v>132</v>
      </c>
      <c r="C25" s="215" t="s">
        <v>372</v>
      </c>
      <c r="D25" s="216"/>
      <c r="E25" s="217">
        <v>0</v>
      </c>
      <c r="F25" s="331">
        <v>0</v>
      </c>
      <c r="G25" s="331">
        <v>0</v>
      </c>
      <c r="H25" s="331">
        <v>0</v>
      </c>
      <c r="I25" s="218">
        <v>161000</v>
      </c>
      <c r="J25" s="270">
        <f t="shared" si="0"/>
        <v>161000</v>
      </c>
      <c r="K25" s="209"/>
    </row>
    <row r="26" spans="2:11" ht="21.75" customHeight="1">
      <c r="B26" s="219" t="s">
        <v>140</v>
      </c>
      <c r="C26" s="215" t="s">
        <v>373</v>
      </c>
      <c r="D26" s="216"/>
      <c r="E26" s="217">
        <v>0</v>
      </c>
      <c r="F26" s="331">
        <v>0</v>
      </c>
      <c r="G26" s="331">
        <v>0</v>
      </c>
      <c r="H26" s="331">
        <v>0</v>
      </c>
      <c r="I26" s="218">
        <v>0</v>
      </c>
      <c r="J26" s="268">
        <f t="shared" si="0"/>
        <v>0</v>
      </c>
      <c r="K26" s="209"/>
    </row>
    <row r="27" spans="2:11" ht="21.75" customHeight="1">
      <c r="B27" s="219" t="s">
        <v>374</v>
      </c>
      <c r="C27" s="215" t="s">
        <v>375</v>
      </c>
      <c r="D27" s="216"/>
      <c r="E27" s="217">
        <v>0</v>
      </c>
      <c r="F27" s="331">
        <v>150</v>
      </c>
      <c r="G27" s="331">
        <v>86</v>
      </c>
      <c r="H27" s="331">
        <v>0</v>
      </c>
      <c r="I27" s="228">
        <v>0</v>
      </c>
      <c r="J27" s="269">
        <f t="shared" si="0"/>
        <v>236</v>
      </c>
      <c r="K27" s="209"/>
    </row>
    <row r="28" spans="2:11" ht="21.75" customHeight="1">
      <c r="B28" s="229"/>
      <c r="C28" s="221" t="s">
        <v>376</v>
      </c>
      <c r="D28" s="222"/>
      <c r="E28" s="223">
        <v>75686</v>
      </c>
      <c r="F28" s="332">
        <v>1162420</v>
      </c>
      <c r="G28" s="332">
        <v>987350</v>
      </c>
      <c r="H28" s="332">
        <v>43610</v>
      </c>
      <c r="I28" s="224">
        <v>1096940</v>
      </c>
      <c r="J28" s="272">
        <f t="shared" si="0"/>
        <v>3366006</v>
      </c>
      <c r="K28" s="209"/>
    </row>
    <row r="29" spans="2:11" ht="21.75" customHeight="1">
      <c r="B29" s="229" t="s">
        <v>377</v>
      </c>
      <c r="C29" s="222"/>
      <c r="D29" s="222"/>
      <c r="E29" s="223">
        <v>10658</v>
      </c>
      <c r="F29" s="332">
        <v>245493</v>
      </c>
      <c r="G29" s="332">
        <v>116171</v>
      </c>
      <c r="H29" s="332">
        <v>187</v>
      </c>
      <c r="I29" s="224">
        <v>168619</v>
      </c>
      <c r="J29" s="273">
        <f t="shared" si="0"/>
        <v>541128</v>
      </c>
      <c r="K29" s="209"/>
    </row>
    <row r="30" spans="2:11" ht="21.75" customHeight="1">
      <c r="B30" s="219" t="s">
        <v>22</v>
      </c>
      <c r="C30" s="215" t="s">
        <v>378</v>
      </c>
      <c r="D30" s="216"/>
      <c r="E30" s="217">
        <v>10658</v>
      </c>
      <c r="F30" s="331">
        <v>204043</v>
      </c>
      <c r="G30" s="331">
        <v>89516</v>
      </c>
      <c r="H30" s="331">
        <v>0</v>
      </c>
      <c r="I30" s="218">
        <v>163952</v>
      </c>
      <c r="J30" s="265">
        <f t="shared" si="0"/>
        <v>468169</v>
      </c>
      <c r="K30" s="209"/>
    </row>
    <row r="31" spans="2:11" ht="21.75" customHeight="1">
      <c r="B31" s="219" t="s">
        <v>379</v>
      </c>
      <c r="C31" s="215" t="s">
        <v>380</v>
      </c>
      <c r="D31" s="216"/>
      <c r="E31" s="217">
        <v>0</v>
      </c>
      <c r="F31" s="331">
        <v>0</v>
      </c>
      <c r="G31" s="331">
        <v>8095</v>
      </c>
      <c r="H31" s="331">
        <v>0</v>
      </c>
      <c r="I31" s="218">
        <v>0</v>
      </c>
      <c r="J31" s="268">
        <f t="shared" si="0"/>
        <v>8095</v>
      </c>
      <c r="K31" s="209"/>
    </row>
    <row r="32" spans="2:11" ht="21.75" customHeight="1">
      <c r="B32" s="219" t="s">
        <v>381</v>
      </c>
      <c r="C32" s="215" t="s">
        <v>382</v>
      </c>
      <c r="D32" s="216"/>
      <c r="E32" s="217">
        <v>0</v>
      </c>
      <c r="F32" s="331">
        <v>0</v>
      </c>
      <c r="G32" s="331">
        <v>0</v>
      </c>
      <c r="H32" s="331">
        <v>0</v>
      </c>
      <c r="I32" s="218">
        <v>0</v>
      </c>
      <c r="J32" s="268">
        <f t="shared" si="0"/>
        <v>0</v>
      </c>
      <c r="K32" s="209"/>
    </row>
    <row r="33" spans="2:11" ht="21.75" customHeight="1">
      <c r="B33" s="219" t="s">
        <v>383</v>
      </c>
      <c r="C33" s="215" t="s">
        <v>384</v>
      </c>
      <c r="D33" s="216"/>
      <c r="E33" s="217">
        <v>0</v>
      </c>
      <c r="F33" s="331">
        <v>19758</v>
      </c>
      <c r="G33" s="331">
        <v>0</v>
      </c>
      <c r="H33" s="331">
        <v>0</v>
      </c>
      <c r="I33" s="218">
        <v>0</v>
      </c>
      <c r="J33" s="268">
        <f t="shared" si="0"/>
        <v>19758</v>
      </c>
      <c r="K33" s="209"/>
    </row>
    <row r="34" spans="2:11" ht="21.75" customHeight="1">
      <c r="B34" s="219" t="s">
        <v>385</v>
      </c>
      <c r="C34" s="215" t="s">
        <v>386</v>
      </c>
      <c r="D34" s="216"/>
      <c r="E34" s="217">
        <v>0</v>
      </c>
      <c r="F34" s="331">
        <v>21692</v>
      </c>
      <c r="G34" s="331">
        <v>18560</v>
      </c>
      <c r="H34" s="331">
        <v>187</v>
      </c>
      <c r="I34" s="218">
        <v>4667</v>
      </c>
      <c r="J34" s="268">
        <f t="shared" si="0"/>
        <v>45106</v>
      </c>
      <c r="K34" s="209"/>
    </row>
    <row r="35" spans="2:11" ht="21.75" customHeight="1">
      <c r="B35" s="220" t="s">
        <v>387</v>
      </c>
      <c r="C35" s="221" t="s">
        <v>388</v>
      </c>
      <c r="D35" s="222"/>
      <c r="E35" s="223">
        <v>10658</v>
      </c>
      <c r="F35" s="332">
        <v>245493</v>
      </c>
      <c r="G35" s="332">
        <v>116171</v>
      </c>
      <c r="H35" s="332">
        <v>187</v>
      </c>
      <c r="I35" s="224">
        <v>168619</v>
      </c>
      <c r="J35" s="272">
        <f t="shared" si="0"/>
        <v>541128</v>
      </c>
      <c r="K35" s="209"/>
    </row>
    <row r="36" spans="2:11" ht="21.75" customHeight="1">
      <c r="B36" s="229" t="s">
        <v>389</v>
      </c>
      <c r="C36" s="222"/>
      <c r="D36" s="222"/>
      <c r="E36" s="223">
        <v>0</v>
      </c>
      <c r="F36" s="332">
        <v>0</v>
      </c>
      <c r="G36" s="332">
        <v>0</v>
      </c>
      <c r="H36" s="332">
        <v>0</v>
      </c>
      <c r="I36" s="224">
        <v>0</v>
      </c>
      <c r="J36" s="273">
        <f t="shared" si="0"/>
        <v>0</v>
      </c>
      <c r="K36" s="209"/>
    </row>
    <row r="37" spans="2:11" ht="21.75" customHeight="1" thickBot="1">
      <c r="B37" s="212" t="s">
        <v>390</v>
      </c>
      <c r="C37" s="202"/>
      <c r="D37" s="202"/>
      <c r="E37" s="230">
        <v>491504</v>
      </c>
      <c r="F37" s="334">
        <v>4893691</v>
      </c>
      <c r="G37" s="334">
        <v>4797278</v>
      </c>
      <c r="H37" s="334">
        <v>1205297</v>
      </c>
      <c r="I37" s="231">
        <v>5562186</v>
      </c>
      <c r="J37" s="266">
        <f t="shared" si="0"/>
        <v>16949956</v>
      </c>
      <c r="K37" s="209"/>
    </row>
    <row r="38" spans="2:11" ht="21.75" customHeight="1">
      <c r="B38" s="232"/>
      <c r="C38" s="232"/>
      <c r="D38" s="232"/>
      <c r="E38" s="232"/>
      <c r="F38" s="232"/>
      <c r="G38" s="232"/>
      <c r="H38" s="232"/>
      <c r="I38" s="233"/>
      <c r="J38" s="261"/>
      <c r="K38" s="209"/>
    </row>
    <row r="39" spans="2:11" ht="21.75" customHeight="1">
      <c r="B39" s="204"/>
      <c r="C39" s="204"/>
      <c r="D39" s="204"/>
      <c r="E39" s="204"/>
      <c r="F39" s="204"/>
      <c r="G39" s="204"/>
      <c r="H39" s="204"/>
      <c r="I39" s="204"/>
      <c r="J39" s="204"/>
      <c r="K39" s="204"/>
    </row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</sheetData>
  <printOptions/>
  <pageMargins left="0.75" right="0.75" top="1" bottom="1" header="0.512" footer="0.512"/>
  <pageSetup fitToHeight="1" fitToWidth="1"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V66"/>
  <sheetViews>
    <sheetView showZeros="0" defaultGridColor="0" zoomScale="75" zoomScaleNormal="75" colorId="22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H9" sqref="H9"/>
    </sheetView>
  </sheetViews>
  <sheetFormatPr defaultColWidth="12.66015625" defaultRowHeight="18"/>
  <cols>
    <col min="1" max="1" width="1.66015625" style="0" customWidth="1"/>
    <col min="2" max="2" width="4.66015625" style="0" customWidth="1"/>
    <col min="3" max="4" width="5.66015625" style="0" customWidth="1"/>
    <col min="5" max="5" width="7.66015625" style="0" customWidth="1"/>
    <col min="6" max="6" width="14.66015625" style="0" customWidth="1"/>
    <col min="7" max="7" width="4.66015625" style="0" customWidth="1"/>
    <col min="21" max="21" width="1.66015625" style="0" customWidth="1"/>
  </cols>
  <sheetData>
    <row r="1" ht="17.25">
      <c r="B1" t="s">
        <v>0</v>
      </c>
    </row>
    <row r="3" spans="2:20" ht="18" thickBot="1">
      <c r="B3" s="1" t="s">
        <v>108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 t="s">
        <v>109</v>
      </c>
    </row>
    <row r="4" spans="2:21" ht="17.25">
      <c r="B4" s="2"/>
      <c r="G4" s="6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52"/>
      <c r="U4" s="2"/>
    </row>
    <row r="5" spans="2:21" ht="17.25">
      <c r="B5" s="2"/>
      <c r="E5" t="s">
        <v>110</v>
      </c>
      <c r="G5" s="6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3"/>
      <c r="U5" s="2"/>
    </row>
    <row r="6" spans="2:21" ht="17.25">
      <c r="B6" s="2"/>
      <c r="G6" s="65"/>
      <c r="H6" s="18" t="s">
        <v>477</v>
      </c>
      <c r="I6" s="18" t="s">
        <v>5</v>
      </c>
      <c r="J6" s="18" t="s">
        <v>474</v>
      </c>
      <c r="K6" s="18" t="s">
        <v>478</v>
      </c>
      <c r="L6" s="18" t="s">
        <v>479</v>
      </c>
      <c r="M6" s="18" t="s">
        <v>6</v>
      </c>
      <c r="N6" s="18" t="s">
        <v>8</v>
      </c>
      <c r="O6" s="18" t="s">
        <v>9</v>
      </c>
      <c r="P6" s="18" t="s">
        <v>214</v>
      </c>
      <c r="Q6" s="18" t="s">
        <v>430</v>
      </c>
      <c r="R6" s="18" t="s">
        <v>432</v>
      </c>
      <c r="S6" s="18" t="s">
        <v>13</v>
      </c>
      <c r="T6" s="54" t="s">
        <v>14</v>
      </c>
      <c r="U6" s="2"/>
    </row>
    <row r="7" spans="2:21" ht="17.25">
      <c r="B7" s="2"/>
      <c r="C7" t="s">
        <v>111</v>
      </c>
      <c r="G7" s="6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53"/>
      <c r="U7" s="2"/>
    </row>
    <row r="8" spans="2:21" ht="18" thickBot="1">
      <c r="B8" s="4"/>
      <c r="C8" s="1"/>
      <c r="D8" s="1"/>
      <c r="E8" s="1"/>
      <c r="F8" s="1"/>
      <c r="G8" s="66"/>
      <c r="H8" s="5">
        <v>242039</v>
      </c>
      <c r="I8" s="5"/>
      <c r="J8" s="5">
        <v>242110</v>
      </c>
      <c r="K8" s="5"/>
      <c r="L8" s="5"/>
      <c r="M8" s="5"/>
      <c r="N8" s="5"/>
      <c r="O8" s="5">
        <v>243035</v>
      </c>
      <c r="P8" s="5">
        <v>243248</v>
      </c>
      <c r="Q8" s="5">
        <v>243418</v>
      </c>
      <c r="R8" s="5">
        <v>243825</v>
      </c>
      <c r="S8" s="5"/>
      <c r="T8" s="55"/>
      <c r="U8" s="2"/>
    </row>
    <row r="9" spans="2:21" ht="17.25">
      <c r="B9" s="2"/>
      <c r="C9" s="3" t="s">
        <v>112</v>
      </c>
      <c r="D9" s="45"/>
      <c r="E9" s="45"/>
      <c r="F9" s="45"/>
      <c r="G9" s="67" t="s">
        <v>113</v>
      </c>
      <c r="H9" s="12">
        <v>658747</v>
      </c>
      <c r="I9" s="12">
        <v>111696</v>
      </c>
      <c r="J9" s="12">
        <v>326197</v>
      </c>
      <c r="K9" s="12">
        <v>175320</v>
      </c>
      <c r="L9" s="12">
        <v>59478</v>
      </c>
      <c r="M9" s="12">
        <v>25530</v>
      </c>
      <c r="N9" s="12">
        <v>183445</v>
      </c>
      <c r="O9" s="12">
        <v>167803</v>
      </c>
      <c r="P9" s="12">
        <v>97360</v>
      </c>
      <c r="Q9" s="12">
        <v>51304</v>
      </c>
      <c r="R9" s="12">
        <v>61299</v>
      </c>
      <c r="S9" s="12">
        <v>68221</v>
      </c>
      <c r="T9" s="56">
        <f aca="true" t="shared" si="0" ref="T9:T40">SUM(H9:S9)</f>
        <v>1986400</v>
      </c>
      <c r="U9" s="2"/>
    </row>
    <row r="10" spans="2:21" ht="17.25">
      <c r="B10" s="2"/>
      <c r="C10" s="3"/>
      <c r="D10" t="s">
        <v>114</v>
      </c>
      <c r="E10" s="45"/>
      <c r="F10" s="45"/>
      <c r="G10" s="67" t="s">
        <v>115</v>
      </c>
      <c r="H10" s="12">
        <v>164487</v>
      </c>
      <c r="I10" s="12">
        <v>50820</v>
      </c>
      <c r="J10" s="12">
        <v>166892</v>
      </c>
      <c r="K10" s="12">
        <v>51121</v>
      </c>
      <c r="L10" s="12">
        <v>24928</v>
      </c>
      <c r="M10" s="12">
        <v>5536</v>
      </c>
      <c r="N10" s="12">
        <v>100377</v>
      </c>
      <c r="O10" s="12">
        <v>51157</v>
      </c>
      <c r="P10" s="12">
        <v>35696</v>
      </c>
      <c r="Q10" s="12">
        <v>27548</v>
      </c>
      <c r="R10" s="12">
        <v>16909</v>
      </c>
      <c r="S10" s="12">
        <v>45090</v>
      </c>
      <c r="T10" s="56">
        <f t="shared" si="0"/>
        <v>740561</v>
      </c>
      <c r="U10" s="2"/>
    </row>
    <row r="11" spans="2:21" ht="17.25">
      <c r="B11" s="2"/>
      <c r="C11" s="3"/>
      <c r="E11" s="45" t="s">
        <v>116</v>
      </c>
      <c r="F11" s="45"/>
      <c r="G11" s="68"/>
      <c r="H11" s="12">
        <v>164343</v>
      </c>
      <c r="I11" s="12">
        <v>50820</v>
      </c>
      <c r="J11" s="12">
        <v>166852</v>
      </c>
      <c r="K11" s="12">
        <v>51077</v>
      </c>
      <c r="L11" s="12">
        <v>24928</v>
      </c>
      <c r="M11" s="12">
        <v>5536</v>
      </c>
      <c r="N11" s="12">
        <v>100377</v>
      </c>
      <c r="O11" s="12">
        <v>50499</v>
      </c>
      <c r="P11" s="12">
        <v>27539</v>
      </c>
      <c r="Q11" s="12">
        <v>27471</v>
      </c>
      <c r="R11" s="12">
        <v>16909</v>
      </c>
      <c r="S11" s="12">
        <v>45006</v>
      </c>
      <c r="T11" s="56">
        <f t="shared" si="0"/>
        <v>731357</v>
      </c>
      <c r="U11" s="2"/>
    </row>
    <row r="12" spans="2:21" ht="17.25">
      <c r="B12" s="17" t="s">
        <v>117</v>
      </c>
      <c r="C12" s="3"/>
      <c r="E12" s="45" t="s">
        <v>118</v>
      </c>
      <c r="F12" s="45"/>
      <c r="G12" s="68"/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56">
        <f t="shared" si="0"/>
        <v>0</v>
      </c>
      <c r="U12" s="2"/>
    </row>
    <row r="13" spans="2:21" ht="17.25">
      <c r="B13" s="2"/>
      <c r="C13" s="3"/>
      <c r="E13" s="45" t="s">
        <v>119</v>
      </c>
      <c r="F13" s="45"/>
      <c r="G13" s="68"/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7977</v>
      </c>
      <c r="Q13" s="12">
        <v>0</v>
      </c>
      <c r="R13" s="12">
        <v>0</v>
      </c>
      <c r="S13" s="12">
        <v>0</v>
      </c>
      <c r="T13" s="56">
        <f t="shared" si="0"/>
        <v>7977</v>
      </c>
      <c r="U13" s="2"/>
    </row>
    <row r="14" spans="2:21" ht="17.25">
      <c r="B14" s="2"/>
      <c r="C14" s="3"/>
      <c r="D14" s="45"/>
      <c r="E14" s="45" t="s">
        <v>120</v>
      </c>
      <c r="F14" s="45"/>
      <c r="G14" s="68"/>
      <c r="H14" s="12">
        <v>144</v>
      </c>
      <c r="I14" s="12">
        <v>0</v>
      </c>
      <c r="J14" s="12">
        <v>40</v>
      </c>
      <c r="K14" s="12">
        <v>44</v>
      </c>
      <c r="L14" s="12">
        <v>0</v>
      </c>
      <c r="M14" s="12">
        <v>0</v>
      </c>
      <c r="N14" s="12">
        <v>0</v>
      </c>
      <c r="O14" s="12">
        <v>658</v>
      </c>
      <c r="P14" s="12">
        <v>180</v>
      </c>
      <c r="Q14" s="12">
        <v>77</v>
      </c>
      <c r="R14" s="12">
        <v>0</v>
      </c>
      <c r="S14" s="12">
        <v>84</v>
      </c>
      <c r="T14" s="56">
        <f t="shared" si="0"/>
        <v>1227</v>
      </c>
      <c r="U14" s="2"/>
    </row>
    <row r="15" spans="2:21" ht="17.25">
      <c r="B15" s="2"/>
      <c r="C15" s="3"/>
      <c r="D15" t="s">
        <v>121</v>
      </c>
      <c r="E15" s="45"/>
      <c r="F15" s="45"/>
      <c r="G15" s="67" t="s">
        <v>122</v>
      </c>
      <c r="H15" s="12">
        <v>494260</v>
      </c>
      <c r="I15" s="12">
        <v>60876</v>
      </c>
      <c r="J15" s="12">
        <v>159305</v>
      </c>
      <c r="K15" s="12">
        <v>124199</v>
      </c>
      <c r="L15" s="12">
        <v>34550</v>
      </c>
      <c r="M15" s="12">
        <v>19994</v>
      </c>
      <c r="N15" s="12">
        <v>83068</v>
      </c>
      <c r="O15" s="12">
        <v>116646</v>
      </c>
      <c r="P15" s="12">
        <v>61664</v>
      </c>
      <c r="Q15" s="12">
        <v>23756</v>
      </c>
      <c r="R15" s="12">
        <v>44390</v>
      </c>
      <c r="S15" s="12">
        <v>23131</v>
      </c>
      <c r="T15" s="56">
        <f t="shared" si="0"/>
        <v>1245839</v>
      </c>
      <c r="U15" s="2"/>
    </row>
    <row r="16" spans="2:21" ht="17.25">
      <c r="B16" s="17" t="s">
        <v>123</v>
      </c>
      <c r="C16" s="3"/>
      <c r="E16" s="45" t="s">
        <v>124</v>
      </c>
      <c r="F16" s="45"/>
      <c r="G16" s="68"/>
      <c r="H16" s="12">
        <v>10192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56">
        <f t="shared" si="0"/>
        <v>10192</v>
      </c>
      <c r="U16" s="2"/>
    </row>
    <row r="17" spans="2:21" ht="17.25">
      <c r="B17" s="2"/>
      <c r="C17" s="3"/>
      <c r="E17" s="45" t="s">
        <v>125</v>
      </c>
      <c r="F17" s="45"/>
      <c r="G17" s="68"/>
      <c r="H17" s="12">
        <v>37513</v>
      </c>
      <c r="I17" s="12">
        <v>0</v>
      </c>
      <c r="J17" s="12">
        <v>40014</v>
      </c>
      <c r="K17" s="12">
        <v>10532</v>
      </c>
      <c r="L17" s="12">
        <v>5121</v>
      </c>
      <c r="M17" s="12">
        <v>444</v>
      </c>
      <c r="N17" s="12">
        <v>25930</v>
      </c>
      <c r="O17" s="12">
        <v>8289</v>
      </c>
      <c r="P17" s="12">
        <v>0</v>
      </c>
      <c r="Q17" s="12">
        <v>549</v>
      </c>
      <c r="R17" s="12">
        <v>0</v>
      </c>
      <c r="S17" s="12">
        <v>7200</v>
      </c>
      <c r="T17" s="56">
        <f t="shared" si="0"/>
        <v>135592</v>
      </c>
      <c r="U17" s="2"/>
    </row>
    <row r="18" spans="2:21" ht="17.25">
      <c r="B18" s="2"/>
      <c r="C18" s="3"/>
      <c r="E18" s="45" t="s">
        <v>126</v>
      </c>
      <c r="F18" s="45"/>
      <c r="G18" s="68"/>
      <c r="H18" s="12">
        <v>446408</v>
      </c>
      <c r="I18" s="12">
        <v>60809</v>
      </c>
      <c r="J18" s="12">
        <v>119165</v>
      </c>
      <c r="K18" s="12">
        <v>113608</v>
      </c>
      <c r="L18" s="12">
        <v>20578</v>
      </c>
      <c r="M18" s="12">
        <v>19550</v>
      </c>
      <c r="N18" s="12">
        <v>57109</v>
      </c>
      <c r="O18" s="12">
        <v>108316</v>
      </c>
      <c r="P18" s="12">
        <v>43207</v>
      </c>
      <c r="Q18" s="12">
        <v>23187</v>
      </c>
      <c r="R18" s="12">
        <v>41502</v>
      </c>
      <c r="S18" s="12">
        <v>12886</v>
      </c>
      <c r="T18" s="56">
        <f t="shared" si="0"/>
        <v>1066325</v>
      </c>
      <c r="U18" s="2"/>
    </row>
    <row r="19" spans="2:21" ht="17.25">
      <c r="B19" s="17" t="s">
        <v>127</v>
      </c>
      <c r="C19" s="9"/>
      <c r="D19" s="8"/>
      <c r="E19" s="8" t="s">
        <v>120</v>
      </c>
      <c r="F19" s="8"/>
      <c r="G19" s="69"/>
      <c r="H19" s="10">
        <v>147</v>
      </c>
      <c r="I19" s="10">
        <v>67</v>
      </c>
      <c r="J19" s="10">
        <v>126</v>
      </c>
      <c r="K19" s="10">
        <v>59</v>
      </c>
      <c r="L19" s="10">
        <v>8851</v>
      </c>
      <c r="M19" s="10">
        <v>0</v>
      </c>
      <c r="N19" s="10">
        <v>29</v>
      </c>
      <c r="O19" s="10">
        <v>41</v>
      </c>
      <c r="P19" s="10">
        <v>18457</v>
      </c>
      <c r="Q19" s="10">
        <v>20</v>
      </c>
      <c r="R19" s="10">
        <v>2888</v>
      </c>
      <c r="S19" s="10">
        <v>3045</v>
      </c>
      <c r="T19" s="57">
        <f t="shared" si="0"/>
        <v>33730</v>
      </c>
      <c r="U19" s="2"/>
    </row>
    <row r="20" spans="2:21" ht="17.25">
      <c r="B20" s="2"/>
      <c r="C20" s="3" t="s">
        <v>128</v>
      </c>
      <c r="D20" s="45"/>
      <c r="E20" s="45"/>
      <c r="F20" s="45"/>
      <c r="G20" s="67" t="s">
        <v>129</v>
      </c>
      <c r="H20" s="12">
        <v>658781</v>
      </c>
      <c r="I20" s="12">
        <v>110885</v>
      </c>
      <c r="J20" s="12">
        <v>326197</v>
      </c>
      <c r="K20" s="12">
        <v>172979</v>
      </c>
      <c r="L20" s="12">
        <v>60922</v>
      </c>
      <c r="M20" s="12">
        <v>27301</v>
      </c>
      <c r="N20" s="12">
        <v>183445</v>
      </c>
      <c r="O20" s="12">
        <v>167803</v>
      </c>
      <c r="P20" s="12">
        <v>97255</v>
      </c>
      <c r="Q20" s="12">
        <v>48739</v>
      </c>
      <c r="R20" s="12">
        <v>61299</v>
      </c>
      <c r="S20" s="12">
        <v>62914</v>
      </c>
      <c r="T20" s="56">
        <f t="shared" si="0"/>
        <v>1978520</v>
      </c>
      <c r="U20" s="2"/>
    </row>
    <row r="21" spans="2:21" ht="17.25">
      <c r="B21" s="2"/>
      <c r="C21" s="3"/>
      <c r="D21" t="s">
        <v>130</v>
      </c>
      <c r="E21" s="45"/>
      <c r="F21" s="45"/>
      <c r="G21" s="67" t="s">
        <v>131</v>
      </c>
      <c r="H21" s="12">
        <v>420651</v>
      </c>
      <c r="I21" s="12">
        <v>72084</v>
      </c>
      <c r="J21" s="12">
        <v>193395</v>
      </c>
      <c r="K21" s="12">
        <v>115512</v>
      </c>
      <c r="L21" s="12">
        <v>27380</v>
      </c>
      <c r="M21" s="12">
        <v>15547</v>
      </c>
      <c r="N21" s="12">
        <v>97166</v>
      </c>
      <c r="O21" s="12">
        <v>70147</v>
      </c>
      <c r="P21" s="12">
        <v>46547</v>
      </c>
      <c r="Q21" s="12">
        <v>27005</v>
      </c>
      <c r="R21" s="12">
        <v>38030</v>
      </c>
      <c r="S21" s="12">
        <v>38790</v>
      </c>
      <c r="T21" s="56">
        <f t="shared" si="0"/>
        <v>1162254</v>
      </c>
      <c r="U21" s="2"/>
    </row>
    <row r="22" spans="2:21" ht="17.25">
      <c r="B22" s="17" t="s">
        <v>132</v>
      </c>
      <c r="C22" s="3"/>
      <c r="E22" s="45" t="s">
        <v>133</v>
      </c>
      <c r="F22" s="45"/>
      <c r="G22" s="68"/>
      <c r="H22" s="12">
        <v>11818</v>
      </c>
      <c r="I22" s="12">
        <v>15319</v>
      </c>
      <c r="J22" s="12">
        <v>9441</v>
      </c>
      <c r="K22" s="12">
        <v>37015</v>
      </c>
      <c r="L22" s="12">
        <v>424</v>
      </c>
      <c r="M22" s="12">
        <v>1358</v>
      </c>
      <c r="N22" s="12">
        <v>6263</v>
      </c>
      <c r="O22" s="12">
        <v>18271</v>
      </c>
      <c r="P22" s="12">
        <v>7864</v>
      </c>
      <c r="Q22" s="12">
        <v>0</v>
      </c>
      <c r="R22" s="12">
        <v>12439</v>
      </c>
      <c r="S22" s="12">
        <v>6611</v>
      </c>
      <c r="T22" s="56">
        <f t="shared" si="0"/>
        <v>126823</v>
      </c>
      <c r="U22" s="2"/>
    </row>
    <row r="23" spans="2:21" ht="17.25">
      <c r="B23" s="2"/>
      <c r="C23" s="3"/>
      <c r="E23" s="45" t="s">
        <v>134</v>
      </c>
      <c r="F23" s="45"/>
      <c r="G23" s="68"/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7977</v>
      </c>
      <c r="Q23" s="12">
        <v>0</v>
      </c>
      <c r="R23" s="12">
        <v>0</v>
      </c>
      <c r="S23" s="12">
        <v>0</v>
      </c>
      <c r="T23" s="56">
        <f t="shared" si="0"/>
        <v>7977</v>
      </c>
      <c r="U23" s="2"/>
    </row>
    <row r="24" spans="2:21" ht="17.25">
      <c r="B24" s="2"/>
      <c r="C24" s="3"/>
      <c r="D24" s="45"/>
      <c r="E24" s="45" t="s">
        <v>135</v>
      </c>
      <c r="F24" s="45"/>
      <c r="G24" s="68"/>
      <c r="H24" s="12">
        <v>408833</v>
      </c>
      <c r="I24" s="12">
        <v>56765</v>
      </c>
      <c r="J24" s="12">
        <v>183954</v>
      </c>
      <c r="K24" s="12">
        <v>78497</v>
      </c>
      <c r="L24" s="12">
        <v>26956</v>
      </c>
      <c r="M24" s="12">
        <v>14189</v>
      </c>
      <c r="N24" s="12">
        <v>90903</v>
      </c>
      <c r="O24" s="12">
        <v>51876</v>
      </c>
      <c r="P24" s="12">
        <v>30706</v>
      </c>
      <c r="Q24" s="12">
        <v>27005</v>
      </c>
      <c r="R24" s="12">
        <v>25591</v>
      </c>
      <c r="S24" s="12">
        <v>32179</v>
      </c>
      <c r="T24" s="56">
        <f t="shared" si="0"/>
        <v>1027454</v>
      </c>
      <c r="U24" s="2"/>
    </row>
    <row r="25" spans="2:21" ht="17.25">
      <c r="B25" s="17" t="s">
        <v>123</v>
      </c>
      <c r="C25" s="3"/>
      <c r="D25" t="s">
        <v>136</v>
      </c>
      <c r="E25" s="45"/>
      <c r="F25" s="45"/>
      <c r="G25" s="67" t="s">
        <v>137</v>
      </c>
      <c r="H25" s="12">
        <v>238130</v>
      </c>
      <c r="I25" s="12">
        <v>38801</v>
      </c>
      <c r="J25" s="12">
        <v>132802</v>
      </c>
      <c r="K25" s="12">
        <v>57467</v>
      </c>
      <c r="L25" s="12">
        <v>33542</v>
      </c>
      <c r="M25" s="12">
        <v>11754</v>
      </c>
      <c r="N25" s="12">
        <v>86279</v>
      </c>
      <c r="O25" s="12">
        <v>97656</v>
      </c>
      <c r="P25" s="12">
        <v>50708</v>
      </c>
      <c r="Q25" s="12">
        <v>21734</v>
      </c>
      <c r="R25" s="12">
        <v>23269</v>
      </c>
      <c r="S25" s="12">
        <v>24124</v>
      </c>
      <c r="T25" s="56">
        <f t="shared" si="0"/>
        <v>816266</v>
      </c>
      <c r="U25" s="2"/>
    </row>
    <row r="26" spans="2:21" ht="17.25">
      <c r="B26" s="2"/>
      <c r="C26" s="3"/>
      <c r="E26" s="374" t="s">
        <v>138</v>
      </c>
      <c r="F26" s="45"/>
      <c r="G26" s="68"/>
      <c r="H26" s="12">
        <v>234014</v>
      </c>
      <c r="I26" s="12">
        <v>38801</v>
      </c>
      <c r="J26" s="12">
        <v>132802</v>
      </c>
      <c r="K26" s="12">
        <v>57467</v>
      </c>
      <c r="L26" s="12">
        <v>33542</v>
      </c>
      <c r="M26" s="12">
        <v>11754</v>
      </c>
      <c r="N26" s="12">
        <v>86279</v>
      </c>
      <c r="O26" s="12">
        <v>81856</v>
      </c>
      <c r="P26" s="12">
        <v>50708</v>
      </c>
      <c r="Q26" s="12">
        <v>21734</v>
      </c>
      <c r="R26" s="12">
        <v>23269</v>
      </c>
      <c r="S26" s="12">
        <v>24124</v>
      </c>
      <c r="T26" s="56">
        <f t="shared" si="0"/>
        <v>796350</v>
      </c>
      <c r="U26" s="2"/>
    </row>
    <row r="27" spans="2:21" ht="17.25">
      <c r="B27" s="2"/>
      <c r="C27" s="3"/>
      <c r="E27" s="45" t="s">
        <v>139</v>
      </c>
      <c r="F27" s="45"/>
      <c r="G27" s="68"/>
      <c r="H27" s="12">
        <v>234014</v>
      </c>
      <c r="I27" s="12">
        <v>38801</v>
      </c>
      <c r="J27" s="12">
        <v>132802</v>
      </c>
      <c r="K27" s="12">
        <v>57467</v>
      </c>
      <c r="L27" s="12">
        <v>33542</v>
      </c>
      <c r="M27" s="12">
        <v>11754</v>
      </c>
      <c r="N27" s="12">
        <v>86279</v>
      </c>
      <c r="O27" s="12">
        <v>81856</v>
      </c>
      <c r="P27" s="12">
        <v>50668</v>
      </c>
      <c r="Q27" s="12">
        <v>21666</v>
      </c>
      <c r="R27" s="12">
        <v>23269</v>
      </c>
      <c r="S27" s="12">
        <v>24124</v>
      </c>
      <c r="T27" s="56">
        <f t="shared" si="0"/>
        <v>796242</v>
      </c>
      <c r="U27" s="2"/>
    </row>
    <row r="28" spans="2:21" ht="17.25">
      <c r="B28" s="17" t="s">
        <v>140</v>
      </c>
      <c r="C28" s="3"/>
      <c r="E28" s="45" t="s">
        <v>141</v>
      </c>
      <c r="F28" s="45"/>
      <c r="G28" s="68"/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40</v>
      </c>
      <c r="Q28" s="12">
        <v>68</v>
      </c>
      <c r="R28" s="12">
        <v>0</v>
      </c>
      <c r="S28" s="12">
        <v>0</v>
      </c>
      <c r="T28" s="56">
        <f t="shared" si="0"/>
        <v>108</v>
      </c>
      <c r="U28" s="2"/>
    </row>
    <row r="29" spans="2:21" ht="17.25">
      <c r="B29" s="2"/>
      <c r="C29" s="9"/>
      <c r="D29" s="8"/>
      <c r="E29" s="8" t="s">
        <v>142</v>
      </c>
      <c r="F29" s="8"/>
      <c r="G29" s="69"/>
      <c r="H29" s="10">
        <v>4116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15800</v>
      </c>
      <c r="P29" s="10">
        <v>0</v>
      </c>
      <c r="Q29" s="10">
        <v>0</v>
      </c>
      <c r="R29" s="10">
        <v>0</v>
      </c>
      <c r="S29" s="10">
        <v>0</v>
      </c>
      <c r="T29" s="57">
        <f t="shared" si="0"/>
        <v>19916</v>
      </c>
      <c r="U29" s="2"/>
    </row>
    <row r="30" spans="2:21" ht="17.25">
      <c r="B30" s="7"/>
      <c r="C30" s="9" t="s">
        <v>143</v>
      </c>
      <c r="D30" s="8"/>
      <c r="E30" s="8"/>
      <c r="F30" s="8"/>
      <c r="G30" s="70" t="s">
        <v>144</v>
      </c>
      <c r="H30" s="10">
        <v>-34</v>
      </c>
      <c r="I30" s="10">
        <v>811</v>
      </c>
      <c r="J30" s="10">
        <v>0</v>
      </c>
      <c r="K30" s="10">
        <v>2341</v>
      </c>
      <c r="L30" s="10">
        <v>-1444</v>
      </c>
      <c r="M30" s="10">
        <v>-1771</v>
      </c>
      <c r="N30" s="10">
        <v>0</v>
      </c>
      <c r="O30" s="10">
        <v>0</v>
      </c>
      <c r="P30" s="10">
        <v>105</v>
      </c>
      <c r="Q30" s="10">
        <v>2565</v>
      </c>
      <c r="R30" s="10">
        <v>0</v>
      </c>
      <c r="S30" s="10">
        <v>5307</v>
      </c>
      <c r="T30" s="57">
        <f t="shared" si="0"/>
        <v>7880</v>
      </c>
      <c r="U30" s="2"/>
    </row>
    <row r="31" spans="2:21" ht="17.25">
      <c r="B31" s="2"/>
      <c r="C31" s="3" t="s">
        <v>145</v>
      </c>
      <c r="D31" s="45"/>
      <c r="E31" s="45"/>
      <c r="F31" s="45"/>
      <c r="G31" s="67" t="s">
        <v>146</v>
      </c>
      <c r="H31" s="12">
        <v>1613919</v>
      </c>
      <c r="I31" s="12">
        <v>60879</v>
      </c>
      <c r="J31" s="12">
        <v>648742</v>
      </c>
      <c r="K31" s="12">
        <v>158195</v>
      </c>
      <c r="L31" s="12">
        <v>520471</v>
      </c>
      <c r="M31" s="12">
        <v>18466</v>
      </c>
      <c r="N31" s="12">
        <v>145748</v>
      </c>
      <c r="O31" s="12">
        <v>757170</v>
      </c>
      <c r="P31" s="12">
        <v>768541</v>
      </c>
      <c r="Q31" s="12">
        <v>206221</v>
      </c>
      <c r="R31" s="12">
        <v>506368</v>
      </c>
      <c r="S31" s="12">
        <v>122779</v>
      </c>
      <c r="T31" s="56">
        <f t="shared" si="0"/>
        <v>5527499</v>
      </c>
      <c r="U31" s="2"/>
    </row>
    <row r="32" spans="2:21" ht="17.25">
      <c r="B32" s="2"/>
      <c r="C32" s="3"/>
      <c r="D32" s="45" t="s">
        <v>147</v>
      </c>
      <c r="E32" s="45"/>
      <c r="F32" s="45"/>
      <c r="G32" s="68"/>
      <c r="H32" s="12">
        <v>600700</v>
      </c>
      <c r="I32" s="12">
        <v>0</v>
      </c>
      <c r="J32" s="12">
        <v>208433</v>
      </c>
      <c r="K32" s="12">
        <v>0</v>
      </c>
      <c r="L32" s="12">
        <v>225400</v>
      </c>
      <c r="M32" s="12">
        <v>0</v>
      </c>
      <c r="N32" s="12">
        <v>2500</v>
      </c>
      <c r="O32" s="12">
        <v>279942</v>
      </c>
      <c r="P32" s="12">
        <v>335200</v>
      </c>
      <c r="Q32" s="12">
        <v>56400</v>
      </c>
      <c r="R32" s="12">
        <v>167200</v>
      </c>
      <c r="S32" s="12">
        <v>44700</v>
      </c>
      <c r="T32" s="56">
        <f t="shared" si="0"/>
        <v>1920475</v>
      </c>
      <c r="U32" s="2"/>
    </row>
    <row r="33" spans="2:21" ht="17.25">
      <c r="B33" s="17" t="s">
        <v>148</v>
      </c>
      <c r="C33" s="3"/>
      <c r="D33" s="45" t="s">
        <v>149</v>
      </c>
      <c r="E33" s="45"/>
      <c r="F33" s="45"/>
      <c r="G33" s="68"/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56">
        <f t="shared" si="0"/>
        <v>0</v>
      </c>
      <c r="U33" s="2"/>
    </row>
    <row r="34" spans="2:21" ht="17.25">
      <c r="B34" s="2"/>
      <c r="C34" s="3"/>
      <c r="D34" s="45" t="s">
        <v>150</v>
      </c>
      <c r="E34" s="45"/>
      <c r="F34" s="45"/>
      <c r="G34" s="68"/>
      <c r="H34" s="12">
        <v>591091</v>
      </c>
      <c r="I34" s="12">
        <v>60674</v>
      </c>
      <c r="J34" s="12">
        <v>227940</v>
      </c>
      <c r="K34" s="12">
        <v>146685</v>
      </c>
      <c r="L34" s="12">
        <v>46735</v>
      </c>
      <c r="M34" s="12">
        <v>17202</v>
      </c>
      <c r="N34" s="12">
        <v>141727</v>
      </c>
      <c r="O34" s="12">
        <v>106271</v>
      </c>
      <c r="P34" s="12">
        <v>129992</v>
      </c>
      <c r="Q34" s="12">
        <v>70398</v>
      </c>
      <c r="R34" s="12">
        <v>107456</v>
      </c>
      <c r="S34" s="12">
        <v>72867</v>
      </c>
      <c r="T34" s="56">
        <f t="shared" si="0"/>
        <v>1719038</v>
      </c>
      <c r="U34" s="2"/>
    </row>
    <row r="35" spans="2:21" ht="17.25">
      <c r="B35" s="2"/>
      <c r="C35" s="3"/>
      <c r="D35" s="45" t="s">
        <v>151</v>
      </c>
      <c r="E35" s="45"/>
      <c r="F35" s="45"/>
      <c r="G35" s="68"/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56">
        <f t="shared" si="0"/>
        <v>0</v>
      </c>
      <c r="U35" s="2"/>
    </row>
    <row r="36" spans="2:21" ht="17.25">
      <c r="B36" s="17" t="s">
        <v>152</v>
      </c>
      <c r="C36" s="3"/>
      <c r="D36" s="45" t="s">
        <v>153</v>
      </c>
      <c r="E36" s="45"/>
      <c r="F36" s="45"/>
      <c r="G36" s="68"/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56">
        <f t="shared" si="0"/>
        <v>0</v>
      </c>
      <c r="U36" s="2"/>
    </row>
    <row r="37" spans="2:21" ht="17.25">
      <c r="B37" s="2"/>
      <c r="C37" s="3"/>
      <c r="D37" s="45" t="s">
        <v>154</v>
      </c>
      <c r="E37" s="45"/>
      <c r="F37" s="45"/>
      <c r="G37" s="68"/>
      <c r="H37" s="12">
        <v>334769</v>
      </c>
      <c r="I37" s="12">
        <v>0</v>
      </c>
      <c r="J37" s="12">
        <v>125000</v>
      </c>
      <c r="K37" s="12">
        <v>0</v>
      </c>
      <c r="L37" s="12">
        <v>229487</v>
      </c>
      <c r="M37" s="12">
        <v>0</v>
      </c>
      <c r="N37" s="12">
        <v>0</v>
      </c>
      <c r="O37" s="12">
        <v>230800</v>
      </c>
      <c r="P37" s="12">
        <v>240000</v>
      </c>
      <c r="Q37" s="12">
        <v>72000</v>
      </c>
      <c r="R37" s="12">
        <v>205450</v>
      </c>
      <c r="S37" s="12">
        <v>0</v>
      </c>
      <c r="T37" s="56">
        <f t="shared" si="0"/>
        <v>1437506</v>
      </c>
      <c r="U37" s="2"/>
    </row>
    <row r="38" spans="2:21" ht="17.25">
      <c r="B38" s="2"/>
      <c r="C38" s="3"/>
      <c r="D38" s="45" t="s">
        <v>155</v>
      </c>
      <c r="E38" s="45"/>
      <c r="F38" s="45"/>
      <c r="G38" s="68"/>
      <c r="H38" s="12">
        <v>0</v>
      </c>
      <c r="I38" s="12">
        <v>0</v>
      </c>
      <c r="J38" s="12">
        <v>0</v>
      </c>
      <c r="K38" s="12">
        <v>0</v>
      </c>
      <c r="L38" s="12">
        <v>1278</v>
      </c>
      <c r="M38" s="12">
        <v>0</v>
      </c>
      <c r="N38" s="12">
        <v>0</v>
      </c>
      <c r="O38" s="12">
        <v>9236</v>
      </c>
      <c r="P38" s="12">
        <v>12573</v>
      </c>
      <c r="Q38" s="12">
        <v>2041</v>
      </c>
      <c r="R38" s="12">
        <v>19362</v>
      </c>
      <c r="S38" s="12">
        <v>0</v>
      </c>
      <c r="T38" s="56">
        <f t="shared" si="0"/>
        <v>44490</v>
      </c>
      <c r="U38" s="2"/>
    </row>
    <row r="39" spans="2:21" ht="17.25">
      <c r="B39" s="17" t="s">
        <v>156</v>
      </c>
      <c r="C39" s="3"/>
      <c r="D39" s="45" t="s">
        <v>157</v>
      </c>
      <c r="E39" s="45"/>
      <c r="F39" s="45"/>
      <c r="G39" s="68"/>
      <c r="H39" s="12">
        <v>59657</v>
      </c>
      <c r="I39" s="12">
        <v>205</v>
      </c>
      <c r="J39" s="12">
        <v>43551</v>
      </c>
      <c r="K39" s="12">
        <v>11510</v>
      </c>
      <c r="L39" s="12">
        <v>17410</v>
      </c>
      <c r="M39" s="12">
        <v>1264</v>
      </c>
      <c r="N39" s="12">
        <v>1520</v>
      </c>
      <c r="O39" s="12">
        <v>48682</v>
      </c>
      <c r="P39" s="12">
        <v>50776</v>
      </c>
      <c r="Q39" s="12">
        <v>0</v>
      </c>
      <c r="R39" s="12">
        <v>6900</v>
      </c>
      <c r="S39" s="12">
        <v>5212</v>
      </c>
      <c r="T39" s="56">
        <f t="shared" si="0"/>
        <v>246687</v>
      </c>
      <c r="U39" s="2"/>
    </row>
    <row r="40" spans="2:21" ht="17.25">
      <c r="B40" s="2"/>
      <c r="C40" s="9"/>
      <c r="D40" s="8" t="s">
        <v>158</v>
      </c>
      <c r="E40" s="8"/>
      <c r="F40" s="8"/>
      <c r="G40" s="69"/>
      <c r="H40" s="10">
        <v>27702</v>
      </c>
      <c r="I40" s="10">
        <v>0</v>
      </c>
      <c r="J40" s="10">
        <v>43818</v>
      </c>
      <c r="K40" s="10">
        <v>0</v>
      </c>
      <c r="L40" s="10">
        <v>161</v>
      </c>
      <c r="M40" s="10">
        <v>0</v>
      </c>
      <c r="N40" s="10">
        <v>1</v>
      </c>
      <c r="O40" s="10">
        <v>82239</v>
      </c>
      <c r="P40" s="10">
        <v>0</v>
      </c>
      <c r="Q40" s="10">
        <v>5382</v>
      </c>
      <c r="R40" s="10">
        <v>0</v>
      </c>
      <c r="S40" s="10">
        <v>0</v>
      </c>
      <c r="T40" s="57">
        <f t="shared" si="0"/>
        <v>159303</v>
      </c>
      <c r="U40" s="2"/>
    </row>
    <row r="41" spans="2:21" ht="17.25">
      <c r="B41" s="2"/>
      <c r="C41" s="3" t="s">
        <v>159</v>
      </c>
      <c r="D41" s="45"/>
      <c r="E41" s="45"/>
      <c r="F41" s="45"/>
      <c r="G41" s="67" t="s">
        <v>160</v>
      </c>
      <c r="H41" s="12">
        <v>1376946</v>
      </c>
      <c r="I41" s="12">
        <v>60879</v>
      </c>
      <c r="J41" s="12">
        <v>643400</v>
      </c>
      <c r="K41" s="12">
        <v>158195</v>
      </c>
      <c r="L41" s="12">
        <v>511860</v>
      </c>
      <c r="M41" s="12">
        <v>17202</v>
      </c>
      <c r="N41" s="12">
        <v>144443</v>
      </c>
      <c r="O41" s="12">
        <v>687952</v>
      </c>
      <c r="P41" s="12">
        <v>762761</v>
      </c>
      <c r="Q41" s="12">
        <v>206221</v>
      </c>
      <c r="R41" s="12">
        <v>500268</v>
      </c>
      <c r="S41" s="12">
        <v>122779</v>
      </c>
      <c r="T41" s="56">
        <f aca="true" t="shared" si="1" ref="T41:T59">SUM(H41:S41)</f>
        <v>5192906</v>
      </c>
      <c r="U41" s="2"/>
    </row>
    <row r="42" spans="2:21" ht="17.25">
      <c r="B42" s="17" t="s">
        <v>132</v>
      </c>
      <c r="C42" s="3"/>
      <c r="D42" t="s">
        <v>161</v>
      </c>
      <c r="E42" s="45"/>
      <c r="F42" s="45"/>
      <c r="G42" s="68"/>
      <c r="H42" s="12">
        <v>1066945</v>
      </c>
      <c r="I42" s="12">
        <v>0</v>
      </c>
      <c r="J42" s="12">
        <v>419238</v>
      </c>
      <c r="K42" s="12">
        <v>5255</v>
      </c>
      <c r="L42" s="12">
        <v>479320</v>
      </c>
      <c r="M42" s="12">
        <v>0</v>
      </c>
      <c r="N42" s="12">
        <v>33319</v>
      </c>
      <c r="O42" s="12">
        <v>576388</v>
      </c>
      <c r="P42" s="12">
        <v>713844</v>
      </c>
      <c r="Q42" s="12">
        <v>148528</v>
      </c>
      <c r="R42" s="12">
        <v>424384</v>
      </c>
      <c r="S42" s="12">
        <v>0</v>
      </c>
      <c r="T42" s="56">
        <f t="shared" si="1"/>
        <v>3867221</v>
      </c>
      <c r="U42" s="2"/>
    </row>
    <row r="43" spans="2:21" ht="17.25">
      <c r="B43" s="2"/>
      <c r="C43" s="3"/>
      <c r="E43" s="45" t="s">
        <v>162</v>
      </c>
      <c r="F43" s="45"/>
      <c r="G43" s="68"/>
      <c r="H43" s="12">
        <v>83380</v>
      </c>
      <c r="I43" s="12">
        <v>0</v>
      </c>
      <c r="J43" s="12">
        <v>22473</v>
      </c>
      <c r="K43" s="12">
        <v>0</v>
      </c>
      <c r="L43" s="12">
        <v>8568</v>
      </c>
      <c r="M43" s="12">
        <v>0</v>
      </c>
      <c r="N43" s="12">
        <v>8021</v>
      </c>
      <c r="O43" s="12">
        <v>19735</v>
      </c>
      <c r="P43" s="12">
        <v>9972</v>
      </c>
      <c r="Q43" s="12">
        <v>6493</v>
      </c>
      <c r="R43" s="12">
        <v>14691</v>
      </c>
      <c r="S43" s="12">
        <v>0</v>
      </c>
      <c r="T43" s="56">
        <f t="shared" si="1"/>
        <v>173333</v>
      </c>
      <c r="U43" s="2"/>
    </row>
    <row r="44" spans="2:21" ht="17.25">
      <c r="B44" s="2"/>
      <c r="C44" s="3"/>
      <c r="D44" s="45"/>
      <c r="E44" s="45" t="s">
        <v>163</v>
      </c>
      <c r="F44" s="45"/>
      <c r="G44" s="68"/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56">
        <f t="shared" si="1"/>
        <v>0</v>
      </c>
      <c r="U44" s="2"/>
    </row>
    <row r="45" spans="2:21" ht="17.25">
      <c r="B45" s="17" t="s">
        <v>123</v>
      </c>
      <c r="C45" s="3"/>
      <c r="D45" s="45" t="s">
        <v>164</v>
      </c>
      <c r="E45" s="45"/>
      <c r="F45" s="45"/>
      <c r="G45" s="67" t="s">
        <v>518</v>
      </c>
      <c r="H45" s="12">
        <v>310001</v>
      </c>
      <c r="I45" s="12">
        <v>60879</v>
      </c>
      <c r="J45" s="12">
        <v>224162</v>
      </c>
      <c r="K45" s="12">
        <v>152940</v>
      </c>
      <c r="L45" s="12">
        <v>32540</v>
      </c>
      <c r="M45" s="12">
        <v>17202</v>
      </c>
      <c r="N45" s="12">
        <v>111124</v>
      </c>
      <c r="O45" s="12">
        <v>111564</v>
      </c>
      <c r="P45" s="12">
        <v>48917</v>
      </c>
      <c r="Q45" s="12">
        <v>57693</v>
      </c>
      <c r="R45" s="12">
        <v>75884</v>
      </c>
      <c r="S45" s="12">
        <v>122779</v>
      </c>
      <c r="T45" s="56">
        <f t="shared" si="1"/>
        <v>1325685</v>
      </c>
      <c r="U45" s="2"/>
    </row>
    <row r="46" spans="2:21" ht="17.25">
      <c r="B46" s="2"/>
      <c r="C46" s="3"/>
      <c r="D46" s="45" t="s">
        <v>165</v>
      </c>
      <c r="E46" s="45"/>
      <c r="F46" s="45"/>
      <c r="G46" s="67"/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56">
        <f t="shared" si="1"/>
        <v>0</v>
      </c>
      <c r="U46" s="2"/>
    </row>
    <row r="47" spans="2:21" ht="17.25">
      <c r="B47" s="2"/>
      <c r="C47" s="3"/>
      <c r="D47" s="45" t="s">
        <v>166</v>
      </c>
      <c r="E47" s="45"/>
      <c r="F47" s="45"/>
      <c r="G47" s="68"/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56">
        <f t="shared" si="1"/>
        <v>0</v>
      </c>
      <c r="U47" s="2"/>
    </row>
    <row r="48" spans="2:21" ht="17.25">
      <c r="B48" s="17" t="s">
        <v>140</v>
      </c>
      <c r="C48" s="9"/>
      <c r="D48" s="8" t="s">
        <v>167</v>
      </c>
      <c r="E48" s="8"/>
      <c r="F48" s="8"/>
      <c r="G48" s="69"/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57">
        <f t="shared" si="1"/>
        <v>0</v>
      </c>
      <c r="U48" s="2"/>
    </row>
    <row r="49" spans="2:21" ht="17.25">
      <c r="B49" s="7"/>
      <c r="C49" s="9" t="s">
        <v>168</v>
      </c>
      <c r="D49" s="8"/>
      <c r="E49" s="8"/>
      <c r="F49" s="8"/>
      <c r="G49" s="70" t="s">
        <v>169</v>
      </c>
      <c r="H49" s="10">
        <v>236973</v>
      </c>
      <c r="I49" s="10">
        <v>0</v>
      </c>
      <c r="J49" s="10">
        <v>5342</v>
      </c>
      <c r="K49" s="10">
        <v>0</v>
      </c>
      <c r="L49" s="10">
        <v>8611</v>
      </c>
      <c r="M49" s="10">
        <v>1264</v>
      </c>
      <c r="N49" s="10">
        <v>1305</v>
      </c>
      <c r="O49" s="10">
        <v>69218</v>
      </c>
      <c r="P49" s="10">
        <v>5780</v>
      </c>
      <c r="Q49" s="10">
        <v>0</v>
      </c>
      <c r="R49" s="10">
        <v>6100</v>
      </c>
      <c r="S49" s="10">
        <v>0</v>
      </c>
      <c r="T49" s="57">
        <f t="shared" si="1"/>
        <v>334593</v>
      </c>
      <c r="U49" s="2"/>
    </row>
    <row r="50" spans="2:21" ht="17.25">
      <c r="B50" s="7">
        <v>3</v>
      </c>
      <c r="C50" s="8" t="s">
        <v>170</v>
      </c>
      <c r="D50" s="8"/>
      <c r="E50" s="8"/>
      <c r="F50" s="8"/>
      <c r="G50" s="70" t="s">
        <v>171</v>
      </c>
      <c r="H50" s="10">
        <v>236939</v>
      </c>
      <c r="I50" s="10">
        <v>811</v>
      </c>
      <c r="J50" s="10">
        <v>5342</v>
      </c>
      <c r="K50" s="10">
        <v>2341</v>
      </c>
      <c r="L50" s="10">
        <v>7167</v>
      </c>
      <c r="M50" s="10">
        <v>-507</v>
      </c>
      <c r="N50" s="10">
        <v>1305</v>
      </c>
      <c r="O50" s="10">
        <v>69218</v>
      </c>
      <c r="P50" s="10">
        <v>5885</v>
      </c>
      <c r="Q50" s="10">
        <v>2565</v>
      </c>
      <c r="R50" s="10">
        <v>6100</v>
      </c>
      <c r="S50" s="10">
        <v>5307</v>
      </c>
      <c r="T50" s="57">
        <f t="shared" si="1"/>
        <v>342473</v>
      </c>
      <c r="U50" s="2"/>
    </row>
    <row r="51" spans="2:21" ht="17.25">
      <c r="B51" s="7">
        <v>4</v>
      </c>
      <c r="C51" s="8" t="s">
        <v>172</v>
      </c>
      <c r="D51" s="8"/>
      <c r="E51" s="8"/>
      <c r="F51" s="8"/>
      <c r="G51" s="70" t="s">
        <v>173</v>
      </c>
      <c r="H51" s="10">
        <v>0</v>
      </c>
      <c r="I51" s="10">
        <v>0</v>
      </c>
      <c r="J51" s="10">
        <v>0</v>
      </c>
      <c r="K51" s="10">
        <v>0</v>
      </c>
      <c r="L51" s="10">
        <v>1558</v>
      </c>
      <c r="M51" s="10">
        <v>0</v>
      </c>
      <c r="N51" s="10">
        <v>0</v>
      </c>
      <c r="O51" s="10">
        <v>0</v>
      </c>
      <c r="P51" s="10">
        <v>28555</v>
      </c>
      <c r="Q51" s="10">
        <v>4000</v>
      </c>
      <c r="R51" s="10">
        <v>0</v>
      </c>
      <c r="S51" s="10">
        <v>0</v>
      </c>
      <c r="T51" s="57">
        <f t="shared" si="1"/>
        <v>34113</v>
      </c>
      <c r="U51" s="2"/>
    </row>
    <row r="52" spans="2:21" ht="17.25">
      <c r="B52" s="2">
        <v>5</v>
      </c>
      <c r="C52" s="8" t="s">
        <v>174</v>
      </c>
      <c r="D52" s="8"/>
      <c r="E52" s="8"/>
      <c r="F52" s="8"/>
      <c r="G52" s="70" t="s">
        <v>175</v>
      </c>
      <c r="H52" s="10">
        <v>58</v>
      </c>
      <c r="I52" s="10">
        <v>0</v>
      </c>
      <c r="J52" s="10">
        <v>46334</v>
      </c>
      <c r="K52" s="10">
        <v>12502</v>
      </c>
      <c r="L52" s="10">
        <v>3803</v>
      </c>
      <c r="M52" s="10">
        <v>1939</v>
      </c>
      <c r="N52" s="10">
        <v>8914</v>
      </c>
      <c r="O52" s="10">
        <v>35175</v>
      </c>
      <c r="P52" s="10">
        <v>24858</v>
      </c>
      <c r="Q52" s="10">
        <v>1435</v>
      </c>
      <c r="R52" s="10">
        <v>9200</v>
      </c>
      <c r="S52" s="10">
        <v>1475</v>
      </c>
      <c r="T52" s="57">
        <f t="shared" si="1"/>
        <v>145693</v>
      </c>
      <c r="U52" s="2"/>
    </row>
    <row r="53" spans="2:21" ht="17.25">
      <c r="B53" s="50"/>
      <c r="C53" s="8" t="s">
        <v>176</v>
      </c>
      <c r="D53" s="8"/>
      <c r="E53" s="8"/>
      <c r="F53" s="8"/>
      <c r="G53" s="69"/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57">
        <f t="shared" si="1"/>
        <v>0</v>
      </c>
      <c r="U53" s="2"/>
    </row>
    <row r="54" spans="2:21" ht="17.25">
      <c r="B54" s="7">
        <v>6</v>
      </c>
      <c r="C54" s="8" t="s">
        <v>177</v>
      </c>
      <c r="D54" s="8"/>
      <c r="E54" s="8"/>
      <c r="F54" s="8"/>
      <c r="G54" s="70" t="s">
        <v>178</v>
      </c>
      <c r="H54" s="10">
        <v>0</v>
      </c>
      <c r="I54" s="10">
        <v>6149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57">
        <f t="shared" si="1"/>
        <v>6149</v>
      </c>
      <c r="U54" s="2"/>
    </row>
    <row r="55" spans="2:21" ht="17.25">
      <c r="B55" s="7">
        <v>7</v>
      </c>
      <c r="C55" s="8" t="s">
        <v>179</v>
      </c>
      <c r="D55" s="8"/>
      <c r="E55" s="8"/>
      <c r="F55" s="8"/>
      <c r="G55" s="70" t="s">
        <v>180</v>
      </c>
      <c r="H55" s="10">
        <v>236997</v>
      </c>
      <c r="I55" s="10">
        <v>-5338</v>
      </c>
      <c r="J55" s="10">
        <v>51676</v>
      </c>
      <c r="K55" s="10">
        <v>14843</v>
      </c>
      <c r="L55" s="10">
        <v>9412</v>
      </c>
      <c r="M55" s="10">
        <v>1432</v>
      </c>
      <c r="N55" s="10">
        <v>10219</v>
      </c>
      <c r="O55" s="10">
        <v>104393</v>
      </c>
      <c r="P55" s="10">
        <v>2188</v>
      </c>
      <c r="Q55" s="10">
        <v>0</v>
      </c>
      <c r="R55" s="10">
        <v>15300</v>
      </c>
      <c r="S55" s="10">
        <v>6782</v>
      </c>
      <c r="T55" s="57">
        <f t="shared" si="1"/>
        <v>447904</v>
      </c>
      <c r="U55" s="2"/>
    </row>
    <row r="56" spans="2:21" ht="17.25">
      <c r="B56" s="7">
        <v>8</v>
      </c>
      <c r="C56" s="8" t="s">
        <v>181</v>
      </c>
      <c r="D56" s="8"/>
      <c r="E56" s="8"/>
      <c r="F56" s="8"/>
      <c r="G56" s="69"/>
      <c r="H56" s="10">
        <v>1265545</v>
      </c>
      <c r="I56" s="10">
        <v>0</v>
      </c>
      <c r="J56" s="10">
        <v>0</v>
      </c>
      <c r="K56" s="10">
        <v>0</v>
      </c>
      <c r="L56" s="10">
        <v>132000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327600</v>
      </c>
      <c r="S56" s="10">
        <v>0</v>
      </c>
      <c r="T56" s="57">
        <f t="shared" si="1"/>
        <v>1725145</v>
      </c>
      <c r="U56" s="2"/>
    </row>
    <row r="57" spans="2:21" ht="17.25">
      <c r="B57" s="7">
        <v>9</v>
      </c>
      <c r="C57" s="8" t="s">
        <v>182</v>
      </c>
      <c r="D57" s="8"/>
      <c r="E57" s="8"/>
      <c r="F57" s="8"/>
      <c r="G57" s="70" t="s">
        <v>183</v>
      </c>
      <c r="H57" s="10">
        <v>236915</v>
      </c>
      <c r="I57" s="10">
        <v>0</v>
      </c>
      <c r="J57" s="10">
        <v>0</v>
      </c>
      <c r="K57" s="10">
        <v>0</v>
      </c>
      <c r="L57" s="10">
        <v>7650</v>
      </c>
      <c r="M57" s="10">
        <v>0</v>
      </c>
      <c r="N57" s="10">
        <v>0</v>
      </c>
      <c r="O57" s="10">
        <v>0</v>
      </c>
      <c r="P57" s="10">
        <v>0</v>
      </c>
      <c r="Q57" s="10">
        <v>5460</v>
      </c>
      <c r="R57" s="10">
        <v>15300</v>
      </c>
      <c r="S57" s="10">
        <v>0</v>
      </c>
      <c r="T57" s="57">
        <f t="shared" si="1"/>
        <v>265325</v>
      </c>
      <c r="U57" s="2"/>
    </row>
    <row r="58" spans="2:21" ht="17.25">
      <c r="B58" s="2">
        <v>10</v>
      </c>
      <c r="C58" t="s">
        <v>184</v>
      </c>
      <c r="F58" s="356" t="s">
        <v>185</v>
      </c>
      <c r="G58" s="68"/>
      <c r="H58" s="12">
        <v>82</v>
      </c>
      <c r="I58" s="12">
        <v>0</v>
      </c>
      <c r="J58" s="12">
        <v>51676</v>
      </c>
      <c r="K58" s="12">
        <v>14843</v>
      </c>
      <c r="L58" s="12">
        <v>1762</v>
      </c>
      <c r="M58" s="12">
        <v>1432</v>
      </c>
      <c r="N58" s="12">
        <v>10219</v>
      </c>
      <c r="O58" s="12">
        <v>104393</v>
      </c>
      <c r="P58" s="12">
        <v>2188</v>
      </c>
      <c r="Q58" s="12">
        <v>0</v>
      </c>
      <c r="R58" s="12">
        <v>0</v>
      </c>
      <c r="S58" s="12">
        <v>6782</v>
      </c>
      <c r="T58" s="56">
        <f t="shared" si="1"/>
        <v>193377</v>
      </c>
      <c r="U58" s="2"/>
    </row>
    <row r="59" spans="2:21" ht="17.25">
      <c r="B59" s="7"/>
      <c r="C59" s="377" t="s">
        <v>260</v>
      </c>
      <c r="D59" s="378"/>
      <c r="E59" s="8"/>
      <c r="F59" s="58" t="s">
        <v>186</v>
      </c>
      <c r="G59" s="69"/>
      <c r="H59" s="10">
        <v>0</v>
      </c>
      <c r="I59" s="10">
        <v>5338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5460</v>
      </c>
      <c r="R59" s="10">
        <v>0</v>
      </c>
      <c r="S59" s="10">
        <v>0</v>
      </c>
      <c r="T59" s="57">
        <f t="shared" si="1"/>
        <v>10798</v>
      </c>
      <c r="U59" s="2"/>
    </row>
    <row r="60" spans="2:22" ht="17.25">
      <c r="B60" s="7">
        <v>11</v>
      </c>
      <c r="C60" s="8" t="s">
        <v>187</v>
      </c>
      <c r="D60" s="8"/>
      <c r="E60" s="8"/>
      <c r="F60" s="8"/>
      <c r="G60" s="69"/>
      <c r="H60" s="59">
        <f aca="true" t="shared" si="2" ref="H60:T60">IF(H20+H45=0,0,ROUND((H9/(H20+H45)*100),1))</f>
        <v>68</v>
      </c>
      <c r="I60" s="59">
        <f t="shared" si="2"/>
        <v>65</v>
      </c>
      <c r="J60" s="59">
        <f t="shared" si="2"/>
        <v>59.3</v>
      </c>
      <c r="K60" s="59">
        <f t="shared" si="2"/>
        <v>53.8</v>
      </c>
      <c r="L60" s="59">
        <f t="shared" si="2"/>
        <v>63.6</v>
      </c>
      <c r="M60" s="59">
        <f t="shared" si="2"/>
        <v>57.4</v>
      </c>
      <c r="N60" s="59">
        <f t="shared" si="2"/>
        <v>62.3</v>
      </c>
      <c r="O60" s="59">
        <f t="shared" si="2"/>
        <v>60.1</v>
      </c>
      <c r="P60" s="59">
        <f t="shared" si="2"/>
        <v>66.6</v>
      </c>
      <c r="Q60" s="59">
        <f t="shared" si="2"/>
        <v>48.2</v>
      </c>
      <c r="R60" s="59">
        <f t="shared" si="2"/>
        <v>44.7</v>
      </c>
      <c r="S60" s="59">
        <f t="shared" si="2"/>
        <v>36.7</v>
      </c>
      <c r="T60" s="60">
        <f t="shared" si="2"/>
        <v>60.1</v>
      </c>
      <c r="U60" s="2"/>
      <c r="V60" s="61"/>
    </row>
    <row r="61" spans="2:21" ht="17.25">
      <c r="B61" s="7">
        <v>12</v>
      </c>
      <c r="C61" s="8" t="s">
        <v>188</v>
      </c>
      <c r="D61" s="8"/>
      <c r="E61" s="8"/>
      <c r="F61" s="8"/>
      <c r="G61" s="70" t="s">
        <v>189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57">
        <f>SUM(H61:S61)</f>
        <v>0</v>
      </c>
      <c r="U61" s="2"/>
    </row>
    <row r="62" spans="2:21" ht="17.25">
      <c r="B62" s="7">
        <v>13</v>
      </c>
      <c r="C62" s="8" t="s">
        <v>190</v>
      </c>
      <c r="D62" s="8"/>
      <c r="E62" s="8"/>
      <c r="F62" s="8"/>
      <c r="G62" s="70" t="s">
        <v>191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57">
        <f>SUM(H62:S62)</f>
        <v>0</v>
      </c>
      <c r="U62" s="2"/>
    </row>
    <row r="63" spans="2:21" ht="18" thickBot="1">
      <c r="B63" s="4">
        <v>14</v>
      </c>
      <c r="C63" s="1" t="s">
        <v>192</v>
      </c>
      <c r="D63" s="1"/>
      <c r="E63" s="1"/>
      <c r="F63" s="1"/>
      <c r="G63" s="66"/>
      <c r="H63" s="14">
        <v>10361732</v>
      </c>
      <c r="I63" s="14">
        <v>1010272</v>
      </c>
      <c r="J63" s="14">
        <v>5921198</v>
      </c>
      <c r="K63" s="14">
        <v>2578543</v>
      </c>
      <c r="L63" s="14">
        <v>2015313</v>
      </c>
      <c r="M63" s="14">
        <v>320879</v>
      </c>
      <c r="N63" s="14">
        <v>2747237</v>
      </c>
      <c r="O63" s="14">
        <v>3706835</v>
      </c>
      <c r="P63" s="14">
        <v>2992648</v>
      </c>
      <c r="Q63" s="14">
        <v>1457280</v>
      </c>
      <c r="R63" s="14">
        <v>1263408</v>
      </c>
      <c r="S63" s="14">
        <v>1247738</v>
      </c>
      <c r="T63" s="55">
        <f>SUM(H63:S63)</f>
        <v>35623083</v>
      </c>
      <c r="U63" s="2"/>
    </row>
    <row r="64" spans="8:20" ht="17.25">
      <c r="H64" s="62">
        <v>0</v>
      </c>
      <c r="I64" s="62"/>
      <c r="J64" s="62">
        <v>9.5</v>
      </c>
      <c r="K64" s="62"/>
      <c r="L64" s="62"/>
      <c r="M64" s="62"/>
      <c r="N64" s="62"/>
      <c r="O64" s="62">
        <v>9.78</v>
      </c>
      <c r="P64" s="62">
        <v>9.49</v>
      </c>
      <c r="Q64" s="62">
        <v>0</v>
      </c>
      <c r="R64" s="62">
        <v>0</v>
      </c>
      <c r="S64" s="62"/>
      <c r="T64" s="62"/>
    </row>
    <row r="66" spans="8:20" ht="17.25"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</sheetData>
  <mergeCells count="1">
    <mergeCell ref="C59:D59"/>
  </mergeCells>
  <printOptions/>
  <pageMargins left="0.8661417322834646" right="0.5905511811023623" top="0.7086614173228347" bottom="0.7086614173228347" header="0.5118110236220472" footer="0.5118110236220472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AA29"/>
  <sheetViews>
    <sheetView showZeros="0" defaultGridColor="0" zoomScale="75" zoomScaleNormal="75" colorId="22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12.66015625" defaultRowHeight="18"/>
  <cols>
    <col min="1" max="1" width="1.66015625" style="71" customWidth="1"/>
    <col min="2" max="2" width="15.66015625" style="71" customWidth="1"/>
    <col min="3" max="3" width="12.66015625" style="71" customWidth="1"/>
    <col min="4" max="7" width="10.66015625" style="71" customWidth="1"/>
    <col min="8" max="16" width="12.66015625" style="71" customWidth="1"/>
    <col min="17" max="17" width="1.66015625" style="71" customWidth="1"/>
    <col min="18" max="18" width="10.66015625" style="71" customWidth="1"/>
    <col min="19" max="25" width="10.66015625" style="0" customWidth="1"/>
    <col min="26" max="27" width="10.66015625" style="71" customWidth="1"/>
    <col min="28" max="16384" width="12.66015625" style="71" customWidth="1"/>
  </cols>
  <sheetData>
    <row r="1" ht="30" customHeight="1">
      <c r="B1" s="71" t="s">
        <v>0</v>
      </c>
    </row>
    <row r="2" ht="30" customHeight="1"/>
    <row r="3" spans="2:16" ht="27.75" customHeight="1" thickBot="1">
      <c r="B3" s="72" t="s">
        <v>193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 t="s">
        <v>109</v>
      </c>
    </row>
    <row r="4" spans="2:17" ht="27.75" customHeight="1">
      <c r="B4" s="73"/>
      <c r="C4" s="73"/>
      <c r="D4" s="74" t="s">
        <v>57</v>
      </c>
      <c r="E4" s="75" t="s">
        <v>194</v>
      </c>
      <c r="F4" s="75" t="s">
        <v>195</v>
      </c>
      <c r="G4" s="75" t="s">
        <v>196</v>
      </c>
      <c r="H4" s="76"/>
      <c r="I4" s="77" t="s">
        <v>197</v>
      </c>
      <c r="J4" s="78" t="s">
        <v>198</v>
      </c>
      <c r="K4" s="76"/>
      <c r="L4" s="77" t="s">
        <v>199</v>
      </c>
      <c r="M4" s="78"/>
      <c r="N4" s="78"/>
      <c r="O4" s="78"/>
      <c r="P4" s="78"/>
      <c r="Q4" s="73"/>
    </row>
    <row r="5" spans="2:17" ht="27.75" customHeight="1">
      <c r="B5" s="73"/>
      <c r="C5" s="73"/>
      <c r="D5" s="76"/>
      <c r="E5" s="76"/>
      <c r="F5" s="76"/>
      <c r="G5" s="76"/>
      <c r="H5" s="76"/>
      <c r="I5" s="76"/>
      <c r="J5" s="76"/>
      <c r="K5" s="76"/>
      <c r="L5" s="76"/>
      <c r="M5" s="362"/>
      <c r="N5" s="363"/>
      <c r="O5" s="76"/>
      <c r="P5" s="76"/>
      <c r="Q5" s="73"/>
    </row>
    <row r="6" spans="2:17" ht="27.75" customHeight="1">
      <c r="B6" s="79" t="s">
        <v>200</v>
      </c>
      <c r="C6" s="79" t="s">
        <v>201</v>
      </c>
      <c r="D6" s="80" t="s">
        <v>202</v>
      </c>
      <c r="E6" s="80" t="s">
        <v>203</v>
      </c>
      <c r="F6" s="80" t="s">
        <v>204</v>
      </c>
      <c r="G6" s="80" t="s">
        <v>205</v>
      </c>
      <c r="H6" s="80" t="s">
        <v>206</v>
      </c>
      <c r="I6" s="80" t="s">
        <v>482</v>
      </c>
      <c r="J6" s="80" t="s">
        <v>483</v>
      </c>
      <c r="K6" s="80" t="s">
        <v>207</v>
      </c>
      <c r="L6" s="80" t="s">
        <v>208</v>
      </c>
      <c r="M6" s="364" t="s">
        <v>209</v>
      </c>
      <c r="N6" s="365" t="s">
        <v>413</v>
      </c>
      <c r="O6" s="80" t="s">
        <v>210</v>
      </c>
      <c r="P6" s="80" t="s">
        <v>205</v>
      </c>
      <c r="Q6" s="73"/>
    </row>
    <row r="7" spans="2:17" ht="27.75" customHeight="1">
      <c r="B7" s="73"/>
      <c r="C7" s="73"/>
      <c r="D7" s="76"/>
      <c r="E7" s="76"/>
      <c r="F7" s="76"/>
      <c r="G7" s="76"/>
      <c r="H7" s="76"/>
      <c r="I7" s="80" t="s">
        <v>484</v>
      </c>
      <c r="J7" s="341" t="s">
        <v>486</v>
      </c>
      <c r="K7" s="80" t="s">
        <v>211</v>
      </c>
      <c r="L7" s="76"/>
      <c r="M7" s="81" t="s">
        <v>212</v>
      </c>
      <c r="N7" s="81" t="s">
        <v>213</v>
      </c>
      <c r="O7" s="76"/>
      <c r="P7" s="76"/>
      <c r="Q7" s="73"/>
    </row>
    <row r="8" spans="2:25" ht="27.75" customHeight="1" thickBot="1">
      <c r="B8" s="82"/>
      <c r="C8" s="82"/>
      <c r="D8" s="83"/>
      <c r="E8" s="83"/>
      <c r="F8" s="83"/>
      <c r="G8" s="83"/>
      <c r="H8" s="83"/>
      <c r="I8" s="83"/>
      <c r="J8" s="342" t="s">
        <v>487</v>
      </c>
      <c r="K8" s="83"/>
      <c r="L8" s="83"/>
      <c r="M8" s="84"/>
      <c r="N8" s="84"/>
      <c r="O8" s="83"/>
      <c r="P8" s="83"/>
      <c r="Q8" s="73"/>
      <c r="T8" s="358" t="s">
        <v>512</v>
      </c>
      <c r="U8" s="358" t="s">
        <v>513</v>
      </c>
      <c r="V8" s="359" t="s">
        <v>514</v>
      </c>
      <c r="W8" s="359" t="s">
        <v>515</v>
      </c>
      <c r="X8" s="358" t="s">
        <v>516</v>
      </c>
      <c r="Y8" s="358" t="s">
        <v>517</v>
      </c>
    </row>
    <row r="9" spans="2:25" ht="27.75" customHeight="1">
      <c r="B9" s="128" t="s">
        <v>263</v>
      </c>
      <c r="C9" s="123">
        <f>SUM(D9:G9)</f>
        <v>1078</v>
      </c>
      <c r="D9" s="124">
        <v>0</v>
      </c>
      <c r="E9" s="124">
        <v>245</v>
      </c>
      <c r="F9" s="124">
        <v>833</v>
      </c>
      <c r="G9" s="124">
        <v>0</v>
      </c>
      <c r="H9" s="124">
        <f>SUM(I9:J9)</f>
        <v>26046</v>
      </c>
      <c r="I9" s="125">
        <v>13024</v>
      </c>
      <c r="J9" s="124">
        <v>13022</v>
      </c>
      <c r="K9" s="124">
        <f>+C9+H9</f>
        <v>27124</v>
      </c>
      <c r="L9" s="124">
        <v>21840</v>
      </c>
      <c r="M9" s="126">
        <v>1078</v>
      </c>
      <c r="N9" s="126">
        <v>20762</v>
      </c>
      <c r="O9" s="124">
        <v>0</v>
      </c>
      <c r="P9" s="127">
        <v>5284</v>
      </c>
      <c r="Q9" s="73"/>
      <c r="T9" s="360">
        <f>ROUND(Y9/X9,2)</f>
        <v>130.62</v>
      </c>
      <c r="U9" s="361">
        <f>ROUND(L9/$X9,2)</f>
        <v>316.52</v>
      </c>
      <c r="V9" s="361">
        <f>ROUND(M9/$X9,2)</f>
        <v>15.62</v>
      </c>
      <c r="W9" s="361">
        <f>ROUND(N9/$X9,2)</f>
        <v>300.9</v>
      </c>
      <c r="X9" s="43">
        <f>'施設・概要２'!F$24</f>
        <v>69</v>
      </c>
      <c r="Y9" s="43">
        <f>'損益計算'!E$11</f>
        <v>9013</v>
      </c>
    </row>
    <row r="10" spans="2:25" ht="27.75" customHeight="1">
      <c r="B10" s="92" t="s">
        <v>4</v>
      </c>
      <c r="C10" s="87">
        <f>SUM(D10:G10)</f>
        <v>196095</v>
      </c>
      <c r="D10" s="88">
        <v>670</v>
      </c>
      <c r="E10" s="88">
        <v>0</v>
      </c>
      <c r="F10" s="88">
        <v>100695</v>
      </c>
      <c r="G10" s="88">
        <v>94730</v>
      </c>
      <c r="H10" s="88">
        <f>SUM(I10:J10)</f>
        <v>281083</v>
      </c>
      <c r="I10" s="119">
        <v>114070</v>
      </c>
      <c r="J10" s="88">
        <v>167013</v>
      </c>
      <c r="K10" s="88">
        <f>+C10+H10</f>
        <v>477178</v>
      </c>
      <c r="L10" s="88">
        <v>259349</v>
      </c>
      <c r="M10" s="89">
        <v>194351</v>
      </c>
      <c r="N10" s="89">
        <v>64998</v>
      </c>
      <c r="O10" s="88">
        <v>998</v>
      </c>
      <c r="P10" s="335">
        <v>216831</v>
      </c>
      <c r="Q10" s="73"/>
      <c r="T10" s="360">
        <f aca="true" t="shared" si="0" ref="T10:T26">ROUND(Y10/X10,2)</f>
        <v>190.31</v>
      </c>
      <c r="U10" s="361">
        <f aca="true" t="shared" si="1" ref="U10:U26">ROUND(L10/$X10,2)</f>
        <v>277.97</v>
      </c>
      <c r="V10" s="361">
        <f aca="true" t="shared" si="2" ref="V10:V26">ROUND(M10/$X10,2)</f>
        <v>208.31</v>
      </c>
      <c r="W10" s="361">
        <f aca="true" t="shared" si="3" ref="W10:W26">ROUND(N10/$X10,2)</f>
        <v>69.67</v>
      </c>
      <c r="X10" s="43">
        <f>'施設・概要２'!G$24</f>
        <v>933</v>
      </c>
      <c r="Y10" s="43">
        <f>'損益計算'!F$11</f>
        <v>177561</v>
      </c>
    </row>
    <row r="11" spans="2:25" ht="27.75" customHeight="1">
      <c r="B11" s="92" t="s">
        <v>423</v>
      </c>
      <c r="C11" s="87">
        <f>SUM(D11:G11)</f>
        <v>162264</v>
      </c>
      <c r="D11" s="88">
        <v>8672</v>
      </c>
      <c r="E11" s="88">
        <v>0</v>
      </c>
      <c r="F11" s="88">
        <v>0</v>
      </c>
      <c r="G11" s="88">
        <v>153592</v>
      </c>
      <c r="H11" s="88">
        <f>SUM(I11:J11)</f>
        <v>209160</v>
      </c>
      <c r="I11" s="119">
        <v>93149</v>
      </c>
      <c r="J11" s="88">
        <v>116011</v>
      </c>
      <c r="K11" s="88">
        <f>+C11+H11</f>
        <v>371424</v>
      </c>
      <c r="L11" s="88">
        <v>288030</v>
      </c>
      <c r="M11" s="89">
        <v>156858</v>
      </c>
      <c r="N11" s="89">
        <v>131172</v>
      </c>
      <c r="O11" s="88">
        <v>0</v>
      </c>
      <c r="P11" s="335">
        <v>83394</v>
      </c>
      <c r="Q11" s="73"/>
      <c r="T11" s="360">
        <f t="shared" si="0"/>
        <v>114.46</v>
      </c>
      <c r="U11" s="361">
        <f t="shared" si="1"/>
        <v>522.74</v>
      </c>
      <c r="V11" s="361">
        <f t="shared" si="2"/>
        <v>284.68</v>
      </c>
      <c r="W11" s="361">
        <f t="shared" si="3"/>
        <v>238.06</v>
      </c>
      <c r="X11" s="43">
        <f>'施設・概要２'!H$24</f>
        <v>551</v>
      </c>
      <c r="Y11" s="43">
        <f>'損益計算'!G$11</f>
        <v>63065</v>
      </c>
    </row>
    <row r="12" spans="2:25" ht="27.75" customHeight="1">
      <c r="B12" s="134" t="s">
        <v>415</v>
      </c>
      <c r="C12" s="135">
        <f aca="true" t="shared" si="4" ref="C12:C27">SUM(D12:G12)</f>
        <v>26060</v>
      </c>
      <c r="D12" s="136">
        <v>2632</v>
      </c>
      <c r="E12" s="136">
        <v>0</v>
      </c>
      <c r="F12" s="136">
        <v>11189</v>
      </c>
      <c r="G12" s="136">
        <v>12239</v>
      </c>
      <c r="H12" s="136">
        <f>SUM(I12:J12)</f>
        <v>59365</v>
      </c>
      <c r="I12" s="137">
        <v>22265</v>
      </c>
      <c r="J12" s="136">
        <v>37100</v>
      </c>
      <c r="K12" s="136">
        <f>+C12+H12</f>
        <v>85425</v>
      </c>
      <c r="L12" s="136">
        <v>33626</v>
      </c>
      <c r="M12" s="138">
        <v>25592</v>
      </c>
      <c r="N12" s="138">
        <v>8034</v>
      </c>
      <c r="O12" s="136">
        <v>0</v>
      </c>
      <c r="P12" s="139">
        <v>51799</v>
      </c>
      <c r="Q12" s="73"/>
      <c r="T12" s="360">
        <f t="shared" si="0"/>
        <v>183.58</v>
      </c>
      <c r="U12" s="361">
        <f t="shared" si="1"/>
        <v>934.06</v>
      </c>
      <c r="V12" s="361">
        <f t="shared" si="2"/>
        <v>710.89</v>
      </c>
      <c r="W12" s="361">
        <f t="shared" si="3"/>
        <v>223.17</v>
      </c>
      <c r="X12" s="43">
        <f>'施設・概要２'!I$24</f>
        <v>36</v>
      </c>
      <c r="Y12" s="43">
        <f>'損益計算'!H$11</f>
        <v>6609</v>
      </c>
    </row>
    <row r="13" spans="2:25" ht="27.75" customHeight="1" thickBot="1">
      <c r="B13" s="234" t="s">
        <v>416</v>
      </c>
      <c r="C13" s="140">
        <f t="shared" si="4"/>
        <v>82608</v>
      </c>
      <c r="D13" s="141">
        <v>0</v>
      </c>
      <c r="E13" s="141">
        <v>0</v>
      </c>
      <c r="F13" s="141">
        <v>72712</v>
      </c>
      <c r="G13" s="141">
        <v>9896</v>
      </c>
      <c r="H13" s="141">
        <f>SUM(I13:J13)</f>
        <v>271606</v>
      </c>
      <c r="I13" s="141">
        <v>111130</v>
      </c>
      <c r="J13" s="141">
        <v>160476</v>
      </c>
      <c r="K13" s="141">
        <f>+C13+H13</f>
        <v>354214</v>
      </c>
      <c r="L13" s="141">
        <v>238126</v>
      </c>
      <c r="M13" s="142">
        <v>81001</v>
      </c>
      <c r="N13" s="142">
        <v>157125</v>
      </c>
      <c r="O13" s="83">
        <v>0</v>
      </c>
      <c r="P13" s="139">
        <v>116088</v>
      </c>
      <c r="Q13" s="73"/>
      <c r="T13" s="360">
        <f t="shared" si="0"/>
        <v>122.15</v>
      </c>
      <c r="U13" s="361">
        <f t="shared" si="1"/>
        <v>308.45</v>
      </c>
      <c r="V13" s="361">
        <f t="shared" si="2"/>
        <v>104.92</v>
      </c>
      <c r="W13" s="361">
        <f t="shared" si="3"/>
        <v>203.53</v>
      </c>
      <c r="X13" s="43">
        <f>'施設・概要２'!J$24</f>
        <v>772</v>
      </c>
      <c r="Y13" s="43">
        <f>'損益計算'!I$11</f>
        <v>94303</v>
      </c>
    </row>
    <row r="14" spans="2:25" ht="27" customHeight="1" thickBot="1">
      <c r="B14" s="235" t="s">
        <v>409</v>
      </c>
      <c r="C14" s="114">
        <f t="shared" si="4"/>
        <v>468105</v>
      </c>
      <c r="D14" s="115">
        <f aca="true" t="shared" si="5" ref="D14:P14">SUM(D9:D13)</f>
        <v>11974</v>
      </c>
      <c r="E14" s="115">
        <f t="shared" si="5"/>
        <v>245</v>
      </c>
      <c r="F14" s="115">
        <f t="shared" si="5"/>
        <v>185429</v>
      </c>
      <c r="G14" s="115">
        <f t="shared" si="5"/>
        <v>270457</v>
      </c>
      <c r="H14" s="115">
        <f t="shared" si="5"/>
        <v>847260</v>
      </c>
      <c r="I14" s="120">
        <f t="shared" si="5"/>
        <v>353638</v>
      </c>
      <c r="J14" s="115">
        <f t="shared" si="5"/>
        <v>493622</v>
      </c>
      <c r="K14" s="115">
        <f t="shared" si="5"/>
        <v>1315365</v>
      </c>
      <c r="L14" s="115">
        <f t="shared" si="5"/>
        <v>840971</v>
      </c>
      <c r="M14" s="116">
        <f t="shared" si="5"/>
        <v>458880</v>
      </c>
      <c r="N14" s="116">
        <f t="shared" si="5"/>
        <v>382091</v>
      </c>
      <c r="O14" s="115">
        <f t="shared" si="5"/>
        <v>998</v>
      </c>
      <c r="P14" s="117">
        <f t="shared" si="5"/>
        <v>473396</v>
      </c>
      <c r="T14" s="360"/>
      <c r="X14" s="43"/>
      <c r="Y14" s="43"/>
    </row>
    <row r="15" spans="1:27" ht="27.75" customHeight="1">
      <c r="A15" s="85">
        <v>242039</v>
      </c>
      <c r="B15" s="288" t="s">
        <v>429</v>
      </c>
      <c r="C15" s="87">
        <f t="shared" si="4"/>
        <v>424767</v>
      </c>
      <c r="D15" s="88">
        <v>15973</v>
      </c>
      <c r="E15" s="88">
        <v>0</v>
      </c>
      <c r="F15" s="88">
        <v>190882</v>
      </c>
      <c r="G15" s="88">
        <v>217912</v>
      </c>
      <c r="H15" s="88">
        <f aca="true" t="shared" si="6" ref="H15:H26">SUM(I15:J15)</f>
        <v>544015</v>
      </c>
      <c r="I15" s="88">
        <v>234014</v>
      </c>
      <c r="J15" s="88">
        <v>310001</v>
      </c>
      <c r="K15" s="88">
        <f aca="true" t="shared" si="7" ref="K15:K26">+C15+H15</f>
        <v>968782</v>
      </c>
      <c r="L15" s="88">
        <v>661046</v>
      </c>
      <c r="M15" s="89">
        <v>402037</v>
      </c>
      <c r="N15" s="89">
        <v>259009</v>
      </c>
      <c r="O15" s="88">
        <v>0</v>
      </c>
      <c r="P15" s="88">
        <v>307736</v>
      </c>
      <c r="Q15" s="73"/>
      <c r="T15" s="360">
        <f t="shared" si="0"/>
        <v>131.16</v>
      </c>
      <c r="U15" s="361">
        <f t="shared" si="1"/>
        <v>527.57</v>
      </c>
      <c r="V15" s="361">
        <f t="shared" si="2"/>
        <v>320.86</v>
      </c>
      <c r="W15" s="361">
        <f t="shared" si="3"/>
        <v>206.71</v>
      </c>
      <c r="X15" s="43">
        <f>'施設・概要２'!K$24</f>
        <v>1253</v>
      </c>
      <c r="Y15" s="43">
        <f>'歳入歳出'!H$11</f>
        <v>164343</v>
      </c>
      <c r="AA15" s="90"/>
    </row>
    <row r="16" spans="1:27" ht="27.75" customHeight="1">
      <c r="A16" s="85">
        <v>242110</v>
      </c>
      <c r="B16" s="86" t="s">
        <v>5</v>
      </c>
      <c r="C16" s="87">
        <f t="shared" si="4"/>
        <v>72084</v>
      </c>
      <c r="D16" s="88">
        <v>2159</v>
      </c>
      <c r="E16" s="88">
        <v>2480</v>
      </c>
      <c r="F16" s="88">
        <v>49143</v>
      </c>
      <c r="G16" s="88">
        <v>18302</v>
      </c>
      <c r="H16" s="88">
        <f t="shared" si="6"/>
        <v>99680</v>
      </c>
      <c r="I16" s="88">
        <v>38801</v>
      </c>
      <c r="J16" s="88">
        <v>60879</v>
      </c>
      <c r="K16" s="88">
        <f t="shared" si="7"/>
        <v>171764</v>
      </c>
      <c r="L16" s="88">
        <v>116988</v>
      </c>
      <c r="M16" s="89">
        <v>70700</v>
      </c>
      <c r="N16" s="89">
        <v>46288</v>
      </c>
      <c r="O16" s="88">
        <v>0</v>
      </c>
      <c r="P16" s="88">
        <v>54776</v>
      </c>
      <c r="Q16" s="73"/>
      <c r="T16" s="360">
        <f t="shared" si="0"/>
        <v>158.32</v>
      </c>
      <c r="U16" s="361">
        <f t="shared" si="1"/>
        <v>364.45</v>
      </c>
      <c r="V16" s="361">
        <f t="shared" si="2"/>
        <v>220.25</v>
      </c>
      <c r="W16" s="361">
        <f t="shared" si="3"/>
        <v>144.2</v>
      </c>
      <c r="X16" s="43">
        <f>'施設・概要２'!L$24</f>
        <v>321</v>
      </c>
      <c r="Y16" s="43">
        <f>'歳入歳出'!I$11</f>
        <v>50820</v>
      </c>
      <c r="AA16" s="90"/>
    </row>
    <row r="17" spans="1:27" ht="27.75" customHeight="1">
      <c r="A17" s="85"/>
      <c r="B17" s="288" t="s">
        <v>414</v>
      </c>
      <c r="C17" s="87">
        <f t="shared" si="4"/>
        <v>193395</v>
      </c>
      <c r="D17" s="88">
        <v>6170</v>
      </c>
      <c r="E17" s="88">
        <v>10833</v>
      </c>
      <c r="F17" s="88">
        <v>0</v>
      </c>
      <c r="G17" s="88">
        <v>176392</v>
      </c>
      <c r="H17" s="88">
        <f t="shared" si="6"/>
        <v>356964</v>
      </c>
      <c r="I17" s="88">
        <v>132802</v>
      </c>
      <c r="J17" s="88">
        <v>224162</v>
      </c>
      <c r="K17" s="88">
        <f t="shared" si="7"/>
        <v>550359</v>
      </c>
      <c r="L17" s="88">
        <v>449522</v>
      </c>
      <c r="M17" s="89">
        <v>186401</v>
      </c>
      <c r="N17" s="89">
        <v>263121</v>
      </c>
      <c r="O17" s="88">
        <v>0</v>
      </c>
      <c r="P17" s="88">
        <v>100837</v>
      </c>
      <c r="Q17" s="73"/>
      <c r="T17" s="360">
        <f t="shared" si="0"/>
        <v>114.13</v>
      </c>
      <c r="U17" s="361">
        <f t="shared" si="1"/>
        <v>307.47</v>
      </c>
      <c r="V17" s="361">
        <f t="shared" si="2"/>
        <v>127.5</v>
      </c>
      <c r="W17" s="361">
        <f t="shared" si="3"/>
        <v>179.97</v>
      </c>
      <c r="X17" s="43">
        <f>'施設・概要２'!M$24</f>
        <v>1462</v>
      </c>
      <c r="Y17" s="43">
        <f>'歳入歳出'!J$11</f>
        <v>166852</v>
      </c>
      <c r="AA17" s="90"/>
    </row>
    <row r="18" spans="1:27" ht="27.75" customHeight="1">
      <c r="A18" s="85"/>
      <c r="B18" s="288" t="s">
        <v>415</v>
      </c>
      <c r="C18" s="87">
        <f t="shared" si="4"/>
        <v>115512</v>
      </c>
      <c r="D18" s="88">
        <v>9685</v>
      </c>
      <c r="E18" s="88">
        <v>0</v>
      </c>
      <c r="F18" s="88">
        <v>59375</v>
      </c>
      <c r="G18" s="88">
        <v>46452</v>
      </c>
      <c r="H18" s="88">
        <f t="shared" si="6"/>
        <v>210407</v>
      </c>
      <c r="I18" s="88">
        <v>57467</v>
      </c>
      <c r="J18" s="88">
        <v>152940</v>
      </c>
      <c r="K18" s="88">
        <f t="shared" si="7"/>
        <v>325919</v>
      </c>
      <c r="L18" s="88">
        <v>166618</v>
      </c>
      <c r="M18" s="89">
        <v>112552</v>
      </c>
      <c r="N18" s="89">
        <v>54066</v>
      </c>
      <c r="O18" s="88">
        <v>0</v>
      </c>
      <c r="P18" s="88">
        <v>159301</v>
      </c>
      <c r="Q18" s="73"/>
      <c r="T18" s="360">
        <f t="shared" si="0"/>
        <v>204.31</v>
      </c>
      <c r="U18" s="361">
        <f t="shared" si="1"/>
        <v>666.47</v>
      </c>
      <c r="V18" s="361">
        <f t="shared" si="2"/>
        <v>450.21</v>
      </c>
      <c r="W18" s="361">
        <f t="shared" si="3"/>
        <v>216.26</v>
      </c>
      <c r="X18" s="43">
        <f>'施設・概要２'!N$24</f>
        <v>250</v>
      </c>
      <c r="Y18" s="43">
        <f>'歳入歳出'!K$11</f>
        <v>51077</v>
      </c>
      <c r="AA18" s="90"/>
    </row>
    <row r="19" spans="1:27" ht="27.75" customHeight="1">
      <c r="A19" s="85"/>
      <c r="B19" s="288" t="s">
        <v>416</v>
      </c>
      <c r="C19" s="87">
        <f t="shared" si="4"/>
        <v>27380</v>
      </c>
      <c r="D19" s="88">
        <v>1066</v>
      </c>
      <c r="E19" s="88">
        <v>0</v>
      </c>
      <c r="F19" s="88">
        <v>23668</v>
      </c>
      <c r="G19" s="88">
        <v>2646</v>
      </c>
      <c r="H19" s="88">
        <f t="shared" si="6"/>
        <v>66082</v>
      </c>
      <c r="I19" s="88">
        <v>33542</v>
      </c>
      <c r="J19" s="88">
        <v>32540</v>
      </c>
      <c r="K19" s="88">
        <f t="shared" si="7"/>
        <v>93462</v>
      </c>
      <c r="L19" s="88">
        <v>53034</v>
      </c>
      <c r="M19" s="89">
        <v>27380</v>
      </c>
      <c r="N19" s="89">
        <v>25654</v>
      </c>
      <c r="O19" s="88">
        <v>0</v>
      </c>
      <c r="P19" s="88">
        <v>40428</v>
      </c>
      <c r="Q19" s="73"/>
      <c r="T19" s="360">
        <f t="shared" si="0"/>
        <v>181.96</v>
      </c>
      <c r="U19" s="361">
        <f t="shared" si="1"/>
        <v>387.11</v>
      </c>
      <c r="V19" s="361">
        <f t="shared" si="2"/>
        <v>199.85</v>
      </c>
      <c r="W19" s="361">
        <f t="shared" si="3"/>
        <v>187.26</v>
      </c>
      <c r="X19" s="43">
        <f>'施設・概要２'!O$24</f>
        <v>137</v>
      </c>
      <c r="Y19" s="43">
        <f>'歳入歳出'!L$11</f>
        <v>24928</v>
      </c>
      <c r="AA19" s="90"/>
    </row>
    <row r="20" spans="1:27" ht="27.75" customHeight="1">
      <c r="A20" s="85">
        <v>243035</v>
      </c>
      <c r="B20" s="86" t="s">
        <v>6</v>
      </c>
      <c r="C20" s="87">
        <f t="shared" si="4"/>
        <v>15547</v>
      </c>
      <c r="D20" s="88">
        <v>995</v>
      </c>
      <c r="E20" s="88">
        <v>0</v>
      </c>
      <c r="F20" s="88">
        <v>13141</v>
      </c>
      <c r="G20" s="88">
        <v>1411</v>
      </c>
      <c r="H20" s="88">
        <f t="shared" si="6"/>
        <v>28956</v>
      </c>
      <c r="I20" s="88">
        <v>11754</v>
      </c>
      <c r="J20" s="88">
        <v>17202</v>
      </c>
      <c r="K20" s="88">
        <f t="shared" si="7"/>
        <v>44503</v>
      </c>
      <c r="L20" s="88">
        <v>39659</v>
      </c>
      <c r="M20" s="89">
        <v>15547</v>
      </c>
      <c r="N20" s="89">
        <v>24112</v>
      </c>
      <c r="O20" s="88">
        <v>0</v>
      </c>
      <c r="P20" s="88">
        <v>4844</v>
      </c>
      <c r="Q20" s="73"/>
      <c r="T20" s="360">
        <f t="shared" si="0"/>
        <v>64.37</v>
      </c>
      <c r="U20" s="361">
        <f t="shared" si="1"/>
        <v>461.15</v>
      </c>
      <c r="V20" s="361">
        <f t="shared" si="2"/>
        <v>180.78</v>
      </c>
      <c r="W20" s="361">
        <f t="shared" si="3"/>
        <v>280.37</v>
      </c>
      <c r="X20" s="43">
        <f>'施設・概要２'!P$24</f>
        <v>86</v>
      </c>
      <c r="Y20" s="43">
        <f>'歳入歳出'!M$11</f>
        <v>5536</v>
      </c>
      <c r="AA20" s="90"/>
    </row>
    <row r="21" spans="1:27" ht="27.75" customHeight="1">
      <c r="A21" s="85">
        <v>243248</v>
      </c>
      <c r="B21" s="86" t="s">
        <v>8</v>
      </c>
      <c r="C21" s="87">
        <f t="shared" si="4"/>
        <v>97166</v>
      </c>
      <c r="D21" s="88">
        <v>0</v>
      </c>
      <c r="E21" s="88">
        <v>0</v>
      </c>
      <c r="F21" s="88">
        <v>0</v>
      </c>
      <c r="G21" s="88">
        <v>97166</v>
      </c>
      <c r="H21" s="88">
        <f t="shared" si="6"/>
        <v>197403</v>
      </c>
      <c r="I21" s="88">
        <v>86279</v>
      </c>
      <c r="J21" s="88">
        <v>111124</v>
      </c>
      <c r="K21" s="88">
        <f t="shared" si="7"/>
        <v>294569</v>
      </c>
      <c r="L21" s="88">
        <v>238333</v>
      </c>
      <c r="M21" s="89">
        <v>92507</v>
      </c>
      <c r="N21" s="89">
        <v>145826</v>
      </c>
      <c r="O21" s="88">
        <v>0</v>
      </c>
      <c r="P21" s="88">
        <v>56236</v>
      </c>
      <c r="Q21" s="73"/>
      <c r="T21" s="360">
        <f t="shared" si="0"/>
        <v>114.45</v>
      </c>
      <c r="U21" s="361">
        <f t="shared" si="1"/>
        <v>271.76</v>
      </c>
      <c r="V21" s="361">
        <f t="shared" si="2"/>
        <v>105.48</v>
      </c>
      <c r="W21" s="361">
        <f t="shared" si="3"/>
        <v>166.28</v>
      </c>
      <c r="X21" s="43">
        <f>'施設・概要２'!Q$24</f>
        <v>877</v>
      </c>
      <c r="Y21" s="43">
        <f>'歳入歳出'!N$11</f>
        <v>100377</v>
      </c>
      <c r="AA21" s="90"/>
    </row>
    <row r="22" spans="1:27" ht="27.75" customHeight="1">
      <c r="A22" s="85">
        <v>243418</v>
      </c>
      <c r="B22" s="86" t="s">
        <v>9</v>
      </c>
      <c r="C22" s="87">
        <f t="shared" si="4"/>
        <v>85947</v>
      </c>
      <c r="D22" s="88">
        <v>0</v>
      </c>
      <c r="E22" s="88">
        <v>0</v>
      </c>
      <c r="F22" s="88">
        <v>0</v>
      </c>
      <c r="G22" s="88">
        <v>85947</v>
      </c>
      <c r="H22" s="88">
        <f t="shared" si="6"/>
        <v>193420</v>
      </c>
      <c r="I22" s="88">
        <v>81856</v>
      </c>
      <c r="J22" s="88">
        <v>111564</v>
      </c>
      <c r="K22" s="88">
        <f t="shared" si="7"/>
        <v>279367</v>
      </c>
      <c r="L22" s="88">
        <v>138025</v>
      </c>
      <c r="M22" s="89">
        <v>80059</v>
      </c>
      <c r="N22" s="89">
        <v>57966</v>
      </c>
      <c r="O22" s="88">
        <v>0</v>
      </c>
      <c r="P22" s="88">
        <v>141342</v>
      </c>
      <c r="Q22" s="73"/>
      <c r="T22" s="360">
        <f t="shared" si="0"/>
        <v>139.5</v>
      </c>
      <c r="U22" s="361">
        <f t="shared" si="1"/>
        <v>381.28</v>
      </c>
      <c r="V22" s="361">
        <f t="shared" si="2"/>
        <v>221.16</v>
      </c>
      <c r="W22" s="361">
        <f t="shared" si="3"/>
        <v>160.13</v>
      </c>
      <c r="X22" s="43">
        <f>'施設・概要２'!R$24</f>
        <v>362</v>
      </c>
      <c r="Y22" s="43">
        <f>'歳入歳出'!O$11</f>
        <v>50499</v>
      </c>
      <c r="AA22" s="90"/>
    </row>
    <row r="23" spans="1:27" ht="27.75" customHeight="1">
      <c r="A23" s="85">
        <v>244414</v>
      </c>
      <c r="B23" s="91" t="s">
        <v>214</v>
      </c>
      <c r="C23" s="87">
        <f t="shared" si="4"/>
        <v>38610</v>
      </c>
      <c r="D23" s="88">
        <v>4573</v>
      </c>
      <c r="E23" s="88">
        <v>0</v>
      </c>
      <c r="F23" s="88">
        <v>0</v>
      </c>
      <c r="G23" s="88">
        <v>34037</v>
      </c>
      <c r="H23" s="88">
        <f t="shared" si="6"/>
        <v>99585</v>
      </c>
      <c r="I23" s="88">
        <v>50668</v>
      </c>
      <c r="J23" s="88">
        <v>48917</v>
      </c>
      <c r="K23" s="88">
        <f t="shared" si="7"/>
        <v>138195</v>
      </c>
      <c r="L23" s="88">
        <v>75886</v>
      </c>
      <c r="M23" s="89">
        <v>37640</v>
      </c>
      <c r="N23" s="89">
        <v>38246</v>
      </c>
      <c r="O23" s="88">
        <v>0</v>
      </c>
      <c r="P23" s="88">
        <v>62309</v>
      </c>
      <c r="Q23" s="73"/>
      <c r="T23" s="360">
        <f t="shared" si="0"/>
        <v>129.29</v>
      </c>
      <c r="U23" s="361">
        <f t="shared" si="1"/>
        <v>356.27</v>
      </c>
      <c r="V23" s="361">
        <f t="shared" si="2"/>
        <v>176.71</v>
      </c>
      <c r="W23" s="361">
        <f t="shared" si="3"/>
        <v>179.56</v>
      </c>
      <c r="X23" s="43">
        <f>'施設・概要２'!S$24</f>
        <v>213</v>
      </c>
      <c r="Y23" s="43">
        <f>'歳入歳出'!P$11</f>
        <v>27539</v>
      </c>
      <c r="AA23" s="90"/>
    </row>
    <row r="24" spans="1:27" ht="27.75" customHeight="1">
      <c r="A24" s="85"/>
      <c r="B24" s="92" t="s">
        <v>480</v>
      </c>
      <c r="C24" s="87">
        <f t="shared" si="4"/>
        <v>27073</v>
      </c>
      <c r="D24" s="88">
        <v>6326</v>
      </c>
      <c r="E24" s="88">
        <v>0</v>
      </c>
      <c r="F24" s="88">
        <v>18721</v>
      </c>
      <c r="G24" s="88">
        <v>2026</v>
      </c>
      <c r="H24" s="88">
        <f t="shared" si="6"/>
        <v>79359</v>
      </c>
      <c r="I24" s="88">
        <v>21666</v>
      </c>
      <c r="J24" s="88">
        <v>57693</v>
      </c>
      <c r="K24" s="88">
        <f t="shared" si="7"/>
        <v>106432</v>
      </c>
      <c r="L24" s="88">
        <v>80808</v>
      </c>
      <c r="M24" s="89">
        <v>27073</v>
      </c>
      <c r="N24" s="89">
        <v>53735</v>
      </c>
      <c r="O24" s="88">
        <v>0</v>
      </c>
      <c r="P24" s="88">
        <v>25624</v>
      </c>
      <c r="Q24" s="73"/>
      <c r="T24" s="360">
        <f t="shared" si="0"/>
        <v>184.37</v>
      </c>
      <c r="U24" s="361">
        <f t="shared" si="1"/>
        <v>542.34</v>
      </c>
      <c r="V24" s="361">
        <f t="shared" si="2"/>
        <v>181.7</v>
      </c>
      <c r="W24" s="361">
        <f t="shared" si="3"/>
        <v>360.64</v>
      </c>
      <c r="X24" s="43">
        <f>'施設・概要２'!T$24</f>
        <v>149</v>
      </c>
      <c r="Y24" s="43">
        <f>'歳入歳出'!Q$11</f>
        <v>27471</v>
      </c>
      <c r="AA24" s="90"/>
    </row>
    <row r="25" spans="1:27" ht="27.75" customHeight="1">
      <c r="A25" s="85">
        <v>244643</v>
      </c>
      <c r="B25" s="288" t="s">
        <v>481</v>
      </c>
      <c r="C25" s="87">
        <f t="shared" si="4"/>
        <v>38030</v>
      </c>
      <c r="D25" s="88">
        <v>0</v>
      </c>
      <c r="E25" s="88">
        <v>0</v>
      </c>
      <c r="F25" s="88">
        <v>25591</v>
      </c>
      <c r="G25" s="88">
        <v>12439</v>
      </c>
      <c r="H25" s="88">
        <f t="shared" si="6"/>
        <v>99153</v>
      </c>
      <c r="I25" s="88">
        <v>23269</v>
      </c>
      <c r="J25" s="88">
        <v>75884</v>
      </c>
      <c r="K25" s="88">
        <f t="shared" si="7"/>
        <v>137183</v>
      </c>
      <c r="L25" s="88">
        <v>82297</v>
      </c>
      <c r="M25" s="89">
        <v>38030</v>
      </c>
      <c r="N25" s="89">
        <v>44267</v>
      </c>
      <c r="O25" s="88">
        <v>0</v>
      </c>
      <c r="P25" s="88">
        <v>54886</v>
      </c>
      <c r="Q25" s="73"/>
      <c r="T25" s="360">
        <f t="shared" si="0"/>
        <v>198.93</v>
      </c>
      <c r="U25" s="361">
        <f t="shared" si="1"/>
        <v>968.2</v>
      </c>
      <c r="V25" s="361">
        <f t="shared" si="2"/>
        <v>447.41</v>
      </c>
      <c r="W25" s="361">
        <f t="shared" si="3"/>
        <v>520.79</v>
      </c>
      <c r="X25" s="43">
        <f>'施設・概要２'!U$24</f>
        <v>85</v>
      </c>
      <c r="Y25" s="43">
        <f>'歳入歳出'!R$11</f>
        <v>16909</v>
      </c>
      <c r="AA25" s="90"/>
    </row>
    <row r="26" spans="1:27" ht="27.75" customHeight="1" thickBot="1">
      <c r="A26" s="85">
        <v>245615</v>
      </c>
      <c r="B26" s="110" t="s">
        <v>13</v>
      </c>
      <c r="C26" s="111">
        <f t="shared" si="4"/>
        <v>38790</v>
      </c>
      <c r="D26" s="112">
        <v>7111</v>
      </c>
      <c r="E26" s="112">
        <v>0</v>
      </c>
      <c r="F26" s="112">
        <v>29948</v>
      </c>
      <c r="G26" s="112">
        <v>1731</v>
      </c>
      <c r="H26" s="112">
        <f t="shared" si="6"/>
        <v>146903</v>
      </c>
      <c r="I26" s="112">
        <v>24124</v>
      </c>
      <c r="J26" s="112">
        <v>122779</v>
      </c>
      <c r="K26" s="112">
        <f t="shared" si="7"/>
        <v>185693</v>
      </c>
      <c r="L26" s="112">
        <v>134035</v>
      </c>
      <c r="M26" s="113">
        <v>38790</v>
      </c>
      <c r="N26" s="113">
        <v>95245</v>
      </c>
      <c r="O26" s="112">
        <v>0</v>
      </c>
      <c r="P26" s="112">
        <v>51658</v>
      </c>
      <c r="Q26" s="73"/>
      <c r="T26" s="360">
        <f t="shared" si="0"/>
        <v>135.97</v>
      </c>
      <c r="U26" s="361">
        <f t="shared" si="1"/>
        <v>404.94</v>
      </c>
      <c r="V26" s="361">
        <f t="shared" si="2"/>
        <v>117.19</v>
      </c>
      <c r="W26" s="361">
        <f t="shared" si="3"/>
        <v>287.75</v>
      </c>
      <c r="X26" s="43">
        <f>'施設・概要２'!V$24</f>
        <v>331</v>
      </c>
      <c r="Y26" s="43">
        <f>'歳入歳出'!S$11</f>
        <v>45006</v>
      </c>
      <c r="AA26" s="90"/>
    </row>
    <row r="27" spans="2:17" ht="27.75" customHeight="1" thickBot="1">
      <c r="B27" s="235" t="s">
        <v>426</v>
      </c>
      <c r="C27" s="114">
        <f t="shared" si="4"/>
        <v>1174301</v>
      </c>
      <c r="D27" s="115">
        <f aca="true" t="shared" si="8" ref="D27:P27">SUM(D15:D26)</f>
        <v>54058</v>
      </c>
      <c r="E27" s="115">
        <f t="shared" si="8"/>
        <v>13313</v>
      </c>
      <c r="F27" s="115">
        <f t="shared" si="8"/>
        <v>410469</v>
      </c>
      <c r="G27" s="115">
        <f t="shared" si="8"/>
        <v>696461</v>
      </c>
      <c r="H27" s="115">
        <f t="shared" si="8"/>
        <v>2121927</v>
      </c>
      <c r="I27" s="120">
        <f t="shared" si="8"/>
        <v>796242</v>
      </c>
      <c r="J27" s="115">
        <f t="shared" si="8"/>
        <v>1325685</v>
      </c>
      <c r="K27" s="115">
        <f t="shared" si="8"/>
        <v>3296228</v>
      </c>
      <c r="L27" s="115">
        <f t="shared" si="8"/>
        <v>2236251</v>
      </c>
      <c r="M27" s="116">
        <f t="shared" si="8"/>
        <v>1128716</v>
      </c>
      <c r="N27" s="116">
        <f t="shared" si="8"/>
        <v>1107535</v>
      </c>
      <c r="O27" s="115">
        <f t="shared" si="8"/>
        <v>0</v>
      </c>
      <c r="P27" s="117">
        <f t="shared" si="8"/>
        <v>1059977</v>
      </c>
      <c r="Q27" s="73"/>
    </row>
    <row r="29" spans="3:18" ht="17.25">
      <c r="C29" s="118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</sheetData>
  <printOptions/>
  <pageMargins left="0.8661417322834646" right="0" top="0.7086614173228347" bottom="0.31496062992125984" header="0.5118110236220472" footer="0.5118110236220472"/>
  <pageSetup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Z99"/>
  <sheetViews>
    <sheetView showZeros="0" defaultGridColor="0" zoomScale="75" zoomScaleNormal="75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12.66015625" defaultRowHeight="18"/>
  <cols>
    <col min="1" max="1" width="1.66015625" style="0" customWidth="1"/>
    <col min="2" max="4" width="2.66015625" style="0" customWidth="1"/>
    <col min="5" max="5" width="20.66015625" style="0" customWidth="1"/>
    <col min="6" max="6" width="10.66015625" style="0" customWidth="1"/>
    <col min="7" max="25" width="12.16015625" style="0" customWidth="1"/>
    <col min="26" max="26" width="1.66015625" style="0" customWidth="1"/>
  </cols>
  <sheetData>
    <row r="1" ht="19.5" customHeight="1">
      <c r="B1" t="s">
        <v>0</v>
      </c>
    </row>
    <row r="2" ht="19.5" customHeight="1"/>
    <row r="3" spans="2:25" ht="19.5" customHeight="1" thickBot="1">
      <c r="B3" s="1" t="s">
        <v>215</v>
      </c>
      <c r="C3" s="1"/>
      <c r="D3" s="1"/>
      <c r="E3" s="1"/>
      <c r="F3" s="1"/>
      <c r="G3" s="1"/>
      <c r="H3" s="1"/>
      <c r="I3" s="1"/>
      <c r="J3" s="1"/>
      <c r="K3" s="1"/>
      <c r="L3" s="21"/>
      <c r="M3" s="1"/>
      <c r="N3" s="1"/>
      <c r="O3" s="1"/>
      <c r="P3" s="1"/>
      <c r="Q3" s="1"/>
      <c r="R3" s="1"/>
      <c r="S3" s="1"/>
      <c r="T3" s="1" t="s">
        <v>109</v>
      </c>
      <c r="U3" s="1"/>
      <c r="V3" s="1"/>
      <c r="W3" s="1"/>
      <c r="X3" s="1"/>
      <c r="Y3" s="1"/>
    </row>
    <row r="4" spans="2:26" ht="19.5" customHeight="1">
      <c r="B4" s="290"/>
      <c r="C4" s="366"/>
      <c r="D4" s="366"/>
      <c r="E4" s="366"/>
      <c r="F4" s="64"/>
      <c r="G4" s="25"/>
      <c r="H4" s="39"/>
      <c r="I4" s="39"/>
      <c r="J4" s="32"/>
      <c r="K4" s="21"/>
      <c r="L4" s="52"/>
      <c r="M4" s="42"/>
      <c r="N4" s="42"/>
      <c r="O4" s="42"/>
      <c r="P4" s="42"/>
      <c r="Q4" s="42"/>
      <c r="R4" s="42"/>
      <c r="S4" s="42"/>
      <c r="T4" s="32"/>
      <c r="U4" s="32"/>
      <c r="V4" s="32"/>
      <c r="W4" s="3"/>
      <c r="X4" s="3"/>
      <c r="Y4" s="52"/>
      <c r="Z4" s="2"/>
    </row>
    <row r="5" spans="2:26" ht="19.5" customHeight="1">
      <c r="B5" s="2"/>
      <c r="C5" s="21"/>
      <c r="D5" s="21"/>
      <c r="E5" s="21" t="s">
        <v>216</v>
      </c>
      <c r="F5" s="65"/>
      <c r="G5" s="26"/>
      <c r="H5" s="40"/>
      <c r="I5" s="40"/>
      <c r="J5" s="33"/>
      <c r="K5" s="21"/>
      <c r="L5" s="53"/>
      <c r="M5" s="3"/>
      <c r="N5" s="3"/>
      <c r="O5" s="3"/>
      <c r="P5" s="3"/>
      <c r="Q5" s="3"/>
      <c r="R5" s="3"/>
      <c r="S5" s="3"/>
      <c r="T5" s="33"/>
      <c r="U5" s="33"/>
      <c r="V5" s="33"/>
      <c r="W5" s="3"/>
      <c r="X5" s="3"/>
      <c r="Y5" s="53"/>
      <c r="Z5" s="2"/>
    </row>
    <row r="6" spans="2:26" ht="19.5" customHeight="1">
      <c r="B6" s="2"/>
      <c r="C6" s="21"/>
      <c r="D6" s="21"/>
      <c r="E6" s="21"/>
      <c r="F6" s="65"/>
      <c r="G6" s="27" t="s">
        <v>263</v>
      </c>
      <c r="H6" s="41" t="s">
        <v>4</v>
      </c>
      <c r="I6" s="41" t="s">
        <v>418</v>
      </c>
      <c r="J6" s="63" t="s">
        <v>415</v>
      </c>
      <c r="K6" s="38" t="s">
        <v>416</v>
      </c>
      <c r="L6" s="54" t="s">
        <v>412</v>
      </c>
      <c r="M6" s="18" t="s">
        <v>429</v>
      </c>
      <c r="N6" s="18" t="s">
        <v>5</v>
      </c>
      <c r="O6" s="18" t="s">
        <v>422</v>
      </c>
      <c r="P6" s="18" t="s">
        <v>420</v>
      </c>
      <c r="Q6" s="18" t="s">
        <v>421</v>
      </c>
      <c r="R6" s="18" t="s">
        <v>6</v>
      </c>
      <c r="S6" s="18" t="s">
        <v>8</v>
      </c>
      <c r="T6" s="63" t="s">
        <v>9</v>
      </c>
      <c r="U6" s="33" t="s">
        <v>11</v>
      </c>
      <c r="V6" s="63" t="s">
        <v>431</v>
      </c>
      <c r="W6" s="18" t="s">
        <v>481</v>
      </c>
      <c r="X6" s="18" t="s">
        <v>13</v>
      </c>
      <c r="Y6" s="54" t="s">
        <v>14</v>
      </c>
      <c r="Z6" s="2"/>
    </row>
    <row r="7" spans="2:26" ht="19.5" customHeight="1">
      <c r="B7" s="2"/>
      <c r="C7" s="21" t="s">
        <v>217</v>
      </c>
      <c r="D7" s="21"/>
      <c r="E7" s="21"/>
      <c r="F7" s="65"/>
      <c r="G7" s="26"/>
      <c r="H7" s="40"/>
      <c r="I7" s="40"/>
      <c r="J7" s="33"/>
      <c r="K7" s="21"/>
      <c r="L7" s="53"/>
      <c r="M7" s="3"/>
      <c r="N7" s="3"/>
      <c r="O7" s="3"/>
      <c r="P7" s="3"/>
      <c r="Q7" s="3"/>
      <c r="R7" s="3"/>
      <c r="S7" s="3"/>
      <c r="T7" s="33"/>
      <c r="U7" s="33"/>
      <c r="V7" s="33"/>
      <c r="W7" s="3"/>
      <c r="X7" s="3"/>
      <c r="Y7" s="53"/>
      <c r="Z7" s="2"/>
    </row>
    <row r="8" spans="2:26" ht="19.5" customHeight="1" thickBot="1">
      <c r="B8" s="4"/>
      <c r="C8" s="1"/>
      <c r="D8" s="1"/>
      <c r="E8" s="1"/>
      <c r="F8" s="66"/>
      <c r="G8" s="133" t="s">
        <v>16</v>
      </c>
      <c r="H8" s="336" t="s">
        <v>16</v>
      </c>
      <c r="I8" s="336" t="s">
        <v>16</v>
      </c>
      <c r="J8" s="143" t="s">
        <v>16</v>
      </c>
      <c r="K8" s="129" t="s">
        <v>16</v>
      </c>
      <c r="L8" s="279" t="s">
        <v>16</v>
      </c>
      <c r="M8" s="5">
        <v>242110</v>
      </c>
      <c r="N8" s="5"/>
      <c r="O8" s="5"/>
      <c r="P8" s="5"/>
      <c r="Q8" s="5"/>
      <c r="R8" s="5">
        <v>243035</v>
      </c>
      <c r="S8" s="5">
        <v>243248</v>
      </c>
      <c r="T8" s="34">
        <v>243418</v>
      </c>
      <c r="U8" s="34">
        <v>244414</v>
      </c>
      <c r="V8" s="34"/>
      <c r="W8" s="5">
        <v>244643</v>
      </c>
      <c r="X8" s="5">
        <v>245615</v>
      </c>
      <c r="Y8" s="279" t="s">
        <v>427</v>
      </c>
      <c r="Z8" s="2"/>
    </row>
    <row r="9" spans="2:26" ht="19.5" customHeight="1">
      <c r="B9" s="2" t="s">
        <v>218</v>
      </c>
      <c r="C9" s="21"/>
      <c r="D9" s="21"/>
      <c r="E9" s="21"/>
      <c r="F9" s="65"/>
      <c r="G9" s="26"/>
      <c r="H9" s="40"/>
      <c r="I9" s="40"/>
      <c r="J9" s="33"/>
      <c r="K9" s="130"/>
      <c r="L9" s="277"/>
      <c r="M9" s="3"/>
      <c r="N9" s="3"/>
      <c r="O9" s="3"/>
      <c r="P9" s="3"/>
      <c r="Q9" s="3"/>
      <c r="R9" s="3"/>
      <c r="S9" s="3"/>
      <c r="T9" s="33"/>
      <c r="U9" s="33"/>
      <c r="V9" s="33"/>
      <c r="W9" s="3"/>
      <c r="X9" s="3"/>
      <c r="Y9" s="53"/>
      <c r="Z9" s="2"/>
    </row>
    <row r="10" spans="2:26" ht="19.5" customHeight="1">
      <c r="B10" s="2"/>
      <c r="C10" s="21" t="s">
        <v>219</v>
      </c>
      <c r="D10" s="21"/>
      <c r="E10" s="21"/>
      <c r="F10" s="65"/>
      <c r="G10" s="26"/>
      <c r="H10" s="40"/>
      <c r="I10" s="40"/>
      <c r="J10" s="33"/>
      <c r="K10" s="130"/>
      <c r="L10" s="277"/>
      <c r="M10" s="3"/>
      <c r="N10" s="3"/>
      <c r="O10" s="3"/>
      <c r="P10" s="3"/>
      <c r="Q10" s="3"/>
      <c r="R10" s="3"/>
      <c r="S10" s="3"/>
      <c r="T10" s="33"/>
      <c r="U10" s="33"/>
      <c r="V10" s="33"/>
      <c r="W10" s="3"/>
      <c r="X10" s="3"/>
      <c r="Y10" s="53"/>
      <c r="Z10" s="2"/>
    </row>
    <row r="11" spans="2:26" ht="19.5" customHeight="1">
      <c r="B11" s="2"/>
      <c r="C11" s="21"/>
      <c r="D11" s="21" t="s">
        <v>220</v>
      </c>
      <c r="E11" s="21"/>
      <c r="F11" s="67" t="s">
        <v>221</v>
      </c>
      <c r="G11" s="132">
        <v>0</v>
      </c>
      <c r="H11" s="337">
        <v>998</v>
      </c>
      <c r="I11" s="337">
        <v>0</v>
      </c>
      <c r="J11" s="144">
        <v>0</v>
      </c>
      <c r="K11" s="23">
        <v>0</v>
      </c>
      <c r="L11" s="277">
        <v>998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36">
        <v>0</v>
      </c>
      <c r="U11" s="36">
        <v>0</v>
      </c>
      <c r="V11" s="36">
        <v>0</v>
      </c>
      <c r="W11" s="12">
        <v>0</v>
      </c>
      <c r="X11" s="12">
        <v>0</v>
      </c>
      <c r="Y11" s="56">
        <f>SUM(M11:X11)</f>
        <v>0</v>
      </c>
      <c r="Z11" s="2"/>
    </row>
    <row r="12" spans="2:26" ht="19.5" customHeight="1">
      <c r="B12" s="2"/>
      <c r="C12" s="8"/>
      <c r="D12" s="8"/>
      <c r="E12" s="8"/>
      <c r="F12" s="70" t="s">
        <v>222</v>
      </c>
      <c r="G12" s="50">
        <v>0</v>
      </c>
      <c r="H12" s="109">
        <v>998</v>
      </c>
      <c r="I12" s="109">
        <v>0</v>
      </c>
      <c r="J12" s="44">
        <v>0</v>
      </c>
      <c r="K12" s="22">
        <v>0</v>
      </c>
      <c r="L12" s="280">
        <v>998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35">
        <v>0</v>
      </c>
      <c r="U12" s="35">
        <v>0</v>
      </c>
      <c r="V12" s="35">
        <v>0</v>
      </c>
      <c r="W12" s="10">
        <v>0</v>
      </c>
      <c r="X12" s="10">
        <v>0</v>
      </c>
      <c r="Y12" s="57">
        <f>SUM(M12:X12)</f>
        <v>0</v>
      </c>
      <c r="Z12" s="2"/>
    </row>
    <row r="13" spans="2:26" ht="19.5" customHeight="1">
      <c r="B13" s="2"/>
      <c r="C13" s="21" t="s">
        <v>223</v>
      </c>
      <c r="D13" s="21"/>
      <c r="E13" s="21"/>
      <c r="F13" s="65"/>
      <c r="G13" s="26"/>
      <c r="H13" s="40"/>
      <c r="I13" s="40"/>
      <c r="J13" s="33"/>
      <c r="K13" s="130"/>
      <c r="L13" s="277">
        <v>0</v>
      </c>
      <c r="M13" s="3"/>
      <c r="N13" s="3"/>
      <c r="O13" s="3"/>
      <c r="P13" s="3"/>
      <c r="Q13" s="3"/>
      <c r="R13" s="3"/>
      <c r="S13" s="3"/>
      <c r="T13" s="33"/>
      <c r="U13" s="33"/>
      <c r="V13" s="33"/>
      <c r="W13" s="3"/>
      <c r="X13" s="3"/>
      <c r="Y13" s="53"/>
      <c r="Z13" s="2"/>
    </row>
    <row r="14" spans="2:26" ht="19.5" customHeight="1">
      <c r="B14" s="2"/>
      <c r="C14" s="21"/>
      <c r="D14" s="21" t="s">
        <v>489</v>
      </c>
      <c r="E14" s="21"/>
      <c r="F14" s="67" t="s">
        <v>221</v>
      </c>
      <c r="G14" s="132">
        <v>6613</v>
      </c>
      <c r="H14" s="337">
        <v>157677</v>
      </c>
      <c r="I14" s="337">
        <v>17968</v>
      </c>
      <c r="J14" s="144">
        <v>30926</v>
      </c>
      <c r="K14" s="23">
        <v>89998</v>
      </c>
      <c r="L14" s="277">
        <v>303182</v>
      </c>
      <c r="M14" s="12">
        <v>196357</v>
      </c>
      <c r="N14" s="12">
        <v>40474</v>
      </c>
      <c r="O14" s="12">
        <v>32399</v>
      </c>
      <c r="P14" s="12">
        <v>81141</v>
      </c>
      <c r="Q14" s="12">
        <v>20578</v>
      </c>
      <c r="R14" s="12">
        <v>1114</v>
      </c>
      <c r="S14" s="12">
        <v>39351</v>
      </c>
      <c r="T14" s="36">
        <v>99137</v>
      </c>
      <c r="U14" s="36">
        <v>40384</v>
      </c>
      <c r="V14" s="36">
        <v>17482</v>
      </c>
      <c r="W14" s="12">
        <v>24728</v>
      </c>
      <c r="X14" s="12">
        <v>3317</v>
      </c>
      <c r="Y14" s="56">
        <f aca="true" t="shared" si="0" ref="Y14:Y42">SUM(M14:X14)</f>
        <v>596462</v>
      </c>
      <c r="Z14" s="2"/>
    </row>
    <row r="15" spans="2:26" ht="19.5" customHeight="1">
      <c r="B15" s="2"/>
      <c r="C15" s="21"/>
      <c r="D15" s="367" t="s">
        <v>488</v>
      </c>
      <c r="E15" s="8"/>
      <c r="F15" s="70" t="s">
        <v>222</v>
      </c>
      <c r="G15" s="50">
        <v>17671</v>
      </c>
      <c r="H15" s="109">
        <v>278984</v>
      </c>
      <c r="I15" s="109">
        <v>270205</v>
      </c>
      <c r="J15" s="44">
        <v>33739</v>
      </c>
      <c r="K15" s="22">
        <v>63282</v>
      </c>
      <c r="L15" s="280">
        <v>663881</v>
      </c>
      <c r="M15" s="10">
        <v>446408</v>
      </c>
      <c r="N15" s="10">
        <v>60809</v>
      </c>
      <c r="O15" s="10">
        <v>119165</v>
      </c>
      <c r="P15" s="10">
        <v>113608</v>
      </c>
      <c r="Q15" s="10">
        <v>20578</v>
      </c>
      <c r="R15" s="10">
        <v>19550</v>
      </c>
      <c r="S15" s="10">
        <v>57109</v>
      </c>
      <c r="T15" s="35">
        <v>108316</v>
      </c>
      <c r="U15" s="35">
        <v>43207</v>
      </c>
      <c r="V15" s="35">
        <v>23187</v>
      </c>
      <c r="W15" s="10">
        <v>41502</v>
      </c>
      <c r="X15" s="10">
        <v>12886</v>
      </c>
      <c r="Y15" s="57">
        <f t="shared" si="0"/>
        <v>1066325</v>
      </c>
      <c r="Z15" s="2"/>
    </row>
    <row r="16" spans="2:26" ht="19.5" customHeight="1">
      <c r="B16" s="2"/>
      <c r="C16" s="21"/>
      <c r="D16" s="21"/>
      <c r="E16" s="21" t="s">
        <v>224</v>
      </c>
      <c r="F16" s="67" t="s">
        <v>221</v>
      </c>
      <c r="G16" s="132">
        <v>0</v>
      </c>
      <c r="H16" s="337">
        <v>0</v>
      </c>
      <c r="I16" s="337">
        <v>0</v>
      </c>
      <c r="J16" s="144">
        <v>0</v>
      </c>
      <c r="K16" s="23">
        <v>0</v>
      </c>
      <c r="L16" s="277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456</v>
      </c>
      <c r="T16" s="36">
        <v>0</v>
      </c>
      <c r="U16" s="36">
        <v>0</v>
      </c>
      <c r="V16" s="36">
        <v>0</v>
      </c>
      <c r="W16" s="12">
        <v>0</v>
      </c>
      <c r="X16" s="12">
        <v>0</v>
      </c>
      <c r="Y16" s="56">
        <f t="shared" si="0"/>
        <v>456</v>
      </c>
      <c r="Z16" s="2"/>
    </row>
    <row r="17" spans="2:26" ht="19.5" customHeight="1">
      <c r="B17" s="2"/>
      <c r="C17" s="21"/>
      <c r="D17" s="21"/>
      <c r="E17" s="8"/>
      <c r="F17" s="70" t="s">
        <v>222</v>
      </c>
      <c r="G17" s="50">
        <v>0</v>
      </c>
      <c r="H17" s="109">
        <v>0</v>
      </c>
      <c r="I17" s="109">
        <v>0</v>
      </c>
      <c r="J17" s="44">
        <v>0</v>
      </c>
      <c r="K17" s="22">
        <v>0</v>
      </c>
      <c r="L17" s="28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456</v>
      </c>
      <c r="T17" s="35">
        <v>0</v>
      </c>
      <c r="U17" s="35">
        <v>0</v>
      </c>
      <c r="V17" s="35">
        <v>0</v>
      </c>
      <c r="W17" s="10">
        <v>0</v>
      </c>
      <c r="X17" s="10">
        <v>0</v>
      </c>
      <c r="Y17" s="57">
        <f t="shared" si="0"/>
        <v>456</v>
      </c>
      <c r="Z17" s="2"/>
    </row>
    <row r="18" spans="2:26" ht="19.5" customHeight="1">
      <c r="B18" s="2"/>
      <c r="C18" s="21"/>
      <c r="D18" s="21"/>
      <c r="E18" s="21" t="s">
        <v>225</v>
      </c>
      <c r="F18" s="67" t="s">
        <v>221</v>
      </c>
      <c r="G18" s="132">
        <v>0</v>
      </c>
      <c r="H18" s="337">
        <v>0</v>
      </c>
      <c r="I18" s="337">
        <v>0</v>
      </c>
      <c r="J18" s="144">
        <v>0</v>
      </c>
      <c r="K18" s="23">
        <v>0</v>
      </c>
      <c r="L18" s="277">
        <v>0</v>
      </c>
      <c r="M18" s="12">
        <v>3019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2</v>
      </c>
      <c r="T18" s="36">
        <v>732</v>
      </c>
      <c r="U18" s="36">
        <v>0</v>
      </c>
      <c r="V18" s="36">
        <v>0</v>
      </c>
      <c r="W18" s="12">
        <v>0</v>
      </c>
      <c r="X18" s="12">
        <v>0</v>
      </c>
      <c r="Y18" s="56">
        <f t="shared" si="0"/>
        <v>3753</v>
      </c>
      <c r="Z18" s="2"/>
    </row>
    <row r="19" spans="2:26" ht="19.5" customHeight="1">
      <c r="B19" s="2"/>
      <c r="C19" s="21"/>
      <c r="D19" s="21"/>
      <c r="E19" s="8"/>
      <c r="F19" s="70" t="s">
        <v>222</v>
      </c>
      <c r="G19" s="50">
        <v>0</v>
      </c>
      <c r="H19" s="109">
        <v>0</v>
      </c>
      <c r="I19" s="109">
        <v>0</v>
      </c>
      <c r="J19" s="44">
        <v>0</v>
      </c>
      <c r="K19" s="22">
        <v>0</v>
      </c>
      <c r="L19" s="280">
        <v>0</v>
      </c>
      <c r="M19" s="10">
        <v>3019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5</v>
      </c>
      <c r="T19" s="35">
        <v>1463</v>
      </c>
      <c r="U19" s="35">
        <v>0</v>
      </c>
      <c r="V19" s="35">
        <v>0</v>
      </c>
      <c r="W19" s="10">
        <v>0</v>
      </c>
      <c r="X19" s="10">
        <v>0</v>
      </c>
      <c r="Y19" s="57">
        <f t="shared" si="0"/>
        <v>4487</v>
      </c>
      <c r="Z19" s="2"/>
    </row>
    <row r="20" spans="2:26" ht="19.5" customHeight="1">
      <c r="B20" s="2"/>
      <c r="C20" s="21"/>
      <c r="D20" s="21"/>
      <c r="E20" s="21" t="s">
        <v>226</v>
      </c>
      <c r="F20" s="67" t="s">
        <v>221</v>
      </c>
      <c r="G20" s="132">
        <v>0</v>
      </c>
      <c r="H20" s="337">
        <v>0</v>
      </c>
      <c r="I20" s="337">
        <v>0</v>
      </c>
      <c r="J20" s="144">
        <v>0</v>
      </c>
      <c r="K20" s="23">
        <v>0</v>
      </c>
      <c r="L20" s="277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36">
        <v>0</v>
      </c>
      <c r="U20" s="36">
        <v>0</v>
      </c>
      <c r="V20" s="36">
        <v>0</v>
      </c>
      <c r="W20" s="12">
        <v>0</v>
      </c>
      <c r="X20" s="12">
        <v>0</v>
      </c>
      <c r="Y20" s="56">
        <f t="shared" si="0"/>
        <v>0</v>
      </c>
      <c r="Z20" s="2"/>
    </row>
    <row r="21" spans="2:26" ht="19.5" customHeight="1">
      <c r="B21" s="2"/>
      <c r="C21" s="21"/>
      <c r="D21" s="21"/>
      <c r="E21" s="8"/>
      <c r="F21" s="70" t="s">
        <v>222</v>
      </c>
      <c r="G21" s="50">
        <v>0</v>
      </c>
      <c r="H21" s="109">
        <v>0</v>
      </c>
      <c r="I21" s="109">
        <v>0</v>
      </c>
      <c r="J21" s="44">
        <v>0</v>
      </c>
      <c r="K21" s="22">
        <v>0</v>
      </c>
      <c r="L21" s="28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35">
        <v>0</v>
      </c>
      <c r="U21" s="35">
        <v>0</v>
      </c>
      <c r="V21" s="35">
        <v>0</v>
      </c>
      <c r="W21" s="10">
        <v>0</v>
      </c>
      <c r="X21" s="10">
        <v>0</v>
      </c>
      <c r="Y21" s="57">
        <f t="shared" si="0"/>
        <v>0</v>
      </c>
      <c r="Z21" s="2"/>
    </row>
    <row r="22" spans="2:26" ht="19.5" customHeight="1">
      <c r="B22" s="2"/>
      <c r="C22" s="21"/>
      <c r="D22" s="21"/>
      <c r="E22" s="21" t="s">
        <v>227</v>
      </c>
      <c r="F22" s="67" t="s">
        <v>221</v>
      </c>
      <c r="G22" s="132">
        <v>0</v>
      </c>
      <c r="H22" s="337">
        <v>652</v>
      </c>
      <c r="I22" s="337">
        <v>3692</v>
      </c>
      <c r="J22" s="144">
        <v>1099</v>
      </c>
      <c r="K22" s="23">
        <v>3188</v>
      </c>
      <c r="L22" s="277">
        <v>8631</v>
      </c>
      <c r="M22" s="12">
        <v>6982</v>
      </c>
      <c r="N22" s="12">
        <v>4510</v>
      </c>
      <c r="O22" s="12">
        <v>6814</v>
      </c>
      <c r="P22" s="12">
        <v>7009</v>
      </c>
      <c r="Q22" s="12">
        <v>0</v>
      </c>
      <c r="R22" s="12">
        <v>0</v>
      </c>
      <c r="S22" s="12">
        <v>4281</v>
      </c>
      <c r="T22" s="36">
        <v>5254</v>
      </c>
      <c r="U22" s="36">
        <v>1738</v>
      </c>
      <c r="V22" s="36">
        <v>0</v>
      </c>
      <c r="W22" s="12">
        <v>0</v>
      </c>
      <c r="X22" s="12">
        <v>0</v>
      </c>
      <c r="Y22" s="56">
        <f t="shared" si="0"/>
        <v>36588</v>
      </c>
      <c r="Z22" s="2"/>
    </row>
    <row r="23" spans="2:26" ht="19.5" customHeight="1">
      <c r="B23" s="2"/>
      <c r="C23" s="21"/>
      <c r="D23" s="21"/>
      <c r="E23" s="8"/>
      <c r="F23" s="70" t="s">
        <v>222</v>
      </c>
      <c r="G23" s="50">
        <v>0</v>
      </c>
      <c r="H23" s="109">
        <v>652</v>
      </c>
      <c r="I23" s="109">
        <v>7385</v>
      </c>
      <c r="J23" s="44">
        <v>2198</v>
      </c>
      <c r="K23" s="22">
        <v>6376</v>
      </c>
      <c r="L23" s="280">
        <v>16611</v>
      </c>
      <c r="M23" s="10">
        <v>9031</v>
      </c>
      <c r="N23" s="10">
        <v>9021</v>
      </c>
      <c r="O23" s="10">
        <v>13628</v>
      </c>
      <c r="P23" s="10">
        <v>14018</v>
      </c>
      <c r="Q23" s="10">
        <v>0</v>
      </c>
      <c r="R23" s="10">
        <v>0</v>
      </c>
      <c r="S23" s="10">
        <v>8562</v>
      </c>
      <c r="T23" s="35">
        <v>7467</v>
      </c>
      <c r="U23" s="35">
        <v>3476</v>
      </c>
      <c r="V23" s="35">
        <v>0</v>
      </c>
      <c r="W23" s="10">
        <v>0</v>
      </c>
      <c r="X23" s="10">
        <v>0</v>
      </c>
      <c r="Y23" s="57">
        <f t="shared" si="0"/>
        <v>65203</v>
      </c>
      <c r="Z23" s="2"/>
    </row>
    <row r="24" spans="2:26" ht="19.5" customHeight="1">
      <c r="B24" s="2"/>
      <c r="C24" s="21"/>
      <c r="D24" s="21"/>
      <c r="E24" s="21" t="s">
        <v>228</v>
      </c>
      <c r="F24" s="67" t="s">
        <v>221</v>
      </c>
      <c r="G24" s="132">
        <v>6459</v>
      </c>
      <c r="H24" s="337">
        <v>29956</v>
      </c>
      <c r="I24" s="337">
        <v>0</v>
      </c>
      <c r="J24" s="144">
        <v>8917</v>
      </c>
      <c r="K24" s="23">
        <v>13127</v>
      </c>
      <c r="L24" s="277">
        <v>58459</v>
      </c>
      <c r="M24" s="12">
        <v>0</v>
      </c>
      <c r="N24" s="12">
        <v>11807</v>
      </c>
      <c r="O24" s="12">
        <v>0</v>
      </c>
      <c r="P24" s="12">
        <v>15444</v>
      </c>
      <c r="Q24" s="12">
        <v>0</v>
      </c>
      <c r="R24" s="12">
        <v>0</v>
      </c>
      <c r="S24" s="12">
        <v>0</v>
      </c>
      <c r="T24" s="36">
        <v>15142</v>
      </c>
      <c r="U24" s="36">
        <v>0</v>
      </c>
      <c r="V24" s="36">
        <v>7986</v>
      </c>
      <c r="W24" s="12">
        <v>13475</v>
      </c>
      <c r="X24" s="12">
        <v>0</v>
      </c>
      <c r="Y24" s="56">
        <f t="shared" si="0"/>
        <v>63854</v>
      </c>
      <c r="Z24" s="2"/>
    </row>
    <row r="25" spans="2:26" ht="19.5" customHeight="1">
      <c r="B25" s="2"/>
      <c r="C25" s="21"/>
      <c r="D25" s="21"/>
      <c r="E25" s="8"/>
      <c r="F25" s="70" t="s">
        <v>222</v>
      </c>
      <c r="G25" s="50">
        <v>0</v>
      </c>
      <c r="H25" s="109">
        <v>29956</v>
      </c>
      <c r="I25" s="109">
        <v>0</v>
      </c>
      <c r="J25" s="44">
        <v>8917</v>
      </c>
      <c r="K25" s="22">
        <v>13127</v>
      </c>
      <c r="L25" s="280">
        <v>52000</v>
      </c>
      <c r="M25" s="10">
        <v>0</v>
      </c>
      <c r="N25" s="10">
        <v>11807</v>
      </c>
      <c r="O25" s="10">
        <v>0</v>
      </c>
      <c r="P25" s="10">
        <v>15444</v>
      </c>
      <c r="Q25" s="10">
        <v>0</v>
      </c>
      <c r="R25" s="10">
        <v>0</v>
      </c>
      <c r="S25" s="10">
        <v>0</v>
      </c>
      <c r="T25" s="35">
        <v>15142</v>
      </c>
      <c r="U25" s="35">
        <v>0</v>
      </c>
      <c r="V25" s="35">
        <v>7986</v>
      </c>
      <c r="W25" s="10">
        <v>13475</v>
      </c>
      <c r="X25" s="10">
        <v>0</v>
      </c>
      <c r="Y25" s="57">
        <f t="shared" si="0"/>
        <v>63854</v>
      </c>
      <c r="Z25" s="2"/>
    </row>
    <row r="26" spans="2:26" ht="19.5" customHeight="1">
      <c r="B26" s="2"/>
      <c r="C26" s="21"/>
      <c r="D26" s="21"/>
      <c r="E26" s="21" t="s">
        <v>229</v>
      </c>
      <c r="F26" s="67" t="s">
        <v>221</v>
      </c>
      <c r="G26" s="132">
        <v>0</v>
      </c>
      <c r="H26" s="337">
        <v>0</v>
      </c>
      <c r="I26" s="337">
        <v>0</v>
      </c>
      <c r="J26" s="144">
        <v>0</v>
      </c>
      <c r="K26" s="23">
        <v>0</v>
      </c>
      <c r="L26" s="277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36">
        <v>0</v>
      </c>
      <c r="U26" s="36">
        <v>0</v>
      </c>
      <c r="V26" s="36">
        <v>0</v>
      </c>
      <c r="W26" s="12">
        <v>0</v>
      </c>
      <c r="X26" s="12">
        <v>0</v>
      </c>
      <c r="Y26" s="56">
        <f t="shared" si="0"/>
        <v>0</v>
      </c>
      <c r="Z26" s="2"/>
    </row>
    <row r="27" spans="2:26" ht="19.5" customHeight="1">
      <c r="B27" s="2"/>
      <c r="C27" s="21"/>
      <c r="D27" s="21"/>
      <c r="E27" s="8"/>
      <c r="F27" s="70" t="s">
        <v>222</v>
      </c>
      <c r="G27" s="50">
        <v>0</v>
      </c>
      <c r="H27" s="109">
        <v>0</v>
      </c>
      <c r="I27" s="109">
        <v>0</v>
      </c>
      <c r="J27" s="44">
        <v>0</v>
      </c>
      <c r="K27" s="22">
        <v>0</v>
      </c>
      <c r="L27" s="28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35">
        <v>0</v>
      </c>
      <c r="U27" s="35">
        <v>0</v>
      </c>
      <c r="V27" s="35">
        <v>0</v>
      </c>
      <c r="W27" s="10">
        <v>0</v>
      </c>
      <c r="X27" s="10">
        <v>0</v>
      </c>
      <c r="Y27" s="57">
        <f t="shared" si="0"/>
        <v>0</v>
      </c>
      <c r="Z27" s="2"/>
    </row>
    <row r="28" spans="2:26" ht="19.5" customHeight="1">
      <c r="B28" s="2"/>
      <c r="C28" s="21"/>
      <c r="D28" s="21"/>
      <c r="E28" s="21" t="s">
        <v>230</v>
      </c>
      <c r="F28" s="67" t="s">
        <v>221</v>
      </c>
      <c r="G28" s="132">
        <v>154</v>
      </c>
      <c r="H28" s="337">
        <v>5909</v>
      </c>
      <c r="I28" s="337">
        <v>3248</v>
      </c>
      <c r="J28" s="144">
        <v>1450</v>
      </c>
      <c r="K28" s="23">
        <v>11023</v>
      </c>
      <c r="L28" s="277">
        <v>21784</v>
      </c>
      <c r="M28" s="12">
        <v>6931</v>
      </c>
      <c r="N28" s="12">
        <v>1707</v>
      </c>
      <c r="O28" s="12">
        <v>10788</v>
      </c>
      <c r="P28" s="12">
        <v>5225</v>
      </c>
      <c r="Q28" s="12">
        <v>1435</v>
      </c>
      <c r="R28" s="12">
        <v>100</v>
      </c>
      <c r="S28" s="12">
        <v>5470</v>
      </c>
      <c r="T28" s="36">
        <v>6480</v>
      </c>
      <c r="U28" s="36">
        <v>1197</v>
      </c>
      <c r="V28" s="36">
        <v>640</v>
      </c>
      <c r="W28" s="12">
        <v>3057</v>
      </c>
      <c r="X28" s="12">
        <v>3317</v>
      </c>
      <c r="Y28" s="56">
        <f t="shared" si="0"/>
        <v>46347</v>
      </c>
      <c r="Z28" s="2"/>
    </row>
    <row r="29" spans="2:26" ht="19.5" customHeight="1">
      <c r="B29" s="2"/>
      <c r="C29" s="21"/>
      <c r="D29" s="21"/>
      <c r="E29" s="8"/>
      <c r="F29" s="70" t="s">
        <v>222</v>
      </c>
      <c r="G29" s="50">
        <v>154</v>
      </c>
      <c r="H29" s="109">
        <v>5909</v>
      </c>
      <c r="I29" s="109">
        <v>3248</v>
      </c>
      <c r="J29" s="44">
        <v>1450</v>
      </c>
      <c r="K29" s="22">
        <v>11023</v>
      </c>
      <c r="L29" s="280">
        <v>21784</v>
      </c>
      <c r="M29" s="10">
        <v>6931</v>
      </c>
      <c r="N29" s="10">
        <v>1707</v>
      </c>
      <c r="O29" s="10">
        <v>10788</v>
      </c>
      <c r="P29" s="10">
        <v>5225</v>
      </c>
      <c r="Q29" s="10">
        <v>1435</v>
      </c>
      <c r="R29" s="10">
        <v>100</v>
      </c>
      <c r="S29" s="10">
        <v>5470</v>
      </c>
      <c r="T29" s="35">
        <v>6480</v>
      </c>
      <c r="U29" s="35">
        <v>1197</v>
      </c>
      <c r="V29" s="35">
        <v>640</v>
      </c>
      <c r="W29" s="10">
        <v>3057</v>
      </c>
      <c r="X29" s="10">
        <v>3317</v>
      </c>
      <c r="Y29" s="57">
        <f t="shared" si="0"/>
        <v>46347</v>
      </c>
      <c r="Z29" s="2"/>
    </row>
    <row r="30" spans="2:26" ht="19.5" customHeight="1">
      <c r="B30" s="2"/>
      <c r="C30" s="21"/>
      <c r="D30" s="21"/>
      <c r="E30" s="368" t="s">
        <v>519</v>
      </c>
      <c r="F30" s="369" t="s">
        <v>221</v>
      </c>
      <c r="G30" s="289">
        <v>0</v>
      </c>
      <c r="H30" s="338">
        <v>0</v>
      </c>
      <c r="I30" s="338">
        <v>0</v>
      </c>
      <c r="J30" s="98">
        <v>2095</v>
      </c>
      <c r="K30" s="274">
        <v>14488</v>
      </c>
      <c r="L30" s="277">
        <v>16583</v>
      </c>
      <c r="M30" s="96">
        <v>15516</v>
      </c>
      <c r="N30" s="96">
        <v>0</v>
      </c>
      <c r="O30" s="96">
        <v>14579</v>
      </c>
      <c r="P30" s="96">
        <v>0</v>
      </c>
      <c r="Q30" s="96">
        <v>0</v>
      </c>
      <c r="R30" s="96">
        <v>1014</v>
      </c>
      <c r="S30" s="96">
        <v>10888</v>
      </c>
      <c r="T30" s="98">
        <v>8487</v>
      </c>
      <c r="U30" s="98">
        <v>0</v>
      </c>
      <c r="V30" s="98">
        <v>0</v>
      </c>
      <c r="W30" s="96">
        <v>0</v>
      </c>
      <c r="X30" s="97">
        <v>0</v>
      </c>
      <c r="Y30" s="103">
        <f t="shared" si="0"/>
        <v>50484</v>
      </c>
      <c r="Z30" s="2"/>
    </row>
    <row r="31" spans="2:26" ht="19.5" customHeight="1">
      <c r="B31" s="2"/>
      <c r="C31" s="21"/>
      <c r="D31" s="21"/>
      <c r="E31" s="99" t="s">
        <v>520</v>
      </c>
      <c r="F31" s="370" t="s">
        <v>222</v>
      </c>
      <c r="G31" s="107">
        <v>0</v>
      </c>
      <c r="H31" s="339">
        <v>0</v>
      </c>
      <c r="I31" s="339">
        <v>0</v>
      </c>
      <c r="J31" s="102">
        <v>3809</v>
      </c>
      <c r="K31" s="275">
        <v>14488</v>
      </c>
      <c r="L31" s="280">
        <v>18297</v>
      </c>
      <c r="M31" s="100">
        <v>28212</v>
      </c>
      <c r="N31" s="100">
        <v>0</v>
      </c>
      <c r="O31" s="100">
        <v>26507</v>
      </c>
      <c r="P31" s="100">
        <v>0</v>
      </c>
      <c r="Q31" s="100">
        <v>0</v>
      </c>
      <c r="R31" s="100">
        <v>1014</v>
      </c>
      <c r="S31" s="100">
        <v>10888</v>
      </c>
      <c r="T31" s="102">
        <v>8487</v>
      </c>
      <c r="U31" s="102">
        <v>0</v>
      </c>
      <c r="V31" s="102">
        <v>0</v>
      </c>
      <c r="W31" s="100">
        <v>0</v>
      </c>
      <c r="X31" s="101">
        <v>0</v>
      </c>
      <c r="Y31" s="104">
        <f t="shared" si="0"/>
        <v>75108</v>
      </c>
      <c r="Z31" s="2"/>
    </row>
    <row r="32" spans="2:26" ht="19.5" customHeight="1">
      <c r="B32" s="2"/>
      <c r="C32" s="21"/>
      <c r="D32" s="21"/>
      <c r="E32" s="368" t="s">
        <v>521</v>
      </c>
      <c r="F32" s="369" t="s">
        <v>221</v>
      </c>
      <c r="G32" s="106">
        <v>0</v>
      </c>
      <c r="H32" s="338">
        <v>0</v>
      </c>
      <c r="I32" s="338">
        <v>0</v>
      </c>
      <c r="J32" s="98">
        <v>0</v>
      </c>
      <c r="K32" s="276">
        <v>787</v>
      </c>
      <c r="L32" s="277">
        <v>787</v>
      </c>
      <c r="M32" s="96">
        <v>8026</v>
      </c>
      <c r="N32" s="96">
        <v>0</v>
      </c>
      <c r="O32" s="96">
        <v>0</v>
      </c>
      <c r="P32" s="96">
        <v>0</v>
      </c>
      <c r="Q32" s="96">
        <v>0</v>
      </c>
      <c r="R32" s="96">
        <v>0</v>
      </c>
      <c r="S32" s="96">
        <v>2834</v>
      </c>
      <c r="T32" s="98">
        <v>2803</v>
      </c>
      <c r="U32" s="98">
        <v>0</v>
      </c>
      <c r="V32" s="98">
        <v>0</v>
      </c>
      <c r="W32" s="96">
        <v>0</v>
      </c>
      <c r="X32" s="97">
        <v>0</v>
      </c>
      <c r="Y32" s="105">
        <f t="shared" si="0"/>
        <v>13663</v>
      </c>
      <c r="Z32" s="2"/>
    </row>
    <row r="33" spans="2:26" ht="19.5" customHeight="1">
      <c r="B33" s="2"/>
      <c r="C33" s="21"/>
      <c r="D33" s="21"/>
      <c r="E33" s="99" t="s">
        <v>522</v>
      </c>
      <c r="F33" s="370" t="s">
        <v>222</v>
      </c>
      <c r="G33" s="107">
        <v>0</v>
      </c>
      <c r="H33" s="339">
        <v>0</v>
      </c>
      <c r="I33" s="339">
        <v>0</v>
      </c>
      <c r="J33" s="102">
        <v>0</v>
      </c>
      <c r="K33" s="275">
        <v>787</v>
      </c>
      <c r="L33" s="280">
        <v>787</v>
      </c>
      <c r="M33" s="100">
        <v>8026</v>
      </c>
      <c r="N33" s="100">
        <v>0</v>
      </c>
      <c r="O33" s="100">
        <v>0</v>
      </c>
      <c r="P33" s="100">
        <v>0</v>
      </c>
      <c r="Q33" s="100">
        <v>0</v>
      </c>
      <c r="R33" s="100">
        <v>0</v>
      </c>
      <c r="S33" s="100">
        <v>2834</v>
      </c>
      <c r="T33" s="102">
        <v>2803</v>
      </c>
      <c r="U33" s="102">
        <v>0</v>
      </c>
      <c r="V33" s="102">
        <v>0</v>
      </c>
      <c r="W33" s="100">
        <v>0</v>
      </c>
      <c r="X33" s="101">
        <v>0</v>
      </c>
      <c r="Y33" s="104">
        <f t="shared" si="0"/>
        <v>13663</v>
      </c>
      <c r="Z33" s="2"/>
    </row>
    <row r="34" spans="2:26" ht="19.5" customHeight="1">
      <c r="B34" s="2"/>
      <c r="C34" s="21"/>
      <c r="D34" s="21"/>
      <c r="E34" s="368" t="s">
        <v>523</v>
      </c>
      <c r="F34" s="369" t="s">
        <v>221</v>
      </c>
      <c r="G34" s="106">
        <v>0</v>
      </c>
      <c r="H34" s="338">
        <v>3021</v>
      </c>
      <c r="I34" s="338">
        <v>1360</v>
      </c>
      <c r="J34" s="98">
        <v>0</v>
      </c>
      <c r="K34" s="276">
        <v>0</v>
      </c>
      <c r="L34" s="277">
        <v>4381</v>
      </c>
      <c r="M34" s="96"/>
      <c r="N34" s="96"/>
      <c r="O34" s="96"/>
      <c r="P34" s="96"/>
      <c r="Q34" s="96"/>
      <c r="R34" s="96"/>
      <c r="S34" s="96"/>
      <c r="T34" s="98"/>
      <c r="U34" s="98"/>
      <c r="V34" s="98"/>
      <c r="W34" s="96"/>
      <c r="X34" s="97"/>
      <c r="Y34" s="105">
        <f>SUM(M34:X34)</f>
        <v>0</v>
      </c>
      <c r="Z34" s="2"/>
    </row>
    <row r="35" spans="2:26" ht="19.5" customHeight="1">
      <c r="B35" s="2"/>
      <c r="C35" s="21"/>
      <c r="D35" s="21"/>
      <c r="E35" s="99" t="s">
        <v>524</v>
      </c>
      <c r="F35" s="370" t="s">
        <v>222</v>
      </c>
      <c r="G35" s="107">
        <v>0</v>
      </c>
      <c r="H35" s="339">
        <v>3021</v>
      </c>
      <c r="I35" s="339">
        <v>1360</v>
      </c>
      <c r="J35" s="102">
        <v>0</v>
      </c>
      <c r="K35" s="275">
        <v>0</v>
      </c>
      <c r="L35" s="280">
        <v>4381</v>
      </c>
      <c r="M35" s="100"/>
      <c r="N35" s="100"/>
      <c r="O35" s="100"/>
      <c r="P35" s="100"/>
      <c r="Q35" s="100"/>
      <c r="R35" s="100"/>
      <c r="S35" s="100"/>
      <c r="T35" s="102"/>
      <c r="U35" s="102"/>
      <c r="V35" s="102"/>
      <c r="W35" s="100"/>
      <c r="X35" s="101"/>
      <c r="Y35" s="104">
        <f>SUM(M35:X35)</f>
        <v>0</v>
      </c>
      <c r="Z35" s="2"/>
    </row>
    <row r="36" spans="2:26" ht="19.5" customHeight="1">
      <c r="B36" s="2"/>
      <c r="C36" s="21"/>
      <c r="D36" s="21"/>
      <c r="E36" s="371" t="s">
        <v>501</v>
      </c>
      <c r="F36" s="372" t="s">
        <v>221</v>
      </c>
      <c r="G36" s="106">
        <v>0</v>
      </c>
      <c r="H36" s="338">
        <v>118139</v>
      </c>
      <c r="I36" s="338">
        <v>9668</v>
      </c>
      <c r="J36" s="98">
        <v>17365</v>
      </c>
      <c r="K36" s="276">
        <v>43118</v>
      </c>
      <c r="L36" s="277">
        <v>188290</v>
      </c>
      <c r="M36" s="96">
        <v>151572</v>
      </c>
      <c r="N36" s="96">
        <v>22450</v>
      </c>
      <c r="O36" s="96">
        <v>0</v>
      </c>
      <c r="P36" s="96">
        <v>53463</v>
      </c>
      <c r="Q36" s="96">
        <v>19143</v>
      </c>
      <c r="R36" s="96">
        <v>0</v>
      </c>
      <c r="S36" s="96">
        <v>15420</v>
      </c>
      <c r="T36" s="98">
        <v>59277</v>
      </c>
      <c r="U36" s="98">
        <v>35596</v>
      </c>
      <c r="V36" s="98">
        <v>8856</v>
      </c>
      <c r="W36" s="96">
        <v>8196</v>
      </c>
      <c r="X36" s="97">
        <v>0</v>
      </c>
      <c r="Y36" s="105">
        <f>SUM(M36:X36)</f>
        <v>373973</v>
      </c>
      <c r="Z36" s="2"/>
    </row>
    <row r="37" spans="2:26" ht="19.5" customHeight="1">
      <c r="B37" s="2"/>
      <c r="C37" s="21"/>
      <c r="D37" s="21"/>
      <c r="E37" s="349" t="s">
        <v>502</v>
      </c>
      <c r="F37" s="373" t="s">
        <v>222</v>
      </c>
      <c r="G37" s="107">
        <v>0</v>
      </c>
      <c r="H37" s="339">
        <v>118139</v>
      </c>
      <c r="I37" s="339">
        <v>9668</v>
      </c>
      <c r="J37" s="102">
        <v>17365</v>
      </c>
      <c r="K37" s="275">
        <v>13214</v>
      </c>
      <c r="L37" s="280">
        <v>158386</v>
      </c>
      <c r="M37" s="100">
        <v>151572</v>
      </c>
      <c r="N37" s="100">
        <v>22450</v>
      </c>
      <c r="O37" s="100">
        <v>0</v>
      </c>
      <c r="P37" s="100">
        <v>53463</v>
      </c>
      <c r="Q37" s="100">
        <v>19143</v>
      </c>
      <c r="R37" s="100">
        <v>0</v>
      </c>
      <c r="S37" s="100">
        <v>15420</v>
      </c>
      <c r="T37" s="102">
        <v>59277</v>
      </c>
      <c r="U37" s="102">
        <v>35596</v>
      </c>
      <c r="V37" s="102">
        <v>8856</v>
      </c>
      <c r="W37" s="100">
        <v>8196</v>
      </c>
      <c r="X37" s="101">
        <v>0</v>
      </c>
      <c r="Y37" s="104">
        <f>SUM(M37:X37)</f>
        <v>373973</v>
      </c>
      <c r="Z37" s="2"/>
    </row>
    <row r="38" spans="2:26" ht="19.5" customHeight="1">
      <c r="B38" s="2"/>
      <c r="C38" s="21"/>
      <c r="D38" s="21"/>
      <c r="E38" s="368" t="s">
        <v>259</v>
      </c>
      <c r="F38" s="369" t="s">
        <v>221</v>
      </c>
      <c r="G38" s="106">
        <v>0</v>
      </c>
      <c r="H38" s="338">
        <v>0</v>
      </c>
      <c r="I38" s="338">
        <v>0</v>
      </c>
      <c r="J38" s="98">
        <v>0</v>
      </c>
      <c r="K38" s="276">
        <v>4267</v>
      </c>
      <c r="L38" s="277">
        <v>4267</v>
      </c>
      <c r="M38" s="96">
        <v>4311</v>
      </c>
      <c r="N38" s="96">
        <v>0</v>
      </c>
      <c r="O38" s="96">
        <v>218</v>
      </c>
      <c r="P38" s="96">
        <v>0</v>
      </c>
      <c r="Q38" s="96">
        <v>0</v>
      </c>
      <c r="R38" s="96">
        <v>0</v>
      </c>
      <c r="S38" s="96">
        <v>0</v>
      </c>
      <c r="T38" s="98">
        <v>962</v>
      </c>
      <c r="U38" s="98">
        <v>1853</v>
      </c>
      <c r="V38" s="98">
        <v>0</v>
      </c>
      <c r="W38" s="96">
        <v>0</v>
      </c>
      <c r="X38" s="97">
        <v>0</v>
      </c>
      <c r="Y38" s="105">
        <f t="shared" si="0"/>
        <v>7344</v>
      </c>
      <c r="Z38" s="2"/>
    </row>
    <row r="39" spans="2:26" ht="19.5" customHeight="1">
      <c r="B39" s="7"/>
      <c r="C39" s="8"/>
      <c r="D39" s="8"/>
      <c r="E39" s="8"/>
      <c r="F39" s="70" t="s">
        <v>222</v>
      </c>
      <c r="G39" s="50">
        <v>17517</v>
      </c>
      <c r="H39" s="109">
        <v>121307</v>
      </c>
      <c r="I39" s="109">
        <v>248544</v>
      </c>
      <c r="J39" s="44">
        <v>0</v>
      </c>
      <c r="K39" s="8">
        <v>4267</v>
      </c>
      <c r="L39" s="280">
        <v>391635</v>
      </c>
      <c r="M39" s="10">
        <v>239617</v>
      </c>
      <c r="N39" s="10">
        <v>15824</v>
      </c>
      <c r="O39" s="10">
        <v>68242</v>
      </c>
      <c r="P39" s="10">
        <v>25458</v>
      </c>
      <c r="Q39" s="10">
        <v>0</v>
      </c>
      <c r="R39" s="10">
        <v>18436</v>
      </c>
      <c r="S39" s="10">
        <v>13474</v>
      </c>
      <c r="T39" s="35">
        <v>7197</v>
      </c>
      <c r="U39" s="35">
        <v>2938</v>
      </c>
      <c r="V39" s="35">
        <v>5705</v>
      </c>
      <c r="W39" s="10">
        <v>16774</v>
      </c>
      <c r="X39" s="10">
        <v>9569</v>
      </c>
      <c r="Y39" s="57">
        <f t="shared" si="0"/>
        <v>423234</v>
      </c>
      <c r="Z39" s="2"/>
    </row>
    <row r="40" spans="2:26" ht="19.5" customHeight="1">
      <c r="B40" s="2" t="s">
        <v>232</v>
      </c>
      <c r="C40" s="21"/>
      <c r="D40" s="21"/>
      <c r="E40" s="21"/>
      <c r="F40" s="65"/>
      <c r="G40" s="26"/>
      <c r="H40" s="40"/>
      <c r="I40" s="40"/>
      <c r="J40" s="33"/>
      <c r="K40" s="130"/>
      <c r="L40" s="277">
        <v>0</v>
      </c>
      <c r="M40" s="3"/>
      <c r="N40" s="3"/>
      <c r="O40" s="3"/>
      <c r="P40" s="3"/>
      <c r="Q40" s="3"/>
      <c r="R40" s="3"/>
      <c r="S40" s="3"/>
      <c r="T40" s="33"/>
      <c r="U40" s="33"/>
      <c r="V40" s="33"/>
      <c r="W40" s="3"/>
      <c r="X40" s="3"/>
      <c r="Y40" s="53"/>
      <c r="Z40" s="2"/>
    </row>
    <row r="41" spans="2:26" ht="19.5" customHeight="1">
      <c r="B41" s="2"/>
      <c r="C41" s="21"/>
      <c r="D41" s="21" t="s">
        <v>490</v>
      </c>
      <c r="E41" s="8"/>
      <c r="F41" s="70" t="s">
        <v>222</v>
      </c>
      <c r="G41" s="50">
        <v>0</v>
      </c>
      <c r="H41" s="109">
        <v>22479</v>
      </c>
      <c r="I41" s="109">
        <v>0</v>
      </c>
      <c r="J41" s="44">
        <v>0</v>
      </c>
      <c r="K41" s="22">
        <v>0</v>
      </c>
      <c r="L41" s="282">
        <v>22479</v>
      </c>
      <c r="M41" s="9"/>
      <c r="N41" s="9"/>
      <c r="O41" s="9"/>
      <c r="P41" s="9"/>
      <c r="Q41" s="9"/>
      <c r="R41" s="9"/>
      <c r="S41" s="9"/>
      <c r="T41" s="44"/>
      <c r="U41" s="44"/>
      <c r="V41" s="44"/>
      <c r="W41" s="9"/>
      <c r="X41" s="9"/>
      <c r="Y41" s="57">
        <f t="shared" si="0"/>
        <v>0</v>
      </c>
      <c r="Z41" s="2"/>
    </row>
    <row r="42" spans="2:26" ht="19.5" customHeight="1">
      <c r="B42" s="2"/>
      <c r="C42" s="21"/>
      <c r="D42" s="21"/>
      <c r="E42" s="8" t="s">
        <v>231</v>
      </c>
      <c r="F42" s="343" t="s">
        <v>222</v>
      </c>
      <c r="G42" s="344">
        <v>0</v>
      </c>
      <c r="H42" s="345">
        <v>22479</v>
      </c>
      <c r="I42" s="345">
        <v>0</v>
      </c>
      <c r="J42" s="346">
        <v>0</v>
      </c>
      <c r="K42" s="347">
        <v>0</v>
      </c>
      <c r="L42" s="280">
        <v>22479</v>
      </c>
      <c r="M42" s="348"/>
      <c r="N42" s="348"/>
      <c r="O42" s="348"/>
      <c r="P42" s="348"/>
      <c r="Q42" s="348"/>
      <c r="R42" s="348"/>
      <c r="S42" s="348"/>
      <c r="T42" s="346"/>
      <c r="U42" s="346"/>
      <c r="V42" s="346"/>
      <c r="W42" s="348"/>
      <c r="X42" s="348"/>
      <c r="Y42" s="57">
        <f t="shared" si="0"/>
        <v>0</v>
      </c>
      <c r="Z42" s="2"/>
    </row>
    <row r="43" spans="2:26" ht="19.5" customHeight="1">
      <c r="B43" s="2"/>
      <c r="C43" s="21"/>
      <c r="D43" s="21" t="s">
        <v>233</v>
      </c>
      <c r="E43" s="21"/>
      <c r="F43" s="67" t="s">
        <v>221</v>
      </c>
      <c r="G43" s="132">
        <v>5130</v>
      </c>
      <c r="H43" s="337">
        <v>78911</v>
      </c>
      <c r="I43" s="337">
        <v>61254</v>
      </c>
      <c r="J43" s="144">
        <v>21869</v>
      </c>
      <c r="K43" s="23">
        <v>99362</v>
      </c>
      <c r="L43" s="277">
        <v>266526</v>
      </c>
      <c r="M43" s="12">
        <v>129929</v>
      </c>
      <c r="N43" s="12">
        <v>21598</v>
      </c>
      <c r="O43" s="12">
        <v>104491</v>
      </c>
      <c r="P43" s="12">
        <v>71151</v>
      </c>
      <c r="Q43" s="12">
        <v>19850</v>
      </c>
      <c r="R43" s="12">
        <v>4744</v>
      </c>
      <c r="S43" s="12">
        <v>40384</v>
      </c>
      <c r="T43" s="36">
        <v>54617</v>
      </c>
      <c r="U43" s="36">
        <v>20187</v>
      </c>
      <c r="V43" s="36">
        <v>8142</v>
      </c>
      <c r="W43" s="12">
        <v>30158</v>
      </c>
      <c r="X43" s="12">
        <v>48341</v>
      </c>
      <c r="Y43" s="56">
        <f aca="true" t="shared" si="1" ref="Y43:Y55">SUM(M43:X43)</f>
        <v>553592</v>
      </c>
      <c r="Z43" s="2"/>
    </row>
    <row r="44" spans="2:26" ht="19.5" customHeight="1">
      <c r="B44" s="2"/>
      <c r="C44" s="21"/>
      <c r="D44" s="21"/>
      <c r="E44" s="8"/>
      <c r="F44" s="70" t="s">
        <v>222</v>
      </c>
      <c r="G44" s="50">
        <v>5130</v>
      </c>
      <c r="H44" s="109">
        <v>76222</v>
      </c>
      <c r="I44" s="109">
        <v>62718</v>
      </c>
      <c r="J44" s="44">
        <v>39724</v>
      </c>
      <c r="K44" s="22">
        <v>185090</v>
      </c>
      <c r="L44" s="280">
        <v>368884</v>
      </c>
      <c r="M44" s="10">
        <v>591091</v>
      </c>
      <c r="N44" s="10">
        <v>60674</v>
      </c>
      <c r="O44" s="10">
        <v>227940</v>
      </c>
      <c r="P44" s="10">
        <v>146685</v>
      </c>
      <c r="Q44" s="10">
        <v>46735</v>
      </c>
      <c r="R44" s="10">
        <v>17202</v>
      </c>
      <c r="S44" s="10">
        <v>141727</v>
      </c>
      <c r="T44" s="35">
        <v>106271</v>
      </c>
      <c r="U44" s="35">
        <v>129992</v>
      </c>
      <c r="V44" s="35">
        <v>70398</v>
      </c>
      <c r="W44" s="10">
        <v>107456</v>
      </c>
      <c r="X44" s="10">
        <v>72867</v>
      </c>
      <c r="Y44" s="57">
        <f t="shared" si="1"/>
        <v>1719038</v>
      </c>
      <c r="Z44" s="2"/>
    </row>
    <row r="45" spans="2:26" ht="19.5" customHeight="1">
      <c r="B45" s="2"/>
      <c r="C45" s="21"/>
      <c r="D45" s="21"/>
      <c r="E45" s="21" t="s">
        <v>234</v>
      </c>
      <c r="F45" s="67" t="s">
        <v>221</v>
      </c>
      <c r="G45" s="132">
        <v>0</v>
      </c>
      <c r="H45" s="337">
        <v>0</v>
      </c>
      <c r="I45" s="337">
        <v>0</v>
      </c>
      <c r="J45" s="144">
        <v>0</v>
      </c>
      <c r="K45" s="23">
        <v>0</v>
      </c>
      <c r="L45" s="277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36">
        <v>0</v>
      </c>
      <c r="U45" s="36">
        <v>0</v>
      </c>
      <c r="V45" s="36">
        <v>0</v>
      </c>
      <c r="W45" s="12">
        <v>0</v>
      </c>
      <c r="X45" s="12">
        <v>0</v>
      </c>
      <c r="Y45" s="56">
        <f t="shared" si="1"/>
        <v>0</v>
      </c>
      <c r="Z45" s="2"/>
    </row>
    <row r="46" spans="2:26" ht="19.5" customHeight="1">
      <c r="B46" s="2"/>
      <c r="C46" s="21"/>
      <c r="D46" s="21"/>
      <c r="E46" s="8"/>
      <c r="F46" s="70" t="s">
        <v>222</v>
      </c>
      <c r="G46" s="50">
        <v>0</v>
      </c>
      <c r="H46" s="109">
        <v>0</v>
      </c>
      <c r="I46" s="109">
        <v>0</v>
      </c>
      <c r="J46" s="44">
        <v>0</v>
      </c>
      <c r="K46" s="22">
        <v>0</v>
      </c>
      <c r="L46" s="28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35">
        <v>0</v>
      </c>
      <c r="U46" s="35">
        <v>0</v>
      </c>
      <c r="V46" s="35">
        <v>0</v>
      </c>
      <c r="W46" s="10">
        <v>0</v>
      </c>
      <c r="X46" s="10">
        <v>0</v>
      </c>
      <c r="Y46" s="57">
        <f t="shared" si="1"/>
        <v>0</v>
      </c>
      <c r="Z46" s="2"/>
    </row>
    <row r="47" spans="2:26" ht="19.5" customHeight="1">
      <c r="B47" s="2"/>
      <c r="C47" s="21"/>
      <c r="D47" s="21"/>
      <c r="E47" s="21" t="s">
        <v>235</v>
      </c>
      <c r="F47" s="67" t="s">
        <v>221</v>
      </c>
      <c r="G47" s="132">
        <v>0</v>
      </c>
      <c r="H47" s="337">
        <v>512</v>
      </c>
      <c r="I47" s="337">
        <v>97</v>
      </c>
      <c r="J47" s="144">
        <v>0</v>
      </c>
      <c r="K47" s="23">
        <v>16108</v>
      </c>
      <c r="L47" s="277">
        <v>16717</v>
      </c>
      <c r="M47" s="12">
        <v>31977</v>
      </c>
      <c r="N47" s="12">
        <v>0</v>
      </c>
      <c r="O47" s="12">
        <v>21790</v>
      </c>
      <c r="P47" s="12">
        <v>0</v>
      </c>
      <c r="Q47" s="12">
        <v>0</v>
      </c>
      <c r="R47" s="12">
        <v>0</v>
      </c>
      <c r="S47" s="12">
        <v>22453</v>
      </c>
      <c r="T47" s="36">
        <v>13906</v>
      </c>
      <c r="U47" s="36">
        <v>245</v>
      </c>
      <c r="V47" s="36">
        <v>0</v>
      </c>
      <c r="W47" s="12">
        <v>0</v>
      </c>
      <c r="X47" s="12">
        <v>0</v>
      </c>
      <c r="Y47" s="56">
        <f t="shared" si="1"/>
        <v>90371</v>
      </c>
      <c r="Z47" s="2"/>
    </row>
    <row r="48" spans="2:26" ht="19.5" customHeight="1">
      <c r="B48" s="2"/>
      <c r="C48" s="21"/>
      <c r="D48" s="21"/>
      <c r="E48" s="8"/>
      <c r="F48" s="70" t="s">
        <v>222</v>
      </c>
      <c r="G48" s="50">
        <v>0</v>
      </c>
      <c r="H48" s="109">
        <v>512</v>
      </c>
      <c r="I48" s="109">
        <v>1561</v>
      </c>
      <c r="J48" s="44">
        <v>0</v>
      </c>
      <c r="K48" s="22">
        <v>16108</v>
      </c>
      <c r="L48" s="280">
        <v>18181</v>
      </c>
      <c r="M48" s="10">
        <v>48227</v>
      </c>
      <c r="N48" s="10">
        <v>0</v>
      </c>
      <c r="O48" s="10">
        <v>39506</v>
      </c>
      <c r="P48" s="10">
        <v>0</v>
      </c>
      <c r="Q48" s="10">
        <v>0</v>
      </c>
      <c r="R48" s="10">
        <v>0</v>
      </c>
      <c r="S48" s="10">
        <v>22473</v>
      </c>
      <c r="T48" s="35">
        <v>13906</v>
      </c>
      <c r="U48" s="35">
        <v>680</v>
      </c>
      <c r="V48" s="35">
        <v>0</v>
      </c>
      <c r="W48" s="10">
        <v>0</v>
      </c>
      <c r="X48" s="10">
        <v>0</v>
      </c>
      <c r="Y48" s="57">
        <f t="shared" si="1"/>
        <v>124792</v>
      </c>
      <c r="Z48" s="2"/>
    </row>
    <row r="49" spans="2:26" ht="19.5" customHeight="1">
      <c r="B49" s="2"/>
      <c r="C49" s="21"/>
      <c r="D49" s="21"/>
      <c r="E49" s="21" t="s">
        <v>236</v>
      </c>
      <c r="F49" s="67" t="s">
        <v>221</v>
      </c>
      <c r="G49" s="132">
        <v>0</v>
      </c>
      <c r="H49" s="337">
        <v>0</v>
      </c>
      <c r="I49" s="337">
        <v>0</v>
      </c>
      <c r="J49" s="144">
        <v>0</v>
      </c>
      <c r="K49" s="23">
        <v>0</v>
      </c>
      <c r="L49" s="277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36">
        <v>0</v>
      </c>
      <c r="U49" s="36">
        <v>0</v>
      </c>
      <c r="V49" s="36">
        <v>0</v>
      </c>
      <c r="W49" s="12">
        <v>0</v>
      </c>
      <c r="X49" s="12">
        <v>0</v>
      </c>
      <c r="Y49" s="56">
        <f t="shared" si="1"/>
        <v>0</v>
      </c>
      <c r="Z49" s="2"/>
    </row>
    <row r="50" spans="2:26" ht="19.5" customHeight="1">
      <c r="B50" s="2"/>
      <c r="C50" s="21"/>
      <c r="D50" s="21"/>
      <c r="E50" s="8"/>
      <c r="F50" s="70" t="s">
        <v>222</v>
      </c>
      <c r="G50" s="50">
        <v>0</v>
      </c>
      <c r="H50" s="109">
        <v>0</v>
      </c>
      <c r="I50" s="109">
        <v>0</v>
      </c>
      <c r="J50" s="44">
        <v>0</v>
      </c>
      <c r="K50" s="22">
        <v>0</v>
      </c>
      <c r="L50" s="28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35">
        <v>0</v>
      </c>
      <c r="U50" s="35">
        <v>0</v>
      </c>
      <c r="V50" s="35">
        <v>0</v>
      </c>
      <c r="W50" s="10">
        <v>0</v>
      </c>
      <c r="X50" s="10">
        <v>0</v>
      </c>
      <c r="Y50" s="57">
        <f t="shared" si="1"/>
        <v>0</v>
      </c>
      <c r="Z50" s="2"/>
    </row>
    <row r="51" spans="2:26" ht="19.5" customHeight="1">
      <c r="B51" s="2"/>
      <c r="C51" s="21"/>
      <c r="D51" s="21"/>
      <c r="E51" s="21" t="s">
        <v>230</v>
      </c>
      <c r="F51" s="67" t="s">
        <v>221</v>
      </c>
      <c r="G51" s="132">
        <v>5130</v>
      </c>
      <c r="H51" s="337">
        <v>78399</v>
      </c>
      <c r="I51" s="337">
        <v>61157</v>
      </c>
      <c r="J51" s="144">
        <v>21869</v>
      </c>
      <c r="K51" s="23">
        <v>83254</v>
      </c>
      <c r="L51" s="277">
        <v>249809</v>
      </c>
      <c r="M51" s="12">
        <v>97952</v>
      </c>
      <c r="N51" s="12">
        <v>21598</v>
      </c>
      <c r="O51" s="12">
        <v>82701</v>
      </c>
      <c r="P51" s="12">
        <v>71151</v>
      </c>
      <c r="Q51" s="12">
        <v>19850</v>
      </c>
      <c r="R51" s="12">
        <v>4744</v>
      </c>
      <c r="S51" s="12">
        <v>17931</v>
      </c>
      <c r="T51" s="36">
        <v>40711</v>
      </c>
      <c r="U51" s="36">
        <v>19942</v>
      </c>
      <c r="V51" s="36">
        <v>8142</v>
      </c>
      <c r="W51" s="12">
        <v>30158</v>
      </c>
      <c r="X51" s="12">
        <v>48341</v>
      </c>
      <c r="Y51" s="56">
        <f t="shared" si="1"/>
        <v>463221</v>
      </c>
      <c r="Z51" s="2"/>
    </row>
    <row r="52" spans="2:26" ht="19.5" customHeight="1">
      <c r="B52" s="2"/>
      <c r="C52" s="21"/>
      <c r="D52" s="21"/>
      <c r="E52" s="8"/>
      <c r="F52" s="70" t="s">
        <v>222</v>
      </c>
      <c r="G52" s="50">
        <v>5130</v>
      </c>
      <c r="H52" s="109">
        <v>75710</v>
      </c>
      <c r="I52" s="109">
        <v>61157</v>
      </c>
      <c r="J52" s="44">
        <v>21869</v>
      </c>
      <c r="K52" s="22">
        <v>83254</v>
      </c>
      <c r="L52" s="280">
        <v>247120</v>
      </c>
      <c r="M52" s="10">
        <v>97952</v>
      </c>
      <c r="N52" s="10">
        <v>21598</v>
      </c>
      <c r="O52" s="10">
        <v>82701</v>
      </c>
      <c r="P52" s="10">
        <v>71151</v>
      </c>
      <c r="Q52" s="10">
        <v>19850</v>
      </c>
      <c r="R52" s="10">
        <v>4744</v>
      </c>
      <c r="S52" s="10">
        <v>17931</v>
      </c>
      <c r="T52" s="35">
        <v>40711</v>
      </c>
      <c r="U52" s="35">
        <v>19942</v>
      </c>
      <c r="V52" s="35">
        <v>8142</v>
      </c>
      <c r="W52" s="10">
        <v>30158</v>
      </c>
      <c r="X52" s="10">
        <v>48341</v>
      </c>
      <c r="Y52" s="57">
        <f t="shared" si="1"/>
        <v>463221</v>
      </c>
      <c r="Z52" s="2"/>
    </row>
    <row r="53" spans="2:26" ht="19.5" customHeight="1">
      <c r="B53" s="7"/>
      <c r="C53" s="8"/>
      <c r="D53" s="8"/>
      <c r="E53" s="8" t="s">
        <v>231</v>
      </c>
      <c r="F53" s="70" t="s">
        <v>222</v>
      </c>
      <c r="G53" s="50">
        <v>0</v>
      </c>
      <c r="H53" s="109">
        <v>0</v>
      </c>
      <c r="I53" s="109">
        <v>0</v>
      </c>
      <c r="J53" s="44">
        <v>17855</v>
      </c>
      <c r="K53" s="22">
        <v>85728</v>
      </c>
      <c r="L53" s="281">
        <v>103583</v>
      </c>
      <c r="M53" s="10">
        <v>444912</v>
      </c>
      <c r="N53" s="10">
        <v>39076</v>
      </c>
      <c r="O53" s="10">
        <v>105733</v>
      </c>
      <c r="P53" s="10">
        <v>75534</v>
      </c>
      <c r="Q53" s="10">
        <v>26885</v>
      </c>
      <c r="R53" s="10">
        <v>12458</v>
      </c>
      <c r="S53" s="10">
        <v>101323</v>
      </c>
      <c r="T53" s="35">
        <v>51654</v>
      </c>
      <c r="U53" s="35">
        <v>109370</v>
      </c>
      <c r="V53" s="35">
        <v>62256</v>
      </c>
      <c r="W53" s="10">
        <v>77298</v>
      </c>
      <c r="X53" s="10">
        <v>24526</v>
      </c>
      <c r="Y53" s="57">
        <f t="shared" si="1"/>
        <v>1131025</v>
      </c>
      <c r="Z53" s="2"/>
    </row>
    <row r="54" spans="2:26" ht="19.5" customHeight="1">
      <c r="B54" s="2" t="s">
        <v>237</v>
      </c>
      <c r="C54" s="21"/>
      <c r="D54" s="21"/>
      <c r="E54" s="21"/>
      <c r="F54" s="67" t="s">
        <v>221</v>
      </c>
      <c r="G54" s="132">
        <v>11743</v>
      </c>
      <c r="H54" s="337">
        <v>237586</v>
      </c>
      <c r="I54" s="337">
        <v>79222</v>
      </c>
      <c r="J54" s="144">
        <v>52795</v>
      </c>
      <c r="K54" s="23">
        <v>189360</v>
      </c>
      <c r="L54" s="277">
        <v>570706</v>
      </c>
      <c r="M54" s="12">
        <v>326286</v>
      </c>
      <c r="N54" s="12">
        <v>62072</v>
      </c>
      <c r="O54" s="12">
        <v>136890</v>
      </c>
      <c r="P54" s="12">
        <v>152292</v>
      </c>
      <c r="Q54" s="12">
        <v>40428</v>
      </c>
      <c r="R54" s="12">
        <v>5858</v>
      </c>
      <c r="S54" s="12">
        <v>79735</v>
      </c>
      <c r="T54" s="36">
        <v>153754</v>
      </c>
      <c r="U54" s="36">
        <v>60571</v>
      </c>
      <c r="V54" s="36">
        <v>25624</v>
      </c>
      <c r="W54" s="12">
        <v>54886</v>
      </c>
      <c r="X54" s="12">
        <v>51658</v>
      </c>
      <c r="Y54" s="56">
        <f t="shared" si="1"/>
        <v>1150054</v>
      </c>
      <c r="Z54" s="2"/>
    </row>
    <row r="55" spans="2:26" ht="19.5" customHeight="1">
      <c r="B55" s="7"/>
      <c r="C55" s="8"/>
      <c r="D55" s="8"/>
      <c r="E55" s="8"/>
      <c r="F55" s="70" t="s">
        <v>222</v>
      </c>
      <c r="G55" s="50">
        <v>22801</v>
      </c>
      <c r="H55" s="109">
        <v>378683</v>
      </c>
      <c r="I55" s="109">
        <v>332923</v>
      </c>
      <c r="J55" s="44">
        <v>73463</v>
      </c>
      <c r="K55" s="22">
        <v>248372</v>
      </c>
      <c r="L55" s="280">
        <v>1056242</v>
      </c>
      <c r="M55" s="10">
        <v>1037499</v>
      </c>
      <c r="N55" s="10">
        <v>121483</v>
      </c>
      <c r="O55" s="10">
        <v>347105</v>
      </c>
      <c r="P55" s="10">
        <v>260293</v>
      </c>
      <c r="Q55" s="10">
        <v>67313</v>
      </c>
      <c r="R55" s="10">
        <v>36752</v>
      </c>
      <c r="S55" s="10">
        <v>198836</v>
      </c>
      <c r="T55" s="35">
        <v>214587</v>
      </c>
      <c r="U55" s="35">
        <v>173199</v>
      </c>
      <c r="V55" s="35">
        <v>93585</v>
      </c>
      <c r="W55" s="10">
        <v>148958</v>
      </c>
      <c r="X55" s="10">
        <v>85753</v>
      </c>
      <c r="Y55" s="57">
        <f t="shared" si="1"/>
        <v>2785363</v>
      </c>
      <c r="Z55" s="2"/>
    </row>
    <row r="56" spans="2:26" ht="19.5" customHeight="1">
      <c r="B56" s="2" t="s">
        <v>238</v>
      </c>
      <c r="C56" s="21"/>
      <c r="D56" s="21"/>
      <c r="E56" s="21"/>
      <c r="F56" s="65"/>
      <c r="G56" s="26"/>
      <c r="H56" s="40"/>
      <c r="I56" s="40"/>
      <c r="J56" s="33"/>
      <c r="K56" s="130"/>
      <c r="L56" s="277">
        <v>0</v>
      </c>
      <c r="M56" s="93"/>
      <c r="N56" s="93"/>
      <c r="O56" s="93"/>
      <c r="P56" s="93"/>
      <c r="Q56" s="93"/>
      <c r="R56" s="93"/>
      <c r="S56" s="93"/>
      <c r="T56" s="94"/>
      <c r="U56" s="94"/>
      <c r="V56" s="94"/>
      <c r="W56" s="93"/>
      <c r="X56" s="93"/>
      <c r="Y56" s="53"/>
      <c r="Z56" s="2"/>
    </row>
    <row r="57" spans="2:26" ht="19.5" customHeight="1">
      <c r="B57" s="2"/>
      <c r="C57" s="21"/>
      <c r="D57" s="21"/>
      <c r="E57" s="21" t="s">
        <v>239</v>
      </c>
      <c r="F57" s="68"/>
      <c r="G57" s="132">
        <v>0</v>
      </c>
      <c r="H57" s="337">
        <v>0</v>
      </c>
      <c r="I57" s="337">
        <v>0</v>
      </c>
      <c r="J57" s="144">
        <v>0</v>
      </c>
      <c r="K57" s="23">
        <v>0</v>
      </c>
      <c r="L57" s="283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36">
        <v>0</v>
      </c>
      <c r="U57" s="36">
        <v>0</v>
      </c>
      <c r="V57" s="36">
        <v>0</v>
      </c>
      <c r="W57" s="12">
        <v>0</v>
      </c>
      <c r="X57" s="12">
        <v>0</v>
      </c>
      <c r="Y57" s="56">
        <f>SUM(M57:X57)</f>
        <v>0</v>
      </c>
      <c r="Z57" s="2"/>
    </row>
    <row r="58" spans="2:26" ht="19.5" customHeight="1">
      <c r="B58" s="7"/>
      <c r="C58" s="8"/>
      <c r="D58" s="8"/>
      <c r="E58" s="8"/>
      <c r="F58" s="70" t="s">
        <v>205</v>
      </c>
      <c r="G58" s="50">
        <v>0</v>
      </c>
      <c r="H58" s="109">
        <v>0</v>
      </c>
      <c r="I58" s="109">
        <v>0</v>
      </c>
      <c r="J58" s="44">
        <v>0</v>
      </c>
      <c r="K58" s="22">
        <v>0</v>
      </c>
      <c r="L58" s="282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35">
        <v>0</v>
      </c>
      <c r="U58" s="35">
        <v>0</v>
      </c>
      <c r="V58" s="35">
        <v>0</v>
      </c>
      <c r="W58" s="10">
        <v>0</v>
      </c>
      <c r="X58" s="10">
        <v>0</v>
      </c>
      <c r="Y58" s="57">
        <f>SUM(M58:X58)</f>
        <v>0</v>
      </c>
      <c r="Z58" s="2"/>
    </row>
    <row r="59" spans="2:26" ht="19.5" customHeight="1">
      <c r="B59" s="2" t="s">
        <v>240</v>
      </c>
      <c r="C59" s="21"/>
      <c r="D59" s="21"/>
      <c r="E59" s="21"/>
      <c r="F59" s="65"/>
      <c r="G59" s="26"/>
      <c r="H59" s="40"/>
      <c r="I59" s="40"/>
      <c r="J59" s="33"/>
      <c r="K59" s="130"/>
      <c r="L59" s="277">
        <v>0</v>
      </c>
      <c r="M59" s="93"/>
      <c r="N59" s="93"/>
      <c r="O59" s="93"/>
      <c r="P59" s="93"/>
      <c r="Q59" s="93"/>
      <c r="R59" s="93"/>
      <c r="S59" s="93"/>
      <c r="T59" s="94"/>
      <c r="U59" s="94"/>
      <c r="V59" s="94"/>
      <c r="W59" s="93"/>
      <c r="X59" s="93"/>
      <c r="Y59" s="53"/>
      <c r="Z59" s="2"/>
    </row>
    <row r="60" spans="2:26" ht="19.5" customHeight="1">
      <c r="B60" s="2"/>
      <c r="C60" s="21"/>
      <c r="D60" s="21"/>
      <c r="E60" s="21" t="s">
        <v>239</v>
      </c>
      <c r="F60" s="68"/>
      <c r="G60" s="132">
        <v>0</v>
      </c>
      <c r="H60" s="337">
        <v>0</v>
      </c>
      <c r="I60" s="337">
        <v>0</v>
      </c>
      <c r="J60" s="144">
        <v>0</v>
      </c>
      <c r="K60" s="23">
        <v>0</v>
      </c>
      <c r="L60" s="277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36">
        <v>0</v>
      </c>
      <c r="U60" s="36">
        <v>0</v>
      </c>
      <c r="V60" s="36">
        <v>0</v>
      </c>
      <c r="W60" s="12">
        <v>0</v>
      </c>
      <c r="X60" s="12">
        <v>0</v>
      </c>
      <c r="Y60" s="56">
        <f>SUM(M60:X60)</f>
        <v>0</v>
      </c>
      <c r="Z60" s="2"/>
    </row>
    <row r="61" spans="2:26" ht="19.5" customHeight="1">
      <c r="B61" s="7"/>
      <c r="C61" s="8"/>
      <c r="D61" s="8"/>
      <c r="E61" s="8"/>
      <c r="F61" s="70" t="s">
        <v>205</v>
      </c>
      <c r="G61" s="50">
        <v>0</v>
      </c>
      <c r="H61" s="109">
        <v>0</v>
      </c>
      <c r="I61" s="109">
        <v>0</v>
      </c>
      <c r="J61" s="44">
        <v>0</v>
      </c>
      <c r="K61" s="22">
        <v>0</v>
      </c>
      <c r="L61" s="28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35">
        <v>0</v>
      </c>
      <c r="U61" s="35">
        <v>0</v>
      </c>
      <c r="V61" s="35">
        <v>0</v>
      </c>
      <c r="W61" s="10">
        <v>0</v>
      </c>
      <c r="X61" s="10">
        <v>0</v>
      </c>
      <c r="Y61" s="57">
        <f>SUM(M61:X61)</f>
        <v>0</v>
      </c>
      <c r="Z61" s="2"/>
    </row>
    <row r="62" spans="2:26" ht="19.5" customHeight="1" thickBot="1">
      <c r="B62" s="4" t="s">
        <v>241</v>
      </c>
      <c r="C62" s="1"/>
      <c r="D62" s="1"/>
      <c r="E62" s="1"/>
      <c r="F62" s="66"/>
      <c r="G62" s="131">
        <v>17517</v>
      </c>
      <c r="H62" s="340">
        <v>143786</v>
      </c>
      <c r="I62" s="340">
        <v>253701</v>
      </c>
      <c r="J62" s="145">
        <v>20668</v>
      </c>
      <c r="K62" s="24">
        <v>88916</v>
      </c>
      <c r="L62" s="278">
        <v>524588</v>
      </c>
      <c r="M62" s="14">
        <v>711213</v>
      </c>
      <c r="N62" s="14">
        <v>59411</v>
      </c>
      <c r="O62" s="14">
        <v>210215</v>
      </c>
      <c r="P62" s="14">
        <v>108001</v>
      </c>
      <c r="Q62" s="14">
        <v>26885</v>
      </c>
      <c r="R62" s="14">
        <v>30894</v>
      </c>
      <c r="S62" s="14">
        <v>119101</v>
      </c>
      <c r="T62" s="37">
        <v>60833</v>
      </c>
      <c r="U62" s="37">
        <v>112628</v>
      </c>
      <c r="V62" s="37">
        <v>67961</v>
      </c>
      <c r="W62" s="14">
        <v>94072</v>
      </c>
      <c r="X62" s="14">
        <v>34095</v>
      </c>
      <c r="Y62" s="55">
        <f>SUM(M62:X62)</f>
        <v>1635309</v>
      </c>
      <c r="Z62" s="2"/>
    </row>
    <row r="63" ht="19.5" customHeight="1"/>
    <row r="79" ht="17.25">
      <c r="B79" t="s">
        <v>0</v>
      </c>
    </row>
    <row r="81" ht="17.25">
      <c r="B81" t="s">
        <v>242</v>
      </c>
    </row>
    <row r="83" ht="17.25">
      <c r="B83" t="s">
        <v>243</v>
      </c>
    </row>
    <row r="84" spans="5:23" ht="17.25">
      <c r="E84" s="95" t="s">
        <v>3</v>
      </c>
      <c r="F84" s="95" t="s">
        <v>4</v>
      </c>
      <c r="M84" s="95" t="s">
        <v>7</v>
      </c>
      <c r="N84" s="95"/>
      <c r="O84" s="95"/>
      <c r="P84" s="95"/>
      <c r="Q84" s="95"/>
      <c r="R84" s="95" t="s">
        <v>8</v>
      </c>
      <c r="S84" s="95" t="s">
        <v>9</v>
      </c>
      <c r="T84" s="95" t="s">
        <v>10</v>
      </c>
      <c r="W84" s="95" t="s">
        <v>12</v>
      </c>
    </row>
    <row r="85" ht="17.25">
      <c r="B85" t="s">
        <v>244</v>
      </c>
    </row>
    <row r="87" spans="2:23" ht="17.25">
      <c r="B87" t="s">
        <v>245</v>
      </c>
      <c r="D87" s="95" t="s">
        <v>171</v>
      </c>
      <c r="E87">
        <v>0</v>
      </c>
      <c r="F87">
        <v>25779</v>
      </c>
      <c r="M87">
        <v>-11300</v>
      </c>
      <c r="R87">
        <v>1609</v>
      </c>
      <c r="S87">
        <v>16006</v>
      </c>
      <c r="T87">
        <v>-9720</v>
      </c>
      <c r="W87">
        <v>4504</v>
      </c>
    </row>
    <row r="88" spans="2:23" ht="17.25">
      <c r="B88" t="s">
        <v>246</v>
      </c>
      <c r="D88" s="95" t="s">
        <v>173</v>
      </c>
      <c r="E88">
        <v>0</v>
      </c>
      <c r="F88">
        <v>0</v>
      </c>
      <c r="M88">
        <v>0</v>
      </c>
      <c r="R88">
        <v>0</v>
      </c>
      <c r="S88">
        <v>0</v>
      </c>
      <c r="T88">
        <v>0</v>
      </c>
      <c r="W88">
        <v>0</v>
      </c>
    </row>
    <row r="89" spans="2:23" ht="17.25">
      <c r="B89" t="s">
        <v>247</v>
      </c>
      <c r="D89" s="95" t="s">
        <v>175</v>
      </c>
      <c r="E89">
        <v>0</v>
      </c>
      <c r="F89">
        <v>17244</v>
      </c>
      <c r="M89">
        <v>11300</v>
      </c>
      <c r="R89">
        <v>18793</v>
      </c>
      <c r="S89">
        <v>0</v>
      </c>
      <c r="T89">
        <v>37349</v>
      </c>
      <c r="W89">
        <v>6440</v>
      </c>
    </row>
    <row r="90" spans="2:23" ht="17.25">
      <c r="B90" t="s">
        <v>248</v>
      </c>
      <c r="E90">
        <v>0</v>
      </c>
      <c r="F90">
        <v>0</v>
      </c>
      <c r="M90">
        <v>0</v>
      </c>
      <c r="R90">
        <v>0</v>
      </c>
      <c r="S90">
        <v>0</v>
      </c>
      <c r="T90">
        <v>0</v>
      </c>
      <c r="W90">
        <v>0</v>
      </c>
    </row>
    <row r="91" spans="2:23" ht="17.25">
      <c r="B91" t="s">
        <v>249</v>
      </c>
      <c r="D91" s="95" t="s">
        <v>178</v>
      </c>
      <c r="E91">
        <v>0</v>
      </c>
      <c r="F91">
        <v>0</v>
      </c>
      <c r="M91">
        <v>0</v>
      </c>
      <c r="R91">
        <v>0</v>
      </c>
      <c r="S91">
        <v>0</v>
      </c>
      <c r="T91">
        <v>0</v>
      </c>
      <c r="W91">
        <v>0</v>
      </c>
    </row>
    <row r="92" spans="2:23" ht="17.25">
      <c r="B92" t="s">
        <v>250</v>
      </c>
      <c r="D92" s="95" t="s">
        <v>180</v>
      </c>
      <c r="E92">
        <v>0</v>
      </c>
      <c r="F92">
        <v>43023</v>
      </c>
      <c r="M92">
        <v>0</v>
      </c>
      <c r="R92">
        <v>20402</v>
      </c>
      <c r="S92">
        <v>16006</v>
      </c>
      <c r="T92">
        <v>27629</v>
      </c>
      <c r="W92">
        <v>10944</v>
      </c>
    </row>
    <row r="93" spans="2:23" ht="17.25">
      <c r="B93" t="s">
        <v>251</v>
      </c>
      <c r="E93">
        <v>0</v>
      </c>
      <c r="F93">
        <v>222210</v>
      </c>
      <c r="M93">
        <v>0</v>
      </c>
      <c r="R93">
        <v>72400</v>
      </c>
      <c r="S93">
        <v>0</v>
      </c>
      <c r="T93">
        <v>153900</v>
      </c>
      <c r="W93">
        <v>0</v>
      </c>
    </row>
    <row r="94" spans="2:23" ht="17.25">
      <c r="B94" t="s">
        <v>252</v>
      </c>
      <c r="D94" s="95" t="s">
        <v>183</v>
      </c>
      <c r="E94">
        <v>0</v>
      </c>
      <c r="F94">
        <v>42372</v>
      </c>
      <c r="M94">
        <v>0</v>
      </c>
      <c r="R94">
        <v>10500</v>
      </c>
      <c r="S94">
        <v>13006</v>
      </c>
      <c r="T94">
        <v>15800</v>
      </c>
      <c r="W94">
        <v>0</v>
      </c>
    </row>
    <row r="95" spans="2:23" ht="17.25">
      <c r="B95" t="s">
        <v>253</v>
      </c>
      <c r="C95" s="95" t="s">
        <v>254</v>
      </c>
      <c r="E95">
        <v>0</v>
      </c>
      <c r="F95">
        <v>651</v>
      </c>
      <c r="M95">
        <v>0</v>
      </c>
      <c r="R95">
        <v>9902</v>
      </c>
      <c r="S95">
        <v>3000</v>
      </c>
      <c r="T95">
        <v>11829</v>
      </c>
      <c r="W95">
        <v>10944</v>
      </c>
    </row>
    <row r="96" spans="3:23" ht="17.25">
      <c r="C96" s="95" t="s">
        <v>255</v>
      </c>
      <c r="E96">
        <v>0</v>
      </c>
      <c r="F96">
        <v>0</v>
      </c>
      <c r="M96">
        <v>0</v>
      </c>
      <c r="R96">
        <v>0</v>
      </c>
      <c r="S96">
        <v>0</v>
      </c>
      <c r="T96">
        <v>0</v>
      </c>
      <c r="W96">
        <v>0</v>
      </c>
    </row>
    <row r="97" spans="2:23" ht="17.25">
      <c r="B97" t="s">
        <v>256</v>
      </c>
      <c r="E97">
        <v>0</v>
      </c>
      <c r="F97">
        <v>0</v>
      </c>
      <c r="M97">
        <v>0</v>
      </c>
      <c r="R97">
        <v>0</v>
      </c>
      <c r="S97">
        <v>0</v>
      </c>
      <c r="T97">
        <v>0</v>
      </c>
      <c r="W97">
        <v>0</v>
      </c>
    </row>
    <row r="98" spans="2:23" ht="17.25">
      <c r="B98" t="s">
        <v>257</v>
      </c>
      <c r="E98">
        <v>0</v>
      </c>
      <c r="F98">
        <v>0</v>
      </c>
      <c r="M98">
        <v>0</v>
      </c>
      <c r="R98">
        <v>0</v>
      </c>
      <c r="S98">
        <v>0</v>
      </c>
      <c r="T98">
        <v>0</v>
      </c>
      <c r="W98">
        <v>0</v>
      </c>
    </row>
    <row r="99" spans="2:23" ht="17.25">
      <c r="B99" t="s">
        <v>258</v>
      </c>
      <c r="E99">
        <v>334300</v>
      </c>
      <c r="F99">
        <v>560900</v>
      </c>
      <c r="M99">
        <v>1267931</v>
      </c>
      <c r="R99">
        <v>1850492</v>
      </c>
      <c r="S99">
        <v>403210</v>
      </c>
      <c r="T99">
        <v>758900</v>
      </c>
      <c r="W99">
        <v>309100</v>
      </c>
    </row>
  </sheetData>
  <printOptions/>
  <pageMargins left="0.7874015748031497" right="0.4724409448818898" top="0.7086614173228347" bottom="0.31496062992125984" header="0.5118110236220472" footer="0.511811023622047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2008-02-07T07:10:06Z</cp:lastPrinted>
  <dcterms:created xsi:type="dcterms:W3CDTF">2000-11-13T06:06:35Z</dcterms:created>
  <dcterms:modified xsi:type="dcterms:W3CDTF">2009-01-16T01:00:45Z</dcterms:modified>
  <cp:category/>
  <cp:version/>
  <cp:contentType/>
  <cp:contentStatus/>
</cp:coreProperties>
</file>