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657" activeTab="0"/>
  </bookViews>
  <sheets>
    <sheet name="施設・概要１" sheetId="1" r:id="rId1"/>
    <sheet name="施設・概要２" sheetId="2" r:id="rId2"/>
    <sheet name="損益計算" sheetId="3" r:id="rId3"/>
    <sheet name="貸借対照" sheetId="4" r:id="rId4"/>
    <sheet name="資本収支" sheetId="5" r:id="rId5"/>
    <sheet name="歳入歳出" sheetId="6" r:id="rId6"/>
    <sheet name="経営分析" sheetId="7" r:id="rId7"/>
    <sheet name="繰入金調" sheetId="8" r:id="rId8"/>
  </sheets>
  <definedNames>
    <definedName name="_xlnm.Print_Area" localSheetId="6">'経営分析'!$A$1:$Q$27</definedName>
    <definedName name="_xlnm.Print_Area" localSheetId="5">'歳入歳出'!$H$1:$Y$63</definedName>
    <definedName name="_xlnm.Print_Area" localSheetId="0">'施設・概要１'!$B$1:$W$44</definedName>
    <definedName name="_xlnm.Print_Area" localSheetId="1">'施設・概要２'!$B$1:$X$38</definedName>
    <definedName name="_xlnm.Print_Area" localSheetId="4">'資本収支'!$A$1:$G$38</definedName>
    <definedName name="_xlnm.Print_Area" localSheetId="2">'損益計算'!$A$1:$G$56</definedName>
    <definedName name="_xlnm.Print_Area" localSheetId="3">'貸借対照'!$A$1:$G$62</definedName>
    <definedName name="Print_Area_MI" localSheetId="7">'繰入金調'!$J$11:$Y$43</definedName>
    <definedName name="Print_Area_MI" localSheetId="0">'施設・概要１'!$G$9:$V$22</definedName>
    <definedName name="_xlnm.Print_Titles" localSheetId="7">'繰入金調'!$A:$F</definedName>
    <definedName name="_xlnm.Print_Titles" localSheetId="5">'歳入歳出'!$B:$G</definedName>
    <definedName name="_xlnm.Print_Titles" localSheetId="0">'施設・概要１'!$B:$D</definedName>
    <definedName name="_xlnm.Print_Titles" localSheetId="1">'施設・概要２'!$A:$E</definedName>
    <definedName name="Print_Titles_MI" localSheetId="7">'繰入金調'!$A:$F</definedName>
    <definedName name="Print_Titles_MI" localSheetId="5">'歳入歳出'!$B:$G</definedName>
    <definedName name="Print_Titles_MI" localSheetId="0">'施設・概要１'!$A:$D</definedName>
    <definedName name="Print_Titles_MI" localSheetId="1">'施設・概要２'!$A:$E</definedName>
  </definedNames>
  <calcPr fullCalcOnLoad="1"/>
</workbook>
</file>

<file path=xl/sharedStrings.xml><?xml version="1.0" encoding="utf-8"?>
<sst xmlns="http://schemas.openxmlformats.org/spreadsheetml/2006/main" count="660" uniqueCount="497">
  <si>
    <t>農業集落排水事業</t>
  </si>
  <si>
    <t>施設及び業務概況（１）</t>
  </si>
  <si>
    <t xml:space="preserve">            団      体      名</t>
  </si>
  <si>
    <t>津　　市</t>
  </si>
  <si>
    <t>四日市市</t>
  </si>
  <si>
    <t xml:space="preserve">  松 阪 市</t>
  </si>
  <si>
    <t>桑 名 市</t>
  </si>
  <si>
    <t>鈴 鹿 市</t>
  </si>
  <si>
    <t>名 張 市</t>
  </si>
  <si>
    <t>亀 山 市</t>
  </si>
  <si>
    <t>木曽岬町</t>
  </si>
  <si>
    <t>菰 野 町</t>
  </si>
  <si>
    <t>多 気 町</t>
  </si>
  <si>
    <t>明 和 町</t>
  </si>
  <si>
    <t>　玉 城 町</t>
  </si>
  <si>
    <t>計</t>
  </si>
  <si>
    <t xml:space="preserve">    項          目</t>
  </si>
  <si>
    <t xml:space="preserve"> １ 建 設 事 業 開 始 年 月 日</t>
  </si>
  <si>
    <t xml:space="preserve"> ２ 供  用  開  始  年  月  日</t>
  </si>
  <si>
    <t xml:space="preserve"> ３ 特 別 会 計 設 置 年 月 日　</t>
  </si>
  <si>
    <t xml:space="preserve"> (１) 行政区域内人口       (人)</t>
  </si>
  <si>
    <t>４</t>
  </si>
  <si>
    <t xml:space="preserve"> (２) 市 街 地 人 口       (人)</t>
  </si>
  <si>
    <t xml:space="preserve"> (３) 全 体 計 画 人 口    (人)</t>
  </si>
  <si>
    <t>普</t>
  </si>
  <si>
    <t xml:space="preserve"> (４) 現在排水区域内人口   (人)</t>
  </si>
  <si>
    <t xml:space="preserve"> (５) 現在処理区域内人口   (人)</t>
  </si>
  <si>
    <t>及</t>
  </si>
  <si>
    <t xml:space="preserve"> (６) 現在水洗便所設置済人口(人)</t>
  </si>
  <si>
    <t xml:space="preserve"> (７) 行 政 区 域 面 積    (ha)</t>
  </si>
  <si>
    <t>状</t>
  </si>
  <si>
    <t xml:space="preserve"> (８) 市 街 地 面 積       (ha)</t>
  </si>
  <si>
    <t xml:space="preserve"> (９) 全 体 計 画 面 積    (ha)</t>
  </si>
  <si>
    <t>況</t>
  </si>
  <si>
    <t xml:space="preserve"> (10) 現在排水区域面積     (ha)</t>
  </si>
  <si>
    <t xml:space="preserve"> (11) 現在処理区域面積     (ha)</t>
  </si>
  <si>
    <t xml:space="preserve"> (１) 総  事  業  費     (千円)</t>
  </si>
  <si>
    <t xml:space="preserve"> 総</t>
  </si>
  <si>
    <t xml:space="preserve"> ア 国 庫 補 助 金 (千円)</t>
  </si>
  <si>
    <t>５</t>
  </si>
  <si>
    <t xml:space="preserve"> 事</t>
  </si>
  <si>
    <t>業財</t>
  </si>
  <si>
    <t xml:space="preserve"> ウ 受益者負担金   (千円)</t>
  </si>
  <si>
    <t>費源</t>
  </si>
  <si>
    <t xml:space="preserve"> エ 流域下水道</t>
  </si>
  <si>
    <t>事</t>
  </si>
  <si>
    <t>の内</t>
  </si>
  <si>
    <t xml:space="preserve">      建設費負担金 (千円)</t>
  </si>
  <si>
    <t xml:space="preserve">   訳</t>
  </si>
  <si>
    <t xml:space="preserve"> オ そ   の   他   (千円)</t>
  </si>
  <si>
    <t xml:space="preserve"> ア 管   渠   費   (千円)</t>
  </si>
  <si>
    <t>業</t>
  </si>
  <si>
    <t xml:space="preserve"> イ ポ ン プ 場 費 (千円)</t>
  </si>
  <si>
    <t>業使</t>
  </si>
  <si>
    <t xml:space="preserve"> ウ 処 理 場 費    (千円)</t>
  </si>
  <si>
    <t>費途</t>
  </si>
  <si>
    <t>費</t>
  </si>
  <si>
    <t xml:space="preserve"> (２) 補助対象事業費     (千円)</t>
  </si>
  <si>
    <t xml:space="preserve"> (１) 下水管布設延長       (km)</t>
  </si>
  <si>
    <t>６</t>
  </si>
  <si>
    <t>種延</t>
  </si>
  <si>
    <t xml:space="preserve"> ア 汚   水   管     (km)</t>
  </si>
  <si>
    <t xml:space="preserve"> イ 雨   水   管     (km)</t>
  </si>
  <si>
    <t>管</t>
  </si>
  <si>
    <t>別長</t>
  </si>
  <si>
    <t xml:space="preserve"> ウ 合   流   管     (km)</t>
  </si>
  <si>
    <t>う未</t>
  </si>
  <si>
    <t>渠</t>
  </si>
  <si>
    <t>ち供</t>
  </si>
  <si>
    <t xml:space="preserve">   用</t>
  </si>
  <si>
    <t>施設及び業務概況（２）</t>
  </si>
  <si>
    <t>計・平均</t>
  </si>
  <si>
    <t xml:space="preserve"> (１) 終  末  処  理  場  数      (カ所)</t>
  </si>
  <si>
    <t xml:space="preserve"> (２) 処  理  方  法  別  内  訳</t>
  </si>
  <si>
    <t>７</t>
  </si>
  <si>
    <t xml:space="preserve"> ア 高   度   処   理        (カ所)</t>
  </si>
  <si>
    <t xml:space="preserve"> イ 高   級   処   理        (カ所)</t>
  </si>
  <si>
    <t xml:space="preserve"> ウ 中   級   処   理        (カ所)</t>
  </si>
  <si>
    <t xml:space="preserve"> エ 簡  易  処  理  等       (カ所)</t>
  </si>
  <si>
    <t>処</t>
  </si>
  <si>
    <t xml:space="preserve"> (４)</t>
  </si>
  <si>
    <t>現在</t>
  </si>
  <si>
    <t xml:space="preserve">   処理能力</t>
  </si>
  <si>
    <t xml:space="preserve"> (５)</t>
  </si>
  <si>
    <t>現在最大</t>
  </si>
  <si>
    <t xml:space="preserve">   処理水量</t>
  </si>
  <si>
    <t>理</t>
  </si>
  <si>
    <t>内</t>
  </si>
  <si>
    <t>訳</t>
  </si>
  <si>
    <t>場</t>
  </si>
  <si>
    <t xml:space="preserve"> (９) 有     収     率               (％)</t>
  </si>
  <si>
    <t xml:space="preserve"> (10)</t>
  </si>
  <si>
    <t>汚泥処理能力</t>
  </si>
  <si>
    <t xml:space="preserve"> 含   水   率      (％)</t>
  </si>
  <si>
    <t xml:space="preserve"> ８</t>
  </si>
  <si>
    <t xml:space="preserve"> (１) ポ  ン  プ  場  数           (カ所)</t>
  </si>
  <si>
    <t>ポプ</t>
  </si>
  <si>
    <t xml:space="preserve"> (２) 排 水 能 力</t>
  </si>
  <si>
    <t>ン場</t>
  </si>
  <si>
    <t xml:space="preserve"> (１) 損 益 勘 定 所 属 職 員        (人)</t>
  </si>
  <si>
    <t>９</t>
  </si>
  <si>
    <t xml:space="preserve"> ア 管   渠   部   門          (人)</t>
  </si>
  <si>
    <t xml:space="preserve"> イ ポ ン プ 場 部 門          (人)</t>
  </si>
  <si>
    <t>職</t>
  </si>
  <si>
    <t xml:space="preserve"> ウ 処  理  場  部  門         (人)</t>
  </si>
  <si>
    <t>員</t>
  </si>
  <si>
    <t xml:space="preserve"> エ そ の 他(総務管理部門)     (人)</t>
  </si>
  <si>
    <t>数</t>
  </si>
  <si>
    <t xml:space="preserve"> (２) 資 本 勘 定 所 属 職 員        (人)</t>
  </si>
  <si>
    <t>歳入歳出決算に関する調</t>
  </si>
  <si>
    <t>(単位：千円)</t>
  </si>
  <si>
    <t>団     体     名</t>
  </si>
  <si>
    <t>松 阪 市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</si>
  <si>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</si>
  <si>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</si>
  <si>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</si>
  <si>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</si>
  <si>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</si>
  <si>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</si>
  <si>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>１</t>
  </si>
  <si>
    <t xml:space="preserve"> (イ) 雨水処理負担金</t>
  </si>
  <si>
    <t xml:space="preserve"> (ウ) 受託工事収益</t>
  </si>
  <si>
    <t xml:space="preserve"> (エ)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</si>
  <si>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</si>
  <si>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</si>
  <si>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</si>
  <si>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</si>
  <si>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</si>
  <si>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</si>
  <si>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</si>
  <si>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</si>
  <si>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</si>
  <si>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</si>
  <si>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</si>
  <si>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</si>
  <si>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</si>
  <si>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</si>
  <si>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(ウ) そ  の  他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</si>
  <si>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</si>
  <si>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</si>
  <si>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</si>
  <si>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</si>
  <si>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</si>
  <si>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</si>
  <si>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</si>
  <si>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</si>
  <si>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</si>
  <si>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</si>
  <si>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</si>
  <si>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</si>
  <si>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</si>
  <si>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</si>
  <si>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</si>
  <si>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</si>
  <si>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</si>
  <si>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</si>
  <si>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</si>
  <si>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</si>
  <si>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</si>
  <si>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</si>
  <si>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</si>
  <si>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</si>
  <si>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</si>
  <si>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</si>
  <si>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</si>
  <si>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</si>
  <si>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</si>
  <si>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</si>
  <si>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</si>
  <si>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</si>
  <si>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</si>
  <si>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</si>
  <si>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</si>
  <si>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</si>
  <si>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</si>
  <si>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</si>
  <si>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</si>
  <si>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</si>
  <si>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</si>
  <si>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</si>
  <si>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</si>
  <si>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</si>
  <si>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</si>
  <si>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</si>
  <si>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</si>
  <si>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</si>
  <si>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</si>
  <si>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黒    字</t>
  </si>
  <si>
    <t xml:space="preserve">　　　　　Ｐ－Ｑ　 </t>
  </si>
  <si>
    <t>　　赤　  字 （△）</t>
  </si>
  <si>
    <t>　収益的収支比率     　　     （％）</t>
  </si>
  <si>
    <t>　収益的支出に充てた地方債</t>
  </si>
  <si>
    <t>Ｘ</t>
  </si>
  <si>
    <t>Ｙ</t>
  </si>
  <si>
    <t>　企業債現在高</t>
  </si>
  <si>
    <t>経営分析表（１）</t>
  </si>
  <si>
    <t>用</t>
  </si>
  <si>
    <t>構</t>
  </si>
  <si>
    <t>成</t>
  </si>
  <si>
    <t>　構　　成</t>
  </si>
  <si>
    <t>　           　  費　　　用　　　内　　　訳</t>
  </si>
  <si>
    <t>団 体 名</t>
  </si>
  <si>
    <t>１維持管理費</t>
  </si>
  <si>
    <t>管 渠 費</t>
  </si>
  <si>
    <t>ポンプ場費</t>
  </si>
  <si>
    <t>処理場費</t>
  </si>
  <si>
    <t>そ の 他</t>
  </si>
  <si>
    <t>２資 本 費</t>
  </si>
  <si>
    <t>費用総合計</t>
  </si>
  <si>
    <t>汚水処理費</t>
  </si>
  <si>
    <t>（１＋２）</t>
  </si>
  <si>
    <t>資本費</t>
  </si>
  <si>
    <t xml:space="preserve">  玉 城 町</t>
  </si>
  <si>
    <t>繰入金に関する調</t>
  </si>
  <si>
    <t xml:space="preserve">     　   団     体     名</t>
  </si>
  <si>
    <t xml:space="preserve"> 項        目</t>
  </si>
  <si>
    <t xml:space="preserve"> 収  益  勘  定  繰  入  金</t>
  </si>
  <si>
    <t xml:space="preserve"> 営   業   収   益</t>
  </si>
  <si>
    <t xml:space="preserve"> 雨 水 処 理 負 担 金</t>
  </si>
  <si>
    <t>基 準 額</t>
  </si>
  <si>
    <t>実繰入額</t>
  </si>
  <si>
    <t xml:space="preserve"> 営  業  外  収  益</t>
  </si>
  <si>
    <t xml:space="preserve"> 水 質 規 制 費</t>
  </si>
  <si>
    <t xml:space="preserve"> 水洗便所等普及費</t>
  </si>
  <si>
    <t xml:space="preserve"> 不 明 水 処 理 費</t>
  </si>
  <si>
    <t xml:space="preserve"> 高 度 処 理 費</t>
  </si>
  <si>
    <t xml:space="preserve"> 高資本費対策経費</t>
  </si>
  <si>
    <t xml:space="preserve"> 災 害 復 旧 費</t>
  </si>
  <si>
    <t xml:space="preserve"> 臨時財政特例債等</t>
  </si>
  <si>
    <t xml:space="preserve"> そ  の  他</t>
  </si>
  <si>
    <t xml:space="preserve"> 資　本  勘  定  繰  入  金</t>
  </si>
  <si>
    <t xml:space="preserve"> 他 会 計 補 助 金</t>
  </si>
  <si>
    <t xml:space="preserve"> 雨水処理費</t>
  </si>
  <si>
    <t xml:space="preserve"> 流域下水道建設費等</t>
  </si>
  <si>
    <t xml:space="preserve"> 災害復旧費</t>
  </si>
  <si>
    <t xml:space="preserve"> 繰  入  金  計</t>
  </si>
  <si>
    <t xml:space="preserve"> 収益勘定他会計借入金</t>
  </si>
  <si>
    <t xml:space="preserve"> 　　　繰出基準等に基づくもの</t>
  </si>
  <si>
    <t xml:space="preserve"> 資本勘定他会計借入金</t>
  </si>
  <si>
    <t xml:space="preserve"> 基 準 外 繰 入 金    合   計</t>
  </si>
  <si>
    <t xml:space="preserve"> そ　の　他</t>
  </si>
  <si>
    <t>（法適用）</t>
  </si>
  <si>
    <t>（法適用）</t>
  </si>
  <si>
    <t>10　　農業集落排水事業</t>
  </si>
  <si>
    <t>農業集落排水処理事業</t>
  </si>
  <si>
    <t>総人口普及率</t>
  </si>
  <si>
    <t>市街地人口普及率</t>
  </si>
  <si>
    <t>全体計画人口普及率</t>
  </si>
  <si>
    <t>総面積普及率</t>
  </si>
  <si>
    <t>市街地面積普及率</t>
  </si>
  <si>
    <t>全体計画面積普及率</t>
  </si>
  <si>
    <t>水洗化率</t>
  </si>
  <si>
    <t>損益計算書</t>
  </si>
  <si>
    <t xml:space="preserve">    団    体    名</t>
  </si>
  <si>
    <t xml:space="preserve"> １ 総   収   益</t>
  </si>
  <si>
    <t xml:space="preserve"> (１) 営 業 収 益</t>
  </si>
  <si>
    <t xml:space="preserve"> (２) 営業外収益</t>
  </si>
  <si>
    <t>ア 受取利息及び配当金</t>
  </si>
  <si>
    <t>イ 受託工事収益</t>
  </si>
  <si>
    <t>ウ 国庫補助金</t>
  </si>
  <si>
    <t>エ 都道府県補助金</t>
  </si>
  <si>
    <t>オ 他会計補助金</t>
  </si>
  <si>
    <t>カ 雑  収  益</t>
  </si>
  <si>
    <t xml:space="preserve"> (１) 営 業 費 用</t>
  </si>
  <si>
    <t xml:space="preserve"> (２) 営業外費用</t>
  </si>
  <si>
    <t>ア 支 払 利 息</t>
  </si>
  <si>
    <t>イ 企業債取扱諸費</t>
  </si>
  <si>
    <t>ウ 受託工事費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</si>
  <si>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</si>
  <si>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</si>
  <si>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</si>
  <si>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</si>
  <si>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</si>
  <si>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</si>
  <si>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</si>
  <si>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</si>
  <si>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</si>
  <si>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</si>
  <si>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</si>
  <si>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</si>
  <si>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</si>
  <si>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</si>
  <si>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</si>
  <si>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</si>
  <si>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　  または欠損金</t>
  </si>
  <si>
    <t>貸借対照表</t>
  </si>
  <si>
    <t xml:space="preserve">        団    体    名</t>
  </si>
  <si>
    <t xml:space="preserve"> １ 固    定    資    産</t>
  </si>
  <si>
    <t>(１) 有 形 固 定 資 産</t>
  </si>
  <si>
    <t>ア 土          地</t>
  </si>
  <si>
    <t>イ 償  却  資  産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</si>
  <si>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</si>
  <si>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</si>
  <si>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</si>
  <si>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</si>
  <si>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</si>
  <si>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</si>
  <si>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</si>
  <si>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(３) 貯    蔵    品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</si>
  <si>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</si>
  <si>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</si>
  <si>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</si>
  <si>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</si>
  <si>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</si>
  <si>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</si>
  <si>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</si>
  <si>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</si>
  <si>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</si>
  <si>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 xml:space="preserve"> ６ 流    動    負    債</t>
  </si>
  <si>
    <t>(１) 一 時 借 入 金</t>
  </si>
  <si>
    <t>(２) 未払金及び未払費用</t>
  </si>
  <si>
    <t>(３) そ    の    他</t>
  </si>
  <si>
    <t xml:space="preserve"> ７ 負    債    合    計</t>
  </si>
  <si>
    <t xml:space="preserve"> ８ 資       本       金</t>
  </si>
  <si>
    <t>(１) 自 己 資 本 金</t>
  </si>
  <si>
    <t>ア 固 有 資 本 金</t>
  </si>
  <si>
    <t>イ 再評価組入資本金</t>
  </si>
  <si>
    <t>ウ 繰 入 資 本 金</t>
  </si>
  <si>
    <t>エ 組 入 資 本 金</t>
  </si>
  <si>
    <t>(２) 借 入 資 本 金</t>
  </si>
  <si>
    <t>ア 企    業    債</t>
  </si>
  <si>
    <t>イ 他会計借入金</t>
  </si>
  <si>
    <t xml:space="preserve"> ９ 剰      余     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</si>
  <si>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</si>
  <si>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</si>
  <si>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</si>
  <si>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</si>
  <si>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</si>
  <si>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</si>
  <si>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</si>
  <si>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</si>
  <si>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</si>
  <si>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</si>
  <si>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</si>
  <si>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</si>
  <si>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</si>
  <si>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１０ 資   本   合   計</t>
  </si>
  <si>
    <t>１１ 負 債・ 資 本 合 計</t>
  </si>
  <si>
    <t>１２ 不   良   債   務</t>
  </si>
  <si>
    <t>１３ 実 質 資 金 不 足 額</t>
  </si>
  <si>
    <t>資本的収支に関する調</t>
  </si>
  <si>
    <t xml:space="preserve"> (１) 企    業    債</t>
  </si>
  <si>
    <t xml:space="preserve"> (２) 他 会 計 出 資 金</t>
  </si>
  <si>
    <t xml:space="preserve"> (３) 他 会 計 負 担 金</t>
  </si>
  <si>
    <t xml:space="preserve"> (４) 他 会 計 借 入 金</t>
  </si>
  <si>
    <t xml:space="preserve"> (５) 他 会 計 補 助 金</t>
  </si>
  <si>
    <t xml:space="preserve"> (６) 固定資産売却代金</t>
  </si>
  <si>
    <t xml:space="preserve"> (７) 国 庫 補 助 金</t>
  </si>
  <si>
    <t xml:space="preserve"> (８) 都道府県補助金</t>
  </si>
  <si>
    <t xml:space="preserve"> (９) 工 事 負 担 金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</si>
  <si>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</si>
  <si>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</si>
  <si>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</si>
  <si>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</si>
  <si>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</si>
  <si>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</si>
  <si>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</si>
  <si>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</si>
  <si>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</si>
  <si>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</si>
  <si>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</si>
  <si>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</si>
  <si>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</si>
  <si>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</si>
  <si>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</si>
  <si>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 xml:space="preserve"> 損益勘定留保資金</t>
  </si>
  <si>
    <t>補</t>
  </si>
  <si>
    <t xml:space="preserve"> 利益剰余金処分額</t>
  </si>
  <si>
    <t>て</t>
  </si>
  <si>
    <t>ん</t>
  </si>
  <si>
    <t xml:space="preserve"> 繰 越 工 事 資 金</t>
  </si>
  <si>
    <t>財</t>
  </si>
  <si>
    <t xml:space="preserve"> そ    の    他</t>
  </si>
  <si>
    <t>源</t>
  </si>
  <si>
    <t xml:space="preserve">           計</t>
  </si>
  <si>
    <t xml:space="preserve"> ５ 補てん財源不足額  (△)</t>
  </si>
  <si>
    <t xml:space="preserve"> ６ 企業債現在高　</t>
  </si>
  <si>
    <t>ア 下水道使用料</t>
  </si>
  <si>
    <t>イ 雨水処理負担金</t>
  </si>
  <si>
    <t>ウ 受託工事収益</t>
  </si>
  <si>
    <t>エ その他営業収益</t>
  </si>
  <si>
    <t xml:space="preserve">  (イ) そ の 他</t>
  </si>
  <si>
    <t xml:space="preserve"> ２ 総   費   用</t>
  </si>
  <si>
    <t>ア 管　渠　費</t>
  </si>
  <si>
    <t>イ ポンプ場費</t>
  </si>
  <si>
    <r>
      <t>ウ 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理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場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</si>
  <si>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>エ 受託工事費</t>
  </si>
  <si>
    <t>オ 業　務　費</t>
  </si>
  <si>
    <t>カ 総　係　費</t>
  </si>
  <si>
    <t>キ 減価償却費</t>
  </si>
  <si>
    <t>ク 資産減耗費</t>
  </si>
  <si>
    <t>ケ 流域下水道管理運営費</t>
  </si>
  <si>
    <t>　 負担金</t>
  </si>
  <si>
    <t>コ その他営業費用</t>
  </si>
  <si>
    <t>農業集落排水事業（法適用）</t>
  </si>
  <si>
    <t>計</t>
  </si>
  <si>
    <t>計</t>
  </si>
  <si>
    <t>うち</t>
  </si>
  <si>
    <t>いなべ市</t>
  </si>
  <si>
    <t>志 摩 市</t>
  </si>
  <si>
    <t>伊 賀 市</t>
  </si>
  <si>
    <t>亀 山 市</t>
  </si>
  <si>
    <t>四日市市</t>
  </si>
  <si>
    <t>鈴 鹿 市</t>
  </si>
  <si>
    <t>名 張 市</t>
  </si>
  <si>
    <t>玉 城 町</t>
  </si>
  <si>
    <t>松 阪 市</t>
  </si>
  <si>
    <t>志 摩 市</t>
  </si>
  <si>
    <t>　費　　用</t>
  </si>
  <si>
    <t>うち</t>
  </si>
  <si>
    <t>雨水処理費</t>
  </si>
  <si>
    <t>維持管理費</t>
  </si>
  <si>
    <t>（単位：千円）</t>
  </si>
  <si>
    <t>（単位：千円）</t>
  </si>
  <si>
    <t>松 阪 市</t>
  </si>
  <si>
    <t>玉 城 町</t>
  </si>
  <si>
    <t>伊 勢 市</t>
  </si>
  <si>
    <t>南伊勢町</t>
  </si>
  <si>
    <t>H 1.10.16</t>
  </si>
  <si>
    <t>S52. 9.12</t>
  </si>
  <si>
    <t>H 7. 6.30</t>
  </si>
  <si>
    <t>H10. 4. 1</t>
  </si>
  <si>
    <t>H 5. 4. 1</t>
  </si>
  <si>
    <t>H13. 6. 1</t>
  </si>
  <si>
    <t>H 1.10. 1</t>
  </si>
  <si>
    <t>H 7. 6.22</t>
  </si>
  <si>
    <t>H 5. 2. 8</t>
  </si>
  <si>
    <t>H 6. 6.23</t>
  </si>
  <si>
    <t>H 2. 4. 1</t>
  </si>
  <si>
    <t>S61. 7. 2</t>
  </si>
  <si>
    <t>H 4. 9.16</t>
  </si>
  <si>
    <t>S63. 6. 1</t>
  </si>
  <si>
    <t>S52. 4. 1</t>
  </si>
  <si>
    <t>H 7. 6. 8</t>
  </si>
  <si>
    <t>H 9. 5.26</t>
  </si>
  <si>
    <t>H 6. 8.22</t>
  </si>
  <si>
    <t>H 6. 4. 1</t>
  </si>
  <si>
    <t>H 3. 7. 1</t>
  </si>
  <si>
    <t>H 8. 4.20</t>
  </si>
  <si>
    <t>H 3. 6. 1</t>
  </si>
  <si>
    <t>S61. 6.25</t>
  </si>
  <si>
    <t>H 1. 4. 1</t>
  </si>
  <si>
    <t>H12. 3.31</t>
  </si>
  <si>
    <t>H 8.10. 1</t>
  </si>
  <si>
    <t>H12. 3.29</t>
  </si>
  <si>
    <t>H12. 4. 1</t>
  </si>
  <si>
    <t>H 9. 4. 1</t>
  </si>
  <si>
    <t>H 3. 9.30</t>
  </si>
  <si>
    <t>S63. 3.14</t>
  </si>
  <si>
    <t>S61.12.19</t>
  </si>
  <si>
    <t>S62. 4. 1</t>
  </si>
  <si>
    <t>H 7. 4. 1</t>
  </si>
  <si>
    <t>H 9. 3.24</t>
  </si>
  <si>
    <t xml:space="preserve"> イ 企業（地方）債 (千円)</t>
  </si>
  <si>
    <t>H 1.11.30</t>
  </si>
  <si>
    <t>S60.12.16</t>
  </si>
  <si>
    <t>H 4. 6. 1</t>
  </si>
  <si>
    <t>H 4. 4. 1</t>
  </si>
  <si>
    <t>H 8. 4. 9</t>
  </si>
  <si>
    <t>H 1. 3.20</t>
  </si>
  <si>
    <t>S62. 3.17</t>
  </si>
  <si>
    <r>
      <t>伊 勢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市</t>
    </r>
  </si>
  <si>
    <t>合計（法非適）</t>
  </si>
  <si>
    <t>合計(法適）</t>
  </si>
  <si>
    <t>地方債償還金等</t>
  </si>
  <si>
    <t>（※法適用事業は</t>
  </si>
  <si>
    <t>　減価償却費）　</t>
  </si>
  <si>
    <t xml:space="preserve"> 他 会 計 補 助 金</t>
  </si>
  <si>
    <t>(※法非適事業は他会計繰入金）</t>
  </si>
  <si>
    <t xml:space="preserve"> 他 会 計 出 資 金</t>
  </si>
  <si>
    <t xml:space="preserve"> (３) 計  画  処  理  能  力     (㎥/日)</t>
  </si>
  <si>
    <t xml:space="preserve"> ア 晴天時一日 (㎥/日)</t>
  </si>
  <si>
    <t xml:space="preserve"> イ 雨天時一分間(㎥/分)</t>
  </si>
  <si>
    <t xml:space="preserve"> (６) 現在晴天時平均処理水量     (㎥/日)</t>
  </si>
  <si>
    <t xml:space="preserve"> (７) 年 間 総 処 理 水 量        (千㎥)</t>
  </si>
  <si>
    <t xml:space="preserve"> ア 汚 水 処 理 水 量       (千㎥)</t>
  </si>
  <si>
    <t xml:space="preserve"> イ 雨 水 処 理 水 量       (千㎥)</t>
  </si>
  <si>
    <t xml:space="preserve"> (８) 年  間  有  収  水  量      (千㎥)</t>
  </si>
  <si>
    <t xml:space="preserve"> 汚   泥   量  (㎥/日)</t>
  </si>
  <si>
    <t xml:space="preserve"> (11) 年 間 総 汚 泥 処 分 量       (㎥)</t>
  </si>
  <si>
    <t>南伊勢町</t>
  </si>
  <si>
    <t xml:space="preserve"> 分流式下水道等に要</t>
  </si>
  <si>
    <t xml:space="preserve"> する経費</t>
  </si>
  <si>
    <t>Ｊ</t>
  </si>
  <si>
    <t xml:space="preserve"> 普及特別対策に要す</t>
  </si>
  <si>
    <t xml:space="preserve"> る経費</t>
  </si>
  <si>
    <t xml:space="preserve"> 緊急下水道整備特定</t>
  </si>
  <si>
    <t xml:space="preserve"> 積立金取りくずし額</t>
  </si>
  <si>
    <t>　収益的支出に充てた当他会計借入金</t>
  </si>
  <si>
    <t>地方債等利息等</t>
  </si>
  <si>
    <t>　企業債等利息等）</t>
  </si>
  <si>
    <t xml:space="preserve"> 事業等に要する経費</t>
  </si>
  <si>
    <t>ウ 減価償却累計額(△)</t>
  </si>
  <si>
    <t>H 4. 5. 1</t>
  </si>
  <si>
    <t>松 阪 市</t>
  </si>
  <si>
    <t>玉 城 町</t>
  </si>
  <si>
    <t>うち分流式下水道等に要する経費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</si>
</sst>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0.0_);[Red]\(0.0\)"/>
    <numFmt numFmtId="180" formatCode="0.0_ "/>
    <numFmt numFmtId="181" formatCode="#,##0.0_ "/>
    <numFmt numFmtId="182" formatCode="#,##0_ "/>
    <numFmt numFmtId="183" formatCode="0_ "/>
  </numFmts>
  <fonts count="13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4"/>
      <color indexed="8"/>
      <name val="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34"/>
      <name val="ＭＳ Ｐ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</fonts>
  <fills count="2">
    <fill>
      <patternFill/>
    </fill>
    <fill>
      <patternFill patternType="gray125"/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9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</cellStyleXfs>
  <cellXfs count="321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7" xfId="0" applyBorder="1" applyAlignment="1">
      <alignment horizontal="center"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176" fontId="0" fillId="0" borderId="10" xfId="0" applyNumberFormat="1" applyBorder="1" applyAlignment="1" applyProtection="1">
      <alignment/>
      <protection/>
    </xf>
    <xf numFmtId="37" fontId="0" fillId="0" borderId="10" xfId="0" applyBorder="1" applyAlignment="1">
      <alignment/>
    </xf>
    <xf numFmtId="176" fontId="0" fillId="0" borderId="11" xfId="0" applyNumberFormat="1" applyBorder="1" applyAlignment="1" applyProtection="1">
      <alignment/>
      <protection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15" xfId="0" applyNumberFormat="1" applyBorder="1" applyAlignment="1" applyProtection="1">
      <alignment/>
      <protection/>
    </xf>
    <xf numFmtId="37" fontId="0" fillId="0" borderId="16" xfId="0" applyNumberFormat="1" applyBorder="1" applyAlignment="1" applyProtection="1">
      <alignment/>
      <protection/>
    </xf>
    <xf numFmtId="37" fontId="0" fillId="0" borderId="17" xfId="0" applyBorder="1" applyAlignment="1">
      <alignment/>
    </xf>
    <xf numFmtId="37" fontId="0" fillId="0" borderId="18" xfId="0" applyNumberFormat="1" applyBorder="1" applyAlignment="1" applyProtection="1">
      <alignment/>
      <protection/>
    </xf>
    <xf numFmtId="37" fontId="0" fillId="0" borderId="19" xfId="0" applyNumberFormat="1" applyBorder="1" applyAlignment="1" applyProtection="1">
      <alignment/>
      <protection/>
    </xf>
    <xf numFmtId="37" fontId="0" fillId="0" borderId="20" xfId="0" applyBorder="1" applyAlignment="1">
      <alignment/>
    </xf>
    <xf numFmtId="37" fontId="0" fillId="0" borderId="10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37" fontId="0" fillId="0" borderId="4" xfId="0" applyBorder="1" applyAlignment="1">
      <alignment horizontal="center"/>
    </xf>
    <xf numFmtId="37" fontId="0" fillId="0" borderId="2" xfId="0" applyBorder="1" applyAlignment="1">
      <alignment horizontal="center"/>
    </xf>
    <xf numFmtId="37" fontId="0" fillId="0" borderId="6" xfId="0" applyBorder="1" applyAlignment="1">
      <alignment horizontal="center"/>
    </xf>
    <xf numFmtId="37" fontId="0" fillId="0" borderId="15" xfId="0" applyBorder="1" applyAlignment="1">
      <alignment horizontal="center"/>
    </xf>
    <xf numFmtId="37" fontId="0" fillId="0" borderId="0" xfId="0" applyBorder="1" applyAlignment="1">
      <alignment/>
    </xf>
    <xf numFmtId="37" fontId="0" fillId="0" borderId="0" xfId="0" applyBorder="1" applyAlignment="1">
      <alignment horizontal="center"/>
    </xf>
    <xf numFmtId="176" fontId="0" fillId="0" borderId="1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37" fontId="0" fillId="0" borderId="21" xfId="0" applyNumberFormat="1" applyBorder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37" fontId="0" fillId="0" borderId="22" xfId="0" applyBorder="1" applyAlignment="1">
      <alignment/>
    </xf>
    <xf numFmtId="37" fontId="0" fillId="0" borderId="14" xfId="0" applyNumberFormat="1" applyBorder="1" applyAlignment="1" applyProtection="1">
      <alignment/>
      <protection/>
    </xf>
    <xf numFmtId="37" fontId="0" fillId="0" borderId="17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37" fontId="0" fillId="0" borderId="23" xfId="0" applyBorder="1" applyAlignment="1">
      <alignment/>
    </xf>
    <xf numFmtId="37" fontId="0" fillId="0" borderId="24" xfId="0" applyBorder="1" applyAlignment="1">
      <alignment/>
    </xf>
    <xf numFmtId="37" fontId="0" fillId="0" borderId="25" xfId="0" applyBorder="1" applyAlignment="1">
      <alignment/>
    </xf>
    <xf numFmtId="37" fontId="0" fillId="0" borderId="26" xfId="0" applyBorder="1" applyAlignment="1">
      <alignment/>
    </xf>
    <xf numFmtId="37" fontId="0" fillId="0" borderId="27" xfId="0" applyBorder="1" applyAlignment="1">
      <alignment/>
    </xf>
    <xf numFmtId="37" fontId="0" fillId="0" borderId="28" xfId="0" applyBorder="1" applyAlignment="1">
      <alignment/>
    </xf>
    <xf numFmtId="37" fontId="0" fillId="0" borderId="29" xfId="0" applyBorder="1" applyAlignment="1">
      <alignment/>
    </xf>
    <xf numFmtId="37" fontId="0" fillId="0" borderId="30" xfId="0" applyBorder="1" applyAlignment="1">
      <alignment/>
    </xf>
    <xf numFmtId="37" fontId="0" fillId="0" borderId="16" xfId="0" applyBorder="1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18" xfId="0" applyBorder="1" applyAlignment="1">
      <alignment/>
    </xf>
    <xf numFmtId="37" fontId="0" fillId="0" borderId="21" xfId="0" applyBorder="1" applyAlignment="1">
      <alignment/>
    </xf>
    <xf numFmtId="178" fontId="0" fillId="0" borderId="15" xfId="0" applyNumberFormat="1" applyBorder="1" applyAlignment="1" applyProtection="1">
      <alignment/>
      <protection/>
    </xf>
    <xf numFmtId="178" fontId="0" fillId="0" borderId="16" xfId="0" applyNumberFormat="1" applyBorder="1" applyAlignment="1" applyProtection="1">
      <alignment/>
      <protection/>
    </xf>
    <xf numFmtId="178" fontId="0" fillId="0" borderId="12" xfId="0" applyNumberFormat="1" applyBorder="1" applyAlignment="1" applyProtection="1">
      <alignment/>
      <protection/>
    </xf>
    <xf numFmtId="37" fontId="0" fillId="0" borderId="12" xfId="0" applyBorder="1" applyAlignment="1">
      <alignment horizontal="center"/>
    </xf>
    <xf numFmtId="37" fontId="0" fillId="0" borderId="31" xfId="0" applyBorder="1" applyAlignment="1">
      <alignment/>
    </xf>
    <xf numFmtId="178" fontId="0" fillId="0" borderId="14" xfId="0" applyNumberFormat="1" applyBorder="1" applyAlignment="1" applyProtection="1">
      <alignment/>
      <protection/>
    </xf>
    <xf numFmtId="37" fontId="0" fillId="0" borderId="32" xfId="0" applyBorder="1" applyAlignment="1">
      <alignment/>
    </xf>
    <xf numFmtId="37" fontId="0" fillId="0" borderId="33" xfId="0" applyBorder="1" applyAlignment="1">
      <alignment/>
    </xf>
    <xf numFmtId="37" fontId="0" fillId="0" borderId="33" xfId="0" applyBorder="1" applyAlignment="1">
      <alignment horizontal="center"/>
    </xf>
    <xf numFmtId="37" fontId="0" fillId="0" borderId="34" xfId="0" applyBorder="1" applyAlignment="1">
      <alignment/>
    </xf>
    <xf numFmtId="37" fontId="0" fillId="0" borderId="35" xfId="0" applyBorder="1" applyAlignment="1">
      <alignment/>
    </xf>
    <xf numFmtId="37" fontId="0" fillId="0" borderId="36" xfId="0" applyBorder="1" applyAlignment="1">
      <alignment/>
    </xf>
    <xf numFmtId="37" fontId="0" fillId="0" borderId="13" xfId="0" applyBorder="1" applyAlignment="1">
      <alignment horizontal="center"/>
    </xf>
    <xf numFmtId="177" fontId="0" fillId="0" borderId="15" xfId="0" applyNumberFormat="1" applyBorder="1" applyAlignment="1" applyProtection="1">
      <alignment/>
      <protection/>
    </xf>
    <xf numFmtId="178" fontId="0" fillId="0" borderId="36" xfId="0" applyNumberFormat="1" applyBorder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37" fontId="0" fillId="0" borderId="31" xfId="0" applyBorder="1" applyAlignment="1">
      <alignment horizontal="center"/>
    </xf>
    <xf numFmtId="37" fontId="0" fillId="0" borderId="26" xfId="0" applyBorder="1" applyAlignment="1">
      <alignment horizontal="center"/>
    </xf>
    <xf numFmtId="0" fontId="0" fillId="0" borderId="0" xfId="26">
      <alignment/>
      <protection/>
    </xf>
    <xf numFmtId="0" fontId="0" fillId="0" borderId="1" xfId="26" applyBorder="1">
      <alignment/>
      <protection/>
    </xf>
    <xf numFmtId="0" fontId="0" fillId="0" borderId="2" xfId="26" applyBorder="1">
      <alignment/>
      <protection/>
    </xf>
    <xf numFmtId="0" fontId="0" fillId="0" borderId="13" xfId="26" applyBorder="1" applyAlignment="1">
      <alignment horizontal="center"/>
      <protection/>
    </xf>
    <xf numFmtId="0" fontId="0" fillId="0" borderId="4" xfId="26" applyBorder="1">
      <alignment/>
      <protection/>
    </xf>
    <xf numFmtId="0" fontId="0" fillId="0" borderId="13" xfId="26" applyBorder="1">
      <alignment/>
      <protection/>
    </xf>
    <xf numFmtId="0" fontId="0" fillId="0" borderId="2" xfId="26" applyBorder="1" applyAlignment="1">
      <alignment horizontal="center"/>
      <protection/>
    </xf>
    <xf numFmtId="0" fontId="0" fillId="0" borderId="4" xfId="26" applyBorder="1" applyAlignment="1">
      <alignment horizontal="center"/>
      <protection/>
    </xf>
    <xf numFmtId="0" fontId="0" fillId="0" borderId="37" xfId="26" applyBorder="1" applyAlignment="1">
      <alignment horizontal="center"/>
      <protection/>
    </xf>
    <xf numFmtId="0" fontId="0" fillId="0" borderId="8" xfId="26" applyBorder="1">
      <alignment/>
      <protection/>
    </xf>
    <xf numFmtId="0" fontId="0" fillId="0" borderId="10" xfId="26" applyBorder="1">
      <alignment/>
      <protection/>
    </xf>
    <xf numFmtId="0" fontId="0" fillId="0" borderId="38" xfId="26" applyBorder="1">
      <alignment/>
      <protection/>
    </xf>
    <xf numFmtId="0" fontId="0" fillId="0" borderId="20" xfId="26" applyBorder="1" applyAlignment="1">
      <alignment horizontal="center"/>
      <protection/>
    </xf>
    <xf numFmtId="0" fontId="0" fillId="0" borderId="18" xfId="26" applyBorder="1">
      <alignment/>
      <protection/>
    </xf>
    <xf numFmtId="176" fontId="0" fillId="0" borderId="0" xfId="26" applyNumberFormat="1" applyProtection="1">
      <alignment/>
      <protection/>
    </xf>
    <xf numFmtId="0" fontId="0" fillId="0" borderId="20" xfId="26" applyBorder="1" applyAlignment="1" applyProtection="1">
      <alignment horizontal="center"/>
      <protection/>
    </xf>
    <xf numFmtId="37" fontId="0" fillId="0" borderId="20" xfId="26" applyNumberFormat="1" applyBorder="1" applyProtection="1">
      <alignment/>
      <protection/>
    </xf>
    <xf numFmtId="37" fontId="0" fillId="0" borderId="18" xfId="26" applyNumberFormat="1" applyBorder="1" applyProtection="1">
      <alignment/>
      <protection/>
    </xf>
    <xf numFmtId="37" fontId="0" fillId="0" borderId="39" xfId="26" applyNumberFormat="1" applyBorder="1" applyProtection="1">
      <alignment/>
      <protection/>
    </xf>
    <xf numFmtId="0" fontId="0" fillId="0" borderId="20" xfId="26" applyFont="1" applyBorder="1" applyAlignment="1" applyProtection="1">
      <alignment horizontal="center"/>
      <protection/>
    </xf>
    <xf numFmtId="37" fontId="0" fillId="0" borderId="4" xfId="0" applyNumberFormat="1" applyBorder="1" applyAlignment="1" applyProtection="1">
      <alignment/>
      <protection/>
    </xf>
    <xf numFmtId="37" fontId="0" fillId="0" borderId="6" xfId="0" applyNumberFormat="1" applyBorder="1" applyAlignment="1" applyProtection="1">
      <alignment/>
      <protection/>
    </xf>
    <xf numFmtId="37" fontId="0" fillId="0" borderId="0" xfId="25" applyFont="1">
      <alignment/>
      <protection/>
    </xf>
    <xf numFmtId="37" fontId="0" fillId="0" borderId="20" xfId="25" applyNumberFormat="1" applyBorder="1" applyProtection="1">
      <alignment/>
      <protection/>
    </xf>
    <xf numFmtId="37" fontId="0" fillId="0" borderId="18" xfId="25" applyNumberFormat="1" applyBorder="1" applyProtection="1">
      <alignment/>
      <protection/>
    </xf>
    <xf numFmtId="37" fontId="0" fillId="0" borderId="13" xfId="25" applyFont="1" applyBorder="1">
      <alignment/>
      <protection/>
    </xf>
    <xf numFmtId="37" fontId="0" fillId="0" borderId="12" xfId="25" applyNumberFormat="1" applyBorder="1" applyProtection="1">
      <alignment/>
      <protection/>
    </xf>
    <xf numFmtId="37" fontId="0" fillId="0" borderId="15" xfId="25" applyNumberFormat="1" applyBorder="1" applyProtection="1">
      <alignment/>
      <protection/>
    </xf>
    <xf numFmtId="37" fontId="0" fillId="0" borderId="16" xfId="25" applyNumberFormat="1" applyBorder="1" applyProtection="1">
      <alignment/>
      <protection/>
    </xf>
    <xf numFmtId="37" fontId="0" fillId="0" borderId="19" xfId="25" applyNumberFormat="1" applyBorder="1" applyProtection="1">
      <alignment/>
      <protection/>
    </xf>
    <xf numFmtId="37" fontId="0" fillId="0" borderId="12" xfId="0" applyNumberFormat="1" applyBorder="1" applyAlignment="1" applyProtection="1">
      <alignment/>
      <protection/>
    </xf>
    <xf numFmtId="37" fontId="0" fillId="0" borderId="40" xfId="0" applyBorder="1" applyAlignment="1">
      <alignment/>
    </xf>
    <xf numFmtId="37" fontId="0" fillId="0" borderId="41" xfId="26" applyNumberFormat="1" applyBorder="1" applyProtection="1">
      <alignment/>
      <protection/>
    </xf>
    <xf numFmtId="37" fontId="0" fillId="0" borderId="42" xfId="26" applyNumberFormat="1" applyBorder="1" applyProtection="1">
      <alignment/>
      <protection/>
    </xf>
    <xf numFmtId="37" fontId="0" fillId="0" borderId="43" xfId="26" applyNumberFormat="1" applyBorder="1" applyProtection="1">
      <alignment/>
      <protection/>
    </xf>
    <xf numFmtId="37" fontId="0" fillId="0" borderId="13" xfId="25" applyNumberFormat="1" applyBorder="1" applyProtection="1">
      <alignment/>
      <protection/>
    </xf>
    <xf numFmtId="37" fontId="0" fillId="0" borderId="21" xfId="25" applyNumberFormat="1" applyBorder="1" applyProtection="1">
      <alignment/>
      <protection/>
    </xf>
    <xf numFmtId="37" fontId="0" fillId="0" borderId="0" xfId="0" applyFill="1" applyAlignment="1">
      <alignment/>
    </xf>
    <xf numFmtId="37" fontId="0" fillId="0" borderId="1" xfId="0" applyFill="1" applyBorder="1" applyAlignment="1">
      <alignment/>
    </xf>
    <xf numFmtId="37" fontId="0" fillId="0" borderId="18" xfId="0" applyNumberFormat="1" applyFill="1" applyBorder="1" applyAlignment="1" applyProtection="1">
      <alignment/>
      <protection/>
    </xf>
    <xf numFmtId="37" fontId="4" fillId="0" borderId="0" xfId="0" applyFont="1" applyAlignment="1">
      <alignment/>
    </xf>
    <xf numFmtId="37" fontId="0" fillId="0" borderId="44" xfId="0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0" fillId="0" borderId="1" xfId="0" applyBorder="1" applyAlignment="1">
      <alignment shrinkToFit="1"/>
    </xf>
    <xf numFmtId="0" fontId="0" fillId="0" borderId="0" xfId="0" applyNumberFormat="1" applyAlignment="1">
      <alignment/>
    </xf>
    <xf numFmtId="37" fontId="6" fillId="0" borderId="0" xfId="0" applyFont="1" applyAlignment="1">
      <alignment/>
    </xf>
    <xf numFmtId="37" fontId="7" fillId="0" borderId="0" xfId="0" applyFont="1" applyAlignment="1">
      <alignment/>
    </xf>
    <xf numFmtId="37" fontId="0" fillId="0" borderId="20" xfId="26" applyNumberFormat="1" applyBorder="1">
      <alignment/>
      <protection/>
    </xf>
    <xf numFmtId="37" fontId="0" fillId="0" borderId="18" xfId="26" applyNumberFormat="1" applyBorder="1">
      <alignment/>
      <protection/>
    </xf>
    <xf numFmtId="37" fontId="0" fillId="0" borderId="39" xfId="26" applyNumberFormat="1" applyBorder="1">
      <alignment/>
      <protection/>
    </xf>
    <xf numFmtId="37" fontId="0" fillId="0" borderId="45" xfId="26" applyNumberFormat="1" applyBorder="1" applyProtection="1">
      <alignment/>
      <protection/>
    </xf>
    <xf numFmtId="37" fontId="0" fillId="0" borderId="46" xfId="26" applyNumberFormat="1" applyBorder="1" applyProtection="1">
      <alignment/>
      <protection/>
    </xf>
    <xf numFmtId="37" fontId="0" fillId="0" borderId="47" xfId="26" applyNumberFormat="1" applyBorder="1" applyProtection="1">
      <alignment/>
      <protection/>
    </xf>
    <xf numFmtId="178" fontId="0" fillId="0" borderId="48" xfId="0" applyNumberFormat="1" applyBorder="1" applyAlignment="1" applyProtection="1">
      <alignment/>
      <protection/>
    </xf>
    <xf numFmtId="0" fontId="0" fillId="0" borderId="9" xfId="0" applyNumberFormat="1" applyBorder="1" applyAlignment="1" applyProtection="1">
      <alignment horizontal="center"/>
      <protection/>
    </xf>
    <xf numFmtId="178" fontId="0" fillId="0" borderId="49" xfId="0" applyNumberFormat="1" applyBorder="1" applyAlignment="1" applyProtection="1">
      <alignment/>
      <protection/>
    </xf>
    <xf numFmtId="0" fontId="0" fillId="0" borderId="45" xfId="26" applyFont="1" applyBorder="1" applyAlignment="1" applyProtection="1">
      <alignment horizontal="center"/>
      <protection/>
    </xf>
    <xf numFmtId="0" fontId="0" fillId="0" borderId="0" xfId="21">
      <alignment/>
      <protection/>
    </xf>
    <xf numFmtId="0" fontId="0" fillId="0" borderId="1" xfId="23" applyBorder="1">
      <alignment/>
      <protection/>
    </xf>
    <xf numFmtId="0" fontId="0" fillId="0" borderId="0" xfId="23">
      <alignment/>
      <protection/>
    </xf>
    <xf numFmtId="0" fontId="0" fillId="0" borderId="2" xfId="23" applyBorder="1">
      <alignment/>
      <protection/>
    </xf>
    <xf numFmtId="0" fontId="0" fillId="0" borderId="3" xfId="23" applyBorder="1">
      <alignment/>
      <protection/>
    </xf>
    <xf numFmtId="0" fontId="0" fillId="0" borderId="7" xfId="23" applyBorder="1">
      <alignment/>
      <protection/>
    </xf>
    <xf numFmtId="0" fontId="0" fillId="0" borderId="7" xfId="23" applyFont="1" applyBorder="1" applyAlignment="1">
      <alignment horizontal="center"/>
      <protection/>
    </xf>
    <xf numFmtId="0" fontId="0" fillId="0" borderId="8" xfId="23" applyBorder="1">
      <alignment/>
      <protection/>
    </xf>
    <xf numFmtId="0" fontId="0" fillId="0" borderId="9" xfId="23" applyBorder="1">
      <alignment/>
      <protection/>
    </xf>
    <xf numFmtId="0" fontId="0" fillId="0" borderId="13" xfId="23" applyBorder="1">
      <alignment/>
      <protection/>
    </xf>
    <xf numFmtId="37" fontId="0" fillId="0" borderId="14" xfId="23" applyNumberFormat="1" applyBorder="1">
      <alignment/>
      <protection/>
    </xf>
    <xf numFmtId="0" fontId="0" fillId="0" borderId="21" xfId="23" applyBorder="1">
      <alignment/>
      <protection/>
    </xf>
    <xf numFmtId="37" fontId="0" fillId="0" borderId="17" xfId="23" applyNumberFormat="1" applyBorder="1">
      <alignment/>
      <protection/>
    </xf>
    <xf numFmtId="0" fontId="0" fillId="0" borderId="21" xfId="23" applyFont="1" applyBorder="1">
      <alignment/>
      <protection/>
    </xf>
    <xf numFmtId="0" fontId="0" fillId="0" borderId="50" xfId="23" applyFont="1" applyBorder="1">
      <alignment/>
      <protection/>
    </xf>
    <xf numFmtId="37" fontId="0" fillId="0" borderId="51" xfId="23" applyNumberFormat="1" applyBorder="1">
      <alignment/>
      <protection/>
    </xf>
    <xf numFmtId="0" fontId="0" fillId="0" borderId="13" xfId="23" applyFont="1" applyBorder="1">
      <alignment/>
      <protection/>
    </xf>
    <xf numFmtId="0" fontId="0" fillId="0" borderId="12" xfId="23" applyBorder="1">
      <alignment/>
      <protection/>
    </xf>
    <xf numFmtId="0" fontId="0" fillId="0" borderId="2" xfId="23" applyFont="1" applyBorder="1">
      <alignment/>
      <protection/>
    </xf>
    <xf numFmtId="0" fontId="0" fillId="0" borderId="0" xfId="23" applyBorder="1">
      <alignment/>
      <protection/>
    </xf>
    <xf numFmtId="0" fontId="0" fillId="0" borderId="52" xfId="23" applyFont="1" applyBorder="1">
      <alignment/>
      <protection/>
    </xf>
    <xf numFmtId="0" fontId="0" fillId="0" borderId="0" xfId="23" applyFont="1" applyBorder="1">
      <alignment/>
      <protection/>
    </xf>
    <xf numFmtId="37" fontId="0" fillId="0" borderId="7" xfId="23" applyNumberFormat="1" applyBorder="1">
      <alignment/>
      <protection/>
    </xf>
    <xf numFmtId="37" fontId="0" fillId="0" borderId="9" xfId="23" applyNumberFormat="1" applyBorder="1">
      <alignment/>
      <protection/>
    </xf>
    <xf numFmtId="0" fontId="0" fillId="0" borderId="0" xfId="24">
      <alignment/>
      <protection/>
    </xf>
    <xf numFmtId="0" fontId="0" fillId="0" borderId="1" xfId="24" applyBorder="1">
      <alignment/>
      <protection/>
    </xf>
    <xf numFmtId="0" fontId="0" fillId="0" borderId="2" xfId="24" applyBorder="1">
      <alignment/>
      <protection/>
    </xf>
    <xf numFmtId="0" fontId="0" fillId="0" borderId="3" xfId="24" applyBorder="1">
      <alignment/>
      <protection/>
    </xf>
    <xf numFmtId="0" fontId="0" fillId="0" borderId="7" xfId="24" applyBorder="1">
      <alignment/>
      <protection/>
    </xf>
    <xf numFmtId="0" fontId="0" fillId="0" borderId="8" xfId="24" applyBorder="1">
      <alignment/>
      <protection/>
    </xf>
    <xf numFmtId="0" fontId="0" fillId="0" borderId="9" xfId="24" applyBorder="1">
      <alignment/>
      <protection/>
    </xf>
    <xf numFmtId="0" fontId="0" fillId="0" borderId="13" xfId="24" applyBorder="1">
      <alignment/>
      <protection/>
    </xf>
    <xf numFmtId="37" fontId="0" fillId="0" borderId="14" xfId="24" applyNumberFormat="1" applyBorder="1">
      <alignment/>
      <protection/>
    </xf>
    <xf numFmtId="0" fontId="0" fillId="0" borderId="21" xfId="24" applyBorder="1">
      <alignment/>
      <protection/>
    </xf>
    <xf numFmtId="37" fontId="0" fillId="0" borderId="17" xfId="24" applyNumberFormat="1" applyBorder="1">
      <alignment/>
      <protection/>
    </xf>
    <xf numFmtId="0" fontId="0" fillId="0" borderId="12" xfId="24" applyBorder="1">
      <alignment/>
      <protection/>
    </xf>
    <xf numFmtId="37" fontId="0" fillId="0" borderId="9" xfId="24" applyNumberFormat="1" applyBorder="1">
      <alignment/>
      <protection/>
    </xf>
    <xf numFmtId="0" fontId="0" fillId="0" borderId="1" xfId="22" applyBorder="1">
      <alignment/>
      <protection/>
    </xf>
    <xf numFmtId="0" fontId="0" fillId="0" borderId="2" xfId="22" applyBorder="1">
      <alignment/>
      <protection/>
    </xf>
    <xf numFmtId="0" fontId="0" fillId="0" borderId="0" xfId="22">
      <alignment/>
      <protection/>
    </xf>
    <xf numFmtId="0" fontId="0" fillId="0" borderId="3" xfId="22" applyBorder="1">
      <alignment/>
      <protection/>
    </xf>
    <xf numFmtId="0" fontId="0" fillId="0" borderId="7" xfId="22" applyBorder="1">
      <alignment/>
      <protection/>
    </xf>
    <xf numFmtId="0" fontId="0" fillId="0" borderId="0" xfId="22" applyBorder="1">
      <alignment/>
      <protection/>
    </xf>
    <xf numFmtId="0" fontId="0" fillId="0" borderId="8" xfId="22" applyBorder="1">
      <alignment/>
      <protection/>
    </xf>
    <xf numFmtId="0" fontId="0" fillId="0" borderId="9" xfId="22" applyBorder="1">
      <alignment/>
      <protection/>
    </xf>
    <xf numFmtId="0" fontId="0" fillId="0" borderId="18" xfId="22" applyBorder="1">
      <alignment/>
      <protection/>
    </xf>
    <xf numFmtId="0" fontId="0" fillId="0" borderId="21" xfId="22" applyBorder="1">
      <alignment/>
      <protection/>
    </xf>
    <xf numFmtId="37" fontId="0" fillId="0" borderId="17" xfId="22" applyNumberFormat="1" applyBorder="1">
      <alignment/>
      <protection/>
    </xf>
    <xf numFmtId="0" fontId="0" fillId="0" borderId="2" xfId="22" applyBorder="1" applyAlignment="1">
      <alignment horizontal="center"/>
      <protection/>
    </xf>
    <xf numFmtId="0" fontId="0" fillId="0" borderId="12" xfId="22" applyBorder="1" applyAlignment="1">
      <alignment horizontal="center"/>
      <protection/>
    </xf>
    <xf numFmtId="0" fontId="0" fillId="0" borderId="15" xfId="22" applyBorder="1">
      <alignment/>
      <protection/>
    </xf>
    <xf numFmtId="0" fontId="0" fillId="0" borderId="13" xfId="22" applyBorder="1">
      <alignment/>
      <protection/>
    </xf>
    <xf numFmtId="37" fontId="0" fillId="0" borderId="14" xfId="22" applyNumberFormat="1" applyBorder="1">
      <alignment/>
      <protection/>
    </xf>
    <xf numFmtId="0" fontId="0" fillId="0" borderId="4" xfId="22" applyBorder="1">
      <alignment/>
      <protection/>
    </xf>
    <xf numFmtId="37" fontId="0" fillId="0" borderId="7" xfId="22" applyNumberFormat="1" applyBorder="1">
      <alignment/>
      <protection/>
    </xf>
    <xf numFmtId="0" fontId="0" fillId="0" borderId="12" xfId="22" applyBorder="1">
      <alignment/>
      <protection/>
    </xf>
    <xf numFmtId="37" fontId="0" fillId="0" borderId="9" xfId="22" applyNumberFormat="1" applyBorder="1">
      <alignment/>
      <protection/>
    </xf>
    <xf numFmtId="0" fontId="0" fillId="0" borderId="44" xfId="22" applyBorder="1">
      <alignment/>
      <protection/>
    </xf>
    <xf numFmtId="37" fontId="0" fillId="0" borderId="14" xfId="22" applyNumberFormat="1" applyFont="1" applyBorder="1">
      <alignment/>
      <protection/>
    </xf>
    <xf numFmtId="177" fontId="0" fillId="0" borderId="12" xfId="0" applyNumberFormat="1" applyBorder="1" applyAlignment="1">
      <alignment/>
    </xf>
    <xf numFmtId="0" fontId="0" fillId="0" borderId="0" xfId="21" applyFont="1">
      <alignment/>
      <protection/>
    </xf>
    <xf numFmtId="0" fontId="0" fillId="0" borderId="32" xfId="23" applyBorder="1">
      <alignment/>
      <protection/>
    </xf>
    <xf numFmtId="0" fontId="0" fillId="0" borderId="33" xfId="23" applyBorder="1">
      <alignment/>
      <protection/>
    </xf>
    <xf numFmtId="0" fontId="0" fillId="0" borderId="33" xfId="23" applyFont="1" applyBorder="1" applyAlignment="1">
      <alignment horizontal="center"/>
      <protection/>
    </xf>
    <xf numFmtId="37" fontId="0" fillId="0" borderId="33" xfId="23" applyNumberFormat="1" applyBorder="1" applyProtection="1">
      <alignment/>
      <protection/>
    </xf>
    <xf numFmtId="37" fontId="0" fillId="0" borderId="33" xfId="23" applyNumberFormat="1" applyBorder="1">
      <alignment/>
      <protection/>
    </xf>
    <xf numFmtId="37" fontId="0" fillId="0" borderId="34" xfId="23" applyNumberFormat="1" applyBorder="1" applyProtection="1">
      <alignment/>
      <protection/>
    </xf>
    <xf numFmtId="176" fontId="0" fillId="0" borderId="34" xfId="23" applyNumberFormat="1" applyBorder="1" applyProtection="1">
      <alignment/>
      <protection/>
    </xf>
    <xf numFmtId="37" fontId="0" fillId="0" borderId="53" xfId="23" applyNumberFormat="1" applyBorder="1" applyProtection="1">
      <alignment/>
      <protection/>
    </xf>
    <xf numFmtId="37" fontId="0" fillId="0" borderId="54" xfId="23" applyNumberFormat="1" applyBorder="1" applyProtection="1">
      <alignment/>
      <protection/>
    </xf>
    <xf numFmtId="37" fontId="0" fillId="0" borderId="55" xfId="23" applyNumberFormat="1" applyBorder="1" applyProtection="1">
      <alignment/>
      <protection/>
    </xf>
    <xf numFmtId="37" fontId="0" fillId="0" borderId="56" xfId="23" applyNumberFormat="1" applyBorder="1" applyProtection="1">
      <alignment/>
      <protection/>
    </xf>
    <xf numFmtId="37" fontId="0" fillId="0" borderId="57" xfId="23" applyNumberFormat="1" applyBorder="1">
      <alignment/>
      <protection/>
    </xf>
    <xf numFmtId="0" fontId="0" fillId="0" borderId="32" xfId="24" applyBorder="1">
      <alignment/>
      <protection/>
    </xf>
    <xf numFmtId="0" fontId="0" fillId="0" borderId="33" xfId="24" applyBorder="1">
      <alignment/>
      <protection/>
    </xf>
    <xf numFmtId="0" fontId="0" fillId="0" borderId="33" xfId="24" applyFont="1" applyBorder="1" applyAlignment="1">
      <alignment horizontal="center"/>
      <protection/>
    </xf>
    <xf numFmtId="37" fontId="0" fillId="0" borderId="33" xfId="24" applyNumberFormat="1" applyBorder="1" applyProtection="1">
      <alignment/>
      <protection/>
    </xf>
    <xf numFmtId="37" fontId="0" fillId="0" borderId="34" xfId="24" applyNumberFormat="1" applyBorder="1">
      <alignment/>
      <protection/>
    </xf>
    <xf numFmtId="176" fontId="0" fillId="0" borderId="34" xfId="24" applyNumberFormat="1" applyBorder="1" applyProtection="1">
      <alignment/>
      <protection/>
    </xf>
    <xf numFmtId="37" fontId="0" fillId="0" borderId="53" xfId="24" applyNumberFormat="1" applyBorder="1" applyProtection="1">
      <alignment/>
      <protection/>
    </xf>
    <xf numFmtId="37" fontId="0" fillId="0" borderId="57" xfId="24" applyNumberFormat="1" applyBorder="1" applyProtection="1">
      <alignment/>
      <protection/>
    </xf>
    <xf numFmtId="37" fontId="0" fillId="0" borderId="56" xfId="24" applyNumberFormat="1" applyBorder="1" applyProtection="1">
      <alignment/>
      <protection/>
    </xf>
    <xf numFmtId="37" fontId="0" fillId="0" borderId="56" xfId="24" applyNumberFormat="1" applyBorder="1">
      <alignment/>
      <protection/>
    </xf>
    <xf numFmtId="37" fontId="0" fillId="0" borderId="54" xfId="24" applyNumberFormat="1" applyBorder="1" applyProtection="1">
      <alignment/>
      <protection/>
    </xf>
    <xf numFmtId="37" fontId="0" fillId="0" borderId="0" xfId="22" applyNumberFormat="1" applyBorder="1" applyProtection="1">
      <alignment/>
      <protection/>
    </xf>
    <xf numFmtId="0" fontId="0" fillId="0" borderId="32" xfId="22" applyBorder="1">
      <alignment/>
      <protection/>
    </xf>
    <xf numFmtId="0" fontId="0" fillId="0" borderId="33" xfId="22" applyBorder="1">
      <alignment/>
      <protection/>
    </xf>
    <xf numFmtId="0" fontId="0" fillId="0" borderId="33" xfId="22" applyFont="1" applyBorder="1" applyAlignment="1">
      <alignment horizontal="center"/>
      <protection/>
    </xf>
    <xf numFmtId="37" fontId="0" fillId="0" borderId="33" xfId="22" applyNumberFormat="1" applyBorder="1" applyProtection="1">
      <alignment/>
      <protection/>
    </xf>
    <xf numFmtId="37" fontId="0" fillId="0" borderId="34" xfId="22" applyNumberFormat="1" applyBorder="1" applyProtection="1">
      <alignment/>
      <protection/>
    </xf>
    <xf numFmtId="176" fontId="0" fillId="0" borderId="34" xfId="22" applyNumberFormat="1" applyBorder="1" applyProtection="1">
      <alignment/>
      <protection/>
    </xf>
    <xf numFmtId="37" fontId="0" fillId="0" borderId="54" xfId="22" applyNumberFormat="1" applyBorder="1" applyProtection="1">
      <alignment/>
      <protection/>
    </xf>
    <xf numFmtId="37" fontId="0" fillId="0" borderId="55" xfId="22" applyNumberFormat="1" applyBorder="1" applyProtection="1">
      <alignment/>
      <protection/>
    </xf>
    <xf numFmtId="37" fontId="0" fillId="0" borderId="54" xfId="22" applyNumberFormat="1" applyBorder="1">
      <alignment/>
      <protection/>
    </xf>
    <xf numFmtId="37" fontId="0" fillId="0" borderId="56" xfId="22" applyNumberFormat="1" applyBorder="1" applyProtection="1">
      <alignment/>
      <protection/>
    </xf>
    <xf numFmtId="37" fontId="0" fillId="0" borderId="0" xfId="0" applyFill="1" applyBorder="1" applyAlignment="1">
      <alignment/>
    </xf>
    <xf numFmtId="0" fontId="0" fillId="0" borderId="1" xfId="0" applyNumberFormat="1" applyFill="1" applyBorder="1" applyAlignment="1" applyProtection="1">
      <alignment horizontal="center"/>
      <protection/>
    </xf>
    <xf numFmtId="37" fontId="0" fillId="0" borderId="11" xfId="0" applyBorder="1" applyAlignment="1">
      <alignment/>
    </xf>
    <xf numFmtId="37" fontId="0" fillId="0" borderId="19" xfId="0" applyBorder="1" applyAlignment="1">
      <alignment/>
    </xf>
    <xf numFmtId="177" fontId="0" fillId="0" borderId="16" xfId="0" applyNumberFormat="1" applyBorder="1" applyAlignment="1">
      <alignment/>
    </xf>
    <xf numFmtId="37" fontId="0" fillId="0" borderId="58" xfId="26" applyNumberFormat="1" applyBorder="1">
      <alignment/>
      <protection/>
    </xf>
    <xf numFmtId="37" fontId="0" fillId="0" borderId="59" xfId="26" applyNumberFormat="1" applyBorder="1">
      <alignment/>
      <protection/>
    </xf>
    <xf numFmtId="37" fontId="0" fillId="0" borderId="60" xfId="26" applyNumberFormat="1" applyBorder="1">
      <alignment/>
      <protection/>
    </xf>
    <xf numFmtId="37" fontId="0" fillId="0" borderId="61" xfId="26" applyNumberFormat="1" applyBorder="1">
      <alignment/>
      <protection/>
    </xf>
    <xf numFmtId="37" fontId="0" fillId="0" borderId="60" xfId="26" applyNumberFormat="1" applyBorder="1" applyProtection="1">
      <alignment/>
      <protection/>
    </xf>
    <xf numFmtId="37" fontId="0" fillId="0" borderId="61" xfId="26" applyNumberFormat="1" applyBorder="1" applyProtection="1">
      <alignment/>
      <protection/>
    </xf>
    <xf numFmtId="37" fontId="0" fillId="0" borderId="62" xfId="26" applyNumberFormat="1" applyBorder="1" applyProtection="1">
      <alignment/>
      <protection/>
    </xf>
    <xf numFmtId="37" fontId="0" fillId="0" borderId="63" xfId="26" applyNumberFormat="1" applyBorder="1" applyProtection="1">
      <alignment/>
      <protection/>
    </xf>
    <xf numFmtId="37" fontId="0" fillId="0" borderId="58" xfId="26" applyNumberFormat="1" applyBorder="1" applyProtection="1">
      <alignment/>
      <protection/>
    </xf>
    <xf numFmtId="37" fontId="0" fillId="0" borderId="59" xfId="26" applyNumberFormat="1" applyBorder="1" applyProtection="1">
      <alignment/>
      <protection/>
    </xf>
    <xf numFmtId="37" fontId="0" fillId="0" borderId="47" xfId="26" applyNumberFormat="1" applyBorder="1">
      <alignment/>
      <protection/>
    </xf>
    <xf numFmtId="37" fontId="0" fillId="0" borderId="64" xfId="26" applyNumberFormat="1" applyBorder="1">
      <alignment/>
      <protection/>
    </xf>
    <xf numFmtId="37" fontId="0" fillId="0" borderId="19" xfId="26" applyNumberFormat="1" applyBorder="1">
      <alignment/>
      <protection/>
    </xf>
    <xf numFmtId="37" fontId="0" fillId="0" borderId="19" xfId="26" applyNumberFormat="1" applyBorder="1" applyProtection="1">
      <alignment/>
      <protection/>
    </xf>
    <xf numFmtId="37" fontId="0" fillId="0" borderId="65" xfId="26" applyNumberFormat="1" applyBorder="1" applyProtection="1">
      <alignment/>
      <protection/>
    </xf>
    <xf numFmtId="37" fontId="0" fillId="0" borderId="64" xfId="26" applyNumberFormat="1" applyBorder="1" applyProtection="1">
      <alignment/>
      <protection/>
    </xf>
    <xf numFmtId="37" fontId="5" fillId="0" borderId="44" xfId="0" applyFont="1" applyBorder="1" applyAlignment="1">
      <alignment wrapText="1"/>
    </xf>
    <xf numFmtId="178" fontId="0" fillId="0" borderId="14" xfId="0" applyNumberFormat="1" applyBorder="1" applyAlignment="1">
      <alignment/>
    </xf>
    <xf numFmtId="37" fontId="0" fillId="0" borderId="66" xfId="0" applyBorder="1" applyAlignment="1">
      <alignment/>
    </xf>
    <xf numFmtId="37" fontId="0" fillId="0" borderId="67" xfId="0" applyNumberFormat="1" applyBorder="1" applyAlignment="1" applyProtection="1">
      <alignment/>
      <protection/>
    </xf>
    <xf numFmtId="37" fontId="0" fillId="0" borderId="68" xfId="0" applyNumberFormat="1" applyBorder="1" applyAlignment="1" applyProtection="1">
      <alignment/>
      <protection/>
    </xf>
    <xf numFmtId="37" fontId="0" fillId="0" borderId="69" xfId="0" applyBorder="1" applyAlignment="1">
      <alignment/>
    </xf>
    <xf numFmtId="37" fontId="0" fillId="0" borderId="70" xfId="25" applyNumberFormat="1" applyBorder="1" applyProtection="1">
      <alignment/>
      <protection/>
    </xf>
    <xf numFmtId="0" fontId="0" fillId="0" borderId="0" xfId="23" applyFont="1" applyBorder="1" applyAlignment="1">
      <alignment shrinkToFit="1"/>
      <protection/>
    </xf>
    <xf numFmtId="0" fontId="0" fillId="0" borderId="0" xfId="24" applyFont="1" applyBorder="1" applyAlignment="1">
      <alignment shrinkToFit="1"/>
      <protection/>
    </xf>
    <xf numFmtId="0" fontId="0" fillId="0" borderId="0" xfId="22" applyFont="1" applyBorder="1" applyAlignment="1">
      <alignment shrinkToFit="1"/>
      <protection/>
    </xf>
    <xf numFmtId="0" fontId="0" fillId="0" borderId="20" xfId="26" applyFont="1" applyBorder="1" applyAlignment="1">
      <alignment horizontal="center"/>
      <protection/>
    </xf>
    <xf numFmtId="182" fontId="0" fillId="0" borderId="0" xfId="26" applyNumberFormat="1">
      <alignment/>
      <protection/>
    </xf>
    <xf numFmtId="182" fontId="0" fillId="0" borderId="0" xfId="26" applyNumberFormat="1" applyFont="1">
      <alignment/>
      <protection/>
    </xf>
    <xf numFmtId="182" fontId="0" fillId="0" borderId="5" xfId="26" applyNumberFormat="1" applyBorder="1">
      <alignment/>
      <protection/>
    </xf>
    <xf numFmtId="182" fontId="0" fillId="0" borderId="71" xfId="26" applyNumberFormat="1" applyBorder="1">
      <alignment/>
      <protection/>
    </xf>
    <xf numFmtId="182" fontId="0" fillId="0" borderId="72" xfId="26" applyNumberFormat="1" applyBorder="1">
      <alignment/>
      <protection/>
    </xf>
    <xf numFmtId="49" fontId="0" fillId="0" borderId="14" xfId="0" applyNumberFormat="1" applyBorder="1" applyAlignment="1" applyProtection="1" quotePrefix="1">
      <alignment horizontal="center"/>
      <protection/>
    </xf>
    <xf numFmtId="49" fontId="0" fillId="0" borderId="14" xfId="0" applyNumberFormat="1" applyBorder="1" applyAlignment="1">
      <alignment horizontal="center"/>
    </xf>
    <xf numFmtId="49" fontId="0" fillId="0" borderId="73" xfId="0" applyNumberFormat="1" applyBorder="1" applyAlignment="1" applyProtection="1">
      <alignment horizontal="center"/>
      <protection/>
    </xf>
    <xf numFmtId="49" fontId="0" fillId="0" borderId="15" xfId="0" applyNumberFormat="1" applyBorder="1" applyAlignment="1" applyProtection="1">
      <alignment horizontal="center"/>
      <protection/>
    </xf>
    <xf numFmtId="49" fontId="0" fillId="0" borderId="16" xfId="0" applyNumberFormat="1" applyBorder="1" applyAlignment="1" applyProtection="1">
      <alignment horizontal="center"/>
      <protection/>
    </xf>
    <xf numFmtId="177" fontId="0" fillId="0" borderId="15" xfId="0" applyNumberFormat="1" applyBorder="1" applyAlignment="1">
      <alignment/>
    </xf>
    <xf numFmtId="0" fontId="0" fillId="0" borderId="41" xfId="26" applyFont="1" applyBorder="1" applyAlignment="1">
      <alignment horizontal="center"/>
      <protection/>
    </xf>
    <xf numFmtId="0" fontId="6" fillId="0" borderId="41" xfId="26" applyFont="1" applyBorder="1" applyAlignment="1">
      <alignment horizontal="center" shrinkToFit="1"/>
      <protection/>
    </xf>
    <xf numFmtId="0" fontId="0" fillId="0" borderId="4" xfId="26" applyFont="1" applyBorder="1" applyAlignment="1">
      <alignment shrinkToFit="1"/>
      <protection/>
    </xf>
    <xf numFmtId="0" fontId="0" fillId="0" borderId="10" xfId="26" applyFont="1" applyBorder="1" applyAlignment="1">
      <alignment vertical="top" shrinkToFit="1"/>
      <protection/>
    </xf>
    <xf numFmtId="37" fontId="9" fillId="0" borderId="0" xfId="25" applyFont="1" applyAlignment="1">
      <alignment vertical="center"/>
      <protection/>
    </xf>
    <xf numFmtId="37" fontId="0" fillId="0" borderId="74" xfId="0" applyBorder="1" applyAlignment="1">
      <alignment/>
    </xf>
    <xf numFmtId="37" fontId="0" fillId="0" borderId="75" xfId="0" applyBorder="1" applyAlignment="1">
      <alignment horizontal="center"/>
    </xf>
    <xf numFmtId="37" fontId="0" fillId="0" borderId="76" xfId="0" applyBorder="1" applyAlignment="1">
      <alignment/>
    </xf>
    <xf numFmtId="37" fontId="0" fillId="0" borderId="77" xfId="0" applyBorder="1" applyAlignment="1">
      <alignment/>
    </xf>
    <xf numFmtId="37" fontId="0" fillId="0" borderId="78" xfId="0" applyBorder="1" applyAlignment="1">
      <alignment/>
    </xf>
    <xf numFmtId="37" fontId="0" fillId="0" borderId="79" xfId="0" applyBorder="1" applyAlignment="1">
      <alignment/>
    </xf>
    <xf numFmtId="37" fontId="0" fillId="0" borderId="16" xfId="0" applyBorder="1" applyAlignment="1" applyProtection="1">
      <alignment/>
      <protection/>
    </xf>
    <xf numFmtId="37" fontId="0" fillId="0" borderId="21" xfId="0" applyBorder="1" applyAlignment="1">
      <alignment/>
    </xf>
    <xf numFmtId="0" fontId="0" fillId="0" borderId="80" xfId="23" applyFont="1" applyBorder="1">
      <alignment/>
      <protection/>
    </xf>
    <xf numFmtId="37" fontId="0" fillId="0" borderId="81" xfId="23" applyNumberFormat="1" applyBorder="1">
      <alignment/>
      <protection/>
    </xf>
    <xf numFmtId="37" fontId="0" fillId="0" borderId="82" xfId="23" applyNumberFormat="1" applyBorder="1" applyProtection="1">
      <alignment/>
      <protection/>
    </xf>
    <xf numFmtId="37" fontId="0" fillId="0" borderId="35" xfId="23" applyNumberFormat="1" applyBorder="1" applyProtection="1">
      <alignment/>
      <protection/>
    </xf>
    <xf numFmtId="0" fontId="0" fillId="0" borderId="83" xfId="26" applyBorder="1">
      <alignment/>
      <protection/>
    </xf>
    <xf numFmtId="0" fontId="0" fillId="0" borderId="84" xfId="26" applyFont="1" applyBorder="1">
      <alignment/>
      <protection/>
    </xf>
    <xf numFmtId="0" fontId="0" fillId="0" borderId="85" xfId="26" applyBorder="1">
      <alignment/>
      <protection/>
    </xf>
    <xf numFmtId="0" fontId="0" fillId="0" borderId="86" xfId="26" applyBorder="1">
      <alignment/>
      <protection/>
    </xf>
    <xf numFmtId="37" fontId="0" fillId="0" borderId="50" xfId="0" applyBorder="1" applyAlignment="1">
      <alignment/>
    </xf>
    <xf numFmtId="0" fontId="0" fillId="0" borderId="18" xfId="22" applyFont="1" applyBorder="1">
      <alignment/>
      <protection/>
    </xf>
    <xf numFmtId="37" fontId="10" fillId="0" borderId="13" xfId="0" applyFont="1" applyBorder="1" applyAlignment="1">
      <alignment/>
    </xf>
    <xf numFmtId="0" fontId="0" fillId="0" borderId="87" xfId="26" applyBorder="1" applyAlignment="1">
      <alignment horizontal="center"/>
      <protection/>
    </xf>
    <xf numFmtId="0" fontId="0" fillId="0" borderId="87" xfId="26" applyBorder="1">
      <alignment/>
      <protection/>
    </xf>
    <xf numFmtId="182" fontId="0" fillId="0" borderId="88" xfId="26" applyNumberFormat="1" applyBorder="1">
      <alignment/>
      <protection/>
    </xf>
    <xf numFmtId="182" fontId="0" fillId="0" borderId="89" xfId="26" applyNumberFormat="1" applyBorder="1">
      <alignment/>
      <protection/>
    </xf>
    <xf numFmtId="37" fontId="0" fillId="0" borderId="88" xfId="0" applyBorder="1" applyAlignment="1">
      <alignment/>
    </xf>
    <xf numFmtId="37" fontId="0" fillId="0" borderId="5" xfId="0" applyBorder="1" applyAlignment="1">
      <alignment horizontal="center"/>
    </xf>
    <xf numFmtId="0" fontId="0" fillId="0" borderId="29" xfId="0" applyNumberFormat="1" applyFill="1" applyBorder="1" applyAlignment="1" applyProtection="1">
      <alignment horizontal="center"/>
      <protection/>
    </xf>
    <xf numFmtId="37" fontId="0" fillId="0" borderId="27" xfId="25" applyNumberFormat="1" applyBorder="1" applyProtection="1">
      <alignment/>
      <protection/>
    </xf>
    <xf numFmtId="37" fontId="0" fillId="0" borderId="28" xfId="25" applyNumberFormat="1" applyBorder="1" applyProtection="1">
      <alignment/>
      <protection/>
    </xf>
    <xf numFmtId="37" fontId="0" fillId="0" borderId="28" xfId="0" applyNumberFormat="1" applyBorder="1" applyAlignment="1" applyProtection="1">
      <alignment/>
      <protection/>
    </xf>
    <xf numFmtId="37" fontId="0" fillId="0" borderId="90" xfId="0" applyBorder="1" applyAlignment="1">
      <alignment/>
    </xf>
    <xf numFmtId="0" fontId="0" fillId="0" borderId="21" xfId="24" applyFont="1" applyBorder="1">
      <alignment/>
      <protection/>
    </xf>
    <xf numFmtId="37" fontId="0" fillId="0" borderId="91" xfId="0" applyFill="1" applyBorder="1" applyAlignment="1">
      <alignment/>
    </xf>
    <xf numFmtId="37" fontId="0" fillId="0" borderId="92" xfId="0" applyFill="1" applyBorder="1" applyAlignment="1">
      <alignment/>
    </xf>
    <xf numFmtId="182" fontId="0" fillId="0" borderId="4" xfId="26" applyNumberFormat="1" applyBorder="1">
      <alignment/>
      <protection/>
    </xf>
    <xf numFmtId="182" fontId="0" fillId="0" borderId="4" xfId="26" applyNumberFormat="1" applyBorder="1" applyAlignment="1">
      <alignment horizontal="center"/>
      <protection/>
    </xf>
    <xf numFmtId="37" fontId="0" fillId="0" borderId="26" xfId="0" applyFill="1" applyBorder="1" applyAlignment="1">
      <alignment/>
    </xf>
    <xf numFmtId="182" fontId="0" fillId="0" borderId="87" xfId="26" applyNumberFormat="1" applyBorder="1">
      <alignment/>
      <protection/>
    </xf>
    <xf numFmtId="182" fontId="0" fillId="0" borderId="10" xfId="26" applyNumberFormat="1" applyBorder="1">
      <alignment/>
      <protection/>
    </xf>
    <xf numFmtId="182" fontId="0" fillId="0" borderId="44" xfId="26" applyNumberFormat="1" applyBorder="1">
      <alignment/>
      <protection/>
    </xf>
    <xf numFmtId="182" fontId="0" fillId="0" borderId="93" xfId="26" applyNumberFormat="1" applyBorder="1">
      <alignment/>
      <protection/>
    </xf>
    <xf numFmtId="182" fontId="0" fillId="0" borderId="94" xfId="26" applyNumberFormat="1" applyBorder="1">
      <alignment/>
      <protection/>
    </xf>
    <xf numFmtId="182" fontId="0" fillId="0" borderId="30" xfId="26" applyNumberFormat="1" applyBorder="1">
      <alignment/>
      <protection/>
    </xf>
    <xf numFmtId="182" fontId="0" fillId="0" borderId="42" xfId="26" applyNumberFormat="1" applyBorder="1">
      <alignment/>
      <protection/>
    </xf>
    <xf numFmtId="37" fontId="0" fillId="0" borderId="12" xfId="0" applyBorder="1" applyAlignment="1">
      <alignment horizontal="right"/>
    </xf>
    <xf numFmtId="37" fontId="0" fillId="0" borderId="13" xfId="0" applyBorder="1" applyAlignment="1">
      <alignment/>
    </xf>
    <xf numFmtId="37" fontId="4" fillId="0" borderId="90" xfId="0" applyFont="1" applyFill="1" applyBorder="1" applyAlignment="1">
      <alignment vertical="center" wrapText="1"/>
    </xf>
    <xf numFmtId="37" fontId="4" fillId="0" borderId="95" xfId="0" applyFont="1" applyFill="1" applyBorder="1" applyAlignment="1">
      <alignment vertical="center" wrapText="1"/>
    </xf>
    <xf numFmtId="37" fontId="5" fillId="0" borderId="44" xfId="0" applyFont="1" applyBorder="1" applyAlignment="1">
      <alignment wrapText="1"/>
    </xf>
    <xf numFmtId="37" fontId="5" fillId="0" borderId="44" xfId="0" applyFont="1" applyBorder="1" applyAlignment="1">
      <alignment vertical="center" wrapText="1"/>
    </xf>
  </cellXfs>
  <cellStyles count="15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OK公共下水道" xfId="21"/>
    <cellStyle name="標準_ｿﾉ他資本" xfId="22"/>
    <cellStyle name="標準_ｿﾉ他損益" xfId="23"/>
    <cellStyle name="標準_ｿﾉ他貸借" xfId="24"/>
    <cellStyle name="標準_公共繰入" xfId="25"/>
    <cellStyle name="標準_農集経１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W57"/>
  <sheetViews>
    <sheetView showGridLines="0" showZeros="0" tabSelected="1" defaultGridColor="0" zoomScale="75" zoomScaleNormal="75" colorId="22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3" width="6.66015625" style="0" customWidth="1"/>
    <col min="4" max="4" width="26.66015625" style="0" customWidth="1"/>
    <col min="5" max="21" width="13.16015625" style="0" customWidth="1"/>
    <col min="22" max="22" width="13.66015625" style="0" customWidth="1"/>
    <col min="23" max="23" width="1.66015625" style="0" customWidth="1"/>
    <col min="24" max="16384" width="10.66015625" style="0" customWidth="1"/>
  </cols>
  <sheetData>
    <row r="1" ht="54.75" customHeight="1">
      <c r="B1" s="118" t="s">
        <v>243</v>
      </c>
    </row>
    <row r="2" ht="25.5" customHeight="1">
      <c r="B2" t="s">
        <v>244</v>
      </c>
    </row>
    <row r="3" spans="2:22" ht="33.75" customHeight="1" thickBot="1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3" ht="24" customHeight="1">
      <c r="B4" s="2"/>
      <c r="D4" s="41"/>
      <c r="E4" s="3"/>
      <c r="F4" s="3"/>
      <c r="G4" s="4"/>
      <c r="H4" s="4"/>
      <c r="I4" s="4"/>
      <c r="J4" s="4"/>
      <c r="K4" s="4"/>
      <c r="L4" s="4"/>
      <c r="M4" s="4"/>
      <c r="N4" s="37"/>
      <c r="O4" s="37"/>
      <c r="P4" s="37"/>
      <c r="Q4" s="37"/>
      <c r="R4" s="48"/>
      <c r="S4" s="37"/>
      <c r="T4" s="37"/>
      <c r="U4" s="4"/>
      <c r="V4" s="2"/>
      <c r="W4" s="2"/>
    </row>
    <row r="5" spans="2:23" ht="24" customHeight="1">
      <c r="B5" s="2"/>
      <c r="C5" t="s">
        <v>2</v>
      </c>
      <c r="D5" s="42"/>
      <c r="E5" s="7"/>
      <c r="F5" s="7"/>
      <c r="G5" s="4"/>
      <c r="H5" s="4"/>
      <c r="I5" s="4"/>
      <c r="J5" s="4"/>
      <c r="K5" s="4"/>
      <c r="L5" s="4"/>
      <c r="M5" s="4"/>
      <c r="N5" s="6"/>
      <c r="O5" s="6"/>
      <c r="P5" s="6"/>
      <c r="Q5" s="6"/>
      <c r="R5" s="4"/>
      <c r="S5" s="6"/>
      <c r="T5" s="6"/>
      <c r="U5" s="4"/>
      <c r="V5" s="2"/>
      <c r="W5" s="2"/>
    </row>
    <row r="6" spans="2:23" ht="24" customHeight="1">
      <c r="B6" s="2"/>
      <c r="D6" s="42"/>
      <c r="E6" s="8" t="s">
        <v>399</v>
      </c>
      <c r="F6" s="8" t="s">
        <v>3</v>
      </c>
      <c r="G6" s="27" t="s">
        <v>4</v>
      </c>
      <c r="H6" s="27" t="s">
        <v>416</v>
      </c>
      <c r="I6" s="27" t="s">
        <v>494</v>
      </c>
      <c r="J6" s="27" t="s">
        <v>6</v>
      </c>
      <c r="K6" s="27" t="s">
        <v>7</v>
      </c>
      <c r="L6" s="27" t="s">
        <v>8</v>
      </c>
      <c r="M6" s="27" t="s">
        <v>9</v>
      </c>
      <c r="N6" s="29" t="s">
        <v>398</v>
      </c>
      <c r="O6" s="29" t="s">
        <v>400</v>
      </c>
      <c r="P6" s="29" t="s">
        <v>10</v>
      </c>
      <c r="Q6" s="29" t="s">
        <v>11</v>
      </c>
      <c r="R6" s="27" t="s">
        <v>12</v>
      </c>
      <c r="S6" s="29" t="s">
        <v>13</v>
      </c>
      <c r="T6" s="29" t="s">
        <v>495</v>
      </c>
      <c r="U6" s="27" t="s">
        <v>417</v>
      </c>
      <c r="V6" s="28" t="s">
        <v>15</v>
      </c>
      <c r="W6" s="2"/>
    </row>
    <row r="7" spans="2:23" ht="24" customHeight="1">
      <c r="B7" s="2" t="s">
        <v>16</v>
      </c>
      <c r="D7" s="42"/>
      <c r="E7" s="7"/>
      <c r="F7" s="7"/>
      <c r="G7" s="4"/>
      <c r="H7" s="4"/>
      <c r="I7" s="4"/>
      <c r="J7" s="4"/>
      <c r="K7" s="4"/>
      <c r="L7" s="4"/>
      <c r="M7" s="4"/>
      <c r="N7" s="6"/>
      <c r="O7" s="6"/>
      <c r="P7" s="6"/>
      <c r="Q7" s="6"/>
      <c r="R7" s="4"/>
      <c r="S7" s="6"/>
      <c r="T7" s="6"/>
      <c r="U7" s="4"/>
      <c r="V7" s="2"/>
      <c r="W7" s="2"/>
    </row>
    <row r="8" spans="2:23" ht="24" customHeight="1" thickBot="1">
      <c r="B8" s="9"/>
      <c r="C8" s="1"/>
      <c r="D8" s="43"/>
      <c r="E8" s="126" t="s">
        <v>242</v>
      </c>
      <c r="F8" s="10"/>
      <c r="G8" s="11">
        <v>242021</v>
      </c>
      <c r="H8" s="11"/>
      <c r="I8" s="12"/>
      <c r="J8" s="11">
        <v>242055</v>
      </c>
      <c r="K8" s="11">
        <v>242071</v>
      </c>
      <c r="L8" s="11">
        <v>242080</v>
      </c>
      <c r="M8" s="11">
        <v>242101</v>
      </c>
      <c r="N8" s="13"/>
      <c r="O8" s="13"/>
      <c r="P8" s="13">
        <v>243035</v>
      </c>
      <c r="Q8" s="13">
        <v>243418</v>
      </c>
      <c r="R8" s="11">
        <v>244414</v>
      </c>
      <c r="S8" s="13">
        <v>244422</v>
      </c>
      <c r="T8" s="226"/>
      <c r="U8" s="11">
        <v>244643</v>
      </c>
      <c r="V8" s="9"/>
      <c r="W8" s="2"/>
    </row>
    <row r="9" spans="2:23" ht="24" customHeight="1">
      <c r="B9" s="14" t="s">
        <v>17</v>
      </c>
      <c r="C9" s="15"/>
      <c r="D9" s="44"/>
      <c r="E9" s="261" t="s">
        <v>426</v>
      </c>
      <c r="F9" s="262" t="s">
        <v>454</v>
      </c>
      <c r="G9" s="263" t="s">
        <v>418</v>
      </c>
      <c r="H9" s="263" t="s">
        <v>448</v>
      </c>
      <c r="I9" s="264" t="s">
        <v>422</v>
      </c>
      <c r="J9" s="264" t="s">
        <v>455</v>
      </c>
      <c r="K9" s="264" t="s">
        <v>428</v>
      </c>
      <c r="L9" s="264" t="s">
        <v>429</v>
      </c>
      <c r="M9" s="264" t="s">
        <v>430</v>
      </c>
      <c r="N9" s="265" t="s">
        <v>431</v>
      </c>
      <c r="O9" s="265" t="s">
        <v>419</v>
      </c>
      <c r="P9" s="265" t="s">
        <v>432</v>
      </c>
      <c r="Q9" s="265" t="s">
        <v>433</v>
      </c>
      <c r="R9" s="264" t="s">
        <v>427</v>
      </c>
      <c r="S9" s="265" t="s">
        <v>420</v>
      </c>
      <c r="T9" s="265" t="s">
        <v>434</v>
      </c>
      <c r="U9" s="264" t="s">
        <v>435</v>
      </c>
      <c r="V9" s="14"/>
      <c r="W9" s="2"/>
    </row>
    <row r="10" spans="2:23" ht="24" customHeight="1">
      <c r="B10" s="14" t="s">
        <v>18</v>
      </c>
      <c r="C10" s="15"/>
      <c r="D10" s="44"/>
      <c r="E10" s="261" t="s">
        <v>421</v>
      </c>
      <c r="F10" s="262" t="s">
        <v>456</v>
      </c>
      <c r="G10" s="265" t="s">
        <v>422</v>
      </c>
      <c r="H10" s="265" t="s">
        <v>493</v>
      </c>
      <c r="I10" s="264" t="s">
        <v>446</v>
      </c>
      <c r="J10" s="264" t="s">
        <v>458</v>
      </c>
      <c r="K10" s="264" t="s">
        <v>436</v>
      </c>
      <c r="L10" s="264" t="s">
        <v>437</v>
      </c>
      <c r="M10" s="264" t="s">
        <v>438</v>
      </c>
      <c r="N10" s="265" t="s">
        <v>439</v>
      </c>
      <c r="O10" s="265" t="s">
        <v>440</v>
      </c>
      <c r="P10" s="265" t="s">
        <v>441</v>
      </c>
      <c r="Q10" s="265" t="s">
        <v>442</v>
      </c>
      <c r="R10" s="264" t="s">
        <v>443</v>
      </c>
      <c r="S10" s="265" t="s">
        <v>442</v>
      </c>
      <c r="T10" s="265" t="s">
        <v>444</v>
      </c>
      <c r="U10" s="264" t="s">
        <v>423</v>
      </c>
      <c r="V10" s="14"/>
      <c r="W10" s="2"/>
    </row>
    <row r="11" spans="2:23" ht="24" customHeight="1">
      <c r="B11" s="14" t="s">
        <v>19</v>
      </c>
      <c r="C11" s="15"/>
      <c r="D11" s="44"/>
      <c r="E11" s="261" t="s">
        <v>445</v>
      </c>
      <c r="F11" s="262" t="s">
        <v>459</v>
      </c>
      <c r="G11" s="265" t="s">
        <v>424</v>
      </c>
      <c r="H11" s="265" t="s">
        <v>460</v>
      </c>
      <c r="I11" s="264" t="s">
        <v>422</v>
      </c>
      <c r="J11" s="264" t="s">
        <v>457</v>
      </c>
      <c r="K11" s="264" t="s">
        <v>428</v>
      </c>
      <c r="L11" s="264" t="s">
        <v>437</v>
      </c>
      <c r="M11" s="264" t="s">
        <v>447</v>
      </c>
      <c r="N11" s="265" t="s">
        <v>448</v>
      </c>
      <c r="O11" s="265" t="s">
        <v>449</v>
      </c>
      <c r="P11" s="265" t="s">
        <v>450</v>
      </c>
      <c r="Q11" s="265" t="s">
        <v>451</v>
      </c>
      <c r="R11" s="264" t="s">
        <v>436</v>
      </c>
      <c r="S11" s="265" t="s">
        <v>425</v>
      </c>
      <c r="T11" s="265" t="s">
        <v>452</v>
      </c>
      <c r="U11" s="264" t="s">
        <v>428</v>
      </c>
      <c r="V11" s="14"/>
      <c r="W11" s="2"/>
    </row>
    <row r="12" spans="2:23" ht="24" customHeight="1">
      <c r="B12" s="2"/>
      <c r="C12" s="17" t="s">
        <v>20</v>
      </c>
      <c r="D12" s="44"/>
      <c r="E12" s="38">
        <v>59773</v>
      </c>
      <c r="F12" s="16">
        <v>292343</v>
      </c>
      <c r="G12" s="18">
        <v>313751</v>
      </c>
      <c r="H12" s="18">
        <v>135507</v>
      </c>
      <c r="I12" s="18">
        <v>171320</v>
      </c>
      <c r="J12" s="18">
        <v>141936</v>
      </c>
      <c r="K12" s="18">
        <v>203716</v>
      </c>
      <c r="L12" s="18">
        <v>83400</v>
      </c>
      <c r="M12" s="18">
        <v>50052</v>
      </c>
      <c r="N12" s="278">
        <v>46863</v>
      </c>
      <c r="O12" s="19">
        <v>101906</v>
      </c>
      <c r="P12" s="19">
        <v>7013</v>
      </c>
      <c r="Q12" s="19">
        <v>40550</v>
      </c>
      <c r="R12" s="18">
        <v>15877</v>
      </c>
      <c r="S12" s="19">
        <v>23471</v>
      </c>
      <c r="T12" s="19">
        <v>15381</v>
      </c>
      <c r="U12" s="18">
        <v>17187</v>
      </c>
      <c r="V12" s="14">
        <f aca="true" t="shared" si="0" ref="V12:V43">SUM(E12:U12)</f>
        <v>1720046</v>
      </c>
      <c r="W12" s="2"/>
    </row>
    <row r="13" spans="2:23" ht="24" customHeight="1">
      <c r="B13" s="28" t="s">
        <v>21</v>
      </c>
      <c r="C13" s="17" t="s">
        <v>22</v>
      </c>
      <c r="D13" s="44"/>
      <c r="E13" s="38">
        <v>0</v>
      </c>
      <c r="F13" s="16">
        <v>176394</v>
      </c>
      <c r="G13" s="18">
        <v>202324</v>
      </c>
      <c r="H13" s="18">
        <v>61429</v>
      </c>
      <c r="I13" s="18">
        <v>94646</v>
      </c>
      <c r="J13" s="18">
        <v>115339</v>
      </c>
      <c r="K13" s="18">
        <v>156000</v>
      </c>
      <c r="L13" s="18">
        <v>40715</v>
      </c>
      <c r="M13" s="18">
        <v>13584</v>
      </c>
      <c r="N13" s="19">
        <v>2489</v>
      </c>
      <c r="O13" s="19">
        <v>33582</v>
      </c>
      <c r="P13" s="19">
        <v>0</v>
      </c>
      <c r="Q13" s="19">
        <v>15424</v>
      </c>
      <c r="R13" s="18">
        <v>0</v>
      </c>
      <c r="S13" s="19">
        <v>0</v>
      </c>
      <c r="T13" s="19">
        <v>5009</v>
      </c>
      <c r="U13" s="18">
        <v>0</v>
      </c>
      <c r="V13" s="14">
        <f t="shared" si="0"/>
        <v>916935</v>
      </c>
      <c r="W13" s="2"/>
    </row>
    <row r="14" spans="2:23" ht="24" customHeight="1">
      <c r="B14" s="2"/>
      <c r="C14" s="17" t="s">
        <v>23</v>
      </c>
      <c r="D14" s="44"/>
      <c r="E14" s="38">
        <v>1780</v>
      </c>
      <c r="F14" s="16">
        <v>16214</v>
      </c>
      <c r="G14" s="18">
        <v>10390</v>
      </c>
      <c r="H14" s="18">
        <v>2560</v>
      </c>
      <c r="I14" s="18">
        <v>11147</v>
      </c>
      <c r="J14" s="18">
        <v>3880</v>
      </c>
      <c r="K14" s="18">
        <v>25800</v>
      </c>
      <c r="L14" s="18">
        <v>11037</v>
      </c>
      <c r="M14" s="18">
        <v>12120</v>
      </c>
      <c r="N14" s="19">
        <v>8090</v>
      </c>
      <c r="O14" s="19">
        <v>38143</v>
      </c>
      <c r="P14" s="19">
        <v>3980</v>
      </c>
      <c r="Q14" s="19">
        <v>4910</v>
      </c>
      <c r="R14" s="18">
        <v>3910</v>
      </c>
      <c r="S14" s="19">
        <v>1390</v>
      </c>
      <c r="T14" s="19">
        <v>1820</v>
      </c>
      <c r="U14" s="18">
        <v>1560</v>
      </c>
      <c r="V14" s="14">
        <f t="shared" si="0"/>
        <v>158731</v>
      </c>
      <c r="W14" s="2"/>
    </row>
    <row r="15" spans="2:23" ht="24" customHeight="1">
      <c r="B15" s="28" t="s">
        <v>24</v>
      </c>
      <c r="C15" s="17" t="s">
        <v>25</v>
      </c>
      <c r="D15" s="44"/>
      <c r="E15" s="38">
        <v>1500</v>
      </c>
      <c r="F15" s="16">
        <v>12636</v>
      </c>
      <c r="G15" s="18">
        <v>5728</v>
      </c>
      <c r="H15" s="18">
        <v>2143</v>
      </c>
      <c r="I15" s="18">
        <v>1159</v>
      </c>
      <c r="J15" s="18">
        <v>2498</v>
      </c>
      <c r="K15" s="18">
        <v>17547</v>
      </c>
      <c r="L15" s="18">
        <v>7725</v>
      </c>
      <c r="M15" s="18">
        <v>7760</v>
      </c>
      <c r="N15" s="19">
        <v>5810</v>
      </c>
      <c r="O15" s="19">
        <v>13987</v>
      </c>
      <c r="P15" s="19">
        <v>2398</v>
      </c>
      <c r="Q15" s="19">
        <v>3388</v>
      </c>
      <c r="R15" s="18">
        <v>3040</v>
      </c>
      <c r="S15" s="19">
        <v>1163</v>
      </c>
      <c r="T15" s="19">
        <v>952</v>
      </c>
      <c r="U15" s="18">
        <v>1048</v>
      </c>
      <c r="V15" s="14">
        <f t="shared" si="0"/>
        <v>90482</v>
      </c>
      <c r="W15" s="2"/>
    </row>
    <row r="16" spans="2:23" ht="24" customHeight="1">
      <c r="B16" s="2"/>
      <c r="C16" s="17" t="s">
        <v>26</v>
      </c>
      <c r="D16" s="44"/>
      <c r="E16" s="38">
        <v>1500</v>
      </c>
      <c r="F16" s="16">
        <v>12636</v>
      </c>
      <c r="G16" s="18">
        <v>5728</v>
      </c>
      <c r="H16" s="18">
        <v>2143</v>
      </c>
      <c r="I16" s="18">
        <v>1159</v>
      </c>
      <c r="J16" s="18">
        <v>2498</v>
      </c>
      <c r="K16" s="18">
        <v>17547</v>
      </c>
      <c r="L16" s="18">
        <v>7725</v>
      </c>
      <c r="M16" s="18">
        <v>7760</v>
      </c>
      <c r="N16" s="19">
        <v>5810</v>
      </c>
      <c r="O16" s="19">
        <v>13987</v>
      </c>
      <c r="P16" s="19">
        <v>2398</v>
      </c>
      <c r="Q16" s="19">
        <v>3388</v>
      </c>
      <c r="R16" s="18">
        <v>3040</v>
      </c>
      <c r="S16" s="19">
        <v>1163</v>
      </c>
      <c r="T16" s="19">
        <v>952</v>
      </c>
      <c r="U16" s="18">
        <v>1048</v>
      </c>
      <c r="V16" s="14">
        <f t="shared" si="0"/>
        <v>90482</v>
      </c>
      <c r="W16" s="2"/>
    </row>
    <row r="17" spans="2:23" ht="24" customHeight="1">
      <c r="B17" s="28" t="s">
        <v>27</v>
      </c>
      <c r="C17" s="17" t="s">
        <v>28</v>
      </c>
      <c r="D17" s="44"/>
      <c r="E17" s="38">
        <v>965</v>
      </c>
      <c r="F17" s="16">
        <v>11045</v>
      </c>
      <c r="G17" s="18">
        <v>4253</v>
      </c>
      <c r="H17" s="18">
        <v>2090</v>
      </c>
      <c r="I17" s="18">
        <v>1096</v>
      </c>
      <c r="J17" s="18">
        <v>2319</v>
      </c>
      <c r="K17" s="18">
        <v>11866</v>
      </c>
      <c r="L17" s="18">
        <v>5821</v>
      </c>
      <c r="M17" s="18">
        <v>6294</v>
      </c>
      <c r="N17" s="19">
        <v>5677</v>
      </c>
      <c r="O17" s="19">
        <v>11914</v>
      </c>
      <c r="P17" s="19">
        <v>2387</v>
      </c>
      <c r="Q17" s="19">
        <v>2472</v>
      </c>
      <c r="R17" s="18">
        <v>2782</v>
      </c>
      <c r="S17" s="19">
        <v>1075</v>
      </c>
      <c r="T17" s="19">
        <v>784</v>
      </c>
      <c r="U17" s="18">
        <v>759</v>
      </c>
      <c r="V17" s="14">
        <f t="shared" si="0"/>
        <v>73599</v>
      </c>
      <c r="W17" s="2"/>
    </row>
    <row r="18" spans="2:23" ht="24" customHeight="1">
      <c r="B18" s="2"/>
      <c r="C18" s="17" t="s">
        <v>29</v>
      </c>
      <c r="D18" s="44"/>
      <c r="E18" s="38">
        <v>17963</v>
      </c>
      <c r="F18" s="16">
        <v>71081</v>
      </c>
      <c r="G18" s="18">
        <v>20553</v>
      </c>
      <c r="H18" s="18">
        <v>20852</v>
      </c>
      <c r="I18" s="18">
        <v>62382</v>
      </c>
      <c r="J18" s="18">
        <v>13661</v>
      </c>
      <c r="K18" s="18">
        <v>19467</v>
      </c>
      <c r="L18" s="18">
        <v>12976</v>
      </c>
      <c r="M18" s="18">
        <v>19091</v>
      </c>
      <c r="N18" s="19">
        <v>21958</v>
      </c>
      <c r="O18" s="19">
        <v>55817</v>
      </c>
      <c r="P18" s="19">
        <v>1572</v>
      </c>
      <c r="Q18" s="19">
        <v>10689</v>
      </c>
      <c r="R18" s="18">
        <v>10317</v>
      </c>
      <c r="S18" s="19">
        <v>4086</v>
      </c>
      <c r="T18" s="19">
        <v>4095</v>
      </c>
      <c r="U18" s="18">
        <v>24293</v>
      </c>
      <c r="V18" s="14">
        <f t="shared" si="0"/>
        <v>390853</v>
      </c>
      <c r="W18" s="2"/>
    </row>
    <row r="19" spans="2:23" ht="24" customHeight="1">
      <c r="B19" s="28" t="s">
        <v>30</v>
      </c>
      <c r="C19" s="17" t="s">
        <v>31</v>
      </c>
      <c r="D19" s="44"/>
      <c r="E19" s="38">
        <v>0</v>
      </c>
      <c r="F19" s="16">
        <v>4625</v>
      </c>
      <c r="G19" s="18">
        <v>5748</v>
      </c>
      <c r="H19" s="18">
        <v>14300</v>
      </c>
      <c r="I19" s="18">
        <v>2903</v>
      </c>
      <c r="J19" s="18">
        <v>2936</v>
      </c>
      <c r="K19" s="18">
        <v>3713</v>
      </c>
      <c r="L19" s="18">
        <v>734</v>
      </c>
      <c r="M19" s="18">
        <v>380</v>
      </c>
      <c r="N19" s="19">
        <v>210</v>
      </c>
      <c r="O19" s="19">
        <v>422</v>
      </c>
      <c r="P19" s="19">
        <v>0</v>
      </c>
      <c r="Q19" s="19">
        <v>268</v>
      </c>
      <c r="R19" s="18">
        <v>0</v>
      </c>
      <c r="S19" s="19">
        <v>0</v>
      </c>
      <c r="T19" s="19">
        <v>185</v>
      </c>
      <c r="U19" s="18">
        <v>0</v>
      </c>
      <c r="V19" s="14">
        <f t="shared" si="0"/>
        <v>36424</v>
      </c>
      <c r="W19" s="2"/>
    </row>
    <row r="20" spans="2:23" ht="24" customHeight="1">
      <c r="B20" s="2"/>
      <c r="C20" s="17" t="s">
        <v>32</v>
      </c>
      <c r="D20" s="44"/>
      <c r="E20" s="38">
        <v>50</v>
      </c>
      <c r="F20" s="16">
        <v>723</v>
      </c>
      <c r="G20" s="18">
        <v>349</v>
      </c>
      <c r="H20" s="18">
        <v>69</v>
      </c>
      <c r="I20" s="18">
        <v>459</v>
      </c>
      <c r="J20" s="18">
        <v>112</v>
      </c>
      <c r="K20" s="18">
        <v>604</v>
      </c>
      <c r="L20" s="18">
        <v>578</v>
      </c>
      <c r="M20" s="18">
        <v>405</v>
      </c>
      <c r="N20" s="19">
        <v>306</v>
      </c>
      <c r="O20" s="19">
        <v>1852</v>
      </c>
      <c r="P20" s="19">
        <v>504</v>
      </c>
      <c r="Q20" s="19">
        <v>122</v>
      </c>
      <c r="R20" s="18">
        <v>152</v>
      </c>
      <c r="S20" s="19">
        <v>42</v>
      </c>
      <c r="T20" s="19">
        <v>52</v>
      </c>
      <c r="U20" s="18">
        <v>66</v>
      </c>
      <c r="V20" s="14">
        <f t="shared" si="0"/>
        <v>6445</v>
      </c>
      <c r="W20" s="2"/>
    </row>
    <row r="21" spans="2:23" ht="24" customHeight="1">
      <c r="B21" s="28" t="s">
        <v>33</v>
      </c>
      <c r="C21" s="17" t="s">
        <v>34</v>
      </c>
      <c r="D21" s="44"/>
      <c r="E21" s="38">
        <v>50</v>
      </c>
      <c r="F21" s="16">
        <v>480</v>
      </c>
      <c r="G21" s="18">
        <v>227</v>
      </c>
      <c r="H21" s="18">
        <v>69</v>
      </c>
      <c r="I21" s="18">
        <v>50</v>
      </c>
      <c r="J21" s="18">
        <v>112</v>
      </c>
      <c r="K21" s="18">
        <v>481</v>
      </c>
      <c r="L21" s="18">
        <v>433</v>
      </c>
      <c r="M21" s="18">
        <v>301</v>
      </c>
      <c r="N21" s="19">
        <v>306</v>
      </c>
      <c r="O21" s="19">
        <v>764</v>
      </c>
      <c r="P21" s="19">
        <v>119</v>
      </c>
      <c r="Q21" s="19">
        <v>122</v>
      </c>
      <c r="R21" s="18">
        <v>152</v>
      </c>
      <c r="S21" s="19">
        <v>42</v>
      </c>
      <c r="T21" s="19">
        <v>32</v>
      </c>
      <c r="U21" s="18">
        <v>66</v>
      </c>
      <c r="V21" s="14">
        <f t="shared" si="0"/>
        <v>3806</v>
      </c>
      <c r="W21" s="2"/>
    </row>
    <row r="22" spans="2:23" ht="24" customHeight="1">
      <c r="B22" s="14"/>
      <c r="C22" s="17" t="s">
        <v>35</v>
      </c>
      <c r="D22" s="44"/>
      <c r="E22" s="38">
        <v>50</v>
      </c>
      <c r="F22" s="16">
        <v>480</v>
      </c>
      <c r="G22" s="18">
        <v>227</v>
      </c>
      <c r="H22" s="18">
        <v>69</v>
      </c>
      <c r="I22" s="18">
        <v>50</v>
      </c>
      <c r="J22" s="18">
        <v>112</v>
      </c>
      <c r="K22" s="18">
        <v>481</v>
      </c>
      <c r="L22" s="18">
        <v>433</v>
      </c>
      <c r="M22" s="18">
        <v>301</v>
      </c>
      <c r="N22" s="19">
        <v>306</v>
      </c>
      <c r="O22" s="19">
        <v>764</v>
      </c>
      <c r="P22" s="19">
        <v>119</v>
      </c>
      <c r="Q22" s="19">
        <v>122</v>
      </c>
      <c r="R22" s="18">
        <v>152</v>
      </c>
      <c r="S22" s="19">
        <v>42</v>
      </c>
      <c r="T22" s="19">
        <v>32</v>
      </c>
      <c r="U22" s="18">
        <v>66</v>
      </c>
      <c r="V22" s="14">
        <f t="shared" si="0"/>
        <v>3806</v>
      </c>
      <c r="W22" s="2"/>
    </row>
    <row r="23" spans="2:23" ht="24" customHeight="1">
      <c r="B23" s="2"/>
      <c r="C23" s="17" t="s">
        <v>36</v>
      </c>
      <c r="D23" s="44"/>
      <c r="E23" s="38">
        <v>2029793</v>
      </c>
      <c r="F23" s="16">
        <v>16809834</v>
      </c>
      <c r="G23" s="18">
        <v>6526575</v>
      </c>
      <c r="H23" s="18">
        <v>1486220</v>
      </c>
      <c r="I23" s="18">
        <v>2039272</v>
      </c>
      <c r="J23" s="18">
        <v>4850363</v>
      </c>
      <c r="K23" s="18">
        <v>21115980</v>
      </c>
      <c r="L23" s="18">
        <v>12586743</v>
      </c>
      <c r="M23" s="18">
        <v>9800429</v>
      </c>
      <c r="N23" s="19">
        <v>8779026</v>
      </c>
      <c r="O23" s="19">
        <v>23800618</v>
      </c>
      <c r="P23" s="19">
        <v>3022713</v>
      </c>
      <c r="Q23" s="19">
        <v>4800138</v>
      </c>
      <c r="R23" s="18">
        <v>4330919</v>
      </c>
      <c r="S23" s="19">
        <v>1658989</v>
      </c>
      <c r="T23" s="19">
        <v>1776033</v>
      </c>
      <c r="U23" s="18">
        <v>1942791</v>
      </c>
      <c r="V23" s="14">
        <f t="shared" si="0"/>
        <v>127356436</v>
      </c>
      <c r="W23" s="2"/>
    </row>
    <row r="24" spans="2:23" ht="24" customHeight="1">
      <c r="B24" s="2"/>
      <c r="C24" s="4" t="s">
        <v>37</v>
      </c>
      <c r="D24" s="45" t="s">
        <v>38</v>
      </c>
      <c r="E24" s="39">
        <v>766461</v>
      </c>
      <c r="F24" s="20">
        <v>5501698</v>
      </c>
      <c r="G24" s="21">
        <v>2862942</v>
      </c>
      <c r="H24" s="21">
        <v>639616</v>
      </c>
      <c r="I24" s="21">
        <v>917678</v>
      </c>
      <c r="J24" s="21">
        <v>2127585</v>
      </c>
      <c r="K24" s="21">
        <v>8898608</v>
      </c>
      <c r="L24" s="21">
        <v>6138020</v>
      </c>
      <c r="M24" s="21">
        <v>3879421</v>
      </c>
      <c r="N24" s="22">
        <v>3826757</v>
      </c>
      <c r="O24" s="22">
        <v>6896862</v>
      </c>
      <c r="P24" s="22">
        <v>1437804</v>
      </c>
      <c r="Q24" s="22">
        <v>2040645</v>
      </c>
      <c r="R24" s="21">
        <v>1105628</v>
      </c>
      <c r="S24" s="22">
        <v>167182</v>
      </c>
      <c r="T24" s="22">
        <v>727902</v>
      </c>
      <c r="U24" s="21">
        <v>846535</v>
      </c>
      <c r="V24" s="23">
        <f t="shared" si="0"/>
        <v>48781344</v>
      </c>
      <c r="W24" s="2"/>
    </row>
    <row r="25" spans="2:23" ht="24" customHeight="1">
      <c r="B25" s="28" t="s">
        <v>39</v>
      </c>
      <c r="C25" s="4" t="s">
        <v>40</v>
      </c>
      <c r="D25" s="45" t="s">
        <v>453</v>
      </c>
      <c r="E25" s="39">
        <v>660500</v>
      </c>
      <c r="F25" s="20">
        <v>6201300</v>
      </c>
      <c r="G25" s="21">
        <v>2313000</v>
      </c>
      <c r="H25" s="21">
        <v>407700</v>
      </c>
      <c r="I25" s="21">
        <v>593800</v>
      </c>
      <c r="J25" s="21">
        <v>1601000</v>
      </c>
      <c r="K25" s="21">
        <v>7950800</v>
      </c>
      <c r="L25" s="21">
        <v>4062300</v>
      </c>
      <c r="M25" s="21">
        <v>3473900</v>
      </c>
      <c r="N25" s="22">
        <v>2654147</v>
      </c>
      <c r="O25" s="22">
        <v>9317251</v>
      </c>
      <c r="P25" s="22">
        <v>613900</v>
      </c>
      <c r="Q25" s="22">
        <v>1702300</v>
      </c>
      <c r="R25" s="21">
        <v>1976800</v>
      </c>
      <c r="S25" s="22">
        <v>869900</v>
      </c>
      <c r="T25" s="22">
        <v>737300</v>
      </c>
      <c r="U25" s="21">
        <v>640700</v>
      </c>
      <c r="V25" s="23">
        <f t="shared" si="0"/>
        <v>45776598</v>
      </c>
      <c r="W25" s="2"/>
    </row>
    <row r="26" spans="2:23" ht="24" customHeight="1">
      <c r="B26" s="2"/>
      <c r="C26" s="27" t="s">
        <v>41</v>
      </c>
      <c r="D26" s="45" t="s">
        <v>42</v>
      </c>
      <c r="E26" s="39">
        <v>108254</v>
      </c>
      <c r="F26" s="20">
        <v>1686190</v>
      </c>
      <c r="G26" s="21">
        <v>345853</v>
      </c>
      <c r="H26" s="21">
        <v>54613</v>
      </c>
      <c r="I26" s="21">
        <v>120676</v>
      </c>
      <c r="J26" s="21">
        <v>76161</v>
      </c>
      <c r="K26" s="21">
        <v>1649853</v>
      </c>
      <c r="L26" s="21">
        <v>1108644</v>
      </c>
      <c r="M26" s="21">
        <v>923846</v>
      </c>
      <c r="N26" s="22">
        <v>514483</v>
      </c>
      <c r="O26" s="22">
        <v>2360230</v>
      </c>
      <c r="P26" s="22">
        <v>220433</v>
      </c>
      <c r="Q26" s="22">
        <v>213269</v>
      </c>
      <c r="R26" s="21">
        <v>151376</v>
      </c>
      <c r="S26" s="22">
        <v>59720</v>
      </c>
      <c r="T26" s="22">
        <v>28908</v>
      </c>
      <c r="U26" s="21">
        <v>34200</v>
      </c>
      <c r="V26" s="23">
        <f t="shared" si="0"/>
        <v>9656709</v>
      </c>
      <c r="W26" s="2"/>
    </row>
    <row r="27" spans="2:23" ht="24" customHeight="1">
      <c r="B27" s="2"/>
      <c r="C27" s="27" t="s">
        <v>43</v>
      </c>
      <c r="D27" s="5" t="s">
        <v>44</v>
      </c>
      <c r="E27" s="7"/>
      <c r="F27" s="7"/>
      <c r="G27" s="4"/>
      <c r="H27" s="4"/>
      <c r="I27" s="4"/>
      <c r="J27" s="4"/>
      <c r="K27" s="4"/>
      <c r="L27" s="4"/>
      <c r="M27" s="4"/>
      <c r="N27" s="6"/>
      <c r="O27" s="6"/>
      <c r="P27" s="6"/>
      <c r="Q27" s="6"/>
      <c r="R27" s="4"/>
      <c r="S27" s="6"/>
      <c r="T27" s="6"/>
      <c r="U27" s="4"/>
      <c r="V27" s="2">
        <f t="shared" si="0"/>
        <v>0</v>
      </c>
      <c r="W27" s="2"/>
    </row>
    <row r="28" spans="2:23" ht="24" customHeight="1">
      <c r="B28" s="28" t="s">
        <v>45</v>
      </c>
      <c r="C28" s="27" t="s">
        <v>46</v>
      </c>
      <c r="D28" s="45" t="s">
        <v>47</v>
      </c>
      <c r="E28" s="39">
        <v>0</v>
      </c>
      <c r="F28" s="20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2">
        <v>0</v>
      </c>
      <c r="O28" s="22">
        <v>0</v>
      </c>
      <c r="P28" s="22">
        <v>0</v>
      </c>
      <c r="Q28" s="22">
        <v>0</v>
      </c>
      <c r="R28" s="21">
        <v>0</v>
      </c>
      <c r="S28" s="22">
        <v>0</v>
      </c>
      <c r="T28" s="22">
        <v>0</v>
      </c>
      <c r="U28" s="21">
        <v>0</v>
      </c>
      <c r="V28" s="23">
        <f t="shared" si="0"/>
        <v>0</v>
      </c>
      <c r="W28" s="2"/>
    </row>
    <row r="29" spans="2:23" ht="24" customHeight="1">
      <c r="B29" s="2"/>
      <c r="C29" s="17" t="s">
        <v>48</v>
      </c>
      <c r="D29" s="46" t="s">
        <v>49</v>
      </c>
      <c r="E29" s="38">
        <v>494578</v>
      </c>
      <c r="F29" s="16">
        <v>3420646</v>
      </c>
      <c r="G29" s="18">
        <v>1004780</v>
      </c>
      <c r="H29" s="18">
        <v>384291</v>
      </c>
      <c r="I29" s="18">
        <v>407118</v>
      </c>
      <c r="J29" s="18">
        <v>1045617</v>
      </c>
      <c r="K29" s="18">
        <v>2616719</v>
      </c>
      <c r="L29" s="18">
        <v>1277779</v>
      </c>
      <c r="M29" s="18">
        <v>1523262</v>
      </c>
      <c r="N29" s="19">
        <v>1783639</v>
      </c>
      <c r="O29" s="19">
        <v>5226275</v>
      </c>
      <c r="P29" s="19">
        <v>750576</v>
      </c>
      <c r="Q29" s="19">
        <v>843924</v>
      </c>
      <c r="R29" s="18">
        <v>1097115</v>
      </c>
      <c r="S29" s="19">
        <v>562187</v>
      </c>
      <c r="T29" s="19">
        <v>281923</v>
      </c>
      <c r="U29" s="18">
        <v>421356</v>
      </c>
      <c r="V29" s="14">
        <f t="shared" si="0"/>
        <v>23141785</v>
      </c>
      <c r="W29" s="2"/>
    </row>
    <row r="30" spans="2:23" ht="24" customHeight="1">
      <c r="B30" s="2"/>
      <c r="C30" s="4" t="s">
        <v>37</v>
      </c>
      <c r="D30" s="45" t="s">
        <v>50</v>
      </c>
      <c r="E30" s="39">
        <v>1075466</v>
      </c>
      <c r="F30" s="20">
        <v>9397312</v>
      </c>
      <c r="G30" s="21">
        <v>3920007</v>
      </c>
      <c r="H30" s="21">
        <v>849669</v>
      </c>
      <c r="I30" s="21">
        <v>978819</v>
      </c>
      <c r="J30" s="21">
        <v>2942710</v>
      </c>
      <c r="K30" s="21">
        <v>14819982</v>
      </c>
      <c r="L30" s="21">
        <v>8518695</v>
      </c>
      <c r="M30" s="21">
        <v>5682123</v>
      </c>
      <c r="N30" s="22">
        <v>5402972</v>
      </c>
      <c r="O30" s="22">
        <v>14567056</v>
      </c>
      <c r="P30" s="22">
        <v>1861507</v>
      </c>
      <c r="Q30" s="22">
        <v>2683741</v>
      </c>
      <c r="R30" s="21">
        <v>2803039</v>
      </c>
      <c r="S30" s="22">
        <v>1223370</v>
      </c>
      <c r="T30" s="22">
        <v>1153540</v>
      </c>
      <c r="U30" s="21">
        <v>1503831</v>
      </c>
      <c r="V30" s="23">
        <f t="shared" si="0"/>
        <v>79383839</v>
      </c>
      <c r="W30" s="2"/>
    </row>
    <row r="31" spans="2:23" ht="24" customHeight="1">
      <c r="B31" s="28" t="s">
        <v>51</v>
      </c>
      <c r="C31" s="4" t="s">
        <v>40</v>
      </c>
      <c r="D31" s="45" t="s">
        <v>52</v>
      </c>
      <c r="E31" s="39">
        <v>0</v>
      </c>
      <c r="F31" s="20">
        <v>0</v>
      </c>
      <c r="G31" s="21">
        <v>0</v>
      </c>
      <c r="H31" s="21">
        <v>0</v>
      </c>
      <c r="I31" s="21">
        <v>27186</v>
      </c>
      <c r="J31" s="21">
        <v>0</v>
      </c>
      <c r="K31" s="21">
        <v>0</v>
      </c>
      <c r="L31" s="21">
        <v>437453</v>
      </c>
      <c r="M31" s="21">
        <v>177023</v>
      </c>
      <c r="N31" s="22">
        <v>0</v>
      </c>
      <c r="O31" s="22">
        <v>1596246</v>
      </c>
      <c r="P31" s="22">
        <v>0</v>
      </c>
      <c r="Q31" s="22">
        <v>0</v>
      </c>
      <c r="R31" s="21">
        <v>0</v>
      </c>
      <c r="S31" s="22">
        <v>0</v>
      </c>
      <c r="T31" s="22">
        <v>0</v>
      </c>
      <c r="U31" s="21">
        <v>0</v>
      </c>
      <c r="V31" s="23">
        <f t="shared" si="0"/>
        <v>2237908</v>
      </c>
      <c r="W31" s="2"/>
    </row>
    <row r="32" spans="2:23" ht="24" customHeight="1">
      <c r="B32" s="2"/>
      <c r="C32" s="27" t="s">
        <v>53</v>
      </c>
      <c r="D32" s="45" t="s">
        <v>54</v>
      </c>
      <c r="E32" s="39">
        <v>938821</v>
      </c>
      <c r="F32" s="20">
        <v>5694148</v>
      </c>
      <c r="G32" s="21">
        <v>2606568</v>
      </c>
      <c r="H32" s="21">
        <v>636551</v>
      </c>
      <c r="I32" s="21">
        <v>878801</v>
      </c>
      <c r="J32" s="21">
        <v>1485473</v>
      </c>
      <c r="K32" s="21">
        <v>6295998</v>
      </c>
      <c r="L32" s="21">
        <v>3399890</v>
      </c>
      <c r="M32" s="21">
        <v>3037878</v>
      </c>
      <c r="N32" s="22">
        <v>3288450</v>
      </c>
      <c r="O32" s="22">
        <v>6382978</v>
      </c>
      <c r="P32" s="22">
        <v>884588</v>
      </c>
      <c r="Q32" s="22">
        <v>1225102</v>
      </c>
      <c r="R32" s="21">
        <v>1456162</v>
      </c>
      <c r="S32" s="22">
        <v>340948</v>
      </c>
      <c r="T32" s="22">
        <v>586168</v>
      </c>
      <c r="U32" s="21">
        <v>438960</v>
      </c>
      <c r="V32" s="23">
        <f t="shared" si="0"/>
        <v>39577484</v>
      </c>
      <c r="W32" s="2"/>
    </row>
    <row r="33" spans="2:23" ht="24" customHeight="1">
      <c r="B33" s="2"/>
      <c r="C33" s="27" t="s">
        <v>55</v>
      </c>
      <c r="D33" s="5" t="s">
        <v>44</v>
      </c>
      <c r="E33" s="7"/>
      <c r="F33" s="7"/>
      <c r="G33" s="4"/>
      <c r="H33" s="4"/>
      <c r="I33" s="4"/>
      <c r="J33" s="4"/>
      <c r="K33" s="4"/>
      <c r="L33" s="4"/>
      <c r="M33" s="4"/>
      <c r="N33" s="6"/>
      <c r="O33" s="6"/>
      <c r="P33" s="6"/>
      <c r="Q33" s="6"/>
      <c r="R33" s="4"/>
      <c r="S33" s="6"/>
      <c r="T33" s="6"/>
      <c r="U33" s="4"/>
      <c r="V33" s="2">
        <f t="shared" si="0"/>
        <v>0</v>
      </c>
      <c r="W33" s="2"/>
    </row>
    <row r="34" spans="2:23" ht="24" customHeight="1">
      <c r="B34" s="28" t="s">
        <v>56</v>
      </c>
      <c r="C34" s="27" t="s">
        <v>46</v>
      </c>
      <c r="D34" s="45" t="s">
        <v>47</v>
      </c>
      <c r="E34" s="39">
        <v>0</v>
      </c>
      <c r="F34" s="20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2">
        <v>0</v>
      </c>
      <c r="O34" s="22">
        <v>0</v>
      </c>
      <c r="P34" s="22">
        <v>0</v>
      </c>
      <c r="Q34" s="22">
        <v>0</v>
      </c>
      <c r="R34" s="21">
        <v>0</v>
      </c>
      <c r="S34" s="22">
        <v>0</v>
      </c>
      <c r="T34" s="22">
        <v>0</v>
      </c>
      <c r="U34" s="21">
        <v>0</v>
      </c>
      <c r="V34" s="23">
        <f t="shared" si="0"/>
        <v>0</v>
      </c>
      <c r="W34" s="2"/>
    </row>
    <row r="35" spans="2:23" ht="24" customHeight="1">
      <c r="B35" s="2"/>
      <c r="C35" s="17" t="s">
        <v>48</v>
      </c>
      <c r="D35" s="46" t="s">
        <v>49</v>
      </c>
      <c r="E35" s="38">
        <v>15506</v>
      </c>
      <c r="F35" s="16">
        <v>1718374</v>
      </c>
      <c r="G35" s="18">
        <v>0</v>
      </c>
      <c r="H35" s="18">
        <v>0</v>
      </c>
      <c r="I35" s="18">
        <v>154466</v>
      </c>
      <c r="J35" s="18">
        <v>422180</v>
      </c>
      <c r="K35" s="18">
        <v>0</v>
      </c>
      <c r="L35" s="18">
        <v>230705</v>
      </c>
      <c r="M35" s="18">
        <v>903405</v>
      </c>
      <c r="N35" s="19">
        <v>87604</v>
      </c>
      <c r="O35" s="19">
        <v>1254338</v>
      </c>
      <c r="P35" s="19">
        <v>276618</v>
      </c>
      <c r="Q35" s="19">
        <v>891295</v>
      </c>
      <c r="R35" s="18">
        <v>71718</v>
      </c>
      <c r="S35" s="19">
        <v>94671</v>
      </c>
      <c r="T35" s="19">
        <v>36325</v>
      </c>
      <c r="U35" s="18">
        <v>0</v>
      </c>
      <c r="V35" s="14">
        <f t="shared" si="0"/>
        <v>6157205</v>
      </c>
      <c r="W35" s="2"/>
    </row>
    <row r="36" spans="2:23" ht="24" customHeight="1">
      <c r="B36" s="14"/>
      <c r="C36" s="17" t="s">
        <v>57</v>
      </c>
      <c r="D36" s="44"/>
      <c r="E36" s="38">
        <v>1783305</v>
      </c>
      <c r="F36" s="16">
        <v>10629074</v>
      </c>
      <c r="G36" s="18">
        <v>5719507</v>
      </c>
      <c r="H36" s="18">
        <v>1292068</v>
      </c>
      <c r="I36" s="18">
        <v>1835356</v>
      </c>
      <c r="J36" s="18">
        <v>3894746</v>
      </c>
      <c r="K36" s="18">
        <v>17752820</v>
      </c>
      <c r="L36" s="18">
        <v>10663580</v>
      </c>
      <c r="M36" s="18">
        <v>7145294</v>
      </c>
      <c r="N36" s="19">
        <v>7313979</v>
      </c>
      <c r="O36" s="19">
        <v>13019777</v>
      </c>
      <c r="P36" s="19">
        <v>2768196</v>
      </c>
      <c r="Q36" s="19">
        <v>4011184</v>
      </c>
      <c r="R36" s="18">
        <v>2332024</v>
      </c>
      <c r="S36" s="19">
        <v>334364</v>
      </c>
      <c r="T36" s="19">
        <v>1455804</v>
      </c>
      <c r="U36" s="18">
        <v>1693070</v>
      </c>
      <c r="V36" s="14">
        <f t="shared" si="0"/>
        <v>93644148</v>
      </c>
      <c r="W36" s="2"/>
    </row>
    <row r="37" spans="2:23" ht="24" customHeight="1">
      <c r="B37" s="2"/>
      <c r="C37" s="17" t="s">
        <v>58</v>
      </c>
      <c r="D37" s="44"/>
      <c r="E37" s="38">
        <v>16</v>
      </c>
      <c r="F37" s="16">
        <v>141</v>
      </c>
      <c r="G37" s="18">
        <v>65</v>
      </c>
      <c r="H37" s="18">
        <v>14</v>
      </c>
      <c r="I37" s="18">
        <v>12</v>
      </c>
      <c r="J37" s="18">
        <v>33</v>
      </c>
      <c r="K37" s="18">
        <v>193</v>
      </c>
      <c r="L37" s="18">
        <v>124</v>
      </c>
      <c r="M37" s="18">
        <v>78</v>
      </c>
      <c r="N37" s="19">
        <v>77</v>
      </c>
      <c r="O37" s="19">
        <v>223</v>
      </c>
      <c r="P37" s="19">
        <v>27</v>
      </c>
      <c r="Q37" s="19">
        <v>39</v>
      </c>
      <c r="R37" s="18">
        <v>38</v>
      </c>
      <c r="S37" s="19">
        <v>13</v>
      </c>
      <c r="T37" s="19">
        <v>13</v>
      </c>
      <c r="U37" s="18">
        <v>15</v>
      </c>
      <c r="V37" s="14">
        <f t="shared" si="0"/>
        <v>1121</v>
      </c>
      <c r="W37" s="2"/>
    </row>
    <row r="38" spans="2:23" ht="24" customHeight="1">
      <c r="B38" s="28" t="s">
        <v>59</v>
      </c>
      <c r="C38" s="27" t="s">
        <v>60</v>
      </c>
      <c r="D38" s="45" t="s">
        <v>61</v>
      </c>
      <c r="E38" s="39">
        <v>16</v>
      </c>
      <c r="F38" s="20">
        <v>141</v>
      </c>
      <c r="G38" s="21">
        <v>65</v>
      </c>
      <c r="H38" s="21">
        <v>14</v>
      </c>
      <c r="I38" s="21">
        <v>12</v>
      </c>
      <c r="J38" s="21">
        <v>33</v>
      </c>
      <c r="K38" s="21">
        <v>193</v>
      </c>
      <c r="L38" s="21">
        <v>124</v>
      </c>
      <c r="M38" s="21">
        <v>78</v>
      </c>
      <c r="N38" s="22">
        <v>77</v>
      </c>
      <c r="O38" s="22">
        <v>223</v>
      </c>
      <c r="P38" s="22">
        <v>27</v>
      </c>
      <c r="Q38" s="22">
        <v>39</v>
      </c>
      <c r="R38" s="21">
        <v>38</v>
      </c>
      <c r="S38" s="22">
        <v>13</v>
      </c>
      <c r="T38" s="22">
        <v>13</v>
      </c>
      <c r="U38" s="21">
        <v>15</v>
      </c>
      <c r="V38" s="23">
        <f t="shared" si="0"/>
        <v>1121</v>
      </c>
      <c r="W38" s="2"/>
    </row>
    <row r="39" spans="2:23" ht="24" customHeight="1">
      <c r="B39" s="2"/>
      <c r="C39" s="4"/>
      <c r="D39" s="45" t="s">
        <v>62</v>
      </c>
      <c r="E39" s="39">
        <v>0</v>
      </c>
      <c r="F39" s="20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2">
        <v>0</v>
      </c>
      <c r="O39" s="22">
        <v>0</v>
      </c>
      <c r="P39" s="22">
        <v>0</v>
      </c>
      <c r="Q39" s="22">
        <v>0</v>
      </c>
      <c r="R39" s="21">
        <v>0</v>
      </c>
      <c r="S39" s="22">
        <v>0</v>
      </c>
      <c r="T39" s="22">
        <v>0</v>
      </c>
      <c r="U39" s="21">
        <v>0</v>
      </c>
      <c r="V39" s="23">
        <f t="shared" si="0"/>
        <v>0</v>
      </c>
      <c r="W39" s="2"/>
    </row>
    <row r="40" spans="2:23" ht="24" customHeight="1">
      <c r="B40" s="28" t="s">
        <v>63</v>
      </c>
      <c r="C40" s="30" t="s">
        <v>64</v>
      </c>
      <c r="D40" s="46" t="s">
        <v>65</v>
      </c>
      <c r="E40" s="38">
        <v>0</v>
      </c>
      <c r="F40" s="16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9">
        <v>0</v>
      </c>
      <c r="O40" s="19">
        <v>0</v>
      </c>
      <c r="P40" s="19">
        <v>0</v>
      </c>
      <c r="Q40" s="19">
        <v>0</v>
      </c>
      <c r="R40" s="18">
        <v>0</v>
      </c>
      <c r="S40" s="19">
        <v>0</v>
      </c>
      <c r="T40" s="19">
        <v>0</v>
      </c>
      <c r="U40" s="18">
        <v>0</v>
      </c>
      <c r="V40" s="14">
        <f t="shared" si="0"/>
        <v>0</v>
      </c>
      <c r="W40" s="2"/>
    </row>
    <row r="41" spans="2:23" ht="24" customHeight="1">
      <c r="B41" s="2"/>
      <c r="C41" s="27" t="s">
        <v>66</v>
      </c>
      <c r="D41" s="45" t="s">
        <v>61</v>
      </c>
      <c r="E41" s="39">
        <v>0</v>
      </c>
      <c r="F41" s="20">
        <v>0</v>
      </c>
      <c r="G41" s="21">
        <v>10</v>
      </c>
      <c r="H41" s="21">
        <v>0</v>
      </c>
      <c r="I41" s="21">
        <v>0</v>
      </c>
      <c r="J41" s="21">
        <v>0</v>
      </c>
      <c r="K41" s="21">
        <v>0</v>
      </c>
      <c r="L41" s="21">
        <v>16</v>
      </c>
      <c r="M41" s="21">
        <v>6</v>
      </c>
      <c r="N41" s="22">
        <v>0</v>
      </c>
      <c r="O41" s="22">
        <v>10</v>
      </c>
      <c r="P41" s="22">
        <v>0</v>
      </c>
      <c r="Q41" s="22">
        <v>0</v>
      </c>
      <c r="R41" s="21">
        <v>0</v>
      </c>
      <c r="S41" s="22">
        <v>0</v>
      </c>
      <c r="T41" s="22">
        <v>3</v>
      </c>
      <c r="U41" s="21">
        <v>0</v>
      </c>
      <c r="V41" s="23">
        <f t="shared" si="0"/>
        <v>45</v>
      </c>
      <c r="W41" s="2"/>
    </row>
    <row r="42" spans="2:23" ht="24" customHeight="1">
      <c r="B42" s="28" t="s">
        <v>67</v>
      </c>
      <c r="C42" s="27" t="s">
        <v>68</v>
      </c>
      <c r="D42" s="45" t="s">
        <v>62</v>
      </c>
      <c r="E42" s="39">
        <v>0</v>
      </c>
      <c r="F42" s="20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2">
        <v>0</v>
      </c>
      <c r="O42" s="22">
        <v>0</v>
      </c>
      <c r="P42" s="22">
        <v>0</v>
      </c>
      <c r="Q42" s="22">
        <v>0</v>
      </c>
      <c r="R42" s="21">
        <v>0</v>
      </c>
      <c r="S42" s="22">
        <v>0</v>
      </c>
      <c r="T42" s="22">
        <v>0</v>
      </c>
      <c r="U42" s="21">
        <v>0</v>
      </c>
      <c r="V42" s="23">
        <f t="shared" si="0"/>
        <v>0</v>
      </c>
      <c r="W42" s="2"/>
    </row>
    <row r="43" spans="2:23" ht="24" customHeight="1" thickBot="1">
      <c r="B43" s="9"/>
      <c r="C43" s="12" t="s">
        <v>69</v>
      </c>
      <c r="D43" s="47" t="s">
        <v>65</v>
      </c>
      <c r="E43" s="40">
        <v>0</v>
      </c>
      <c r="F43" s="10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5">
        <v>0</v>
      </c>
      <c r="O43" s="25">
        <v>0</v>
      </c>
      <c r="P43" s="25">
        <v>0</v>
      </c>
      <c r="Q43" s="25">
        <v>0</v>
      </c>
      <c r="R43" s="24">
        <v>0</v>
      </c>
      <c r="S43" s="25">
        <v>0</v>
      </c>
      <c r="T43" s="25">
        <v>0</v>
      </c>
      <c r="U43" s="24">
        <v>0</v>
      </c>
      <c r="V43" s="9">
        <f t="shared" si="0"/>
        <v>0</v>
      </c>
      <c r="W43" s="2"/>
    </row>
    <row r="50" spans="5:21" ht="17.25">
      <c r="E50" s="116">
        <v>242152</v>
      </c>
      <c r="F50" s="116">
        <v>242012</v>
      </c>
      <c r="G50" s="116">
        <v>242021</v>
      </c>
      <c r="H50" s="116">
        <v>242039</v>
      </c>
      <c r="I50" s="116">
        <v>242047</v>
      </c>
      <c r="J50" s="116">
        <v>242055</v>
      </c>
      <c r="K50" s="116">
        <v>242071</v>
      </c>
      <c r="L50" s="116">
        <v>242080</v>
      </c>
      <c r="M50" s="116">
        <v>242101</v>
      </c>
      <c r="N50" s="116">
        <v>242144</v>
      </c>
      <c r="O50" s="116">
        <v>242161</v>
      </c>
      <c r="P50" s="116">
        <v>243035</v>
      </c>
      <c r="Q50" s="116">
        <v>243418</v>
      </c>
      <c r="R50" s="116">
        <v>244414</v>
      </c>
      <c r="S50" s="116">
        <v>244422</v>
      </c>
      <c r="T50" s="116">
        <v>244619</v>
      </c>
      <c r="U50" s="116">
        <v>244724</v>
      </c>
    </row>
    <row r="51" spans="4:23" ht="17.25">
      <c r="D51" s="117" t="s">
        <v>245</v>
      </c>
      <c r="E51" s="26">
        <f>ROUND(+E$16/E12*100,1)</f>
        <v>2.5</v>
      </c>
      <c r="F51" s="26">
        <f aca="true" t="shared" si="1" ref="F51:V51">ROUND(+F$16/F12*100,1)</f>
        <v>4.3</v>
      </c>
      <c r="G51" s="26">
        <f t="shared" si="1"/>
        <v>1.8</v>
      </c>
      <c r="H51" s="26">
        <f t="shared" si="1"/>
        <v>1.6</v>
      </c>
      <c r="I51" s="26">
        <f t="shared" si="1"/>
        <v>0.7</v>
      </c>
      <c r="J51" s="26">
        <f t="shared" si="1"/>
        <v>1.8</v>
      </c>
      <c r="K51" s="26">
        <f t="shared" si="1"/>
        <v>8.6</v>
      </c>
      <c r="L51" s="26">
        <f t="shared" si="1"/>
        <v>9.3</v>
      </c>
      <c r="M51" s="26">
        <f t="shared" si="1"/>
        <v>15.5</v>
      </c>
      <c r="N51" s="26">
        <f t="shared" si="1"/>
        <v>12.4</v>
      </c>
      <c r="O51" s="26">
        <f t="shared" si="1"/>
        <v>13.7</v>
      </c>
      <c r="P51" s="26">
        <f t="shared" si="1"/>
        <v>34.2</v>
      </c>
      <c r="Q51" s="26">
        <f t="shared" si="1"/>
        <v>8.4</v>
      </c>
      <c r="R51" s="26">
        <f t="shared" si="1"/>
        <v>19.1</v>
      </c>
      <c r="S51" s="26">
        <f t="shared" si="1"/>
        <v>5</v>
      </c>
      <c r="T51" s="26">
        <f t="shared" si="1"/>
        <v>6.2</v>
      </c>
      <c r="U51" s="26">
        <f t="shared" si="1"/>
        <v>6.1</v>
      </c>
      <c r="V51" s="26">
        <f t="shared" si="1"/>
        <v>5.3</v>
      </c>
      <c r="W51" s="26"/>
    </row>
    <row r="52" spans="4:23" ht="17.25">
      <c r="D52" s="117" t="s">
        <v>246</v>
      </c>
      <c r="E52" s="26" t="e">
        <f>ROUND(+E$16/E13*100,1)</f>
        <v>#DIV/0!</v>
      </c>
      <c r="F52" s="26">
        <f aca="true" t="shared" si="2" ref="F52:V52">ROUND(+F$16/F13*100,1)</f>
        <v>7.2</v>
      </c>
      <c r="G52" s="26">
        <f t="shared" si="2"/>
        <v>2.8</v>
      </c>
      <c r="H52" s="26">
        <f t="shared" si="2"/>
        <v>3.5</v>
      </c>
      <c r="I52" s="26">
        <f t="shared" si="2"/>
        <v>1.2</v>
      </c>
      <c r="J52" s="26">
        <f t="shared" si="2"/>
        <v>2.2</v>
      </c>
      <c r="K52" s="26">
        <f t="shared" si="2"/>
        <v>11.2</v>
      </c>
      <c r="L52" s="26">
        <f t="shared" si="2"/>
        <v>19</v>
      </c>
      <c r="M52" s="26">
        <f t="shared" si="2"/>
        <v>57.1</v>
      </c>
      <c r="N52" s="26">
        <f t="shared" si="2"/>
        <v>233.4</v>
      </c>
      <c r="O52" s="26">
        <f t="shared" si="2"/>
        <v>41.7</v>
      </c>
      <c r="P52" s="26" t="e">
        <f t="shared" si="2"/>
        <v>#DIV/0!</v>
      </c>
      <c r="Q52" s="26">
        <f t="shared" si="2"/>
        <v>22</v>
      </c>
      <c r="R52" s="26" t="e">
        <f t="shared" si="2"/>
        <v>#DIV/0!</v>
      </c>
      <c r="S52" s="26" t="e">
        <f t="shared" si="2"/>
        <v>#DIV/0!</v>
      </c>
      <c r="T52" s="26">
        <f t="shared" si="2"/>
        <v>19</v>
      </c>
      <c r="U52" s="26" t="e">
        <f t="shared" si="2"/>
        <v>#DIV/0!</v>
      </c>
      <c r="V52" s="26">
        <f t="shared" si="2"/>
        <v>9.9</v>
      </c>
      <c r="W52" s="26"/>
    </row>
    <row r="53" spans="4:23" ht="17.25">
      <c r="D53" s="117" t="s">
        <v>247</v>
      </c>
      <c r="E53" s="26">
        <f>ROUND(+E$16/E14*100,1)</f>
        <v>84.3</v>
      </c>
      <c r="F53" s="26">
        <f aca="true" t="shared" si="3" ref="F53:V53">ROUND(+F$16/F14*100,1)</f>
        <v>77.9</v>
      </c>
      <c r="G53" s="26">
        <f t="shared" si="3"/>
        <v>55.1</v>
      </c>
      <c r="H53" s="26">
        <f t="shared" si="3"/>
        <v>83.7</v>
      </c>
      <c r="I53" s="26">
        <f t="shared" si="3"/>
        <v>10.4</v>
      </c>
      <c r="J53" s="26">
        <f t="shared" si="3"/>
        <v>64.4</v>
      </c>
      <c r="K53" s="26">
        <f t="shared" si="3"/>
        <v>68</v>
      </c>
      <c r="L53" s="26">
        <f t="shared" si="3"/>
        <v>70</v>
      </c>
      <c r="M53" s="26">
        <f t="shared" si="3"/>
        <v>64</v>
      </c>
      <c r="N53" s="26">
        <f t="shared" si="3"/>
        <v>71.8</v>
      </c>
      <c r="O53" s="26">
        <f t="shared" si="3"/>
        <v>36.7</v>
      </c>
      <c r="P53" s="26">
        <f t="shared" si="3"/>
        <v>60.3</v>
      </c>
      <c r="Q53" s="26">
        <f t="shared" si="3"/>
        <v>69</v>
      </c>
      <c r="R53" s="26">
        <f t="shared" si="3"/>
        <v>77.7</v>
      </c>
      <c r="S53" s="26">
        <f t="shared" si="3"/>
        <v>83.7</v>
      </c>
      <c r="T53" s="26">
        <f t="shared" si="3"/>
        <v>52.3</v>
      </c>
      <c r="U53" s="26">
        <f t="shared" si="3"/>
        <v>67.2</v>
      </c>
      <c r="V53" s="26">
        <f t="shared" si="3"/>
        <v>57</v>
      </c>
      <c r="W53" s="26"/>
    </row>
    <row r="54" spans="4:23" ht="17.25">
      <c r="D54" s="117" t="s">
        <v>248</v>
      </c>
      <c r="E54" s="26">
        <f>ROUND(+E$22/E18*100,1)</f>
        <v>0.3</v>
      </c>
      <c r="F54" s="26">
        <f aca="true" t="shared" si="4" ref="F54:V54">ROUND(+F$22/F18*100,1)</f>
        <v>0.7</v>
      </c>
      <c r="G54" s="26">
        <f t="shared" si="4"/>
        <v>1.1</v>
      </c>
      <c r="H54" s="26">
        <f t="shared" si="4"/>
        <v>0.3</v>
      </c>
      <c r="I54" s="26">
        <f t="shared" si="4"/>
        <v>0.1</v>
      </c>
      <c r="J54" s="26">
        <f t="shared" si="4"/>
        <v>0.8</v>
      </c>
      <c r="K54" s="26">
        <f t="shared" si="4"/>
        <v>2.5</v>
      </c>
      <c r="L54" s="26">
        <f t="shared" si="4"/>
        <v>3.3</v>
      </c>
      <c r="M54" s="26">
        <f t="shared" si="4"/>
        <v>1.6</v>
      </c>
      <c r="N54" s="26">
        <f t="shared" si="4"/>
        <v>1.4</v>
      </c>
      <c r="O54" s="26">
        <f t="shared" si="4"/>
        <v>1.4</v>
      </c>
      <c r="P54" s="26">
        <f t="shared" si="4"/>
        <v>7.6</v>
      </c>
      <c r="Q54" s="26">
        <f t="shared" si="4"/>
        <v>1.1</v>
      </c>
      <c r="R54" s="26">
        <f t="shared" si="4"/>
        <v>1.5</v>
      </c>
      <c r="S54" s="26">
        <f t="shared" si="4"/>
        <v>1</v>
      </c>
      <c r="T54" s="26">
        <f t="shared" si="4"/>
        <v>0.8</v>
      </c>
      <c r="U54" s="26">
        <f t="shared" si="4"/>
        <v>0.3</v>
      </c>
      <c r="V54" s="26">
        <f t="shared" si="4"/>
        <v>1</v>
      </c>
      <c r="W54" s="26"/>
    </row>
    <row r="55" spans="4:23" ht="17.25">
      <c r="D55" s="117" t="s">
        <v>249</v>
      </c>
      <c r="E55" s="26" t="e">
        <f>ROUND(+E$22/E19*100,1)</f>
        <v>#DIV/0!</v>
      </c>
      <c r="F55" s="26">
        <f aca="true" t="shared" si="5" ref="F55:V55">ROUND(+F$22/F19*100,1)</f>
        <v>10.4</v>
      </c>
      <c r="G55" s="26">
        <f t="shared" si="5"/>
        <v>3.9</v>
      </c>
      <c r="H55" s="26">
        <f t="shared" si="5"/>
        <v>0.5</v>
      </c>
      <c r="I55" s="26">
        <f t="shared" si="5"/>
        <v>1.7</v>
      </c>
      <c r="J55" s="26">
        <f t="shared" si="5"/>
        <v>3.8</v>
      </c>
      <c r="K55" s="26">
        <f t="shared" si="5"/>
        <v>13</v>
      </c>
      <c r="L55" s="26">
        <f t="shared" si="5"/>
        <v>59</v>
      </c>
      <c r="M55" s="26">
        <f t="shared" si="5"/>
        <v>79.2</v>
      </c>
      <c r="N55" s="26">
        <f t="shared" si="5"/>
        <v>145.7</v>
      </c>
      <c r="O55" s="26">
        <f t="shared" si="5"/>
        <v>181</v>
      </c>
      <c r="P55" s="26" t="e">
        <f t="shared" si="5"/>
        <v>#DIV/0!</v>
      </c>
      <c r="Q55" s="26">
        <f t="shared" si="5"/>
        <v>45.5</v>
      </c>
      <c r="R55" s="26" t="e">
        <f t="shared" si="5"/>
        <v>#DIV/0!</v>
      </c>
      <c r="S55" s="26" t="e">
        <f t="shared" si="5"/>
        <v>#DIV/0!</v>
      </c>
      <c r="T55" s="26">
        <f t="shared" si="5"/>
        <v>17.3</v>
      </c>
      <c r="U55" s="26" t="e">
        <f t="shared" si="5"/>
        <v>#DIV/0!</v>
      </c>
      <c r="V55" s="26">
        <f t="shared" si="5"/>
        <v>10.4</v>
      </c>
      <c r="W55" s="26"/>
    </row>
    <row r="56" spans="4:23" ht="17.25">
      <c r="D56" s="117" t="s">
        <v>250</v>
      </c>
      <c r="E56" s="26">
        <f>ROUND(+E$22/E20*100,1)</f>
        <v>100</v>
      </c>
      <c r="F56" s="26">
        <f aca="true" t="shared" si="6" ref="F56:V56">ROUND(+F$22/F20*100,1)</f>
        <v>66.4</v>
      </c>
      <c r="G56" s="26">
        <f t="shared" si="6"/>
        <v>65</v>
      </c>
      <c r="H56" s="26">
        <f t="shared" si="6"/>
        <v>100</v>
      </c>
      <c r="I56" s="26">
        <f t="shared" si="6"/>
        <v>10.9</v>
      </c>
      <c r="J56" s="26">
        <f t="shared" si="6"/>
        <v>100</v>
      </c>
      <c r="K56" s="26">
        <f t="shared" si="6"/>
        <v>79.6</v>
      </c>
      <c r="L56" s="26">
        <f t="shared" si="6"/>
        <v>74.9</v>
      </c>
      <c r="M56" s="26">
        <f t="shared" si="6"/>
        <v>74.3</v>
      </c>
      <c r="N56" s="26">
        <f t="shared" si="6"/>
        <v>100</v>
      </c>
      <c r="O56" s="26">
        <f t="shared" si="6"/>
        <v>41.3</v>
      </c>
      <c r="P56" s="26">
        <f t="shared" si="6"/>
        <v>23.6</v>
      </c>
      <c r="Q56" s="26">
        <f t="shared" si="6"/>
        <v>100</v>
      </c>
      <c r="R56" s="26">
        <f t="shared" si="6"/>
        <v>100</v>
      </c>
      <c r="S56" s="26">
        <f t="shared" si="6"/>
        <v>100</v>
      </c>
      <c r="T56" s="26">
        <f t="shared" si="6"/>
        <v>61.5</v>
      </c>
      <c r="U56" s="26">
        <f t="shared" si="6"/>
        <v>100</v>
      </c>
      <c r="V56" s="26">
        <f t="shared" si="6"/>
        <v>59.1</v>
      </c>
      <c r="W56" s="26"/>
    </row>
    <row r="57" spans="4:23" ht="17.25">
      <c r="D57" s="117" t="s">
        <v>251</v>
      </c>
      <c r="E57" s="26">
        <f>ROUND(+E$17/E16*100,1)</f>
        <v>64.3</v>
      </c>
      <c r="F57" s="26">
        <f aca="true" t="shared" si="7" ref="F57:V57">ROUND(+F$17/F16*100,1)</f>
        <v>87.4</v>
      </c>
      <c r="G57" s="26">
        <f t="shared" si="7"/>
        <v>74.2</v>
      </c>
      <c r="H57" s="26">
        <f t="shared" si="7"/>
        <v>97.5</v>
      </c>
      <c r="I57" s="26">
        <f t="shared" si="7"/>
        <v>94.6</v>
      </c>
      <c r="J57" s="26">
        <f t="shared" si="7"/>
        <v>92.8</v>
      </c>
      <c r="K57" s="26">
        <f t="shared" si="7"/>
        <v>67.6</v>
      </c>
      <c r="L57" s="26">
        <f t="shared" si="7"/>
        <v>75.4</v>
      </c>
      <c r="M57" s="26">
        <f t="shared" si="7"/>
        <v>81.1</v>
      </c>
      <c r="N57" s="26">
        <f t="shared" si="7"/>
        <v>97.7</v>
      </c>
      <c r="O57" s="26">
        <f t="shared" si="7"/>
        <v>85.2</v>
      </c>
      <c r="P57" s="26">
        <f t="shared" si="7"/>
        <v>99.5</v>
      </c>
      <c r="Q57" s="26">
        <f t="shared" si="7"/>
        <v>73</v>
      </c>
      <c r="R57" s="26">
        <f t="shared" si="7"/>
        <v>91.5</v>
      </c>
      <c r="S57" s="26">
        <f t="shared" si="7"/>
        <v>92.4</v>
      </c>
      <c r="T57" s="26">
        <f t="shared" si="7"/>
        <v>82.4</v>
      </c>
      <c r="U57" s="26">
        <f t="shared" si="7"/>
        <v>72.4</v>
      </c>
      <c r="V57" s="26">
        <f t="shared" si="7"/>
        <v>81.3</v>
      </c>
      <c r="W57" s="26"/>
    </row>
  </sheetData>
  <printOptions/>
  <pageMargins left="0.7874015748031497" right="0.7480314960629921" top="0.35433070866141736" bottom="0.31496062992125984" header="0.5118110236220472" footer="0.5118110236220472"/>
  <pageSetup fitToWidth="2" fitToHeight="1" horizontalDpi="600" verticalDpi="600" orientation="landscape" paperSize="9" scale="56" r:id="rId1"/>
  <colBreaks count="1" manualBreakCount="1">
    <brk id="15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Z39"/>
  <sheetViews>
    <sheetView showGridLines="0" showZeros="0" zoomScale="75" zoomScaleNormal="75" workbookViewId="0" topLeftCell="A1">
      <pane xSplit="5" ySplit="8" topLeftCell="F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66015625" defaultRowHeight="18"/>
  <cols>
    <col min="1" max="1" width="1.66015625" style="0" customWidth="1"/>
    <col min="2" max="3" width="6.66015625" style="0" customWidth="1"/>
    <col min="4" max="4" width="12.66015625" style="0" customWidth="1"/>
    <col min="5" max="5" width="24.66015625" style="0" customWidth="1"/>
    <col min="6" max="23" width="12.66015625" style="0" customWidth="1"/>
    <col min="24" max="24" width="1.66015625" style="0" customWidth="1"/>
  </cols>
  <sheetData>
    <row r="1" ht="25.5" customHeight="1">
      <c r="B1" t="s">
        <v>0</v>
      </c>
    </row>
    <row r="2" ht="15" customHeight="1"/>
    <row r="3" spans="2:23" ht="25.5" customHeight="1" thickBot="1">
      <c r="B3" s="1" t="s">
        <v>70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4" ht="25.5" customHeight="1">
      <c r="B4" s="2"/>
      <c r="E4" s="41"/>
      <c r="F4" s="3"/>
      <c r="G4" s="3"/>
      <c r="H4" s="4"/>
      <c r="I4" s="4"/>
      <c r="J4" s="4"/>
      <c r="K4" s="4"/>
      <c r="L4" s="4"/>
      <c r="M4" s="4"/>
      <c r="N4" s="4"/>
      <c r="O4" s="37"/>
      <c r="P4" s="37"/>
      <c r="Q4" s="37"/>
      <c r="R4" s="37"/>
      <c r="S4" s="48"/>
      <c r="T4" s="37"/>
      <c r="U4" s="37"/>
      <c r="V4" s="4"/>
      <c r="W4" s="2"/>
      <c r="X4" s="2"/>
    </row>
    <row r="5" spans="2:24" ht="25.5" customHeight="1">
      <c r="B5" s="2"/>
      <c r="C5" t="s">
        <v>2</v>
      </c>
      <c r="E5" s="42"/>
      <c r="F5" s="7"/>
      <c r="G5" s="7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4"/>
      <c r="T5" s="6"/>
      <c r="U5" s="6"/>
      <c r="V5" s="4"/>
      <c r="W5" s="2"/>
      <c r="X5" s="2"/>
    </row>
    <row r="6" spans="2:24" ht="25.5" customHeight="1">
      <c r="B6" s="2"/>
      <c r="E6" s="42"/>
      <c r="F6" s="8" t="s">
        <v>399</v>
      </c>
      <c r="G6" s="8" t="s">
        <v>3</v>
      </c>
      <c r="H6" s="27" t="s">
        <v>4</v>
      </c>
      <c r="I6" s="27" t="s">
        <v>416</v>
      </c>
      <c r="J6" s="4" t="s">
        <v>5</v>
      </c>
      <c r="K6" s="27" t="s">
        <v>6</v>
      </c>
      <c r="L6" s="27" t="s">
        <v>7</v>
      </c>
      <c r="M6" s="27" t="s">
        <v>8</v>
      </c>
      <c r="N6" s="27" t="s">
        <v>9</v>
      </c>
      <c r="O6" s="29" t="s">
        <v>398</v>
      </c>
      <c r="P6" s="29" t="s">
        <v>400</v>
      </c>
      <c r="Q6" s="29" t="s">
        <v>10</v>
      </c>
      <c r="R6" s="29" t="s">
        <v>11</v>
      </c>
      <c r="S6" s="27" t="s">
        <v>12</v>
      </c>
      <c r="T6" s="29" t="s">
        <v>13</v>
      </c>
      <c r="U6" s="6" t="s">
        <v>14</v>
      </c>
      <c r="V6" s="27" t="s">
        <v>417</v>
      </c>
      <c r="W6" s="28" t="s">
        <v>71</v>
      </c>
      <c r="X6" s="2"/>
    </row>
    <row r="7" spans="2:24" ht="25.5" customHeight="1">
      <c r="B7" s="2" t="s">
        <v>16</v>
      </c>
      <c r="E7" s="42"/>
      <c r="F7" s="7"/>
      <c r="G7" s="7"/>
      <c r="H7" s="4"/>
      <c r="I7" s="4"/>
      <c r="J7" s="4"/>
      <c r="K7" s="4"/>
      <c r="L7" s="4"/>
      <c r="M7" s="4"/>
      <c r="N7" s="4"/>
      <c r="O7" s="6"/>
      <c r="P7" s="6"/>
      <c r="Q7" s="6"/>
      <c r="R7" s="6"/>
      <c r="S7" s="4"/>
      <c r="T7" s="6"/>
      <c r="U7" s="6"/>
      <c r="V7" s="4"/>
      <c r="W7" s="2"/>
      <c r="X7" s="2"/>
    </row>
    <row r="8" spans="2:24" ht="25.5" customHeight="1" thickBot="1">
      <c r="B8" s="9"/>
      <c r="C8" s="1"/>
      <c r="D8" s="1"/>
      <c r="E8" s="43"/>
      <c r="F8" s="126" t="s">
        <v>241</v>
      </c>
      <c r="G8" s="10"/>
      <c r="H8" s="11">
        <v>242021</v>
      </c>
      <c r="I8" s="11"/>
      <c r="J8" s="12"/>
      <c r="K8" s="11">
        <v>242055</v>
      </c>
      <c r="L8" s="11">
        <v>242071</v>
      </c>
      <c r="M8" s="11">
        <v>242080</v>
      </c>
      <c r="N8" s="11">
        <v>242101</v>
      </c>
      <c r="O8" s="13"/>
      <c r="P8" s="13"/>
      <c r="Q8" s="13">
        <v>243035</v>
      </c>
      <c r="R8" s="13">
        <v>243418</v>
      </c>
      <c r="S8" s="11">
        <v>244414</v>
      </c>
      <c r="T8" s="13">
        <v>244422</v>
      </c>
      <c r="U8" s="226"/>
      <c r="V8" s="11">
        <v>244643</v>
      </c>
      <c r="W8" s="9"/>
      <c r="X8" s="2"/>
    </row>
    <row r="9" spans="2:26" ht="25.5" customHeight="1">
      <c r="B9" s="2"/>
      <c r="C9" s="17" t="s">
        <v>72</v>
      </c>
      <c r="D9" s="15"/>
      <c r="E9" s="44"/>
      <c r="F9" s="38">
        <v>1</v>
      </c>
      <c r="G9" s="16">
        <v>25</v>
      </c>
      <c r="H9" s="19">
        <v>9</v>
      </c>
      <c r="I9" s="18">
        <v>2</v>
      </c>
      <c r="J9" s="18">
        <v>3</v>
      </c>
      <c r="K9" s="18">
        <v>5</v>
      </c>
      <c r="L9" s="18">
        <v>16</v>
      </c>
      <c r="M9" s="18">
        <v>9</v>
      </c>
      <c r="N9" s="18">
        <v>12</v>
      </c>
      <c r="O9" s="19">
        <v>12</v>
      </c>
      <c r="P9" s="19">
        <v>22</v>
      </c>
      <c r="Q9" s="18">
        <v>4</v>
      </c>
      <c r="R9" s="18">
        <v>4</v>
      </c>
      <c r="S9" s="18">
        <v>6</v>
      </c>
      <c r="T9" s="18">
        <v>1</v>
      </c>
      <c r="U9" s="18">
        <v>2</v>
      </c>
      <c r="V9" s="18">
        <v>1</v>
      </c>
      <c r="W9" s="14">
        <f aca="true" t="shared" si="0" ref="W9:W24">SUM(F9:V9)</f>
        <v>134</v>
      </c>
      <c r="X9" s="2"/>
      <c r="Z9" s="50"/>
    </row>
    <row r="10" spans="2:26" ht="25.5" customHeight="1">
      <c r="B10" s="2"/>
      <c r="C10" s="4" t="s">
        <v>73</v>
      </c>
      <c r="D10" s="15"/>
      <c r="E10" s="44"/>
      <c r="F10" s="16"/>
      <c r="G10" s="16"/>
      <c r="H10" s="49"/>
      <c r="I10" s="17"/>
      <c r="J10" s="17"/>
      <c r="K10" s="17"/>
      <c r="L10" s="17"/>
      <c r="M10" s="17"/>
      <c r="N10" s="17"/>
      <c r="O10" s="49"/>
      <c r="P10" s="49"/>
      <c r="Q10" s="17"/>
      <c r="R10" s="17"/>
      <c r="S10" s="17"/>
      <c r="T10" s="17"/>
      <c r="U10" s="17"/>
      <c r="V10" s="17"/>
      <c r="W10" s="14">
        <f t="shared" si="0"/>
        <v>0</v>
      </c>
      <c r="X10" s="2"/>
      <c r="Z10" s="50"/>
    </row>
    <row r="11" spans="2:26" ht="25.5" customHeight="1">
      <c r="B11" s="28" t="s">
        <v>74</v>
      </c>
      <c r="C11" s="4"/>
      <c r="D11" s="51" t="s">
        <v>75</v>
      </c>
      <c r="E11" s="57"/>
      <c r="F11" s="39">
        <v>1</v>
      </c>
      <c r="G11" s="20">
        <v>0</v>
      </c>
      <c r="H11" s="22">
        <v>7</v>
      </c>
      <c r="I11" s="21">
        <v>0</v>
      </c>
      <c r="J11" s="21">
        <v>2</v>
      </c>
      <c r="K11" s="21">
        <v>0</v>
      </c>
      <c r="L11" s="21">
        <v>14</v>
      </c>
      <c r="M11" s="21">
        <v>9</v>
      </c>
      <c r="N11" s="21">
        <v>12</v>
      </c>
      <c r="O11" s="22">
        <v>1</v>
      </c>
      <c r="P11" s="22">
        <v>0</v>
      </c>
      <c r="Q11" s="21">
        <v>0</v>
      </c>
      <c r="R11" s="21">
        <v>0</v>
      </c>
      <c r="S11" s="21">
        <v>4</v>
      </c>
      <c r="T11" s="21">
        <v>0</v>
      </c>
      <c r="U11" s="21">
        <v>2</v>
      </c>
      <c r="V11" s="21">
        <v>1</v>
      </c>
      <c r="W11" s="23">
        <f t="shared" si="0"/>
        <v>53</v>
      </c>
      <c r="X11" s="2"/>
      <c r="Z11" s="50"/>
    </row>
    <row r="12" spans="2:26" ht="25.5" customHeight="1">
      <c r="B12" s="2"/>
      <c r="C12" s="4"/>
      <c r="D12" s="51" t="s">
        <v>76</v>
      </c>
      <c r="E12" s="57"/>
      <c r="F12" s="39">
        <v>0</v>
      </c>
      <c r="G12" s="20">
        <v>8</v>
      </c>
      <c r="H12" s="22">
        <v>2</v>
      </c>
      <c r="I12" s="21">
        <v>2</v>
      </c>
      <c r="J12" s="21">
        <v>0</v>
      </c>
      <c r="K12" s="21">
        <v>5</v>
      </c>
      <c r="L12" s="21">
        <v>2</v>
      </c>
      <c r="M12" s="21">
        <v>0</v>
      </c>
      <c r="N12" s="21">
        <v>0</v>
      </c>
      <c r="O12" s="22">
        <v>11</v>
      </c>
      <c r="P12" s="22">
        <v>22</v>
      </c>
      <c r="Q12" s="21">
        <v>4</v>
      </c>
      <c r="R12" s="21">
        <v>4</v>
      </c>
      <c r="S12" s="21">
        <v>2</v>
      </c>
      <c r="T12" s="21">
        <v>0</v>
      </c>
      <c r="U12" s="21">
        <v>0</v>
      </c>
      <c r="V12" s="21">
        <v>0</v>
      </c>
      <c r="W12" s="23">
        <f t="shared" si="0"/>
        <v>62</v>
      </c>
      <c r="X12" s="2"/>
      <c r="Z12" s="50"/>
    </row>
    <row r="13" spans="2:26" ht="25.5" customHeight="1">
      <c r="B13" s="2"/>
      <c r="C13" s="4"/>
      <c r="D13" s="51" t="s">
        <v>77</v>
      </c>
      <c r="E13" s="57"/>
      <c r="F13" s="39">
        <v>0</v>
      </c>
      <c r="G13" s="20">
        <v>17</v>
      </c>
      <c r="H13" s="22">
        <v>0</v>
      </c>
      <c r="I13" s="21">
        <v>0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2">
        <v>0</v>
      </c>
      <c r="P13" s="22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3">
        <f t="shared" si="0"/>
        <v>18</v>
      </c>
      <c r="X13" s="2"/>
      <c r="Z13" s="50"/>
    </row>
    <row r="14" spans="2:26" ht="25.5" customHeight="1">
      <c r="B14" s="2"/>
      <c r="C14" s="17"/>
      <c r="D14" s="17" t="s">
        <v>78</v>
      </c>
      <c r="E14" s="44"/>
      <c r="F14" s="38">
        <v>0</v>
      </c>
      <c r="G14" s="16">
        <v>0</v>
      </c>
      <c r="H14" s="19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9">
        <v>0</v>
      </c>
      <c r="P14" s="19">
        <v>0</v>
      </c>
      <c r="Q14" s="18">
        <v>0</v>
      </c>
      <c r="R14" s="18">
        <v>0</v>
      </c>
      <c r="S14" s="18">
        <v>0</v>
      </c>
      <c r="T14" s="18">
        <v>1</v>
      </c>
      <c r="U14" s="18">
        <v>0</v>
      </c>
      <c r="V14" s="18">
        <v>0</v>
      </c>
      <c r="W14" s="14">
        <f t="shared" si="0"/>
        <v>1</v>
      </c>
      <c r="X14" s="2"/>
      <c r="Z14" s="50"/>
    </row>
    <row r="15" spans="2:26" ht="25.5" customHeight="1">
      <c r="B15" s="28" t="s">
        <v>79</v>
      </c>
      <c r="C15" s="17" t="s">
        <v>470</v>
      </c>
      <c r="D15" s="15"/>
      <c r="E15" s="44"/>
      <c r="F15" s="38">
        <v>600</v>
      </c>
      <c r="G15" s="16">
        <v>4226</v>
      </c>
      <c r="H15" s="19">
        <v>1966</v>
      </c>
      <c r="I15" s="18">
        <v>768</v>
      </c>
      <c r="J15" s="18">
        <v>474</v>
      </c>
      <c r="K15" s="18">
        <v>1051</v>
      </c>
      <c r="L15" s="18">
        <v>5952</v>
      </c>
      <c r="M15" s="18">
        <v>4628</v>
      </c>
      <c r="N15" s="18">
        <v>3278</v>
      </c>
      <c r="O15" s="19">
        <v>2451</v>
      </c>
      <c r="P15" s="19">
        <v>6102</v>
      </c>
      <c r="Q15" s="18">
        <v>1076</v>
      </c>
      <c r="R15" s="18">
        <v>1328</v>
      </c>
      <c r="S15" s="18">
        <v>1058</v>
      </c>
      <c r="T15" s="18">
        <v>375</v>
      </c>
      <c r="U15" s="18">
        <v>364</v>
      </c>
      <c r="V15" s="18">
        <v>422</v>
      </c>
      <c r="W15" s="14">
        <f>SUM(F15:V15)/(COUNTA(F15:V15)-COUNTIF(F15:V15,0))</f>
        <v>2124.6470588235293</v>
      </c>
      <c r="X15" s="2"/>
      <c r="Z15" s="50"/>
    </row>
    <row r="16" spans="2:26" ht="25.5" customHeight="1">
      <c r="B16" s="2"/>
      <c r="C16" s="4" t="s">
        <v>80</v>
      </c>
      <c r="D16" t="s">
        <v>81</v>
      </c>
      <c r="E16" s="45" t="s">
        <v>471</v>
      </c>
      <c r="F16" s="39">
        <v>600</v>
      </c>
      <c r="G16" s="20">
        <v>4226</v>
      </c>
      <c r="H16" s="22">
        <v>1966</v>
      </c>
      <c r="I16" s="21">
        <v>768</v>
      </c>
      <c r="J16" s="21">
        <v>474</v>
      </c>
      <c r="K16" s="21">
        <v>1051</v>
      </c>
      <c r="L16" s="21">
        <v>5952</v>
      </c>
      <c r="M16" s="21">
        <v>3500</v>
      </c>
      <c r="N16" s="21">
        <v>2354</v>
      </c>
      <c r="O16" s="22">
        <v>2451</v>
      </c>
      <c r="P16" s="22">
        <v>6102</v>
      </c>
      <c r="Q16" s="21">
        <v>1076</v>
      </c>
      <c r="R16" s="21">
        <v>1328</v>
      </c>
      <c r="S16" s="21">
        <v>1058</v>
      </c>
      <c r="T16" s="21">
        <v>375</v>
      </c>
      <c r="U16" s="21">
        <v>364</v>
      </c>
      <c r="V16" s="21">
        <v>422</v>
      </c>
      <c r="W16" s="23">
        <f>SUM(F16:V16)/(COUNTA(F16:V16)-COUNTIF(F16:V16,0))</f>
        <v>2003.9411764705883</v>
      </c>
      <c r="X16" s="2"/>
      <c r="Z16" s="50"/>
    </row>
    <row r="17" spans="2:26" ht="25.5" customHeight="1">
      <c r="B17" s="2"/>
      <c r="C17" s="17"/>
      <c r="D17" s="15" t="s">
        <v>82</v>
      </c>
      <c r="E17" s="46" t="s">
        <v>472</v>
      </c>
      <c r="F17" s="38">
        <v>0</v>
      </c>
      <c r="G17" s="16">
        <v>0</v>
      </c>
      <c r="H17" s="19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9">
        <v>0</v>
      </c>
      <c r="P17" s="19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4"/>
      <c r="X17" s="2"/>
      <c r="Z17" s="50"/>
    </row>
    <row r="18" spans="2:26" ht="25.5" customHeight="1">
      <c r="B18" s="2"/>
      <c r="C18" s="4" t="s">
        <v>83</v>
      </c>
      <c r="D18" t="s">
        <v>84</v>
      </c>
      <c r="E18" s="45" t="s">
        <v>471</v>
      </c>
      <c r="F18" s="39">
        <v>342</v>
      </c>
      <c r="G18" s="20">
        <v>4114</v>
      </c>
      <c r="H18" s="22">
        <v>2166</v>
      </c>
      <c r="I18" s="21">
        <v>726</v>
      </c>
      <c r="J18" s="21">
        <v>469</v>
      </c>
      <c r="K18" s="21">
        <v>770</v>
      </c>
      <c r="L18" s="21">
        <v>3286</v>
      </c>
      <c r="M18" s="21">
        <v>2214</v>
      </c>
      <c r="N18" s="21">
        <v>1423</v>
      </c>
      <c r="O18" s="22">
        <v>1716</v>
      </c>
      <c r="P18" s="22">
        <v>6909</v>
      </c>
      <c r="Q18" s="21">
        <v>1076</v>
      </c>
      <c r="R18" s="21">
        <v>723</v>
      </c>
      <c r="S18" s="21">
        <v>1002</v>
      </c>
      <c r="T18" s="21">
        <v>330</v>
      </c>
      <c r="U18" s="21">
        <v>293</v>
      </c>
      <c r="V18" s="21">
        <v>280</v>
      </c>
      <c r="W18" s="23">
        <f>SUM(F18:V18)/(COUNTA(F18:V18)-COUNTIF(F18:V18,0))</f>
        <v>1637.5882352941176</v>
      </c>
      <c r="X18" s="2"/>
      <c r="Z18" s="50"/>
    </row>
    <row r="19" spans="2:26" ht="25.5" customHeight="1">
      <c r="B19" s="2"/>
      <c r="C19" s="17"/>
      <c r="D19" s="15" t="s">
        <v>85</v>
      </c>
      <c r="E19" s="46" t="s">
        <v>472</v>
      </c>
      <c r="F19" s="38">
        <v>0</v>
      </c>
      <c r="G19" s="16">
        <v>0</v>
      </c>
      <c r="H19" s="19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9">
        <v>0</v>
      </c>
      <c r="P19" s="19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4"/>
      <c r="X19" s="2"/>
      <c r="Z19" s="50"/>
    </row>
    <row r="20" spans="2:26" ht="25.5" customHeight="1">
      <c r="B20" s="28" t="s">
        <v>86</v>
      </c>
      <c r="C20" s="17" t="s">
        <v>473</v>
      </c>
      <c r="D20" s="15"/>
      <c r="E20" s="44"/>
      <c r="F20" s="38">
        <v>180</v>
      </c>
      <c r="G20" s="16">
        <v>3330</v>
      </c>
      <c r="H20" s="19">
        <v>1020</v>
      </c>
      <c r="I20" s="18">
        <v>647</v>
      </c>
      <c r="J20" s="18">
        <v>299</v>
      </c>
      <c r="K20" s="18">
        <v>682</v>
      </c>
      <c r="L20" s="18">
        <v>2971</v>
      </c>
      <c r="M20" s="18">
        <v>1791</v>
      </c>
      <c r="N20" s="18">
        <v>2354</v>
      </c>
      <c r="O20" s="19">
        <v>1532</v>
      </c>
      <c r="P20" s="19">
        <v>3515</v>
      </c>
      <c r="Q20" s="18">
        <v>860</v>
      </c>
      <c r="R20" s="18">
        <v>579</v>
      </c>
      <c r="S20" s="18">
        <v>833</v>
      </c>
      <c r="T20" s="18">
        <v>0</v>
      </c>
      <c r="U20" s="18">
        <v>188</v>
      </c>
      <c r="V20" s="18">
        <v>161</v>
      </c>
      <c r="W20" s="14">
        <f>SUM(F20:V20)/(COUNTA(F20:V20)-COUNTIF(F20:V20,0))</f>
        <v>1308.875</v>
      </c>
      <c r="X20" s="2"/>
      <c r="Z20" s="50"/>
    </row>
    <row r="21" spans="2:26" ht="25.5" customHeight="1">
      <c r="B21" s="2"/>
      <c r="C21" s="17" t="s">
        <v>474</v>
      </c>
      <c r="D21" s="15"/>
      <c r="E21" s="44"/>
      <c r="F21" s="38">
        <v>66</v>
      </c>
      <c r="G21" s="16">
        <v>1216</v>
      </c>
      <c r="H21" s="19">
        <v>373</v>
      </c>
      <c r="I21" s="18">
        <v>237</v>
      </c>
      <c r="J21" s="18">
        <v>109</v>
      </c>
      <c r="K21" s="18">
        <v>249</v>
      </c>
      <c r="L21" s="18">
        <v>1084</v>
      </c>
      <c r="M21" s="18">
        <v>661</v>
      </c>
      <c r="N21" s="18">
        <v>462</v>
      </c>
      <c r="O21" s="19">
        <v>576</v>
      </c>
      <c r="P21" s="19">
        <v>1297</v>
      </c>
      <c r="Q21" s="18">
        <v>315</v>
      </c>
      <c r="R21" s="18">
        <v>197</v>
      </c>
      <c r="S21" s="18">
        <v>305</v>
      </c>
      <c r="T21" s="18">
        <v>115</v>
      </c>
      <c r="U21" s="18">
        <v>69</v>
      </c>
      <c r="V21" s="18">
        <v>64</v>
      </c>
      <c r="W21" s="14">
        <f t="shared" si="0"/>
        <v>7395</v>
      </c>
      <c r="X21" s="2"/>
      <c r="Z21" s="50"/>
    </row>
    <row r="22" spans="2:26" ht="25.5" customHeight="1">
      <c r="B22" s="2"/>
      <c r="C22" s="27" t="s">
        <v>87</v>
      </c>
      <c r="D22" s="51" t="s">
        <v>475</v>
      </c>
      <c r="E22" s="57"/>
      <c r="F22" s="39">
        <v>66</v>
      </c>
      <c r="G22" s="20">
        <v>1216</v>
      </c>
      <c r="H22" s="22">
        <v>373</v>
      </c>
      <c r="I22" s="21">
        <v>237</v>
      </c>
      <c r="J22" s="21">
        <v>109</v>
      </c>
      <c r="K22" s="21">
        <v>249</v>
      </c>
      <c r="L22" s="21">
        <v>1084</v>
      </c>
      <c r="M22" s="21">
        <v>661</v>
      </c>
      <c r="N22" s="21">
        <v>462</v>
      </c>
      <c r="O22" s="22">
        <v>576</v>
      </c>
      <c r="P22" s="22">
        <v>1297</v>
      </c>
      <c r="Q22" s="21">
        <v>315</v>
      </c>
      <c r="R22" s="21">
        <v>197</v>
      </c>
      <c r="S22" s="21">
        <v>305</v>
      </c>
      <c r="T22" s="21">
        <v>115</v>
      </c>
      <c r="U22" s="21">
        <v>69</v>
      </c>
      <c r="V22" s="21">
        <v>64</v>
      </c>
      <c r="W22" s="23">
        <f t="shared" si="0"/>
        <v>7395</v>
      </c>
      <c r="X22" s="2"/>
      <c r="Z22" s="50"/>
    </row>
    <row r="23" spans="2:26" ht="25.5" customHeight="1">
      <c r="B23" s="2"/>
      <c r="C23" s="30" t="s">
        <v>88</v>
      </c>
      <c r="D23" s="17" t="s">
        <v>476</v>
      </c>
      <c r="E23" s="44"/>
      <c r="F23" s="38">
        <v>0</v>
      </c>
      <c r="G23" s="16">
        <v>0</v>
      </c>
      <c r="H23" s="19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9">
        <v>0</v>
      </c>
      <c r="P23" s="19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4">
        <f t="shared" si="0"/>
        <v>0</v>
      </c>
      <c r="X23" s="2"/>
      <c r="Z23" s="50"/>
    </row>
    <row r="24" spans="2:26" ht="25.5" customHeight="1">
      <c r="B24" s="2"/>
      <c r="C24" s="17" t="s">
        <v>477</v>
      </c>
      <c r="D24" s="15"/>
      <c r="E24" s="44"/>
      <c r="F24" s="38">
        <v>69</v>
      </c>
      <c r="G24" s="16">
        <v>1216</v>
      </c>
      <c r="H24" s="19">
        <v>338</v>
      </c>
      <c r="I24" s="18">
        <v>197</v>
      </c>
      <c r="J24" s="18">
        <v>109</v>
      </c>
      <c r="K24" s="18">
        <v>249</v>
      </c>
      <c r="L24" s="18">
        <v>1068</v>
      </c>
      <c r="M24" s="18">
        <v>661</v>
      </c>
      <c r="N24" s="18">
        <v>462</v>
      </c>
      <c r="O24" s="19">
        <v>548</v>
      </c>
      <c r="P24" s="19">
        <v>1297</v>
      </c>
      <c r="Q24" s="18">
        <v>315</v>
      </c>
      <c r="R24" s="18">
        <v>197</v>
      </c>
      <c r="S24" s="18">
        <v>296</v>
      </c>
      <c r="T24" s="18">
        <v>115</v>
      </c>
      <c r="U24" s="18">
        <v>69</v>
      </c>
      <c r="V24" s="18">
        <v>62</v>
      </c>
      <c r="W24" s="14">
        <f t="shared" si="0"/>
        <v>7268</v>
      </c>
      <c r="X24" s="2"/>
      <c r="Z24" s="50"/>
    </row>
    <row r="25" spans="2:26" ht="25.5" customHeight="1">
      <c r="B25" s="28" t="s">
        <v>89</v>
      </c>
      <c r="C25" s="17" t="s">
        <v>90</v>
      </c>
      <c r="D25" s="15"/>
      <c r="E25" s="44"/>
      <c r="F25" s="58">
        <f aca="true" t="shared" si="1" ref="F25:W25">IF(F22=0,0,ROUND((F24/F22)*100,1))</f>
        <v>104.5</v>
      </c>
      <c r="G25" s="246">
        <f t="shared" si="1"/>
        <v>100</v>
      </c>
      <c r="H25" s="54">
        <f t="shared" si="1"/>
        <v>90.6</v>
      </c>
      <c r="I25" s="53">
        <f t="shared" si="1"/>
        <v>83.1</v>
      </c>
      <c r="J25" s="53">
        <f t="shared" si="1"/>
        <v>100</v>
      </c>
      <c r="K25" s="53">
        <f t="shared" si="1"/>
        <v>100</v>
      </c>
      <c r="L25" s="53">
        <f t="shared" si="1"/>
        <v>98.5</v>
      </c>
      <c r="M25" s="53">
        <f t="shared" si="1"/>
        <v>100</v>
      </c>
      <c r="N25" s="53">
        <f t="shared" si="1"/>
        <v>100</v>
      </c>
      <c r="O25" s="54">
        <f t="shared" si="1"/>
        <v>95.1</v>
      </c>
      <c r="P25" s="54">
        <f t="shared" si="1"/>
        <v>100</v>
      </c>
      <c r="Q25" s="53">
        <f t="shared" si="1"/>
        <v>100</v>
      </c>
      <c r="R25" s="53">
        <f t="shared" si="1"/>
        <v>100</v>
      </c>
      <c r="S25" s="53">
        <f t="shared" si="1"/>
        <v>97</v>
      </c>
      <c r="T25" s="53">
        <f t="shared" si="1"/>
        <v>100</v>
      </c>
      <c r="U25" s="53">
        <f t="shared" si="1"/>
        <v>100</v>
      </c>
      <c r="V25" s="53">
        <f t="shared" si="1"/>
        <v>96.9</v>
      </c>
      <c r="W25" s="55">
        <f t="shared" si="1"/>
        <v>98.3</v>
      </c>
      <c r="X25" s="2"/>
      <c r="Z25" s="50"/>
    </row>
    <row r="26" spans="2:26" ht="25.5" customHeight="1">
      <c r="B26" s="2"/>
      <c r="C26" s="4" t="s">
        <v>91</v>
      </c>
      <c r="D26" t="s">
        <v>92</v>
      </c>
      <c r="E26" s="45" t="s">
        <v>478</v>
      </c>
      <c r="F26" s="39">
        <v>3</v>
      </c>
      <c r="G26" s="20">
        <v>11</v>
      </c>
      <c r="H26" s="22">
        <v>1</v>
      </c>
      <c r="I26" s="21">
        <v>0</v>
      </c>
      <c r="J26" s="21">
        <v>1</v>
      </c>
      <c r="K26" s="21">
        <v>0</v>
      </c>
      <c r="L26" s="21">
        <v>12</v>
      </c>
      <c r="M26" s="21">
        <v>21</v>
      </c>
      <c r="N26" s="21">
        <v>9</v>
      </c>
      <c r="O26" s="22">
        <v>0</v>
      </c>
      <c r="P26" s="22">
        <v>27</v>
      </c>
      <c r="Q26" s="21">
        <v>3</v>
      </c>
      <c r="R26" s="21">
        <v>616</v>
      </c>
      <c r="S26" s="21">
        <v>1</v>
      </c>
      <c r="T26" s="21">
        <v>2</v>
      </c>
      <c r="U26" s="21">
        <v>1</v>
      </c>
      <c r="V26" s="21">
        <v>0</v>
      </c>
      <c r="W26" s="23">
        <f>SUM(F26:V26)/(COUNTA(F26:V26)-COUNTIF(F26:V26,0))</f>
        <v>54.46153846153846</v>
      </c>
      <c r="X26" s="2"/>
      <c r="Z26" s="50"/>
    </row>
    <row r="27" spans="2:26" ht="25.5" customHeight="1">
      <c r="B27" s="2"/>
      <c r="C27" s="17"/>
      <c r="D27" s="15"/>
      <c r="E27" s="46" t="s">
        <v>93</v>
      </c>
      <c r="F27" s="127">
        <v>99</v>
      </c>
      <c r="G27" s="246">
        <v>98</v>
      </c>
      <c r="H27" s="54">
        <v>98</v>
      </c>
      <c r="I27" s="53">
        <v>0</v>
      </c>
      <c r="J27" s="53">
        <v>98</v>
      </c>
      <c r="K27" s="53">
        <v>0</v>
      </c>
      <c r="L27" s="53">
        <v>97</v>
      </c>
      <c r="M27" s="53">
        <v>99</v>
      </c>
      <c r="N27" s="53">
        <v>98</v>
      </c>
      <c r="O27" s="54">
        <v>0</v>
      </c>
      <c r="P27" s="54">
        <v>98</v>
      </c>
      <c r="Q27" s="53">
        <v>98</v>
      </c>
      <c r="R27" s="53">
        <v>0</v>
      </c>
      <c r="S27" s="53">
        <v>97</v>
      </c>
      <c r="T27" s="53">
        <v>98</v>
      </c>
      <c r="U27" s="53">
        <v>98</v>
      </c>
      <c r="V27" s="53">
        <v>0</v>
      </c>
      <c r="W27" s="125">
        <f>SUM(F27:V27)/(COUNTA(F27:V27)-COUNTIF(F27:V27,0))</f>
        <v>98</v>
      </c>
      <c r="X27" s="2"/>
      <c r="Z27" s="50"/>
    </row>
    <row r="28" spans="2:26" ht="25.5" customHeight="1">
      <c r="B28" s="14"/>
      <c r="C28" s="17" t="s">
        <v>479</v>
      </c>
      <c r="D28" s="15"/>
      <c r="E28" s="44"/>
      <c r="F28" s="38">
        <v>520</v>
      </c>
      <c r="G28" s="16">
        <v>3992</v>
      </c>
      <c r="H28" s="19">
        <v>948</v>
      </c>
      <c r="I28" s="18">
        <v>764</v>
      </c>
      <c r="J28" s="18">
        <v>503</v>
      </c>
      <c r="K28" s="18">
        <v>893</v>
      </c>
      <c r="L28" s="18">
        <v>4340</v>
      </c>
      <c r="M28" s="18">
        <v>2961</v>
      </c>
      <c r="N28" s="18">
        <v>3408</v>
      </c>
      <c r="O28" s="19">
        <v>1486</v>
      </c>
      <c r="P28" s="19">
        <v>4517</v>
      </c>
      <c r="Q28" s="18">
        <v>710</v>
      </c>
      <c r="R28" s="18">
        <v>0</v>
      </c>
      <c r="S28" s="18">
        <v>1530</v>
      </c>
      <c r="T28" s="18">
        <v>448</v>
      </c>
      <c r="U28" s="18">
        <v>180</v>
      </c>
      <c r="V28" s="18">
        <v>36</v>
      </c>
      <c r="W28" s="14">
        <f aca="true" t="shared" si="2" ref="W28:W38">SUM(F28:V28)</f>
        <v>27236</v>
      </c>
      <c r="X28" s="2"/>
      <c r="Z28" s="50"/>
    </row>
    <row r="29" spans="2:26" ht="25.5" customHeight="1">
      <c r="B29" s="2" t="s">
        <v>94</v>
      </c>
      <c r="C29" s="17" t="s">
        <v>95</v>
      </c>
      <c r="D29" s="15"/>
      <c r="E29" s="44"/>
      <c r="F29" s="38">
        <v>0</v>
      </c>
      <c r="G29" s="16">
        <v>0</v>
      </c>
      <c r="H29" s="19">
        <v>0</v>
      </c>
      <c r="I29" s="18">
        <v>0</v>
      </c>
      <c r="J29" s="18">
        <v>9</v>
      </c>
      <c r="K29" s="18">
        <v>0</v>
      </c>
      <c r="L29" s="18">
        <v>0</v>
      </c>
      <c r="M29" s="18">
        <v>0</v>
      </c>
      <c r="N29" s="18">
        <v>107</v>
      </c>
      <c r="O29" s="19">
        <v>0</v>
      </c>
      <c r="P29" s="19">
        <v>207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4">
        <f t="shared" si="2"/>
        <v>323</v>
      </c>
      <c r="X29" s="2"/>
      <c r="Z29" s="50"/>
    </row>
    <row r="30" spans="2:26" ht="25.5" customHeight="1">
      <c r="B30" s="28" t="s">
        <v>96</v>
      </c>
      <c r="C30" s="4" t="s">
        <v>97</v>
      </c>
      <c r="E30" s="45" t="s">
        <v>471</v>
      </c>
      <c r="F30" s="39">
        <v>0</v>
      </c>
      <c r="G30" s="20">
        <v>0</v>
      </c>
      <c r="H30" s="22">
        <v>0</v>
      </c>
      <c r="I30" s="21">
        <v>0</v>
      </c>
      <c r="J30" s="21">
        <v>1416</v>
      </c>
      <c r="K30" s="21">
        <v>0</v>
      </c>
      <c r="L30" s="21">
        <v>0</v>
      </c>
      <c r="M30" s="21">
        <v>0</v>
      </c>
      <c r="N30" s="21">
        <v>33993</v>
      </c>
      <c r="O30" s="22">
        <v>0</v>
      </c>
      <c r="P30" s="22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3">
        <f>SUM(F30:V30)/(COUNTA(F30:V30)-COUNTIF(F30:V30,0))</f>
        <v>17704.5</v>
      </c>
      <c r="X30" s="2"/>
      <c r="Z30" s="50"/>
    </row>
    <row r="31" spans="2:26" ht="25.5" customHeight="1">
      <c r="B31" s="56" t="s">
        <v>98</v>
      </c>
      <c r="C31" s="17"/>
      <c r="D31" s="15"/>
      <c r="E31" s="46" t="s">
        <v>472</v>
      </c>
      <c r="F31" s="38">
        <v>0</v>
      </c>
      <c r="G31" s="16">
        <v>0</v>
      </c>
      <c r="H31" s="19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9">
        <v>0</v>
      </c>
      <c r="P31" s="19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4"/>
      <c r="X31" s="2"/>
      <c r="Z31" s="50"/>
    </row>
    <row r="32" spans="2:26" ht="25.5" customHeight="1">
      <c r="B32" s="2"/>
      <c r="C32" s="17" t="s">
        <v>99</v>
      </c>
      <c r="D32" s="15"/>
      <c r="E32" s="44"/>
      <c r="F32" s="38">
        <v>2</v>
      </c>
      <c r="G32" s="16">
        <v>7</v>
      </c>
      <c r="H32" s="19">
        <v>0</v>
      </c>
      <c r="I32" s="18">
        <v>0</v>
      </c>
      <c r="J32" s="18">
        <v>1</v>
      </c>
      <c r="K32" s="18">
        <v>0</v>
      </c>
      <c r="L32" s="18">
        <v>11</v>
      </c>
      <c r="M32" s="18">
        <v>0</v>
      </c>
      <c r="N32" s="18">
        <v>2</v>
      </c>
      <c r="O32" s="19">
        <v>2</v>
      </c>
      <c r="P32" s="19">
        <v>0</v>
      </c>
      <c r="Q32" s="18">
        <v>1</v>
      </c>
      <c r="R32" s="18">
        <v>0</v>
      </c>
      <c r="S32" s="18">
        <v>2</v>
      </c>
      <c r="T32" s="18">
        <v>1</v>
      </c>
      <c r="U32" s="18">
        <v>0</v>
      </c>
      <c r="V32" s="18">
        <v>0</v>
      </c>
      <c r="W32" s="14">
        <f t="shared" si="2"/>
        <v>29</v>
      </c>
      <c r="X32" s="2"/>
      <c r="Z32" s="50"/>
    </row>
    <row r="33" spans="2:26" ht="25.5" customHeight="1">
      <c r="B33" s="28" t="s">
        <v>100</v>
      </c>
      <c r="C33" s="27" t="s">
        <v>87</v>
      </c>
      <c r="D33" s="51" t="s">
        <v>101</v>
      </c>
      <c r="E33" s="57"/>
      <c r="F33" s="39">
        <v>0</v>
      </c>
      <c r="G33" s="20">
        <v>0</v>
      </c>
      <c r="H33" s="22">
        <v>0</v>
      </c>
      <c r="I33" s="21">
        <v>0</v>
      </c>
      <c r="J33" s="21">
        <v>0</v>
      </c>
      <c r="K33" s="21">
        <v>0</v>
      </c>
      <c r="L33" s="21">
        <v>2</v>
      </c>
      <c r="M33" s="21">
        <v>0</v>
      </c>
      <c r="N33" s="21">
        <v>0</v>
      </c>
      <c r="O33" s="22">
        <v>0</v>
      </c>
      <c r="P33" s="22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3">
        <f t="shared" si="2"/>
        <v>2</v>
      </c>
      <c r="X33" s="2"/>
      <c r="Z33" s="50"/>
    </row>
    <row r="34" spans="2:24" ht="25.5" customHeight="1">
      <c r="B34" s="2"/>
      <c r="C34" s="4"/>
      <c r="D34" s="51" t="s">
        <v>102</v>
      </c>
      <c r="E34" s="57"/>
      <c r="F34" s="39">
        <v>0</v>
      </c>
      <c r="G34" s="20">
        <v>0</v>
      </c>
      <c r="H34" s="22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2">
        <v>0</v>
      </c>
      <c r="P34" s="22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3">
        <f t="shared" si="2"/>
        <v>0</v>
      </c>
      <c r="X34" s="2"/>
    </row>
    <row r="35" spans="2:24" ht="25.5" customHeight="1">
      <c r="B35" s="28" t="s">
        <v>103</v>
      </c>
      <c r="C35" s="4"/>
      <c r="D35" s="51" t="s">
        <v>104</v>
      </c>
      <c r="E35" s="57"/>
      <c r="F35" s="39">
        <v>0</v>
      </c>
      <c r="G35" s="20">
        <v>1</v>
      </c>
      <c r="H35" s="22">
        <v>0</v>
      </c>
      <c r="I35" s="21">
        <v>0</v>
      </c>
      <c r="J35" s="21">
        <v>0</v>
      </c>
      <c r="K35" s="21">
        <v>0</v>
      </c>
      <c r="L35" s="21">
        <v>3</v>
      </c>
      <c r="M35" s="21">
        <v>0</v>
      </c>
      <c r="N35" s="21">
        <v>0</v>
      </c>
      <c r="O35" s="22">
        <v>2</v>
      </c>
      <c r="P35" s="22">
        <v>0</v>
      </c>
      <c r="Q35" s="21">
        <v>0</v>
      </c>
      <c r="R35" s="21">
        <v>0</v>
      </c>
      <c r="S35" s="21">
        <v>1</v>
      </c>
      <c r="T35" s="21">
        <v>0</v>
      </c>
      <c r="U35" s="21">
        <v>0</v>
      </c>
      <c r="V35" s="21">
        <v>0</v>
      </c>
      <c r="W35" s="23">
        <f t="shared" si="2"/>
        <v>7</v>
      </c>
      <c r="X35" s="2"/>
    </row>
    <row r="36" spans="2:24" ht="25.5" customHeight="1">
      <c r="B36" s="28" t="s">
        <v>105</v>
      </c>
      <c r="C36" s="30" t="s">
        <v>88</v>
      </c>
      <c r="D36" s="17" t="s">
        <v>106</v>
      </c>
      <c r="E36" s="44"/>
      <c r="F36" s="38">
        <v>2</v>
      </c>
      <c r="G36" s="16">
        <v>6</v>
      </c>
      <c r="H36" s="19">
        <v>0</v>
      </c>
      <c r="I36" s="18">
        <v>0</v>
      </c>
      <c r="J36" s="18">
        <v>1</v>
      </c>
      <c r="K36" s="18">
        <v>0</v>
      </c>
      <c r="L36" s="18">
        <v>6</v>
      </c>
      <c r="M36" s="18">
        <v>0</v>
      </c>
      <c r="N36" s="18">
        <v>2</v>
      </c>
      <c r="O36" s="19">
        <v>0</v>
      </c>
      <c r="P36" s="19">
        <v>0</v>
      </c>
      <c r="Q36" s="18">
        <v>1</v>
      </c>
      <c r="R36" s="18">
        <v>0</v>
      </c>
      <c r="S36" s="18">
        <v>1</v>
      </c>
      <c r="T36" s="18">
        <v>1</v>
      </c>
      <c r="U36" s="18">
        <v>0</v>
      </c>
      <c r="V36" s="18">
        <v>0</v>
      </c>
      <c r="W36" s="14">
        <f t="shared" si="2"/>
        <v>20</v>
      </c>
      <c r="X36" s="2"/>
    </row>
    <row r="37" spans="2:24" ht="25.5" customHeight="1">
      <c r="B37" s="28" t="s">
        <v>107</v>
      </c>
      <c r="C37" s="17" t="s">
        <v>108</v>
      </c>
      <c r="D37" s="15"/>
      <c r="E37" s="44"/>
      <c r="F37" s="38">
        <v>0</v>
      </c>
      <c r="G37" s="16">
        <v>0</v>
      </c>
      <c r="H37" s="19">
        <v>0</v>
      </c>
      <c r="I37" s="18">
        <v>0</v>
      </c>
      <c r="J37" s="18">
        <v>0</v>
      </c>
      <c r="K37" s="18">
        <v>0</v>
      </c>
      <c r="L37" s="18">
        <v>4</v>
      </c>
      <c r="M37" s="18">
        <v>0</v>
      </c>
      <c r="N37" s="18">
        <v>5</v>
      </c>
      <c r="O37" s="19">
        <v>0</v>
      </c>
      <c r="P37" s="19">
        <v>1</v>
      </c>
      <c r="Q37" s="18">
        <v>0</v>
      </c>
      <c r="R37" s="18">
        <v>0</v>
      </c>
      <c r="S37" s="18">
        <v>1</v>
      </c>
      <c r="T37" s="18">
        <v>0</v>
      </c>
      <c r="U37" s="18">
        <v>1</v>
      </c>
      <c r="V37" s="18">
        <v>0</v>
      </c>
      <c r="W37" s="14">
        <f t="shared" si="2"/>
        <v>12</v>
      </c>
      <c r="X37" s="2"/>
    </row>
    <row r="38" spans="2:24" ht="25.5" customHeight="1" thickBot="1">
      <c r="B38" s="9"/>
      <c r="C38" s="12"/>
      <c r="D38" s="1"/>
      <c r="E38" s="43" t="s">
        <v>15</v>
      </c>
      <c r="F38" s="40">
        <v>2</v>
      </c>
      <c r="G38" s="247">
        <v>7</v>
      </c>
      <c r="H38" s="248">
        <v>0</v>
      </c>
      <c r="I38" s="249">
        <v>0</v>
      </c>
      <c r="J38" s="249">
        <v>1</v>
      </c>
      <c r="K38" s="249">
        <v>0</v>
      </c>
      <c r="L38" s="249">
        <v>15</v>
      </c>
      <c r="M38" s="249">
        <v>0</v>
      </c>
      <c r="N38" s="249">
        <v>7</v>
      </c>
      <c r="O38" s="248">
        <v>2</v>
      </c>
      <c r="P38" s="248">
        <v>1</v>
      </c>
      <c r="Q38" s="249">
        <v>1</v>
      </c>
      <c r="R38" s="249">
        <v>0</v>
      </c>
      <c r="S38" s="249">
        <v>3</v>
      </c>
      <c r="T38" s="249">
        <v>1</v>
      </c>
      <c r="U38" s="249">
        <v>1</v>
      </c>
      <c r="V38" s="249">
        <v>0</v>
      </c>
      <c r="W38" s="250">
        <f t="shared" si="2"/>
        <v>41</v>
      </c>
      <c r="X38" s="2"/>
    </row>
    <row r="39" ht="17.25">
      <c r="H39">
        <v>0</v>
      </c>
    </row>
  </sheetData>
  <printOptions/>
  <pageMargins left="0.7874015748031497" right="0.7480314960629921" top="0.7086614173228347" bottom="0.3937007874015748" header="0.5118110236220472" footer="0.5118110236220472"/>
  <pageSetup fitToWidth="2" fitToHeight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7"/>
  <sheetViews>
    <sheetView showGridLines="0" showZeros="0" zoomScale="75" zoomScaleNormal="75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2.66015625" defaultRowHeight="18"/>
  <cols>
    <col min="1" max="1" width="1.66015625" style="129" customWidth="1"/>
    <col min="2" max="2" width="4.66015625" style="129" customWidth="1"/>
    <col min="3" max="3" width="4.41015625" style="129" customWidth="1"/>
    <col min="4" max="4" width="26.66015625" style="129" customWidth="1"/>
    <col min="5" max="6" width="10.66015625" style="129" customWidth="1"/>
    <col min="7" max="7" width="2.41015625" style="129" customWidth="1"/>
    <col min="8" max="223" width="10.66015625" style="129" customWidth="1"/>
    <col min="224" max="16384" width="12.66015625" style="129" customWidth="1"/>
  </cols>
  <sheetData>
    <row r="1" ht="17.25">
      <c r="B1" s="189" t="s">
        <v>394</v>
      </c>
    </row>
    <row r="3" spans="2:7" ht="18" thickBot="1">
      <c r="B3" s="130" t="s">
        <v>252</v>
      </c>
      <c r="C3" s="130"/>
      <c r="D3" s="130"/>
      <c r="E3" s="130"/>
      <c r="F3" s="252" t="s">
        <v>413</v>
      </c>
      <c r="G3" s="131"/>
    </row>
    <row r="4" spans="2:7" ht="17.25">
      <c r="B4" s="132"/>
      <c r="C4" s="131"/>
      <c r="D4" s="131"/>
      <c r="E4" s="133"/>
      <c r="F4" s="190"/>
      <c r="G4" s="132"/>
    </row>
    <row r="5" spans="2:7" ht="17.25">
      <c r="B5" s="132"/>
      <c r="C5" s="131"/>
      <c r="D5" s="131" t="s">
        <v>253</v>
      </c>
      <c r="E5" s="134"/>
      <c r="F5" s="191"/>
      <c r="G5" s="132"/>
    </row>
    <row r="6" spans="2:7" ht="17.25">
      <c r="B6" s="132"/>
      <c r="C6" s="131"/>
      <c r="D6" s="131"/>
      <c r="E6" s="135" t="s">
        <v>407</v>
      </c>
      <c r="F6" s="192" t="s">
        <v>395</v>
      </c>
      <c r="G6" s="132"/>
    </row>
    <row r="7" spans="2:7" ht="17.25">
      <c r="B7" s="132"/>
      <c r="C7" s="131" t="s">
        <v>113</v>
      </c>
      <c r="D7" s="131"/>
      <c r="E7" s="134"/>
      <c r="F7" s="191"/>
      <c r="G7" s="132"/>
    </row>
    <row r="8" spans="2:7" ht="18" thickBot="1">
      <c r="B8" s="136"/>
      <c r="C8" s="130"/>
      <c r="D8" s="130"/>
      <c r="E8" s="137"/>
      <c r="F8" s="196"/>
      <c r="G8" s="132"/>
    </row>
    <row r="9" spans="2:7" ht="17.25">
      <c r="B9" s="132" t="s">
        <v>254</v>
      </c>
      <c r="C9" s="138"/>
      <c r="D9" s="138"/>
      <c r="E9" s="139">
        <v>49236</v>
      </c>
      <c r="F9" s="197">
        <f>E9</f>
        <v>49236</v>
      </c>
      <c r="G9" s="132"/>
    </row>
    <row r="10" spans="2:7" ht="17.25">
      <c r="B10" s="132"/>
      <c r="C10" s="131" t="s">
        <v>255</v>
      </c>
      <c r="D10" s="140"/>
      <c r="E10" s="141">
        <v>12311</v>
      </c>
      <c r="F10" s="193">
        <f aca="true" t="shared" si="0" ref="F10:F32">E10</f>
        <v>12311</v>
      </c>
      <c r="G10" s="132"/>
    </row>
    <row r="11" spans="2:7" ht="17.25">
      <c r="B11" s="132"/>
      <c r="C11" s="131"/>
      <c r="D11" s="142" t="s">
        <v>377</v>
      </c>
      <c r="E11" s="141">
        <v>12311</v>
      </c>
      <c r="F11" s="198">
        <f t="shared" si="0"/>
        <v>12311</v>
      </c>
      <c r="G11" s="132"/>
    </row>
    <row r="12" spans="2:7" ht="17.25">
      <c r="B12" s="132"/>
      <c r="C12" s="131"/>
      <c r="D12" s="142" t="s">
        <v>378</v>
      </c>
      <c r="E12" s="141">
        <v>0</v>
      </c>
      <c r="F12" s="198">
        <f t="shared" si="0"/>
        <v>0</v>
      </c>
      <c r="G12" s="132"/>
    </row>
    <row r="13" spans="2:7" ht="17.25">
      <c r="B13" s="132"/>
      <c r="C13" s="131"/>
      <c r="D13" s="142" t="s">
        <v>379</v>
      </c>
      <c r="E13" s="141">
        <v>0</v>
      </c>
      <c r="F13" s="198">
        <f t="shared" si="0"/>
        <v>0</v>
      </c>
      <c r="G13" s="132"/>
    </row>
    <row r="14" spans="2:7" ht="17.25">
      <c r="B14" s="132"/>
      <c r="C14" s="131"/>
      <c r="D14" s="143" t="s">
        <v>380</v>
      </c>
      <c r="E14" s="144">
        <v>0</v>
      </c>
      <c r="F14" s="198">
        <f t="shared" si="0"/>
        <v>0</v>
      </c>
      <c r="G14" s="132"/>
    </row>
    <row r="15" spans="2:7" ht="17.25">
      <c r="B15" s="132"/>
      <c r="C15" s="138"/>
      <c r="D15" s="145" t="s">
        <v>381</v>
      </c>
      <c r="E15" s="139">
        <v>0</v>
      </c>
      <c r="F15" s="199">
        <f t="shared" si="0"/>
        <v>0</v>
      </c>
      <c r="G15" s="132"/>
    </row>
    <row r="16" spans="2:7" ht="17.25">
      <c r="B16" s="132"/>
      <c r="C16" s="131" t="s">
        <v>256</v>
      </c>
      <c r="D16" s="140"/>
      <c r="E16" s="141">
        <v>36925</v>
      </c>
      <c r="F16" s="193">
        <f t="shared" si="0"/>
        <v>36925</v>
      </c>
      <c r="G16" s="132"/>
    </row>
    <row r="17" spans="2:7" ht="17.25">
      <c r="B17" s="132"/>
      <c r="C17" s="131"/>
      <c r="D17" s="140" t="s">
        <v>257</v>
      </c>
      <c r="E17" s="141">
        <v>0</v>
      </c>
      <c r="F17" s="198">
        <f t="shared" si="0"/>
        <v>0</v>
      </c>
      <c r="G17" s="132"/>
    </row>
    <row r="18" spans="2:7" ht="17.25">
      <c r="B18" s="132"/>
      <c r="C18" s="131"/>
      <c r="D18" s="140" t="s">
        <v>258</v>
      </c>
      <c r="E18" s="141">
        <v>0</v>
      </c>
      <c r="F18" s="198">
        <f t="shared" si="0"/>
        <v>0</v>
      </c>
      <c r="G18" s="132"/>
    </row>
    <row r="19" spans="2:7" ht="17.25">
      <c r="B19" s="132"/>
      <c r="C19" s="131"/>
      <c r="D19" s="140" t="s">
        <v>259</v>
      </c>
      <c r="E19" s="141">
        <v>0</v>
      </c>
      <c r="F19" s="198">
        <f t="shared" si="0"/>
        <v>0</v>
      </c>
      <c r="G19" s="132"/>
    </row>
    <row r="20" spans="2:7" ht="17.25">
      <c r="B20" s="132"/>
      <c r="C20" s="131"/>
      <c r="D20" s="140" t="s">
        <v>260</v>
      </c>
      <c r="E20" s="141">
        <v>0</v>
      </c>
      <c r="F20" s="198">
        <f t="shared" si="0"/>
        <v>0</v>
      </c>
      <c r="G20" s="132"/>
    </row>
    <row r="21" spans="2:7" ht="17.25">
      <c r="B21" s="132"/>
      <c r="C21" s="131"/>
      <c r="D21" s="140" t="s">
        <v>261</v>
      </c>
      <c r="E21" s="141">
        <v>36925</v>
      </c>
      <c r="F21" s="198">
        <f t="shared" si="0"/>
        <v>36925</v>
      </c>
      <c r="G21" s="132"/>
    </row>
    <row r="22" spans="2:7" ht="17.25">
      <c r="B22" s="146"/>
      <c r="C22" s="138"/>
      <c r="D22" s="138" t="s">
        <v>262</v>
      </c>
      <c r="E22" s="139">
        <v>0</v>
      </c>
      <c r="F22" s="199">
        <f t="shared" si="0"/>
        <v>0</v>
      </c>
      <c r="G22" s="132"/>
    </row>
    <row r="23" spans="2:7" ht="17.25">
      <c r="B23" s="147" t="s">
        <v>382</v>
      </c>
      <c r="C23" s="138"/>
      <c r="D23" s="138"/>
      <c r="E23" s="139">
        <v>71070</v>
      </c>
      <c r="F23" s="200">
        <f t="shared" si="0"/>
        <v>71070</v>
      </c>
      <c r="G23" s="132"/>
    </row>
    <row r="24" spans="2:7" ht="17.25">
      <c r="B24" s="132"/>
      <c r="C24" s="131" t="s">
        <v>263</v>
      </c>
      <c r="D24" s="140"/>
      <c r="E24" s="141">
        <v>56737</v>
      </c>
      <c r="F24" s="193">
        <f t="shared" si="0"/>
        <v>56737</v>
      </c>
      <c r="G24" s="132"/>
    </row>
    <row r="25" spans="2:7" ht="17.25">
      <c r="B25" s="132"/>
      <c r="C25" s="131"/>
      <c r="D25" s="142" t="s">
        <v>383</v>
      </c>
      <c r="E25" s="141">
        <v>4399</v>
      </c>
      <c r="F25" s="198">
        <f t="shared" si="0"/>
        <v>4399</v>
      </c>
      <c r="G25" s="132"/>
    </row>
    <row r="26" spans="2:7" ht="17.25">
      <c r="B26" s="132"/>
      <c r="C26" s="131"/>
      <c r="D26" s="142" t="s">
        <v>384</v>
      </c>
      <c r="E26" s="141">
        <v>0</v>
      </c>
      <c r="F26" s="198">
        <f t="shared" si="0"/>
        <v>0</v>
      </c>
      <c r="G26" s="132"/>
    </row>
    <row r="27" spans="2:7" ht="17.25">
      <c r="B27" s="132"/>
      <c r="C27" s="131"/>
      <c r="D27" s="142" t="s">
        <v>385</v>
      </c>
      <c r="E27" s="141">
        <v>14469</v>
      </c>
      <c r="F27" s="198">
        <f t="shared" si="0"/>
        <v>14469</v>
      </c>
      <c r="G27" s="132"/>
    </row>
    <row r="28" spans="2:7" ht="17.25">
      <c r="B28" s="132"/>
      <c r="C28" s="131"/>
      <c r="D28" s="142" t="s">
        <v>386</v>
      </c>
      <c r="E28" s="141">
        <v>0</v>
      </c>
      <c r="F28" s="198">
        <f t="shared" si="0"/>
        <v>0</v>
      </c>
      <c r="G28" s="132"/>
    </row>
    <row r="29" spans="2:7" ht="17.25">
      <c r="B29" s="132"/>
      <c r="C29" s="148"/>
      <c r="D29" s="149" t="s">
        <v>387</v>
      </c>
      <c r="E29" s="144">
        <v>364</v>
      </c>
      <c r="F29" s="198">
        <f t="shared" si="0"/>
        <v>364</v>
      </c>
      <c r="G29" s="132"/>
    </row>
    <row r="30" spans="2:7" ht="17.25">
      <c r="B30" s="132"/>
      <c r="C30" s="148"/>
      <c r="D30" s="150" t="s">
        <v>388</v>
      </c>
      <c r="E30" s="151">
        <v>11259</v>
      </c>
      <c r="F30" s="198">
        <f t="shared" si="0"/>
        <v>11259</v>
      </c>
      <c r="G30" s="132"/>
    </row>
    <row r="31" spans="2:7" ht="17.25">
      <c r="B31" s="132"/>
      <c r="C31" s="148"/>
      <c r="D31" s="143" t="s">
        <v>389</v>
      </c>
      <c r="E31" s="144">
        <v>26244</v>
      </c>
      <c r="F31" s="198">
        <f t="shared" si="0"/>
        <v>26244</v>
      </c>
      <c r="G31" s="132"/>
    </row>
    <row r="32" spans="2:7" ht="17.25">
      <c r="B32" s="132"/>
      <c r="C32" s="148"/>
      <c r="D32" s="143" t="s">
        <v>390</v>
      </c>
      <c r="E32" s="144">
        <v>2</v>
      </c>
      <c r="F32" s="198">
        <f t="shared" si="0"/>
        <v>2</v>
      </c>
      <c r="G32" s="132"/>
    </row>
    <row r="33" spans="2:7" ht="17.25">
      <c r="B33" s="132"/>
      <c r="C33" s="148"/>
      <c r="D33" s="280" t="s">
        <v>391</v>
      </c>
      <c r="E33" s="281"/>
      <c r="F33" s="282">
        <f aca="true" t="shared" si="1" ref="F33:F56">E33</f>
        <v>0</v>
      </c>
      <c r="G33" s="132"/>
    </row>
    <row r="34" spans="2:7" ht="17.25">
      <c r="B34" s="132"/>
      <c r="C34" s="148"/>
      <c r="D34" s="142" t="s">
        <v>392</v>
      </c>
      <c r="E34" s="141">
        <v>0</v>
      </c>
      <c r="F34" s="283">
        <f t="shared" si="1"/>
        <v>0</v>
      </c>
      <c r="G34" s="132"/>
    </row>
    <row r="35" spans="2:7" ht="17.25">
      <c r="B35" s="132"/>
      <c r="C35" s="138"/>
      <c r="D35" s="145" t="s">
        <v>393</v>
      </c>
      <c r="E35" s="139">
        <v>0</v>
      </c>
      <c r="F35" s="199">
        <f t="shared" si="1"/>
        <v>0</v>
      </c>
      <c r="G35" s="132"/>
    </row>
    <row r="36" spans="2:7" ht="17.25">
      <c r="B36" s="132"/>
      <c r="C36" s="131" t="s">
        <v>264</v>
      </c>
      <c r="D36" s="140"/>
      <c r="E36" s="141">
        <v>14333</v>
      </c>
      <c r="F36" s="193">
        <f t="shared" si="1"/>
        <v>14333</v>
      </c>
      <c r="G36" s="132"/>
    </row>
    <row r="37" spans="2:7" ht="17.25">
      <c r="B37" s="132"/>
      <c r="C37" s="131"/>
      <c r="D37" s="140" t="s">
        <v>265</v>
      </c>
      <c r="E37" s="141">
        <v>13857</v>
      </c>
      <c r="F37" s="198">
        <f t="shared" si="1"/>
        <v>13857</v>
      </c>
      <c r="G37" s="132"/>
    </row>
    <row r="38" spans="2:7" ht="17.25">
      <c r="B38" s="132"/>
      <c r="C38" s="131"/>
      <c r="D38" s="140" t="s">
        <v>266</v>
      </c>
      <c r="E38" s="141">
        <v>0</v>
      </c>
      <c r="F38" s="198">
        <f t="shared" si="1"/>
        <v>0</v>
      </c>
      <c r="G38" s="132"/>
    </row>
    <row r="39" spans="2:7" ht="17.25">
      <c r="B39" s="132"/>
      <c r="C39" s="131"/>
      <c r="D39" s="140" t="s">
        <v>267</v>
      </c>
      <c r="E39" s="141">
        <v>0</v>
      </c>
      <c r="F39" s="198">
        <f t="shared" si="1"/>
        <v>0</v>
      </c>
      <c r="G39" s="132"/>
    </row>
    <row r="40" spans="2:7" ht="17.25">
      <c r="B40" s="132"/>
      <c r="C40" s="131"/>
      <c r="D40" s="140" t="s">
        <v>268</v>
      </c>
      <c r="E40" s="141">
        <v>0</v>
      </c>
      <c r="F40" s="198">
        <f t="shared" si="1"/>
        <v>0</v>
      </c>
      <c r="G40" s="132"/>
    </row>
    <row r="41" spans="2:7" ht="17.25">
      <c r="B41" s="146"/>
      <c r="C41" s="138"/>
      <c r="D41" s="138" t="s">
        <v>269</v>
      </c>
      <c r="E41" s="139">
        <v>476</v>
      </c>
      <c r="F41" s="199">
        <f t="shared" si="1"/>
        <v>476</v>
      </c>
      <c r="G41" s="132"/>
    </row>
    <row r="42" spans="2:7" ht="17.25">
      <c r="B42" s="146" t="s">
        <v>270</v>
      </c>
      <c r="C42" s="138"/>
      <c r="D42" s="138"/>
      <c r="E42" s="139">
        <v>0</v>
      </c>
      <c r="F42" s="200">
        <f t="shared" si="1"/>
        <v>0</v>
      </c>
      <c r="G42" s="132"/>
    </row>
    <row r="43" spans="2:7" ht="17.25">
      <c r="B43" s="146" t="s">
        <v>271</v>
      </c>
      <c r="C43" s="138"/>
      <c r="D43" s="138"/>
      <c r="E43" s="139">
        <v>21834</v>
      </c>
      <c r="F43" s="200">
        <f t="shared" si="1"/>
        <v>21834</v>
      </c>
      <c r="G43" s="132"/>
    </row>
    <row r="44" spans="2:7" ht="17.25">
      <c r="B44" s="132" t="s">
        <v>272</v>
      </c>
      <c r="C44" s="138"/>
      <c r="D44" s="138"/>
      <c r="E44" s="139">
        <v>0</v>
      </c>
      <c r="F44" s="200">
        <f t="shared" si="1"/>
        <v>0</v>
      </c>
      <c r="G44" s="132"/>
    </row>
    <row r="45" spans="2:7" ht="17.25">
      <c r="B45" s="132"/>
      <c r="C45" s="138" t="s">
        <v>273</v>
      </c>
      <c r="D45" s="138"/>
      <c r="E45" s="139">
        <v>0</v>
      </c>
      <c r="F45" s="200">
        <f t="shared" si="1"/>
        <v>0</v>
      </c>
      <c r="G45" s="132"/>
    </row>
    <row r="46" spans="2:7" ht="17.25">
      <c r="B46" s="132"/>
      <c r="C46" s="138" t="s">
        <v>274</v>
      </c>
      <c r="D46" s="138"/>
      <c r="E46" s="139">
        <v>0</v>
      </c>
      <c r="F46" s="200">
        <f t="shared" si="1"/>
        <v>0</v>
      </c>
      <c r="G46" s="132"/>
    </row>
    <row r="47" spans="2:7" ht="17.25">
      <c r="B47" s="146"/>
      <c r="C47" s="138" t="s">
        <v>275</v>
      </c>
      <c r="D47" s="138"/>
      <c r="E47" s="139">
        <v>0</v>
      </c>
      <c r="F47" s="200">
        <f t="shared" si="1"/>
        <v>0</v>
      </c>
      <c r="G47" s="132"/>
    </row>
    <row r="48" spans="2:7" ht="17.25">
      <c r="B48" s="132" t="s">
        <v>276</v>
      </c>
      <c r="C48" s="138"/>
      <c r="D48" s="138"/>
      <c r="E48" s="139">
        <v>0</v>
      </c>
      <c r="F48" s="200">
        <f t="shared" si="1"/>
        <v>0</v>
      </c>
      <c r="G48" s="132"/>
    </row>
    <row r="49" spans="2:7" ht="17.25">
      <c r="B49" s="132"/>
      <c r="C49" s="138" t="s">
        <v>277</v>
      </c>
      <c r="D49" s="138"/>
      <c r="E49" s="139">
        <v>0</v>
      </c>
      <c r="F49" s="200">
        <f t="shared" si="1"/>
        <v>0</v>
      </c>
      <c r="G49" s="132"/>
    </row>
    <row r="50" spans="2:7" ht="17.25">
      <c r="B50" s="146"/>
      <c r="C50" s="138" t="s">
        <v>278</v>
      </c>
      <c r="D50" s="138"/>
      <c r="E50" s="139">
        <v>0</v>
      </c>
      <c r="F50" s="200">
        <f t="shared" si="1"/>
        <v>0</v>
      </c>
      <c r="G50" s="132"/>
    </row>
    <row r="51" spans="2:7" ht="17.25">
      <c r="B51" s="146" t="s">
        <v>279</v>
      </c>
      <c r="C51" s="138"/>
      <c r="D51" s="138"/>
      <c r="E51" s="139">
        <v>0</v>
      </c>
      <c r="F51" s="200">
        <f t="shared" si="1"/>
        <v>0</v>
      </c>
      <c r="G51" s="132"/>
    </row>
    <row r="52" spans="2:7" ht="17.25">
      <c r="B52" s="146" t="s">
        <v>280</v>
      </c>
      <c r="C52" s="138"/>
      <c r="D52" s="138"/>
      <c r="E52" s="139">
        <v>21834</v>
      </c>
      <c r="F52" s="200">
        <f t="shared" si="1"/>
        <v>21834</v>
      </c>
      <c r="G52" s="132"/>
    </row>
    <row r="53" spans="2:7" ht="17.25">
      <c r="B53" s="132" t="s">
        <v>281</v>
      </c>
      <c r="C53" s="131"/>
      <c r="D53" s="131"/>
      <c r="E53" s="151"/>
      <c r="F53" s="193">
        <f t="shared" si="1"/>
        <v>0</v>
      </c>
      <c r="G53" s="132"/>
    </row>
    <row r="54" spans="2:7" ht="17.25">
      <c r="B54" s="146" t="s">
        <v>282</v>
      </c>
      <c r="C54" s="138"/>
      <c r="D54" s="138"/>
      <c r="E54" s="139">
        <v>-180376</v>
      </c>
      <c r="F54" s="201">
        <f t="shared" si="1"/>
        <v>-180376</v>
      </c>
      <c r="G54" s="132"/>
    </row>
    <row r="55" spans="2:7" ht="17.25">
      <c r="B55" s="132" t="s">
        <v>283</v>
      </c>
      <c r="C55" s="131"/>
      <c r="D55" s="131"/>
      <c r="E55" s="151"/>
      <c r="F55" s="194">
        <f t="shared" si="1"/>
        <v>0</v>
      </c>
      <c r="G55" s="132"/>
    </row>
    <row r="56" spans="2:7" ht="18" thickBot="1">
      <c r="B56" s="136"/>
      <c r="C56" s="130" t="s">
        <v>284</v>
      </c>
      <c r="D56" s="130"/>
      <c r="E56" s="152">
        <v>-202210</v>
      </c>
      <c r="F56" s="195">
        <f t="shared" si="1"/>
        <v>-202210</v>
      </c>
      <c r="G56" s="132"/>
    </row>
    <row r="57" spans="2:7" ht="17.25">
      <c r="B57" s="131"/>
      <c r="C57" s="131"/>
      <c r="D57" s="131"/>
      <c r="E57" s="131"/>
      <c r="F57" s="131"/>
      <c r="G57" s="131"/>
    </row>
  </sheetData>
  <printOptions/>
  <pageMargins left="0.75" right="0.75" top="1" bottom="1" header="0.512" footer="0.512"/>
  <pageSetup fitToHeight="1" fitToWidth="1" horizontalDpi="300" verticalDpi="3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2"/>
  <sheetViews>
    <sheetView showGridLines="0" showZeros="0" zoomScale="75" zoomScaleNormal="75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1.66015625" style="153" customWidth="1"/>
    <col min="2" max="3" width="2.66015625" style="153" customWidth="1"/>
    <col min="4" max="4" width="26.66015625" style="153" customWidth="1"/>
    <col min="5" max="6" width="11.83203125" style="153" customWidth="1"/>
    <col min="7" max="7" width="1.66015625" style="153" customWidth="1"/>
    <col min="8" max="16384" width="8.66015625" style="153" customWidth="1"/>
  </cols>
  <sheetData>
    <row r="1" s="129" customFormat="1" ht="17.25">
      <c r="B1" s="189" t="s">
        <v>394</v>
      </c>
    </row>
    <row r="2" s="129" customFormat="1" ht="17.25">
      <c r="B2" s="189"/>
    </row>
    <row r="3" spans="2:6" ht="21.75" customHeight="1" thickBot="1">
      <c r="B3" s="154" t="s">
        <v>285</v>
      </c>
      <c r="C3" s="154"/>
      <c r="D3" s="154"/>
      <c r="E3" s="154"/>
      <c r="F3" s="253" t="s">
        <v>413</v>
      </c>
    </row>
    <row r="4" spans="2:7" ht="21.75" customHeight="1">
      <c r="B4" s="155"/>
      <c r="E4" s="156"/>
      <c r="F4" s="202"/>
      <c r="G4" s="155"/>
    </row>
    <row r="5" spans="2:7" ht="21.75" customHeight="1">
      <c r="B5" s="155"/>
      <c r="D5" s="153" t="s">
        <v>286</v>
      </c>
      <c r="E5" s="157"/>
      <c r="F5" s="203"/>
      <c r="G5" s="155"/>
    </row>
    <row r="6" spans="2:7" ht="21.75" customHeight="1">
      <c r="B6" s="155"/>
      <c r="E6" s="135" t="s">
        <v>407</v>
      </c>
      <c r="F6" s="204" t="s">
        <v>395</v>
      </c>
      <c r="G6" s="155"/>
    </row>
    <row r="7" spans="2:7" ht="21.75" customHeight="1">
      <c r="B7" s="155"/>
      <c r="C7" s="153" t="s">
        <v>113</v>
      </c>
      <c r="E7" s="157"/>
      <c r="F7" s="203"/>
      <c r="G7" s="155"/>
    </row>
    <row r="8" spans="2:7" ht="21.75" customHeight="1" thickBot="1">
      <c r="B8" s="158"/>
      <c r="C8" s="154"/>
      <c r="D8" s="154"/>
      <c r="E8" s="159"/>
      <c r="F8" s="207"/>
      <c r="G8" s="155"/>
    </row>
    <row r="9" spans="2:7" ht="21.75" customHeight="1">
      <c r="B9" s="155" t="s">
        <v>287</v>
      </c>
      <c r="C9" s="160"/>
      <c r="D9" s="160"/>
      <c r="E9" s="161">
        <v>1750794</v>
      </c>
      <c r="F9" s="208">
        <f aca="true" t="shared" si="0" ref="F9:F62">E9</f>
        <v>1750794</v>
      </c>
      <c r="G9" s="155"/>
    </row>
    <row r="10" spans="2:7" ht="21.75" customHeight="1">
      <c r="B10" s="155"/>
      <c r="C10" s="153" t="s">
        <v>288</v>
      </c>
      <c r="D10" s="162"/>
      <c r="E10" s="163">
        <v>1749486</v>
      </c>
      <c r="F10" s="205">
        <f t="shared" si="0"/>
        <v>1749486</v>
      </c>
      <c r="G10" s="155"/>
    </row>
    <row r="11" spans="2:7" ht="21.75" customHeight="1">
      <c r="B11" s="155"/>
      <c r="D11" s="162" t="s">
        <v>289</v>
      </c>
      <c r="E11" s="163">
        <v>40533</v>
      </c>
      <c r="F11" s="212">
        <f t="shared" si="0"/>
        <v>40533</v>
      </c>
      <c r="G11" s="155"/>
    </row>
    <row r="12" spans="2:7" ht="21.75" customHeight="1">
      <c r="B12" s="155"/>
      <c r="D12" s="162" t="s">
        <v>290</v>
      </c>
      <c r="E12" s="163">
        <v>1922768</v>
      </c>
      <c r="F12" s="212">
        <f t="shared" si="0"/>
        <v>1922768</v>
      </c>
      <c r="G12" s="155"/>
    </row>
    <row r="13" spans="2:7" ht="21.75" customHeight="1">
      <c r="B13" s="155"/>
      <c r="D13" s="302" t="s">
        <v>492</v>
      </c>
      <c r="E13" s="163">
        <v>213815</v>
      </c>
      <c r="F13" s="212">
        <f t="shared" si="0"/>
        <v>213815</v>
      </c>
      <c r="G13" s="155"/>
    </row>
    <row r="14" spans="2:7" ht="21.75" customHeight="1">
      <c r="B14" s="155"/>
      <c r="D14" s="162" t="s">
        <v>291</v>
      </c>
      <c r="E14" s="163">
        <v>0</v>
      </c>
      <c r="F14" s="212">
        <f t="shared" si="0"/>
        <v>0</v>
      </c>
      <c r="G14" s="155"/>
    </row>
    <row r="15" spans="2:7" ht="21.75" customHeight="1">
      <c r="B15" s="155"/>
      <c r="C15" s="160"/>
      <c r="D15" s="160" t="s">
        <v>292</v>
      </c>
      <c r="E15" s="161"/>
      <c r="F15" s="209">
        <f t="shared" si="0"/>
        <v>0</v>
      </c>
      <c r="G15" s="155"/>
    </row>
    <row r="16" spans="2:7" ht="21.75" customHeight="1">
      <c r="B16" s="155"/>
      <c r="C16" s="160" t="s">
        <v>293</v>
      </c>
      <c r="D16" s="160"/>
      <c r="E16" s="161">
        <v>1308</v>
      </c>
      <c r="F16" s="210">
        <f t="shared" si="0"/>
        <v>1308</v>
      </c>
      <c r="G16" s="155"/>
    </row>
    <row r="17" spans="2:7" ht="21.75" customHeight="1">
      <c r="B17" s="164"/>
      <c r="C17" s="160" t="s">
        <v>294</v>
      </c>
      <c r="D17" s="160"/>
      <c r="E17" s="161">
        <v>0</v>
      </c>
      <c r="F17" s="210">
        <f t="shared" si="0"/>
        <v>0</v>
      </c>
      <c r="G17" s="155"/>
    </row>
    <row r="18" spans="2:7" ht="21.75" customHeight="1">
      <c r="B18" s="155" t="s">
        <v>295</v>
      </c>
      <c r="C18" s="160"/>
      <c r="D18" s="160"/>
      <c r="E18" s="161">
        <v>27472</v>
      </c>
      <c r="F18" s="210">
        <f t="shared" si="0"/>
        <v>27472</v>
      </c>
      <c r="G18" s="155"/>
    </row>
    <row r="19" spans="2:7" ht="21.75" customHeight="1">
      <c r="B19" s="155"/>
      <c r="C19" s="160" t="s">
        <v>296</v>
      </c>
      <c r="D19" s="160"/>
      <c r="E19" s="161">
        <v>15891</v>
      </c>
      <c r="F19" s="210">
        <f t="shared" si="0"/>
        <v>15891</v>
      </c>
      <c r="G19" s="155"/>
    </row>
    <row r="20" spans="2:7" ht="21.75" customHeight="1">
      <c r="B20" s="155"/>
      <c r="C20" s="160" t="s">
        <v>297</v>
      </c>
      <c r="D20" s="160"/>
      <c r="E20" s="161">
        <v>11282</v>
      </c>
      <c r="F20" s="210">
        <f t="shared" si="0"/>
        <v>11282</v>
      </c>
      <c r="G20" s="155"/>
    </row>
    <row r="21" spans="2:7" ht="21.75" customHeight="1">
      <c r="B21" s="155"/>
      <c r="C21" s="160" t="s">
        <v>298</v>
      </c>
      <c r="D21" s="160"/>
      <c r="E21" s="161">
        <v>61</v>
      </c>
      <c r="F21" s="210">
        <f t="shared" si="0"/>
        <v>61</v>
      </c>
      <c r="G21" s="155"/>
    </row>
    <row r="22" spans="2:7" ht="21.75" customHeight="1">
      <c r="B22" s="164"/>
      <c r="C22" s="160" t="s">
        <v>299</v>
      </c>
      <c r="D22" s="160"/>
      <c r="E22" s="161">
        <v>0</v>
      </c>
      <c r="F22" s="210">
        <f t="shared" si="0"/>
        <v>0</v>
      </c>
      <c r="G22" s="155"/>
    </row>
    <row r="23" spans="2:7" ht="21.75" customHeight="1">
      <c r="B23" s="164" t="s">
        <v>300</v>
      </c>
      <c r="C23" s="160"/>
      <c r="D23" s="160"/>
      <c r="E23" s="161">
        <v>0</v>
      </c>
      <c r="F23" s="210">
        <f t="shared" si="0"/>
        <v>0</v>
      </c>
      <c r="G23" s="155"/>
    </row>
    <row r="24" spans="2:7" ht="21.75" customHeight="1">
      <c r="B24" s="164" t="s">
        <v>301</v>
      </c>
      <c r="C24" s="160"/>
      <c r="D24" s="160"/>
      <c r="E24" s="161">
        <v>1778266</v>
      </c>
      <c r="F24" s="210">
        <f t="shared" si="0"/>
        <v>1778266</v>
      </c>
      <c r="G24" s="155"/>
    </row>
    <row r="25" spans="2:7" ht="21.75" customHeight="1">
      <c r="B25" s="155" t="s">
        <v>302</v>
      </c>
      <c r="C25" s="160"/>
      <c r="D25" s="160"/>
      <c r="E25" s="161">
        <v>0</v>
      </c>
      <c r="F25" s="210">
        <f t="shared" si="0"/>
        <v>0</v>
      </c>
      <c r="G25" s="155"/>
    </row>
    <row r="26" spans="2:7" ht="21.75" customHeight="1">
      <c r="B26" s="155"/>
      <c r="C26" s="160" t="s">
        <v>303</v>
      </c>
      <c r="D26" s="160"/>
      <c r="E26" s="161">
        <v>0</v>
      </c>
      <c r="F26" s="210">
        <f t="shared" si="0"/>
        <v>0</v>
      </c>
      <c r="G26" s="155"/>
    </row>
    <row r="27" spans="2:7" ht="21.75" customHeight="1">
      <c r="B27" s="155"/>
      <c r="C27" s="160" t="s">
        <v>304</v>
      </c>
      <c r="D27" s="160"/>
      <c r="E27" s="161">
        <v>0</v>
      </c>
      <c r="F27" s="210">
        <f t="shared" si="0"/>
        <v>0</v>
      </c>
      <c r="G27" s="155"/>
    </row>
    <row r="28" spans="2:7" ht="21.75" customHeight="1">
      <c r="B28" s="155"/>
      <c r="C28" s="160" t="s">
        <v>305</v>
      </c>
      <c r="D28" s="160"/>
      <c r="E28" s="161">
        <v>0</v>
      </c>
      <c r="F28" s="210">
        <f t="shared" si="0"/>
        <v>0</v>
      </c>
      <c r="G28" s="155"/>
    </row>
    <row r="29" spans="2:7" ht="21.75" customHeight="1">
      <c r="B29" s="155"/>
      <c r="C29" s="160" t="s">
        <v>306</v>
      </c>
      <c r="D29" s="160"/>
      <c r="E29" s="161">
        <v>0</v>
      </c>
      <c r="F29" s="210">
        <f t="shared" si="0"/>
        <v>0</v>
      </c>
      <c r="G29" s="155"/>
    </row>
    <row r="30" spans="2:7" ht="21.75" customHeight="1">
      <c r="B30" s="164"/>
      <c r="C30" s="160" t="s">
        <v>307</v>
      </c>
      <c r="D30" s="160"/>
      <c r="E30" s="161">
        <v>0</v>
      </c>
      <c r="F30" s="210">
        <f t="shared" si="0"/>
        <v>0</v>
      </c>
      <c r="G30" s="155"/>
    </row>
    <row r="31" spans="2:7" ht="21.75" customHeight="1">
      <c r="B31" s="155" t="s">
        <v>308</v>
      </c>
      <c r="C31" s="160"/>
      <c r="D31" s="160"/>
      <c r="E31" s="161">
        <v>4993</v>
      </c>
      <c r="F31" s="210">
        <f t="shared" si="0"/>
        <v>4993</v>
      </c>
      <c r="G31" s="155"/>
    </row>
    <row r="32" spans="2:7" ht="21.75" customHeight="1">
      <c r="B32" s="155"/>
      <c r="C32" s="160" t="s">
        <v>309</v>
      </c>
      <c r="D32" s="160"/>
      <c r="E32" s="161">
        <v>0</v>
      </c>
      <c r="F32" s="210">
        <f t="shared" si="0"/>
        <v>0</v>
      </c>
      <c r="G32" s="155"/>
    </row>
    <row r="33" spans="2:7" ht="21.75" customHeight="1">
      <c r="B33" s="155"/>
      <c r="C33" s="160" t="s">
        <v>310</v>
      </c>
      <c r="D33" s="160"/>
      <c r="E33" s="161">
        <v>4487</v>
      </c>
      <c r="F33" s="210">
        <f t="shared" si="0"/>
        <v>4487</v>
      </c>
      <c r="G33" s="155"/>
    </row>
    <row r="34" spans="2:7" ht="21.75" customHeight="1">
      <c r="B34" s="164"/>
      <c r="C34" s="160" t="s">
        <v>311</v>
      </c>
      <c r="D34" s="160"/>
      <c r="E34" s="161">
        <v>506</v>
      </c>
      <c r="F34" s="210">
        <f t="shared" si="0"/>
        <v>506</v>
      </c>
      <c r="G34" s="155"/>
    </row>
    <row r="35" spans="2:7" ht="21.75" customHeight="1">
      <c r="B35" s="164" t="s">
        <v>312</v>
      </c>
      <c r="C35" s="160"/>
      <c r="D35" s="160"/>
      <c r="E35" s="161">
        <v>4993</v>
      </c>
      <c r="F35" s="210">
        <f t="shared" si="0"/>
        <v>4993</v>
      </c>
      <c r="G35" s="155"/>
    </row>
    <row r="36" spans="2:7" ht="21.75" customHeight="1">
      <c r="B36" s="155" t="s">
        <v>313</v>
      </c>
      <c r="C36" s="160"/>
      <c r="D36" s="160"/>
      <c r="E36" s="161">
        <v>813783</v>
      </c>
      <c r="F36" s="210">
        <f t="shared" si="0"/>
        <v>813783</v>
      </c>
      <c r="G36" s="155"/>
    </row>
    <row r="37" spans="2:7" ht="21.75" customHeight="1">
      <c r="B37" s="155"/>
      <c r="C37" s="153" t="s">
        <v>314</v>
      </c>
      <c r="D37" s="162"/>
      <c r="E37" s="163">
        <v>369489</v>
      </c>
      <c r="F37" s="205">
        <f t="shared" si="0"/>
        <v>369489</v>
      </c>
      <c r="G37" s="155"/>
    </row>
    <row r="38" spans="2:7" ht="21.75" customHeight="1">
      <c r="B38" s="155"/>
      <c r="D38" s="162" t="s">
        <v>315</v>
      </c>
      <c r="E38" s="163">
        <v>177747</v>
      </c>
      <c r="F38" s="212">
        <f t="shared" si="0"/>
        <v>177747</v>
      </c>
      <c r="G38" s="155"/>
    </row>
    <row r="39" spans="2:7" ht="21.75" customHeight="1">
      <c r="B39" s="155"/>
      <c r="D39" s="162" t="s">
        <v>316</v>
      </c>
      <c r="E39" s="163">
        <v>0</v>
      </c>
      <c r="F39" s="212">
        <f t="shared" si="0"/>
        <v>0</v>
      </c>
      <c r="G39" s="155"/>
    </row>
    <row r="40" spans="2:7" ht="21.75" customHeight="1">
      <c r="B40" s="155"/>
      <c r="D40" s="162" t="s">
        <v>317</v>
      </c>
      <c r="E40" s="163">
        <v>191742</v>
      </c>
      <c r="F40" s="212">
        <f t="shared" si="0"/>
        <v>191742</v>
      </c>
      <c r="G40" s="155"/>
    </row>
    <row r="41" spans="2:7" ht="21.75" customHeight="1">
      <c r="B41" s="155"/>
      <c r="C41" s="160"/>
      <c r="D41" s="160" t="s">
        <v>318</v>
      </c>
      <c r="E41" s="161">
        <v>0</v>
      </c>
      <c r="F41" s="209">
        <f t="shared" si="0"/>
        <v>0</v>
      </c>
      <c r="G41" s="155"/>
    </row>
    <row r="42" spans="2:7" ht="21.75" customHeight="1">
      <c r="B42" s="155"/>
      <c r="C42" s="153" t="s">
        <v>319</v>
      </c>
      <c r="D42" s="162"/>
      <c r="E42" s="163">
        <v>444294</v>
      </c>
      <c r="F42" s="205">
        <f t="shared" si="0"/>
        <v>444294</v>
      </c>
      <c r="G42" s="155"/>
    </row>
    <row r="43" spans="2:7" ht="21.75" customHeight="1">
      <c r="B43" s="155"/>
      <c r="D43" s="162" t="s">
        <v>320</v>
      </c>
      <c r="E43" s="163">
        <v>444294</v>
      </c>
      <c r="F43" s="212">
        <f t="shared" si="0"/>
        <v>444294</v>
      </c>
      <c r="G43" s="155"/>
    </row>
    <row r="44" spans="2:7" ht="21.75" customHeight="1">
      <c r="B44" s="164"/>
      <c r="C44" s="160"/>
      <c r="D44" s="160" t="s">
        <v>321</v>
      </c>
      <c r="E44" s="161">
        <v>0</v>
      </c>
      <c r="F44" s="209">
        <f t="shared" si="0"/>
        <v>0</v>
      </c>
      <c r="G44" s="155"/>
    </row>
    <row r="45" spans="2:7" ht="21.75" customHeight="1">
      <c r="B45" s="155" t="s">
        <v>322</v>
      </c>
      <c r="C45" s="160"/>
      <c r="D45" s="160"/>
      <c r="E45" s="161">
        <v>959490</v>
      </c>
      <c r="F45" s="210">
        <f t="shared" si="0"/>
        <v>959490</v>
      </c>
      <c r="G45" s="155"/>
    </row>
    <row r="46" spans="2:7" ht="21.75" customHeight="1">
      <c r="B46" s="155"/>
      <c r="C46" s="153" t="s">
        <v>323</v>
      </c>
      <c r="D46" s="162"/>
      <c r="E46" s="163">
        <v>1161700</v>
      </c>
      <c r="F46" s="205">
        <f t="shared" si="0"/>
        <v>1161700</v>
      </c>
      <c r="G46" s="155"/>
    </row>
    <row r="47" spans="2:7" ht="21.75" customHeight="1">
      <c r="B47" s="155"/>
      <c r="D47" s="162" t="s">
        <v>324</v>
      </c>
      <c r="E47" s="163">
        <v>766461</v>
      </c>
      <c r="F47" s="212">
        <f t="shared" si="0"/>
        <v>766461</v>
      </c>
      <c r="G47" s="155"/>
    </row>
    <row r="48" spans="2:7" ht="21.75" customHeight="1">
      <c r="B48" s="155"/>
      <c r="D48" s="162" t="s">
        <v>325</v>
      </c>
      <c r="E48" s="163">
        <v>267931</v>
      </c>
      <c r="F48" s="212">
        <f t="shared" si="0"/>
        <v>267931</v>
      </c>
      <c r="G48" s="155"/>
    </row>
    <row r="49" spans="2:7" ht="21.75" customHeight="1">
      <c r="B49" s="155"/>
      <c r="D49" s="162" t="s">
        <v>326</v>
      </c>
      <c r="E49" s="163">
        <v>127308</v>
      </c>
      <c r="F49" s="212">
        <f t="shared" si="0"/>
        <v>127308</v>
      </c>
      <c r="G49" s="155"/>
    </row>
    <row r="50" spans="2:7" ht="21.75" customHeight="1">
      <c r="B50" s="155"/>
      <c r="D50" s="162" t="s">
        <v>327</v>
      </c>
      <c r="E50" s="163">
        <v>0</v>
      </c>
      <c r="F50" s="212">
        <f t="shared" si="0"/>
        <v>0</v>
      </c>
      <c r="G50" s="155"/>
    </row>
    <row r="51" spans="2:7" ht="21.75" customHeight="1">
      <c r="B51" s="155"/>
      <c r="C51" s="160"/>
      <c r="D51" s="160" t="s">
        <v>328</v>
      </c>
      <c r="E51" s="161">
        <v>0</v>
      </c>
      <c r="F51" s="209">
        <f t="shared" si="0"/>
        <v>0</v>
      </c>
      <c r="G51" s="155"/>
    </row>
    <row r="52" spans="2:7" ht="21.75" customHeight="1">
      <c r="B52" s="155"/>
      <c r="C52" s="153" t="s">
        <v>329</v>
      </c>
      <c r="D52" s="162"/>
      <c r="E52" s="163">
        <v>-202210</v>
      </c>
      <c r="F52" s="205">
        <f t="shared" si="0"/>
        <v>-202210</v>
      </c>
      <c r="G52" s="155"/>
    </row>
    <row r="53" spans="2:7" ht="21.75" customHeight="1">
      <c r="B53" s="155"/>
      <c r="D53" s="162" t="s">
        <v>330</v>
      </c>
      <c r="E53" s="163">
        <v>0</v>
      </c>
      <c r="F53" s="212">
        <f t="shared" si="0"/>
        <v>0</v>
      </c>
      <c r="G53" s="155"/>
    </row>
    <row r="54" spans="2:7" ht="21.75" customHeight="1">
      <c r="B54" s="155"/>
      <c r="D54" s="162" t="s">
        <v>331</v>
      </c>
      <c r="E54" s="163">
        <v>0</v>
      </c>
      <c r="F54" s="212">
        <f t="shared" si="0"/>
        <v>0</v>
      </c>
      <c r="G54" s="155"/>
    </row>
    <row r="55" spans="2:7" ht="21.75" customHeight="1">
      <c r="B55" s="155"/>
      <c r="D55" s="162" t="s">
        <v>332</v>
      </c>
      <c r="E55" s="163">
        <v>0</v>
      </c>
      <c r="F55" s="212">
        <f t="shared" si="0"/>
        <v>0</v>
      </c>
      <c r="G55" s="155"/>
    </row>
    <row r="56" spans="2:7" ht="21.75" customHeight="1">
      <c r="B56" s="155"/>
      <c r="D56" s="162" t="s">
        <v>333</v>
      </c>
      <c r="E56" s="163">
        <v>0</v>
      </c>
      <c r="F56" s="212">
        <f t="shared" si="0"/>
        <v>0</v>
      </c>
      <c r="G56" s="155"/>
    </row>
    <row r="57" spans="2:7" ht="21.75" customHeight="1">
      <c r="B57" s="155"/>
      <c r="D57" s="162" t="s">
        <v>334</v>
      </c>
      <c r="E57" s="163">
        <v>0</v>
      </c>
      <c r="F57" s="212">
        <f t="shared" si="0"/>
        <v>0</v>
      </c>
      <c r="G57" s="155"/>
    </row>
    <row r="58" spans="2:7" ht="21.75" customHeight="1">
      <c r="B58" s="164"/>
      <c r="C58" s="160"/>
      <c r="D58" s="160" t="s">
        <v>335</v>
      </c>
      <c r="E58" s="161">
        <v>202210</v>
      </c>
      <c r="F58" s="209">
        <f t="shared" si="0"/>
        <v>202210</v>
      </c>
      <c r="G58" s="155"/>
    </row>
    <row r="59" spans="2:7" ht="21.75" customHeight="1">
      <c r="B59" s="164" t="s">
        <v>336</v>
      </c>
      <c r="C59" s="160"/>
      <c r="D59" s="160"/>
      <c r="E59" s="161">
        <v>1773273</v>
      </c>
      <c r="F59" s="210">
        <f t="shared" si="0"/>
        <v>1773273</v>
      </c>
      <c r="G59" s="155"/>
    </row>
    <row r="60" spans="2:7" ht="21.75" customHeight="1">
      <c r="B60" s="164" t="s">
        <v>337</v>
      </c>
      <c r="C60" s="160"/>
      <c r="D60" s="160"/>
      <c r="E60" s="161">
        <v>1778266</v>
      </c>
      <c r="F60" s="210">
        <f t="shared" si="0"/>
        <v>1778266</v>
      </c>
      <c r="G60" s="155"/>
    </row>
    <row r="61" spans="2:7" ht="21.75" customHeight="1">
      <c r="B61" s="164" t="s">
        <v>338</v>
      </c>
      <c r="C61" s="160"/>
      <c r="D61" s="160"/>
      <c r="E61" s="161">
        <v>0</v>
      </c>
      <c r="F61" s="211">
        <f t="shared" si="0"/>
        <v>0</v>
      </c>
      <c r="G61" s="155"/>
    </row>
    <row r="62" spans="2:7" ht="21.75" customHeight="1" thickBot="1">
      <c r="B62" s="158" t="s">
        <v>339</v>
      </c>
      <c r="C62" s="154"/>
      <c r="D62" s="154"/>
      <c r="E62" s="165">
        <v>0</v>
      </c>
      <c r="F62" s="206">
        <f t="shared" si="0"/>
        <v>0</v>
      </c>
      <c r="G62" s="155"/>
    </row>
  </sheetData>
  <printOptions/>
  <pageMargins left="0.75" right="0.75" top="1" bottom="1" header="0.512" footer="0.512"/>
  <pageSetup fitToHeight="1" fitToWidth="1" horizontalDpi="300" verticalDpi="3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9"/>
  <sheetViews>
    <sheetView showGridLines="0" showZeros="0" zoomScale="75" zoomScaleNormal="75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1.66015625" style="153" customWidth="1"/>
    <col min="2" max="3" width="4.66015625" style="153" customWidth="1"/>
    <col min="4" max="4" width="22.66015625" style="153" customWidth="1"/>
    <col min="5" max="6" width="11.66015625" style="153" customWidth="1"/>
    <col min="7" max="7" width="2.16015625" style="153" customWidth="1"/>
    <col min="8" max="16384" width="8.66015625" style="153" customWidth="1"/>
  </cols>
  <sheetData>
    <row r="1" s="129" customFormat="1" ht="17.25">
      <c r="B1" s="189" t="s">
        <v>394</v>
      </c>
    </row>
    <row r="2" s="129" customFormat="1" ht="17.25">
      <c r="B2" s="189"/>
    </row>
    <row r="3" spans="2:6" ht="21.75" customHeight="1" thickBot="1">
      <c r="B3" s="166" t="s">
        <v>340</v>
      </c>
      <c r="C3" s="166"/>
      <c r="D3" s="166"/>
      <c r="E3" s="166"/>
      <c r="F3" s="254" t="s">
        <v>413</v>
      </c>
    </row>
    <row r="4" spans="2:7" ht="21.75" customHeight="1">
      <c r="B4" s="167"/>
      <c r="C4" s="168"/>
      <c r="D4" s="168"/>
      <c r="E4" s="169"/>
      <c r="F4" s="214"/>
      <c r="G4" s="168"/>
    </row>
    <row r="5" spans="2:7" ht="21.75" customHeight="1">
      <c r="B5" s="167"/>
      <c r="C5" s="168" t="s">
        <v>286</v>
      </c>
      <c r="D5" s="168"/>
      <c r="E5" s="170"/>
      <c r="F5" s="215"/>
      <c r="G5" s="171"/>
    </row>
    <row r="6" spans="2:7" ht="21.75" customHeight="1">
      <c r="B6" s="167"/>
      <c r="C6" s="168"/>
      <c r="D6" s="168"/>
      <c r="E6" s="135" t="s">
        <v>407</v>
      </c>
      <c r="F6" s="216" t="s">
        <v>395</v>
      </c>
      <c r="G6" s="171"/>
    </row>
    <row r="7" spans="2:7" ht="21.75" customHeight="1">
      <c r="B7" s="167"/>
      <c r="C7" s="168" t="s">
        <v>113</v>
      </c>
      <c r="D7" s="168"/>
      <c r="E7" s="170"/>
      <c r="F7" s="215"/>
      <c r="G7" s="171"/>
    </row>
    <row r="8" spans="2:7" ht="21.75" customHeight="1" thickBot="1">
      <c r="B8" s="172"/>
      <c r="C8" s="166"/>
      <c r="D8" s="166"/>
      <c r="E8" s="173"/>
      <c r="F8" s="219"/>
      <c r="G8" s="171"/>
    </row>
    <row r="9" spans="2:7" ht="21.75" customHeight="1">
      <c r="B9" s="167"/>
      <c r="C9" s="174" t="s">
        <v>341</v>
      </c>
      <c r="D9" s="175"/>
      <c r="E9" s="176">
        <v>0</v>
      </c>
      <c r="F9" s="217">
        <f aca="true" t="shared" si="0" ref="F9:F37">E9</f>
        <v>0</v>
      </c>
      <c r="G9" s="171"/>
    </row>
    <row r="10" spans="2:7" ht="21.75" customHeight="1">
      <c r="B10" s="177" t="s">
        <v>119</v>
      </c>
      <c r="C10" s="174" t="s">
        <v>342</v>
      </c>
      <c r="D10" s="175"/>
      <c r="E10" s="176">
        <v>21337</v>
      </c>
      <c r="F10" s="220">
        <f t="shared" si="0"/>
        <v>21337</v>
      </c>
      <c r="G10" s="171"/>
    </row>
    <row r="11" spans="2:7" ht="21.75" customHeight="1">
      <c r="B11" s="167"/>
      <c r="C11" s="174" t="s">
        <v>343</v>
      </c>
      <c r="D11" s="175"/>
      <c r="E11" s="176">
        <v>0</v>
      </c>
      <c r="F11" s="220">
        <f t="shared" si="0"/>
        <v>0</v>
      </c>
      <c r="G11" s="171"/>
    </row>
    <row r="12" spans="2:7" ht="21.75" customHeight="1">
      <c r="B12" s="177" t="s">
        <v>154</v>
      </c>
      <c r="C12" s="174" t="s">
        <v>344</v>
      </c>
      <c r="D12" s="175"/>
      <c r="E12" s="176">
        <v>0</v>
      </c>
      <c r="F12" s="220">
        <f t="shared" si="0"/>
        <v>0</v>
      </c>
      <c r="G12" s="171"/>
    </row>
    <row r="13" spans="2:7" ht="21.75" customHeight="1">
      <c r="B13" s="167"/>
      <c r="C13" s="174" t="s">
        <v>345</v>
      </c>
      <c r="D13" s="175"/>
      <c r="E13" s="176">
        <v>4030</v>
      </c>
      <c r="F13" s="220">
        <f t="shared" si="0"/>
        <v>4030</v>
      </c>
      <c r="G13" s="171"/>
    </row>
    <row r="14" spans="2:7" ht="21.75" customHeight="1">
      <c r="B14" s="177" t="s">
        <v>158</v>
      </c>
      <c r="C14" s="174" t="s">
        <v>346</v>
      </c>
      <c r="D14" s="175"/>
      <c r="E14" s="176">
        <v>0</v>
      </c>
      <c r="F14" s="220">
        <f t="shared" si="0"/>
        <v>0</v>
      </c>
      <c r="G14" s="171"/>
    </row>
    <row r="15" spans="2:7" ht="21.75" customHeight="1">
      <c r="B15" s="167"/>
      <c r="C15" s="174" t="s">
        <v>347</v>
      </c>
      <c r="D15" s="175"/>
      <c r="E15" s="176">
        <v>0</v>
      </c>
      <c r="F15" s="220">
        <f t="shared" si="0"/>
        <v>0</v>
      </c>
      <c r="G15" s="171"/>
    </row>
    <row r="16" spans="2:7" ht="21.75" customHeight="1">
      <c r="B16" s="177" t="s">
        <v>134</v>
      </c>
      <c r="C16" s="174" t="s">
        <v>348</v>
      </c>
      <c r="D16" s="175"/>
      <c r="E16" s="176">
        <v>0</v>
      </c>
      <c r="F16" s="220">
        <f t="shared" si="0"/>
        <v>0</v>
      </c>
      <c r="G16" s="171"/>
    </row>
    <row r="17" spans="2:7" ht="21.75" customHeight="1">
      <c r="B17" s="167"/>
      <c r="C17" s="174" t="s">
        <v>349</v>
      </c>
      <c r="D17" s="175"/>
      <c r="E17" s="176">
        <v>0</v>
      </c>
      <c r="F17" s="220">
        <f t="shared" si="0"/>
        <v>0</v>
      </c>
      <c r="G17" s="171"/>
    </row>
    <row r="18" spans="2:7" ht="21.75" customHeight="1">
      <c r="B18" s="177" t="s">
        <v>125</v>
      </c>
      <c r="C18" s="174" t="s">
        <v>350</v>
      </c>
      <c r="D18" s="175"/>
      <c r="E18" s="176">
        <v>0</v>
      </c>
      <c r="F18" s="220">
        <f t="shared" si="0"/>
        <v>0</v>
      </c>
      <c r="G18" s="171"/>
    </row>
    <row r="19" spans="2:7" ht="21.75" customHeight="1">
      <c r="B19" s="167"/>
      <c r="C19" s="174" t="s">
        <v>351</v>
      </c>
      <c r="D19" s="175"/>
      <c r="E19" s="176">
        <v>0</v>
      </c>
      <c r="F19" s="220">
        <f t="shared" si="0"/>
        <v>0</v>
      </c>
      <c r="G19" s="171"/>
    </row>
    <row r="20" spans="2:7" ht="21.75" customHeight="1">
      <c r="B20" s="178" t="s">
        <v>352</v>
      </c>
      <c r="C20" s="179" t="s">
        <v>353</v>
      </c>
      <c r="D20" s="180"/>
      <c r="E20" s="181">
        <v>25367</v>
      </c>
      <c r="F20" s="221">
        <f t="shared" si="0"/>
        <v>25367</v>
      </c>
      <c r="G20" s="171"/>
    </row>
    <row r="21" spans="2:7" ht="21.75" customHeight="1">
      <c r="B21" s="167"/>
      <c r="C21" s="182" t="s">
        <v>354</v>
      </c>
      <c r="D21" s="175"/>
      <c r="E21" s="176">
        <v>0</v>
      </c>
      <c r="F21" s="217">
        <f t="shared" si="0"/>
        <v>0</v>
      </c>
      <c r="G21" s="171"/>
    </row>
    <row r="22" spans="2:7" ht="21.75" customHeight="1">
      <c r="B22" s="177" t="s">
        <v>150</v>
      </c>
      <c r="C22" s="174" t="s">
        <v>355</v>
      </c>
      <c r="D22" s="175" t="s">
        <v>356</v>
      </c>
      <c r="E22" s="176">
        <v>0</v>
      </c>
      <c r="F22" s="220">
        <f t="shared" si="0"/>
        <v>0</v>
      </c>
      <c r="G22" s="171"/>
    </row>
    <row r="23" spans="2:7" ht="21.75" customHeight="1">
      <c r="B23" s="177" t="s">
        <v>154</v>
      </c>
      <c r="C23" s="174" t="s">
        <v>357</v>
      </c>
      <c r="D23" s="175"/>
      <c r="E23" s="176">
        <v>25222</v>
      </c>
      <c r="F23" s="220">
        <f t="shared" si="0"/>
        <v>25222</v>
      </c>
      <c r="G23" s="171"/>
    </row>
    <row r="24" spans="2:7" ht="21.75" customHeight="1">
      <c r="B24" s="177" t="s">
        <v>158</v>
      </c>
      <c r="C24" s="182" t="s">
        <v>358</v>
      </c>
      <c r="D24" s="168"/>
      <c r="E24" s="183"/>
      <c r="F24" s="217">
        <f t="shared" si="0"/>
        <v>0</v>
      </c>
      <c r="G24" s="171"/>
    </row>
    <row r="25" spans="2:7" ht="21.75" customHeight="1">
      <c r="B25" s="177" t="s">
        <v>134</v>
      </c>
      <c r="C25" s="174" t="s">
        <v>359</v>
      </c>
      <c r="D25" s="175"/>
      <c r="E25" s="176">
        <v>0</v>
      </c>
      <c r="F25" s="217">
        <f t="shared" si="0"/>
        <v>0</v>
      </c>
      <c r="G25" s="171"/>
    </row>
    <row r="26" spans="2:7" ht="21.75" customHeight="1">
      <c r="B26" s="177" t="s">
        <v>142</v>
      </c>
      <c r="C26" s="174" t="s">
        <v>360</v>
      </c>
      <c r="D26" s="175"/>
      <c r="E26" s="176">
        <v>0</v>
      </c>
      <c r="F26" s="220">
        <f t="shared" si="0"/>
        <v>0</v>
      </c>
      <c r="G26" s="171"/>
    </row>
    <row r="27" spans="2:7" ht="21.75" customHeight="1">
      <c r="B27" s="177" t="s">
        <v>361</v>
      </c>
      <c r="C27" s="174" t="s">
        <v>362</v>
      </c>
      <c r="D27" s="175"/>
      <c r="E27" s="176">
        <v>0</v>
      </c>
      <c r="F27" s="222">
        <f t="shared" si="0"/>
        <v>0</v>
      </c>
      <c r="G27" s="171"/>
    </row>
    <row r="28" spans="2:7" ht="21.75" customHeight="1">
      <c r="B28" s="184"/>
      <c r="C28" s="179" t="s">
        <v>363</v>
      </c>
      <c r="D28" s="180"/>
      <c r="E28" s="181">
        <v>25222</v>
      </c>
      <c r="F28" s="221">
        <f t="shared" si="0"/>
        <v>25222</v>
      </c>
      <c r="G28" s="171"/>
    </row>
    <row r="29" spans="2:7" ht="21.75" customHeight="1">
      <c r="B29" s="184" t="s">
        <v>364</v>
      </c>
      <c r="C29" s="180"/>
      <c r="D29" s="180"/>
      <c r="E29" s="187">
        <v>0</v>
      </c>
      <c r="F29" s="223">
        <f t="shared" si="0"/>
        <v>0</v>
      </c>
      <c r="G29" s="171"/>
    </row>
    <row r="30" spans="2:7" ht="21.75" customHeight="1">
      <c r="B30" s="177" t="s">
        <v>21</v>
      </c>
      <c r="C30" s="174" t="s">
        <v>365</v>
      </c>
      <c r="D30" s="175"/>
      <c r="E30" s="176">
        <v>0</v>
      </c>
      <c r="F30" s="217">
        <f t="shared" si="0"/>
        <v>0</v>
      </c>
      <c r="G30" s="171"/>
    </row>
    <row r="31" spans="2:7" ht="21.75" customHeight="1">
      <c r="B31" s="177" t="s">
        <v>366</v>
      </c>
      <c r="C31" s="174" t="s">
        <v>367</v>
      </c>
      <c r="D31" s="175"/>
      <c r="E31" s="176">
        <v>0</v>
      </c>
      <c r="F31" s="220">
        <f t="shared" si="0"/>
        <v>0</v>
      </c>
      <c r="G31" s="171"/>
    </row>
    <row r="32" spans="2:7" ht="21.75" customHeight="1">
      <c r="B32" s="177" t="s">
        <v>368</v>
      </c>
      <c r="C32" s="289" t="s">
        <v>487</v>
      </c>
      <c r="D32" s="175"/>
      <c r="E32" s="176">
        <v>0</v>
      </c>
      <c r="F32" s="220">
        <f t="shared" si="0"/>
        <v>0</v>
      </c>
      <c r="G32" s="171"/>
    </row>
    <row r="33" spans="2:7" ht="21.75" customHeight="1">
      <c r="B33" s="177" t="s">
        <v>369</v>
      </c>
      <c r="C33" s="174" t="s">
        <v>370</v>
      </c>
      <c r="D33" s="175"/>
      <c r="E33" s="176">
        <v>0</v>
      </c>
      <c r="F33" s="220">
        <f t="shared" si="0"/>
        <v>0</v>
      </c>
      <c r="G33" s="171"/>
    </row>
    <row r="34" spans="2:7" ht="21.75" customHeight="1">
      <c r="B34" s="177" t="s">
        <v>371</v>
      </c>
      <c r="C34" s="174" t="s">
        <v>372</v>
      </c>
      <c r="D34" s="175"/>
      <c r="E34" s="176">
        <v>0</v>
      </c>
      <c r="F34" s="220">
        <f t="shared" si="0"/>
        <v>0</v>
      </c>
      <c r="G34" s="171"/>
    </row>
    <row r="35" spans="2:7" ht="21.75" customHeight="1">
      <c r="B35" s="178" t="s">
        <v>373</v>
      </c>
      <c r="C35" s="179" t="s">
        <v>374</v>
      </c>
      <c r="D35" s="180"/>
      <c r="E35" s="181">
        <v>0</v>
      </c>
      <c r="F35" s="221">
        <f t="shared" si="0"/>
        <v>0</v>
      </c>
      <c r="G35" s="171"/>
    </row>
    <row r="36" spans="2:7" ht="21.75" customHeight="1">
      <c r="B36" s="184" t="s">
        <v>375</v>
      </c>
      <c r="C36" s="180"/>
      <c r="D36" s="180"/>
      <c r="E36" s="181">
        <v>0</v>
      </c>
      <c r="F36" s="223">
        <f t="shared" si="0"/>
        <v>0</v>
      </c>
      <c r="G36" s="171"/>
    </row>
    <row r="37" spans="2:7" ht="21.75" customHeight="1" thickBot="1">
      <c r="B37" s="172" t="s">
        <v>376</v>
      </c>
      <c r="C37" s="166"/>
      <c r="D37" s="166"/>
      <c r="E37" s="185">
        <v>444294</v>
      </c>
      <c r="F37" s="218">
        <f t="shared" si="0"/>
        <v>444294</v>
      </c>
      <c r="G37" s="171"/>
    </row>
    <row r="38" spans="2:7" ht="21.75" customHeight="1">
      <c r="B38" s="186"/>
      <c r="C38" s="186"/>
      <c r="D38" s="186"/>
      <c r="E38" s="186"/>
      <c r="F38" s="213"/>
      <c r="G38" s="171"/>
    </row>
    <row r="39" spans="2:7" ht="21.75" customHeight="1">
      <c r="B39" s="168"/>
      <c r="C39" s="168"/>
      <c r="D39" s="168"/>
      <c r="E39" s="168"/>
      <c r="F39" s="168"/>
      <c r="G39" s="168"/>
    </row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</sheetData>
  <printOptions/>
  <pageMargins left="0.75" right="0.75" top="1" bottom="1" header="0.512" footer="0.512"/>
  <pageSetup fitToHeight="1" fitToWidth="1"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Z66"/>
  <sheetViews>
    <sheetView showGridLines="0" showZeros="0" zoomScale="75" zoomScaleNormal="75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66015625" style="0" customWidth="1"/>
    <col min="7" max="7" width="4.66015625" style="0" customWidth="1"/>
    <col min="11" max="23" width="11.66015625" style="0" customWidth="1"/>
    <col min="25" max="25" width="1.66015625" style="0" customWidth="1"/>
  </cols>
  <sheetData>
    <row r="1" ht="19.5" customHeight="1">
      <c r="B1" t="s">
        <v>0</v>
      </c>
    </row>
    <row r="2" ht="15.75" customHeight="1"/>
    <row r="3" spans="2:24" ht="19.5" customHeight="1" thickBot="1">
      <c r="B3" s="1" t="s">
        <v>109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 t="s">
        <v>110</v>
      </c>
    </row>
    <row r="4" spans="2:25" ht="19.5" customHeight="1">
      <c r="B4" s="2"/>
      <c r="G4" s="41"/>
      <c r="H4" s="2"/>
      <c r="I4" s="3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9"/>
      <c r="Y4" s="2"/>
    </row>
    <row r="5" spans="2:25" ht="19.5" customHeight="1">
      <c r="B5" s="2"/>
      <c r="E5" t="s">
        <v>111</v>
      </c>
      <c r="G5" s="42"/>
      <c r="H5" s="2"/>
      <c r="I5" s="6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60"/>
      <c r="Y5" s="2"/>
    </row>
    <row r="6" spans="2:25" ht="19.5" customHeight="1">
      <c r="B6" s="2"/>
      <c r="G6" s="42"/>
      <c r="H6" s="28" t="s">
        <v>3</v>
      </c>
      <c r="I6" s="29" t="s">
        <v>402</v>
      </c>
      <c r="J6" s="27" t="s">
        <v>416</v>
      </c>
      <c r="K6" s="27" t="s">
        <v>112</v>
      </c>
      <c r="L6" s="27" t="s">
        <v>6</v>
      </c>
      <c r="M6" s="27" t="s">
        <v>403</v>
      </c>
      <c r="N6" s="27" t="s">
        <v>8</v>
      </c>
      <c r="O6" s="27" t="s">
        <v>401</v>
      </c>
      <c r="P6" s="27" t="s">
        <v>398</v>
      </c>
      <c r="Q6" s="27" t="s">
        <v>400</v>
      </c>
      <c r="R6" s="27" t="s">
        <v>10</v>
      </c>
      <c r="S6" s="27" t="s">
        <v>11</v>
      </c>
      <c r="T6" s="27" t="s">
        <v>12</v>
      </c>
      <c r="U6" s="29" t="s">
        <v>13</v>
      </c>
      <c r="V6" s="27" t="s">
        <v>405</v>
      </c>
      <c r="W6" s="27" t="s">
        <v>417</v>
      </c>
      <c r="X6" s="61" t="s">
        <v>15</v>
      </c>
      <c r="Y6" s="2"/>
    </row>
    <row r="7" spans="2:25" ht="19.5" customHeight="1">
      <c r="B7" s="2"/>
      <c r="C7" t="s">
        <v>113</v>
      </c>
      <c r="G7" s="42"/>
      <c r="H7" s="2"/>
      <c r="I7" s="6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60"/>
      <c r="Y7" s="2"/>
    </row>
    <row r="8" spans="2:25" ht="19.5" customHeight="1" thickBot="1">
      <c r="B8" s="9"/>
      <c r="C8" s="1"/>
      <c r="D8" s="1"/>
      <c r="E8" s="1"/>
      <c r="F8" s="1"/>
      <c r="G8" s="43"/>
      <c r="H8" s="9"/>
      <c r="I8" s="226"/>
      <c r="J8" s="12"/>
      <c r="K8" s="11"/>
      <c r="L8" s="11">
        <v>242055</v>
      </c>
      <c r="M8" s="11"/>
      <c r="N8" s="11">
        <v>242080</v>
      </c>
      <c r="O8" s="11"/>
      <c r="P8" s="11"/>
      <c r="Q8" s="11"/>
      <c r="R8" s="11">
        <v>243035</v>
      </c>
      <c r="S8" s="11">
        <v>243418</v>
      </c>
      <c r="T8" s="11">
        <v>244414</v>
      </c>
      <c r="U8" s="11">
        <v>244422</v>
      </c>
      <c r="V8" s="11"/>
      <c r="W8" s="11">
        <v>244848</v>
      </c>
      <c r="X8" s="62"/>
      <c r="Y8" s="2"/>
    </row>
    <row r="9" spans="2:25" ht="19.5" customHeight="1">
      <c r="B9" s="2"/>
      <c r="C9" s="4" t="s">
        <v>114</v>
      </c>
      <c r="D9" s="52"/>
      <c r="E9" s="52"/>
      <c r="F9" s="52"/>
      <c r="G9" s="70" t="s">
        <v>115</v>
      </c>
      <c r="H9" s="23">
        <v>407947</v>
      </c>
      <c r="I9" s="227">
        <v>117943</v>
      </c>
      <c r="J9" s="51">
        <v>52582</v>
      </c>
      <c r="K9" s="21">
        <v>65314</v>
      </c>
      <c r="L9" s="21">
        <v>115923</v>
      </c>
      <c r="M9" s="21">
        <v>518341</v>
      </c>
      <c r="N9" s="21">
        <v>263169</v>
      </c>
      <c r="O9" s="21">
        <v>189167</v>
      </c>
      <c r="P9" s="21">
        <v>160728</v>
      </c>
      <c r="Q9" s="21">
        <v>580702</v>
      </c>
      <c r="R9" s="21">
        <v>84182</v>
      </c>
      <c r="S9" s="21">
        <v>46259</v>
      </c>
      <c r="T9" s="21">
        <v>178580</v>
      </c>
      <c r="U9" s="21">
        <v>46962</v>
      </c>
      <c r="V9" s="21">
        <v>26812</v>
      </c>
      <c r="W9" s="21">
        <v>54353</v>
      </c>
      <c r="X9" s="63">
        <f>SUM(H9:W9)</f>
        <v>2908964</v>
      </c>
      <c r="Y9" s="2"/>
    </row>
    <row r="10" spans="2:25" ht="19.5" customHeight="1">
      <c r="B10" s="2"/>
      <c r="C10" s="4"/>
      <c r="D10" t="s">
        <v>116</v>
      </c>
      <c r="E10" s="52"/>
      <c r="F10" s="52"/>
      <c r="G10" s="70" t="s">
        <v>117</v>
      </c>
      <c r="H10" s="23">
        <v>133690</v>
      </c>
      <c r="I10" s="227">
        <v>55427</v>
      </c>
      <c r="J10" s="51">
        <v>27075</v>
      </c>
      <c r="K10" s="21">
        <v>17598</v>
      </c>
      <c r="L10" s="21">
        <v>36440</v>
      </c>
      <c r="M10" s="21">
        <v>137626</v>
      </c>
      <c r="N10" s="21">
        <v>128049</v>
      </c>
      <c r="O10" s="21">
        <v>71600</v>
      </c>
      <c r="P10" s="21">
        <v>57982</v>
      </c>
      <c r="Q10" s="21">
        <v>222367</v>
      </c>
      <c r="R10" s="21">
        <v>17665</v>
      </c>
      <c r="S10" s="21">
        <v>27588</v>
      </c>
      <c r="T10" s="21">
        <v>39753</v>
      </c>
      <c r="U10" s="21">
        <v>12382</v>
      </c>
      <c r="V10" s="21">
        <v>6250</v>
      </c>
      <c r="W10" s="21">
        <v>11298</v>
      </c>
      <c r="X10" s="63">
        <f aca="true" t="shared" si="0" ref="X10:X59">SUM(H10:W10)</f>
        <v>1002790</v>
      </c>
      <c r="Y10" s="2"/>
    </row>
    <row r="11" spans="2:25" ht="19.5" customHeight="1">
      <c r="B11" s="2"/>
      <c r="C11" s="4"/>
      <c r="E11" s="52" t="s">
        <v>118</v>
      </c>
      <c r="F11" s="52"/>
      <c r="G11" s="57"/>
      <c r="H11" s="23">
        <v>126226</v>
      </c>
      <c r="I11" s="227">
        <v>55427</v>
      </c>
      <c r="J11" s="51">
        <v>27075</v>
      </c>
      <c r="K11" s="21">
        <v>17598</v>
      </c>
      <c r="L11" s="21">
        <v>36440</v>
      </c>
      <c r="M11" s="21">
        <v>137626</v>
      </c>
      <c r="N11" s="21">
        <v>125725</v>
      </c>
      <c r="O11" s="21">
        <v>71600</v>
      </c>
      <c r="P11" s="21">
        <v>57981</v>
      </c>
      <c r="Q11" s="21">
        <v>222363</v>
      </c>
      <c r="R11" s="21">
        <v>17665</v>
      </c>
      <c r="S11" s="21">
        <v>27068</v>
      </c>
      <c r="T11" s="21">
        <v>33753</v>
      </c>
      <c r="U11" s="21">
        <v>12302</v>
      </c>
      <c r="V11" s="21">
        <v>6250</v>
      </c>
      <c r="W11" s="21">
        <v>11298</v>
      </c>
      <c r="X11" s="63">
        <f t="shared" si="0"/>
        <v>986397</v>
      </c>
      <c r="Y11" s="2"/>
    </row>
    <row r="12" spans="2:25" ht="19.5" customHeight="1">
      <c r="B12" s="28" t="s">
        <v>119</v>
      </c>
      <c r="C12" s="4"/>
      <c r="E12" s="52" t="s">
        <v>120</v>
      </c>
      <c r="F12" s="52"/>
      <c r="G12" s="57"/>
      <c r="H12" s="23">
        <v>0</v>
      </c>
      <c r="I12" s="227">
        <v>0</v>
      </c>
      <c r="J12" s="5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63">
        <f t="shared" si="0"/>
        <v>0</v>
      </c>
      <c r="Y12" s="2"/>
    </row>
    <row r="13" spans="2:25" ht="19.5" customHeight="1">
      <c r="B13" s="2"/>
      <c r="C13" s="4"/>
      <c r="E13" s="52" t="s">
        <v>121</v>
      </c>
      <c r="F13" s="52"/>
      <c r="G13" s="57"/>
      <c r="H13" s="23">
        <v>0</v>
      </c>
      <c r="I13" s="227">
        <v>0</v>
      </c>
      <c r="J13" s="51">
        <v>0</v>
      </c>
      <c r="K13" s="21">
        <v>0</v>
      </c>
      <c r="L13" s="21">
        <v>0</v>
      </c>
      <c r="M13" s="21">
        <v>0</v>
      </c>
      <c r="N13" s="21">
        <v>1134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6000</v>
      </c>
      <c r="U13" s="21">
        <v>0</v>
      </c>
      <c r="V13" s="21">
        <v>0</v>
      </c>
      <c r="W13" s="21">
        <v>0</v>
      </c>
      <c r="X13" s="63">
        <f t="shared" si="0"/>
        <v>7134</v>
      </c>
      <c r="Y13" s="2"/>
    </row>
    <row r="14" spans="2:25" ht="19.5" customHeight="1">
      <c r="B14" s="2"/>
      <c r="C14" s="4"/>
      <c r="D14" s="52"/>
      <c r="E14" s="52" t="s">
        <v>122</v>
      </c>
      <c r="F14" s="52"/>
      <c r="G14" s="57"/>
      <c r="H14" s="23">
        <v>7464</v>
      </c>
      <c r="I14" s="227">
        <v>0</v>
      </c>
      <c r="J14" s="51">
        <v>0</v>
      </c>
      <c r="K14" s="21">
        <v>0</v>
      </c>
      <c r="L14" s="21">
        <v>0</v>
      </c>
      <c r="M14" s="21">
        <v>0</v>
      </c>
      <c r="N14" s="21">
        <v>1190</v>
      </c>
      <c r="O14" s="21">
        <v>0</v>
      </c>
      <c r="P14" s="21">
        <v>1</v>
      </c>
      <c r="Q14" s="21">
        <v>4</v>
      </c>
      <c r="R14" s="21">
        <v>0</v>
      </c>
      <c r="S14" s="21">
        <v>520</v>
      </c>
      <c r="T14" s="21">
        <v>0</v>
      </c>
      <c r="U14" s="21">
        <v>80</v>
      </c>
      <c r="V14" s="21">
        <v>0</v>
      </c>
      <c r="W14" s="21">
        <v>0</v>
      </c>
      <c r="X14" s="63">
        <f t="shared" si="0"/>
        <v>9259</v>
      </c>
      <c r="Y14" s="2"/>
    </row>
    <row r="15" spans="2:25" ht="19.5" customHeight="1">
      <c r="B15" s="2"/>
      <c r="C15" s="4"/>
      <c r="D15" t="s">
        <v>123</v>
      </c>
      <c r="E15" s="52"/>
      <c r="F15" s="52"/>
      <c r="G15" s="70" t="s">
        <v>124</v>
      </c>
      <c r="H15" s="23">
        <v>274257</v>
      </c>
      <c r="I15" s="227">
        <v>62516</v>
      </c>
      <c r="J15" s="51">
        <v>25507</v>
      </c>
      <c r="K15" s="21">
        <v>47716</v>
      </c>
      <c r="L15" s="21">
        <v>79483</v>
      </c>
      <c r="M15" s="21">
        <v>380715</v>
      </c>
      <c r="N15" s="21">
        <v>135120</v>
      </c>
      <c r="O15" s="21">
        <v>117567</v>
      </c>
      <c r="P15" s="21">
        <v>102746</v>
      </c>
      <c r="Q15" s="21">
        <v>358335</v>
      </c>
      <c r="R15" s="21">
        <v>66517</v>
      </c>
      <c r="S15" s="21">
        <v>18671</v>
      </c>
      <c r="T15" s="21">
        <v>138827</v>
      </c>
      <c r="U15" s="21">
        <v>34580</v>
      </c>
      <c r="V15" s="21">
        <v>20562</v>
      </c>
      <c r="W15" s="21">
        <v>43055</v>
      </c>
      <c r="X15" s="63">
        <f t="shared" si="0"/>
        <v>1906174</v>
      </c>
      <c r="Y15" s="2"/>
    </row>
    <row r="16" spans="2:25" ht="19.5" customHeight="1">
      <c r="B16" s="28" t="s">
        <v>125</v>
      </c>
      <c r="C16" s="4"/>
      <c r="E16" s="52" t="s">
        <v>126</v>
      </c>
      <c r="F16" s="52"/>
      <c r="G16" s="57"/>
      <c r="H16" s="23">
        <v>0</v>
      </c>
      <c r="I16" s="227">
        <v>0</v>
      </c>
      <c r="J16" s="5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63">
        <f t="shared" si="0"/>
        <v>0</v>
      </c>
      <c r="Y16" s="2"/>
    </row>
    <row r="17" spans="2:25" ht="19.5" customHeight="1">
      <c r="B17" s="2"/>
      <c r="C17" s="4"/>
      <c r="E17" s="52" t="s">
        <v>127</v>
      </c>
      <c r="F17" s="52"/>
      <c r="G17" s="57"/>
      <c r="H17" s="23">
        <v>0</v>
      </c>
      <c r="I17" s="227">
        <v>0</v>
      </c>
      <c r="J17" s="51">
        <v>0</v>
      </c>
      <c r="K17" s="21">
        <v>0</v>
      </c>
      <c r="L17" s="21">
        <v>0</v>
      </c>
      <c r="M17" s="21">
        <v>55522</v>
      </c>
      <c r="N17" s="21">
        <v>0</v>
      </c>
      <c r="O17" s="21">
        <v>0</v>
      </c>
      <c r="P17" s="21">
        <v>0</v>
      </c>
      <c r="Q17" s="21">
        <v>26713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63">
        <f t="shared" si="0"/>
        <v>82235</v>
      </c>
      <c r="Y17" s="2"/>
    </row>
    <row r="18" spans="2:25" ht="19.5" customHeight="1">
      <c r="B18" s="2"/>
      <c r="C18" s="4"/>
      <c r="E18" s="52" t="s">
        <v>128</v>
      </c>
      <c r="F18" s="52"/>
      <c r="G18" s="57"/>
      <c r="H18" s="23">
        <v>271780</v>
      </c>
      <c r="I18" s="227">
        <v>62516</v>
      </c>
      <c r="J18" s="51">
        <v>25507</v>
      </c>
      <c r="K18" s="21">
        <v>47470</v>
      </c>
      <c r="L18" s="21">
        <v>79423</v>
      </c>
      <c r="M18" s="21">
        <v>312970</v>
      </c>
      <c r="N18" s="21">
        <v>119746</v>
      </c>
      <c r="O18" s="21">
        <v>116643</v>
      </c>
      <c r="P18" s="21">
        <v>102746</v>
      </c>
      <c r="Q18" s="21">
        <v>321826</v>
      </c>
      <c r="R18" s="21">
        <v>66517</v>
      </c>
      <c r="S18" s="21">
        <v>18671</v>
      </c>
      <c r="T18" s="21">
        <v>138774</v>
      </c>
      <c r="U18" s="21">
        <v>34574</v>
      </c>
      <c r="V18" s="21">
        <v>16577</v>
      </c>
      <c r="W18" s="21">
        <v>43055</v>
      </c>
      <c r="X18" s="63">
        <f t="shared" si="0"/>
        <v>1778795</v>
      </c>
      <c r="Y18" s="2"/>
    </row>
    <row r="19" spans="2:25" ht="19.5" customHeight="1">
      <c r="B19" s="28" t="s">
        <v>129</v>
      </c>
      <c r="C19" s="17"/>
      <c r="D19" s="15"/>
      <c r="E19" s="15" t="s">
        <v>122</v>
      </c>
      <c r="F19" s="15"/>
      <c r="G19" s="44"/>
      <c r="H19" s="14">
        <v>2477</v>
      </c>
      <c r="I19" s="49">
        <v>0</v>
      </c>
      <c r="J19" s="17">
        <v>0</v>
      </c>
      <c r="K19" s="18">
        <v>246</v>
      </c>
      <c r="L19" s="18">
        <v>60</v>
      </c>
      <c r="M19" s="18">
        <v>12223</v>
      </c>
      <c r="N19" s="18">
        <v>15374</v>
      </c>
      <c r="O19" s="18">
        <v>924</v>
      </c>
      <c r="P19" s="18">
        <v>0</v>
      </c>
      <c r="Q19" s="18">
        <v>9796</v>
      </c>
      <c r="R19" s="18">
        <v>0</v>
      </c>
      <c r="S19" s="18">
        <v>0</v>
      </c>
      <c r="T19" s="18">
        <v>53</v>
      </c>
      <c r="U19" s="18">
        <v>6</v>
      </c>
      <c r="V19" s="18">
        <v>3985</v>
      </c>
      <c r="W19" s="18">
        <v>0</v>
      </c>
      <c r="X19" s="64">
        <f t="shared" si="0"/>
        <v>45144</v>
      </c>
      <c r="Y19" s="2"/>
    </row>
    <row r="20" spans="2:25" ht="19.5" customHeight="1">
      <c r="B20" s="2"/>
      <c r="C20" s="4" t="s">
        <v>130</v>
      </c>
      <c r="D20" s="52"/>
      <c r="E20" s="52"/>
      <c r="F20" s="52"/>
      <c r="G20" s="70" t="s">
        <v>131</v>
      </c>
      <c r="H20" s="23">
        <v>317614</v>
      </c>
      <c r="I20" s="227">
        <v>125837</v>
      </c>
      <c r="J20" s="51">
        <v>50284</v>
      </c>
      <c r="K20" s="21">
        <v>48755</v>
      </c>
      <c r="L20" s="21">
        <v>88170</v>
      </c>
      <c r="M20" s="21">
        <v>461450</v>
      </c>
      <c r="N20" s="21">
        <v>191571</v>
      </c>
      <c r="O20" s="21">
        <v>189167</v>
      </c>
      <c r="P20" s="21">
        <v>156830</v>
      </c>
      <c r="Q20" s="21">
        <v>377136</v>
      </c>
      <c r="R20" s="21">
        <v>73176</v>
      </c>
      <c r="S20" s="21">
        <v>94521</v>
      </c>
      <c r="T20" s="21">
        <v>127504</v>
      </c>
      <c r="U20" s="21">
        <v>47209</v>
      </c>
      <c r="V20" s="21">
        <v>26812</v>
      </c>
      <c r="W20" s="21">
        <v>19002</v>
      </c>
      <c r="X20" s="63">
        <f t="shared" si="0"/>
        <v>2395038</v>
      </c>
      <c r="Y20" s="2"/>
    </row>
    <row r="21" spans="2:25" ht="19.5" customHeight="1">
      <c r="B21" s="2"/>
      <c r="C21" s="4"/>
      <c r="D21" t="s">
        <v>132</v>
      </c>
      <c r="E21" s="52"/>
      <c r="F21" s="52"/>
      <c r="G21" s="70" t="s">
        <v>133</v>
      </c>
      <c r="H21" s="23">
        <v>194944</v>
      </c>
      <c r="I21" s="227">
        <v>81418</v>
      </c>
      <c r="J21" s="51">
        <v>35822</v>
      </c>
      <c r="K21" s="21">
        <v>36364</v>
      </c>
      <c r="L21" s="21">
        <v>54824</v>
      </c>
      <c r="M21" s="21">
        <v>317265</v>
      </c>
      <c r="N21" s="21">
        <v>125326</v>
      </c>
      <c r="O21" s="21">
        <v>132442</v>
      </c>
      <c r="P21" s="21">
        <v>96831</v>
      </c>
      <c r="Q21" s="21">
        <v>197779</v>
      </c>
      <c r="R21" s="21">
        <v>50927</v>
      </c>
      <c r="S21" s="21">
        <v>63407</v>
      </c>
      <c r="T21" s="21">
        <v>96195</v>
      </c>
      <c r="U21" s="21">
        <v>24262</v>
      </c>
      <c r="V21" s="21">
        <v>17831</v>
      </c>
      <c r="W21" s="21">
        <v>10289</v>
      </c>
      <c r="X21" s="63">
        <f t="shared" si="0"/>
        <v>1535926</v>
      </c>
      <c r="Y21" s="2"/>
    </row>
    <row r="22" spans="2:25" ht="19.5" customHeight="1">
      <c r="B22" s="28" t="s">
        <v>134</v>
      </c>
      <c r="C22" s="4"/>
      <c r="E22" s="52" t="s">
        <v>135</v>
      </c>
      <c r="F22" s="52"/>
      <c r="G22" s="57"/>
      <c r="H22" s="23">
        <v>6335</v>
      </c>
      <c r="I22" s="227">
        <v>0</v>
      </c>
      <c r="J22" s="51">
        <v>0</v>
      </c>
      <c r="K22" s="21">
        <v>4748</v>
      </c>
      <c r="L22" s="21">
        <v>0</v>
      </c>
      <c r="M22" s="21">
        <v>121909</v>
      </c>
      <c r="N22" s="21">
        <v>0</v>
      </c>
      <c r="O22" s="21">
        <v>18176</v>
      </c>
      <c r="P22" s="21">
        <v>16604</v>
      </c>
      <c r="Q22" s="21">
        <v>366</v>
      </c>
      <c r="R22" s="21">
        <v>365</v>
      </c>
      <c r="S22" s="21">
        <v>115</v>
      </c>
      <c r="T22" s="21">
        <v>13622</v>
      </c>
      <c r="U22" s="21">
        <v>8662</v>
      </c>
      <c r="V22" s="21">
        <v>0</v>
      </c>
      <c r="W22" s="21">
        <v>0</v>
      </c>
      <c r="X22" s="63">
        <f t="shared" si="0"/>
        <v>190902</v>
      </c>
      <c r="Y22" s="2"/>
    </row>
    <row r="23" spans="2:25" ht="19.5" customHeight="1">
      <c r="B23" s="2"/>
      <c r="C23" s="4"/>
      <c r="E23" s="52" t="s">
        <v>136</v>
      </c>
      <c r="F23" s="52"/>
      <c r="G23" s="57"/>
      <c r="H23" s="23">
        <v>0</v>
      </c>
      <c r="I23" s="227">
        <v>0</v>
      </c>
      <c r="J23" s="51">
        <v>0</v>
      </c>
      <c r="K23" s="21">
        <v>0</v>
      </c>
      <c r="L23" s="21">
        <v>0</v>
      </c>
      <c r="M23" s="21">
        <v>0</v>
      </c>
      <c r="N23" s="21">
        <v>1087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5745</v>
      </c>
      <c r="U23" s="21">
        <v>0</v>
      </c>
      <c r="V23" s="21">
        <v>0</v>
      </c>
      <c r="W23" s="21">
        <v>0</v>
      </c>
      <c r="X23" s="63">
        <f t="shared" si="0"/>
        <v>6832</v>
      </c>
      <c r="Y23" s="2"/>
    </row>
    <row r="24" spans="2:25" ht="19.5" customHeight="1">
      <c r="B24" s="2"/>
      <c r="C24" s="4"/>
      <c r="D24" s="52"/>
      <c r="E24" s="52" t="s">
        <v>137</v>
      </c>
      <c r="F24" s="52"/>
      <c r="G24" s="57"/>
      <c r="H24" s="23">
        <v>188609</v>
      </c>
      <c r="I24" s="227">
        <v>81418</v>
      </c>
      <c r="J24" s="51">
        <v>35822</v>
      </c>
      <c r="K24" s="21">
        <v>31616</v>
      </c>
      <c r="L24" s="21">
        <v>54824</v>
      </c>
      <c r="M24" s="21">
        <v>195356</v>
      </c>
      <c r="N24" s="21">
        <v>124239</v>
      </c>
      <c r="O24" s="21">
        <v>114266</v>
      </c>
      <c r="P24" s="21">
        <v>80227</v>
      </c>
      <c r="Q24" s="21">
        <v>197413</v>
      </c>
      <c r="R24" s="21">
        <v>50562</v>
      </c>
      <c r="S24" s="21">
        <v>63292</v>
      </c>
      <c r="T24" s="21">
        <v>76828</v>
      </c>
      <c r="U24" s="21">
        <v>15600</v>
      </c>
      <c r="V24" s="21">
        <v>17831</v>
      </c>
      <c r="W24" s="21">
        <v>10289</v>
      </c>
      <c r="X24" s="63">
        <f t="shared" si="0"/>
        <v>1338192</v>
      </c>
      <c r="Y24" s="2"/>
    </row>
    <row r="25" spans="2:25" ht="19.5" customHeight="1">
      <c r="B25" s="28" t="s">
        <v>125</v>
      </c>
      <c r="C25" s="4"/>
      <c r="D25" t="s">
        <v>138</v>
      </c>
      <c r="E25" s="52"/>
      <c r="F25" s="52"/>
      <c r="G25" s="70" t="s">
        <v>139</v>
      </c>
      <c r="H25" s="23">
        <v>122670</v>
      </c>
      <c r="I25" s="227">
        <v>44419</v>
      </c>
      <c r="J25" s="51">
        <v>14462</v>
      </c>
      <c r="K25" s="21">
        <v>12391</v>
      </c>
      <c r="L25" s="21">
        <v>33346</v>
      </c>
      <c r="M25" s="21">
        <v>144185</v>
      </c>
      <c r="N25" s="21">
        <v>66245</v>
      </c>
      <c r="O25" s="21">
        <v>56725</v>
      </c>
      <c r="P25" s="21">
        <v>59999</v>
      </c>
      <c r="Q25" s="21">
        <v>179357</v>
      </c>
      <c r="R25" s="21">
        <v>22249</v>
      </c>
      <c r="S25" s="21">
        <v>31114</v>
      </c>
      <c r="T25" s="21">
        <v>31309</v>
      </c>
      <c r="U25" s="21">
        <v>22947</v>
      </c>
      <c r="V25" s="21">
        <v>8981</v>
      </c>
      <c r="W25" s="21">
        <v>8713</v>
      </c>
      <c r="X25" s="63">
        <f t="shared" si="0"/>
        <v>859112</v>
      </c>
      <c r="Y25" s="2"/>
    </row>
    <row r="26" spans="2:25" ht="19.5" customHeight="1">
      <c r="B26" s="2"/>
      <c r="C26" s="4"/>
      <c r="E26" s="288" t="s">
        <v>140</v>
      </c>
      <c r="F26" s="52"/>
      <c r="G26" s="57"/>
      <c r="H26" s="23">
        <v>122670</v>
      </c>
      <c r="I26" s="227">
        <v>44419</v>
      </c>
      <c r="J26" s="51">
        <v>14462</v>
      </c>
      <c r="K26" s="21">
        <v>11462</v>
      </c>
      <c r="L26" s="21">
        <v>33346</v>
      </c>
      <c r="M26" s="21">
        <v>144185</v>
      </c>
      <c r="N26" s="21">
        <v>66245</v>
      </c>
      <c r="O26" s="21">
        <v>56725</v>
      </c>
      <c r="P26" s="21">
        <v>59999</v>
      </c>
      <c r="Q26" s="21">
        <v>179357</v>
      </c>
      <c r="R26" s="21">
        <v>22249</v>
      </c>
      <c r="S26" s="21">
        <v>31114</v>
      </c>
      <c r="T26" s="21">
        <v>31309</v>
      </c>
      <c r="U26" s="21">
        <v>14176</v>
      </c>
      <c r="V26" s="21">
        <v>8981</v>
      </c>
      <c r="W26" s="21">
        <v>8713</v>
      </c>
      <c r="X26" s="63">
        <f t="shared" si="0"/>
        <v>849412</v>
      </c>
      <c r="Y26" s="2"/>
    </row>
    <row r="27" spans="2:25" ht="19.5" customHeight="1">
      <c r="B27" s="2"/>
      <c r="C27" s="4"/>
      <c r="E27" s="52" t="s">
        <v>141</v>
      </c>
      <c r="F27" s="52"/>
      <c r="G27" s="57"/>
      <c r="H27" s="23">
        <v>122670</v>
      </c>
      <c r="I27" s="227">
        <v>44354</v>
      </c>
      <c r="J27" s="51">
        <v>14462</v>
      </c>
      <c r="K27" s="21">
        <v>11462</v>
      </c>
      <c r="L27" s="21">
        <v>33345</v>
      </c>
      <c r="M27" s="21">
        <v>144185</v>
      </c>
      <c r="N27" s="21">
        <v>66245</v>
      </c>
      <c r="O27" s="21">
        <v>56725</v>
      </c>
      <c r="P27" s="21">
        <v>59999</v>
      </c>
      <c r="Q27" s="21">
        <v>179237</v>
      </c>
      <c r="R27" s="21">
        <v>22249</v>
      </c>
      <c r="S27" s="21">
        <v>31114</v>
      </c>
      <c r="T27" s="21">
        <v>31309</v>
      </c>
      <c r="U27" s="21">
        <v>14176</v>
      </c>
      <c r="V27" s="21">
        <v>8917</v>
      </c>
      <c r="W27" s="21">
        <v>8713</v>
      </c>
      <c r="X27" s="63">
        <f t="shared" si="0"/>
        <v>849162</v>
      </c>
      <c r="Y27" s="2"/>
    </row>
    <row r="28" spans="2:25" ht="19.5" customHeight="1">
      <c r="B28" s="28" t="s">
        <v>142</v>
      </c>
      <c r="C28" s="4"/>
      <c r="E28" s="52" t="s">
        <v>143</v>
      </c>
      <c r="F28" s="52"/>
      <c r="G28" s="57"/>
      <c r="H28" s="23">
        <v>0</v>
      </c>
      <c r="I28" s="227">
        <v>65</v>
      </c>
      <c r="J28" s="51">
        <v>0</v>
      </c>
      <c r="K28" s="21">
        <v>0</v>
      </c>
      <c r="L28" s="21">
        <v>1</v>
      </c>
      <c r="M28" s="21">
        <v>0</v>
      </c>
      <c r="N28" s="21">
        <v>0</v>
      </c>
      <c r="O28" s="21">
        <v>0</v>
      </c>
      <c r="P28" s="21">
        <v>0</v>
      </c>
      <c r="Q28" s="21">
        <v>120</v>
      </c>
      <c r="R28" s="21">
        <v>0</v>
      </c>
      <c r="S28" s="21">
        <v>0</v>
      </c>
      <c r="T28" s="21">
        <v>0</v>
      </c>
      <c r="U28" s="21">
        <v>0</v>
      </c>
      <c r="V28" s="21">
        <v>64</v>
      </c>
      <c r="W28" s="21">
        <v>0</v>
      </c>
      <c r="X28" s="63">
        <f t="shared" si="0"/>
        <v>250</v>
      </c>
      <c r="Y28" s="2"/>
    </row>
    <row r="29" spans="2:25" ht="19.5" customHeight="1">
      <c r="B29" s="2"/>
      <c r="C29" s="17"/>
      <c r="D29" s="15"/>
      <c r="E29" s="15" t="s">
        <v>144</v>
      </c>
      <c r="F29" s="15"/>
      <c r="G29" s="44"/>
      <c r="H29" s="14">
        <v>0</v>
      </c>
      <c r="I29" s="49">
        <v>0</v>
      </c>
      <c r="J29" s="17">
        <v>0</v>
      </c>
      <c r="K29" s="18">
        <v>929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8771</v>
      </c>
      <c r="V29" s="18">
        <v>0</v>
      </c>
      <c r="W29" s="18">
        <v>0</v>
      </c>
      <c r="X29" s="64">
        <f t="shared" si="0"/>
        <v>9700</v>
      </c>
      <c r="Y29" s="2"/>
    </row>
    <row r="30" spans="2:25" ht="19.5" customHeight="1">
      <c r="B30" s="14"/>
      <c r="C30" s="17" t="s">
        <v>145</v>
      </c>
      <c r="D30" s="15"/>
      <c r="E30" s="15"/>
      <c r="F30" s="15"/>
      <c r="G30" s="71" t="s">
        <v>146</v>
      </c>
      <c r="H30" s="14">
        <v>90333</v>
      </c>
      <c r="I30" s="49">
        <v>-7894</v>
      </c>
      <c r="J30" s="17">
        <v>2298</v>
      </c>
      <c r="K30" s="18">
        <v>16559</v>
      </c>
      <c r="L30" s="18">
        <v>27753</v>
      </c>
      <c r="M30" s="18">
        <v>56891</v>
      </c>
      <c r="N30" s="18">
        <v>71598</v>
      </c>
      <c r="O30" s="18">
        <v>0</v>
      </c>
      <c r="P30" s="18">
        <v>3898</v>
      </c>
      <c r="Q30" s="18">
        <v>203566</v>
      </c>
      <c r="R30" s="18">
        <v>11006</v>
      </c>
      <c r="S30" s="18">
        <v>-48262</v>
      </c>
      <c r="T30" s="18">
        <v>51076</v>
      </c>
      <c r="U30" s="18">
        <v>-247</v>
      </c>
      <c r="V30" s="18">
        <v>0</v>
      </c>
      <c r="W30" s="18">
        <v>35351</v>
      </c>
      <c r="X30" s="64">
        <f t="shared" si="0"/>
        <v>513926</v>
      </c>
      <c r="Y30" s="2"/>
    </row>
    <row r="31" spans="2:25" ht="19.5" customHeight="1">
      <c r="B31" s="2"/>
      <c r="C31" s="4" t="s">
        <v>147</v>
      </c>
      <c r="D31" s="52"/>
      <c r="E31" s="52"/>
      <c r="F31" s="52"/>
      <c r="G31" s="70" t="s">
        <v>148</v>
      </c>
      <c r="H31" s="23">
        <v>93547</v>
      </c>
      <c r="I31" s="227">
        <v>215851</v>
      </c>
      <c r="J31" s="51">
        <v>22274</v>
      </c>
      <c r="K31" s="21">
        <v>7215</v>
      </c>
      <c r="L31" s="21">
        <v>28968</v>
      </c>
      <c r="M31" s="21">
        <v>663333</v>
      </c>
      <c r="N31" s="21">
        <v>389956</v>
      </c>
      <c r="O31" s="21">
        <v>395023</v>
      </c>
      <c r="P31" s="21">
        <v>101026</v>
      </c>
      <c r="Q31" s="21">
        <v>764031</v>
      </c>
      <c r="R31" s="21">
        <v>9940</v>
      </c>
      <c r="S31" s="21">
        <v>130616</v>
      </c>
      <c r="T31" s="21">
        <v>37890</v>
      </c>
      <c r="U31" s="21">
        <v>34165</v>
      </c>
      <c r="V31" s="21">
        <v>232650</v>
      </c>
      <c r="W31" s="21">
        <v>8197</v>
      </c>
      <c r="X31" s="63">
        <f t="shared" si="0"/>
        <v>3134682</v>
      </c>
      <c r="Y31" s="2"/>
    </row>
    <row r="32" spans="2:25" ht="19.5" customHeight="1">
      <c r="B32" s="2"/>
      <c r="C32" s="4"/>
      <c r="D32" s="52" t="s">
        <v>149</v>
      </c>
      <c r="E32" s="52"/>
      <c r="F32" s="52"/>
      <c r="G32" s="57"/>
      <c r="H32" s="23">
        <v>0</v>
      </c>
      <c r="I32" s="227">
        <v>66900</v>
      </c>
      <c r="J32" s="51">
        <v>0</v>
      </c>
      <c r="K32" s="21">
        <v>0</v>
      </c>
      <c r="L32" s="21">
        <v>0</v>
      </c>
      <c r="M32" s="21">
        <v>219500</v>
      </c>
      <c r="N32" s="21">
        <v>151000</v>
      </c>
      <c r="O32" s="21">
        <v>121300</v>
      </c>
      <c r="P32" s="21">
        <v>0</v>
      </c>
      <c r="Q32" s="21">
        <v>276800</v>
      </c>
      <c r="R32" s="21">
        <v>0</v>
      </c>
      <c r="S32" s="21">
        <v>0</v>
      </c>
      <c r="T32" s="21">
        <v>0</v>
      </c>
      <c r="U32" s="21">
        <v>0</v>
      </c>
      <c r="V32" s="21">
        <v>107900</v>
      </c>
      <c r="W32" s="21">
        <v>0</v>
      </c>
      <c r="X32" s="63">
        <f t="shared" si="0"/>
        <v>943400</v>
      </c>
      <c r="Y32" s="2"/>
    </row>
    <row r="33" spans="2:25" ht="19.5" customHeight="1">
      <c r="B33" s="28" t="s">
        <v>150</v>
      </c>
      <c r="C33" s="4"/>
      <c r="D33" s="52" t="s">
        <v>151</v>
      </c>
      <c r="E33" s="52"/>
      <c r="F33" s="52"/>
      <c r="G33" s="57"/>
      <c r="H33" s="23">
        <v>0</v>
      </c>
      <c r="I33" s="227">
        <v>0</v>
      </c>
      <c r="J33" s="5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63">
        <f t="shared" si="0"/>
        <v>0</v>
      </c>
      <c r="Y33" s="2"/>
    </row>
    <row r="34" spans="2:25" ht="19.5" customHeight="1">
      <c r="B34" s="2"/>
      <c r="C34" s="4"/>
      <c r="D34" s="52" t="s">
        <v>152</v>
      </c>
      <c r="E34" s="52"/>
      <c r="F34" s="52"/>
      <c r="G34" s="57"/>
      <c r="H34" s="23">
        <v>93547</v>
      </c>
      <c r="I34" s="227">
        <v>79441</v>
      </c>
      <c r="J34" s="51">
        <v>21374</v>
      </c>
      <c r="K34" s="21">
        <v>6651</v>
      </c>
      <c r="L34" s="21">
        <v>28577</v>
      </c>
      <c r="M34" s="21">
        <v>195064</v>
      </c>
      <c r="N34" s="21">
        <v>37529</v>
      </c>
      <c r="O34" s="21">
        <v>90690</v>
      </c>
      <c r="P34" s="21">
        <v>22269</v>
      </c>
      <c r="Q34" s="21">
        <v>169708</v>
      </c>
      <c r="R34" s="21">
        <v>9308</v>
      </c>
      <c r="S34" s="21">
        <v>14329</v>
      </c>
      <c r="T34" s="21">
        <v>27890</v>
      </c>
      <c r="U34" s="21">
        <v>33565</v>
      </c>
      <c r="V34" s="21">
        <v>19223</v>
      </c>
      <c r="W34" s="21">
        <v>8197</v>
      </c>
      <c r="X34" s="63">
        <f t="shared" si="0"/>
        <v>857362</v>
      </c>
      <c r="Y34" s="2"/>
    </row>
    <row r="35" spans="2:25" ht="19.5" customHeight="1">
      <c r="B35" s="2"/>
      <c r="C35" s="4"/>
      <c r="D35" s="52" t="s">
        <v>153</v>
      </c>
      <c r="E35" s="52"/>
      <c r="F35" s="52"/>
      <c r="G35" s="57"/>
      <c r="H35" s="23">
        <v>0</v>
      </c>
      <c r="I35" s="227">
        <v>0</v>
      </c>
      <c r="J35" s="5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63">
        <f t="shared" si="0"/>
        <v>0</v>
      </c>
      <c r="Y35" s="2"/>
    </row>
    <row r="36" spans="2:25" ht="19.5" customHeight="1">
      <c r="B36" s="28" t="s">
        <v>154</v>
      </c>
      <c r="C36" s="4"/>
      <c r="D36" s="52" t="s">
        <v>155</v>
      </c>
      <c r="E36" s="52"/>
      <c r="F36" s="52"/>
      <c r="G36" s="57"/>
      <c r="H36" s="23">
        <v>0</v>
      </c>
      <c r="I36" s="227">
        <v>0</v>
      </c>
      <c r="J36" s="5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63">
        <f t="shared" si="0"/>
        <v>0</v>
      </c>
      <c r="Y36" s="2"/>
    </row>
    <row r="37" spans="2:25" ht="19.5" customHeight="1">
      <c r="B37" s="2"/>
      <c r="C37" s="4"/>
      <c r="D37" s="52" t="s">
        <v>156</v>
      </c>
      <c r="E37" s="52"/>
      <c r="F37" s="52"/>
      <c r="G37" s="57"/>
      <c r="H37" s="23">
        <v>0</v>
      </c>
      <c r="I37" s="227">
        <v>58700</v>
      </c>
      <c r="J37" s="51">
        <v>0</v>
      </c>
      <c r="K37" s="21">
        <v>0</v>
      </c>
      <c r="L37" s="21">
        <v>0</v>
      </c>
      <c r="M37" s="21">
        <v>200990</v>
      </c>
      <c r="N37" s="21">
        <v>128020</v>
      </c>
      <c r="O37" s="21">
        <v>109830</v>
      </c>
      <c r="P37" s="21">
        <v>0</v>
      </c>
      <c r="Q37" s="21">
        <v>254873</v>
      </c>
      <c r="R37" s="21">
        <v>0</v>
      </c>
      <c r="S37" s="21">
        <v>0</v>
      </c>
      <c r="T37" s="21">
        <v>0</v>
      </c>
      <c r="U37" s="21">
        <v>0</v>
      </c>
      <c r="V37" s="21">
        <v>90900</v>
      </c>
      <c r="W37" s="21">
        <v>0</v>
      </c>
      <c r="X37" s="63">
        <f t="shared" si="0"/>
        <v>843313</v>
      </c>
      <c r="Y37" s="2"/>
    </row>
    <row r="38" spans="2:25" ht="19.5" customHeight="1">
      <c r="B38" s="2"/>
      <c r="C38" s="4"/>
      <c r="D38" s="52" t="s">
        <v>157</v>
      </c>
      <c r="E38" s="52"/>
      <c r="F38" s="52"/>
      <c r="G38" s="57"/>
      <c r="H38" s="23">
        <v>0</v>
      </c>
      <c r="I38" s="227">
        <v>0</v>
      </c>
      <c r="J38" s="51">
        <v>0</v>
      </c>
      <c r="K38" s="21">
        <v>0</v>
      </c>
      <c r="L38" s="21">
        <v>0</v>
      </c>
      <c r="M38" s="21">
        <v>0</v>
      </c>
      <c r="N38" s="21">
        <v>38279</v>
      </c>
      <c r="O38" s="21">
        <v>24255</v>
      </c>
      <c r="P38" s="21">
        <v>0</v>
      </c>
      <c r="Q38" s="21">
        <v>0</v>
      </c>
      <c r="R38" s="21">
        <v>0</v>
      </c>
      <c r="S38" s="21">
        <v>20377</v>
      </c>
      <c r="T38" s="21">
        <v>0</v>
      </c>
      <c r="U38" s="21">
        <v>0</v>
      </c>
      <c r="V38" s="21">
        <v>8250</v>
      </c>
      <c r="W38" s="21">
        <v>0</v>
      </c>
      <c r="X38" s="63">
        <f t="shared" si="0"/>
        <v>91161</v>
      </c>
      <c r="Y38" s="2"/>
    </row>
    <row r="39" spans="2:25" ht="19.5" customHeight="1">
      <c r="B39" s="28" t="s">
        <v>158</v>
      </c>
      <c r="C39" s="4"/>
      <c r="D39" s="52" t="s">
        <v>159</v>
      </c>
      <c r="E39" s="52"/>
      <c r="F39" s="52"/>
      <c r="G39" s="57"/>
      <c r="H39" s="23">
        <v>0</v>
      </c>
      <c r="I39" s="227">
        <v>6774</v>
      </c>
      <c r="J39" s="51">
        <v>900</v>
      </c>
      <c r="K39" s="21">
        <v>564</v>
      </c>
      <c r="L39" s="21">
        <v>391</v>
      </c>
      <c r="M39" s="21">
        <v>36196</v>
      </c>
      <c r="N39" s="21">
        <v>28110</v>
      </c>
      <c r="O39" s="21">
        <v>47133</v>
      </c>
      <c r="P39" s="21">
        <v>1500</v>
      </c>
      <c r="Q39" s="21">
        <v>55389</v>
      </c>
      <c r="R39" s="21">
        <v>632</v>
      </c>
      <c r="S39" s="21">
        <v>87882</v>
      </c>
      <c r="T39" s="21">
        <v>0</v>
      </c>
      <c r="U39" s="21">
        <v>0</v>
      </c>
      <c r="V39" s="21">
        <v>2850</v>
      </c>
      <c r="W39" s="21">
        <v>0</v>
      </c>
      <c r="X39" s="63">
        <f t="shared" si="0"/>
        <v>268321</v>
      </c>
      <c r="Y39" s="2"/>
    </row>
    <row r="40" spans="2:25" ht="19.5" customHeight="1">
      <c r="B40" s="2"/>
      <c r="C40" s="17"/>
      <c r="D40" s="15" t="s">
        <v>160</v>
      </c>
      <c r="E40" s="15"/>
      <c r="F40" s="15"/>
      <c r="G40" s="44"/>
      <c r="H40" s="14">
        <v>0</v>
      </c>
      <c r="I40" s="49">
        <v>4036</v>
      </c>
      <c r="J40" s="17">
        <v>0</v>
      </c>
      <c r="K40" s="18">
        <v>0</v>
      </c>
      <c r="L40" s="18">
        <v>0</v>
      </c>
      <c r="M40" s="18">
        <v>11583</v>
      </c>
      <c r="N40" s="18">
        <v>7018</v>
      </c>
      <c r="O40" s="18">
        <v>1815</v>
      </c>
      <c r="P40" s="18">
        <v>77257</v>
      </c>
      <c r="Q40" s="18">
        <v>7261</v>
      </c>
      <c r="R40" s="18">
        <v>0</v>
      </c>
      <c r="S40" s="18">
        <v>8028</v>
      </c>
      <c r="T40" s="18">
        <v>10000</v>
      </c>
      <c r="U40" s="18">
        <v>600</v>
      </c>
      <c r="V40" s="18">
        <v>3527</v>
      </c>
      <c r="W40" s="18">
        <v>0</v>
      </c>
      <c r="X40" s="64">
        <f t="shared" si="0"/>
        <v>131125</v>
      </c>
      <c r="Y40" s="2"/>
    </row>
    <row r="41" spans="2:25" ht="19.5" customHeight="1">
      <c r="B41" s="2"/>
      <c r="C41" s="4" t="s">
        <v>161</v>
      </c>
      <c r="D41" s="52"/>
      <c r="E41" s="52"/>
      <c r="F41" s="52"/>
      <c r="G41" s="70" t="s">
        <v>162</v>
      </c>
      <c r="H41" s="23">
        <v>183849</v>
      </c>
      <c r="I41" s="227">
        <v>215851</v>
      </c>
      <c r="J41" s="51">
        <v>22274</v>
      </c>
      <c r="K41" s="21">
        <v>23619</v>
      </c>
      <c r="L41" s="21">
        <v>56890</v>
      </c>
      <c r="M41" s="21">
        <v>663333</v>
      </c>
      <c r="N41" s="21">
        <v>412868</v>
      </c>
      <c r="O41" s="21">
        <v>398241</v>
      </c>
      <c r="P41" s="21">
        <v>100950</v>
      </c>
      <c r="Q41" s="21">
        <v>903719</v>
      </c>
      <c r="R41" s="21">
        <v>21901</v>
      </c>
      <c r="S41" s="21">
        <v>46838</v>
      </c>
      <c r="T41" s="21">
        <v>84962</v>
      </c>
      <c r="U41" s="21">
        <v>33565</v>
      </c>
      <c r="V41" s="21">
        <v>224971</v>
      </c>
      <c r="W41" s="21">
        <v>43548</v>
      </c>
      <c r="X41" s="63">
        <f t="shared" si="0"/>
        <v>3437379</v>
      </c>
      <c r="Y41" s="2"/>
    </row>
    <row r="42" spans="2:25" ht="19.5" customHeight="1">
      <c r="B42" s="28" t="s">
        <v>134</v>
      </c>
      <c r="C42" s="4"/>
      <c r="D42" t="s">
        <v>163</v>
      </c>
      <c r="E42" s="52"/>
      <c r="F42" s="52"/>
      <c r="G42" s="57"/>
      <c r="H42" s="23">
        <v>0</v>
      </c>
      <c r="I42" s="227">
        <v>160431</v>
      </c>
      <c r="J42" s="51">
        <v>0</v>
      </c>
      <c r="K42" s="21">
        <v>0</v>
      </c>
      <c r="L42" s="21">
        <v>1298</v>
      </c>
      <c r="M42" s="21">
        <v>481184</v>
      </c>
      <c r="N42" s="21">
        <v>319197</v>
      </c>
      <c r="O42" s="21">
        <v>314347</v>
      </c>
      <c r="P42" s="21">
        <v>2873</v>
      </c>
      <c r="Q42" s="21">
        <v>616902</v>
      </c>
      <c r="R42" s="21">
        <v>0</v>
      </c>
      <c r="S42" s="21">
        <v>2119</v>
      </c>
      <c r="T42" s="21">
        <v>0</v>
      </c>
      <c r="U42" s="21">
        <v>0</v>
      </c>
      <c r="V42" s="21">
        <v>213250</v>
      </c>
      <c r="W42" s="21">
        <v>0</v>
      </c>
      <c r="X42" s="63">
        <f t="shared" si="0"/>
        <v>2111601</v>
      </c>
      <c r="Y42" s="2"/>
    </row>
    <row r="43" spans="2:25" ht="19.5" customHeight="1">
      <c r="B43" s="2"/>
      <c r="C43" s="4"/>
      <c r="E43" s="52" t="s">
        <v>164</v>
      </c>
      <c r="F43" s="52"/>
      <c r="G43" s="57"/>
      <c r="H43" s="23">
        <v>0</v>
      </c>
      <c r="I43" s="227">
        <v>0</v>
      </c>
      <c r="J43" s="51">
        <v>0</v>
      </c>
      <c r="K43" s="21">
        <v>0</v>
      </c>
      <c r="L43" s="21">
        <v>0</v>
      </c>
      <c r="M43" s="21">
        <v>4853</v>
      </c>
      <c r="N43" s="21">
        <v>0</v>
      </c>
      <c r="O43" s="21">
        <v>31964</v>
      </c>
      <c r="P43" s="21">
        <v>0</v>
      </c>
      <c r="Q43" s="21">
        <v>1330</v>
      </c>
      <c r="R43" s="21">
        <v>0</v>
      </c>
      <c r="S43" s="21">
        <v>0</v>
      </c>
      <c r="T43" s="21">
        <v>0</v>
      </c>
      <c r="U43" s="21">
        <v>0</v>
      </c>
      <c r="V43" s="21">
        <v>4268</v>
      </c>
      <c r="W43" s="21">
        <v>0</v>
      </c>
      <c r="X43" s="63">
        <f t="shared" si="0"/>
        <v>42415</v>
      </c>
      <c r="Y43" s="2"/>
    </row>
    <row r="44" spans="2:25" ht="19.5" customHeight="1">
      <c r="B44" s="2"/>
      <c r="C44" s="4"/>
      <c r="D44" s="52"/>
      <c r="E44" s="52" t="s">
        <v>165</v>
      </c>
      <c r="F44" s="52"/>
      <c r="G44" s="57"/>
      <c r="H44" s="23">
        <v>0</v>
      </c>
      <c r="I44" s="227">
        <v>4818</v>
      </c>
      <c r="J44" s="51">
        <v>0</v>
      </c>
      <c r="K44" s="21">
        <v>0</v>
      </c>
      <c r="L44" s="21">
        <v>0</v>
      </c>
      <c r="M44" s="21">
        <v>19499</v>
      </c>
      <c r="N44" s="21">
        <v>10726</v>
      </c>
      <c r="O44" s="21">
        <v>5936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2736</v>
      </c>
      <c r="W44" s="21">
        <v>0</v>
      </c>
      <c r="X44" s="63">
        <f t="shared" si="0"/>
        <v>43715</v>
      </c>
      <c r="Y44" s="2"/>
    </row>
    <row r="45" spans="2:25" ht="19.5" customHeight="1">
      <c r="B45" s="28" t="s">
        <v>125</v>
      </c>
      <c r="C45" s="4"/>
      <c r="D45" s="52" t="s">
        <v>166</v>
      </c>
      <c r="E45" s="52"/>
      <c r="F45" s="52"/>
      <c r="G45" s="70" t="s">
        <v>483</v>
      </c>
      <c r="H45" s="23">
        <v>183849</v>
      </c>
      <c r="I45" s="227">
        <v>55420</v>
      </c>
      <c r="J45" s="51">
        <v>22274</v>
      </c>
      <c r="K45" s="21">
        <v>23619</v>
      </c>
      <c r="L45" s="21">
        <v>55592</v>
      </c>
      <c r="M45" s="21">
        <v>182149</v>
      </c>
      <c r="N45" s="21">
        <v>93671</v>
      </c>
      <c r="O45" s="21">
        <v>83894</v>
      </c>
      <c r="P45" s="21">
        <v>98077</v>
      </c>
      <c r="Q45" s="21">
        <v>286817</v>
      </c>
      <c r="R45" s="21">
        <v>21901</v>
      </c>
      <c r="S45" s="21">
        <v>44719</v>
      </c>
      <c r="T45" s="21">
        <v>84962</v>
      </c>
      <c r="U45" s="21">
        <v>33565</v>
      </c>
      <c r="V45" s="21">
        <v>11721</v>
      </c>
      <c r="W45" s="21">
        <v>43548</v>
      </c>
      <c r="X45" s="63">
        <f t="shared" si="0"/>
        <v>1325778</v>
      </c>
      <c r="Y45" s="2"/>
    </row>
    <row r="46" spans="2:25" ht="19.5" customHeight="1">
      <c r="B46" s="2"/>
      <c r="C46" s="4"/>
      <c r="D46" s="52" t="s">
        <v>167</v>
      </c>
      <c r="E46" s="52"/>
      <c r="F46" s="52"/>
      <c r="G46" s="70"/>
      <c r="H46" s="23">
        <v>0</v>
      </c>
      <c r="I46" s="227">
        <v>0</v>
      </c>
      <c r="J46" s="5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63">
        <f t="shared" si="0"/>
        <v>0</v>
      </c>
      <c r="Y46" s="2"/>
    </row>
    <row r="47" spans="2:25" ht="19.5" customHeight="1">
      <c r="B47" s="2"/>
      <c r="C47" s="4"/>
      <c r="D47" s="52" t="s">
        <v>168</v>
      </c>
      <c r="E47" s="52"/>
      <c r="F47" s="52"/>
      <c r="G47" s="57"/>
      <c r="H47" s="23">
        <v>0</v>
      </c>
      <c r="I47" s="227">
        <v>0</v>
      </c>
      <c r="J47" s="5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63">
        <f t="shared" si="0"/>
        <v>0</v>
      </c>
      <c r="Y47" s="2"/>
    </row>
    <row r="48" spans="2:25" ht="19.5" customHeight="1">
      <c r="B48" s="28" t="s">
        <v>142</v>
      </c>
      <c r="C48" s="17"/>
      <c r="D48" s="15" t="s">
        <v>169</v>
      </c>
      <c r="E48" s="15"/>
      <c r="F48" s="15"/>
      <c r="G48" s="44"/>
      <c r="H48" s="14">
        <v>0</v>
      </c>
      <c r="I48" s="49">
        <v>0</v>
      </c>
      <c r="J48" s="17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64">
        <f t="shared" si="0"/>
        <v>0</v>
      </c>
      <c r="Y48" s="2"/>
    </row>
    <row r="49" spans="2:25" ht="19.5" customHeight="1">
      <c r="B49" s="14"/>
      <c r="C49" s="17" t="s">
        <v>170</v>
      </c>
      <c r="D49" s="15"/>
      <c r="E49" s="15"/>
      <c r="F49" s="15"/>
      <c r="G49" s="71" t="s">
        <v>171</v>
      </c>
      <c r="H49" s="14">
        <v>-90302</v>
      </c>
      <c r="I49" s="49">
        <v>0</v>
      </c>
      <c r="J49" s="17">
        <v>0</v>
      </c>
      <c r="K49" s="18">
        <v>-16404</v>
      </c>
      <c r="L49" s="18">
        <v>-27922</v>
      </c>
      <c r="M49" s="18">
        <v>0</v>
      </c>
      <c r="N49" s="18">
        <v>-22912</v>
      </c>
      <c r="O49" s="18">
        <v>-3218</v>
      </c>
      <c r="P49" s="18">
        <v>76</v>
      </c>
      <c r="Q49" s="18">
        <v>-139688</v>
      </c>
      <c r="R49" s="18">
        <v>-11961</v>
      </c>
      <c r="S49" s="18">
        <v>83778</v>
      </c>
      <c r="T49" s="18">
        <v>-47072</v>
      </c>
      <c r="U49" s="18">
        <v>600</v>
      </c>
      <c r="V49" s="18">
        <v>7679</v>
      </c>
      <c r="W49" s="18">
        <v>-35351</v>
      </c>
      <c r="X49" s="64">
        <f t="shared" si="0"/>
        <v>-302697</v>
      </c>
      <c r="Y49" s="2"/>
    </row>
    <row r="50" spans="2:25" ht="19.5" customHeight="1">
      <c r="B50" s="14">
        <v>3</v>
      </c>
      <c r="C50" s="15" t="s">
        <v>172</v>
      </c>
      <c r="D50" s="15"/>
      <c r="E50" s="15"/>
      <c r="F50" s="15"/>
      <c r="G50" s="71" t="s">
        <v>173</v>
      </c>
      <c r="H50" s="14">
        <v>31</v>
      </c>
      <c r="I50" s="49">
        <v>-7894</v>
      </c>
      <c r="J50" s="17">
        <v>2298</v>
      </c>
      <c r="K50" s="18">
        <v>155</v>
      </c>
      <c r="L50" s="18">
        <v>-169</v>
      </c>
      <c r="M50" s="18">
        <v>56891</v>
      </c>
      <c r="N50" s="18">
        <v>48686</v>
      </c>
      <c r="O50" s="18">
        <v>-3218</v>
      </c>
      <c r="P50" s="18">
        <v>3974</v>
      </c>
      <c r="Q50" s="18">
        <v>63878</v>
      </c>
      <c r="R50" s="18">
        <v>-955</v>
      </c>
      <c r="S50" s="18">
        <v>35516</v>
      </c>
      <c r="T50" s="18">
        <v>4004</v>
      </c>
      <c r="U50" s="18">
        <v>353</v>
      </c>
      <c r="V50" s="18">
        <v>7679</v>
      </c>
      <c r="W50" s="18">
        <v>0</v>
      </c>
      <c r="X50" s="64">
        <f t="shared" si="0"/>
        <v>211229</v>
      </c>
      <c r="Y50" s="2"/>
    </row>
    <row r="51" spans="2:25" ht="19.5" customHeight="1">
      <c r="B51" s="14">
        <v>4</v>
      </c>
      <c r="C51" s="15" t="s">
        <v>174</v>
      </c>
      <c r="D51" s="15"/>
      <c r="E51" s="15"/>
      <c r="F51" s="15"/>
      <c r="G51" s="71" t="s">
        <v>175</v>
      </c>
      <c r="H51" s="14">
        <v>20</v>
      </c>
      <c r="I51" s="49">
        <v>0</v>
      </c>
      <c r="J51" s="17">
        <v>0</v>
      </c>
      <c r="K51" s="18">
        <v>0</v>
      </c>
      <c r="L51" s="18">
        <v>0</v>
      </c>
      <c r="M51" s="18">
        <v>56891</v>
      </c>
      <c r="N51" s="18">
        <v>38732</v>
      </c>
      <c r="O51" s="18">
        <v>25178</v>
      </c>
      <c r="P51" s="18">
        <v>0</v>
      </c>
      <c r="Q51" s="18">
        <v>57037</v>
      </c>
      <c r="R51" s="18">
        <v>0</v>
      </c>
      <c r="S51" s="18">
        <v>20377</v>
      </c>
      <c r="T51" s="18">
        <v>53</v>
      </c>
      <c r="U51" s="18">
        <v>0</v>
      </c>
      <c r="V51" s="18">
        <v>8361</v>
      </c>
      <c r="W51" s="18">
        <v>0</v>
      </c>
      <c r="X51" s="64">
        <f t="shared" si="0"/>
        <v>206649</v>
      </c>
      <c r="Y51" s="2"/>
    </row>
    <row r="52" spans="2:25" ht="19.5" customHeight="1">
      <c r="B52" s="2">
        <v>5</v>
      </c>
      <c r="C52" s="15" t="s">
        <v>176</v>
      </c>
      <c r="D52" s="15"/>
      <c r="E52" s="15"/>
      <c r="F52" s="15"/>
      <c r="G52" s="71" t="s">
        <v>177</v>
      </c>
      <c r="H52" s="14">
        <v>136</v>
      </c>
      <c r="I52" s="49">
        <v>9250</v>
      </c>
      <c r="J52" s="17">
        <v>5350</v>
      </c>
      <c r="K52" s="18">
        <v>20</v>
      </c>
      <c r="L52" s="18">
        <v>586</v>
      </c>
      <c r="M52" s="18">
        <v>0</v>
      </c>
      <c r="N52" s="18">
        <v>41932</v>
      </c>
      <c r="O52" s="18">
        <v>45747</v>
      </c>
      <c r="P52" s="18">
        <v>4473</v>
      </c>
      <c r="Q52" s="18">
        <v>29763</v>
      </c>
      <c r="R52" s="18">
        <v>5388</v>
      </c>
      <c r="S52" s="18">
        <v>19602</v>
      </c>
      <c r="T52" s="18">
        <v>3712</v>
      </c>
      <c r="U52" s="18">
        <v>2226</v>
      </c>
      <c r="V52" s="18">
        <v>1865</v>
      </c>
      <c r="W52" s="18">
        <v>0</v>
      </c>
      <c r="X52" s="64">
        <f t="shared" si="0"/>
        <v>170050</v>
      </c>
      <c r="Y52" s="2"/>
    </row>
    <row r="53" spans="2:25" ht="19.5" customHeight="1">
      <c r="B53" s="16"/>
      <c r="C53" s="15" t="s">
        <v>178</v>
      </c>
      <c r="D53" s="15"/>
      <c r="E53" s="15"/>
      <c r="F53" s="15"/>
      <c r="G53" s="44"/>
      <c r="H53" s="14">
        <v>0</v>
      </c>
      <c r="I53" s="49">
        <v>0</v>
      </c>
      <c r="J53" s="17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64">
        <f t="shared" si="0"/>
        <v>0</v>
      </c>
      <c r="Y53" s="2"/>
    </row>
    <row r="54" spans="2:25" ht="19.5" customHeight="1">
      <c r="B54" s="14">
        <v>6</v>
      </c>
      <c r="C54" s="15" t="s">
        <v>179</v>
      </c>
      <c r="D54" s="15"/>
      <c r="E54" s="15"/>
      <c r="F54" s="15"/>
      <c r="G54" s="71" t="s">
        <v>180</v>
      </c>
      <c r="H54" s="14">
        <v>0</v>
      </c>
      <c r="I54" s="49">
        <v>0</v>
      </c>
      <c r="J54" s="17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64">
        <f t="shared" si="0"/>
        <v>0</v>
      </c>
      <c r="Y54" s="2"/>
    </row>
    <row r="55" spans="2:25" ht="19.5" customHeight="1">
      <c r="B55" s="14">
        <v>7</v>
      </c>
      <c r="C55" s="15" t="s">
        <v>181</v>
      </c>
      <c r="D55" s="15"/>
      <c r="E55" s="15"/>
      <c r="F55" s="15"/>
      <c r="G55" s="71" t="s">
        <v>182</v>
      </c>
      <c r="H55" s="14">
        <v>147</v>
      </c>
      <c r="I55" s="49">
        <v>1356</v>
      </c>
      <c r="J55" s="17">
        <v>7648</v>
      </c>
      <c r="K55" s="18">
        <v>175</v>
      </c>
      <c r="L55" s="18">
        <v>417</v>
      </c>
      <c r="M55" s="18">
        <v>0</v>
      </c>
      <c r="N55" s="18">
        <v>51886</v>
      </c>
      <c r="O55" s="18">
        <v>17351</v>
      </c>
      <c r="P55" s="18">
        <v>8447</v>
      </c>
      <c r="Q55" s="18">
        <v>36604</v>
      </c>
      <c r="R55" s="18">
        <v>4433</v>
      </c>
      <c r="S55" s="18">
        <v>34741</v>
      </c>
      <c r="T55" s="18">
        <v>7663</v>
      </c>
      <c r="U55" s="18">
        <v>2579</v>
      </c>
      <c r="V55" s="18">
        <v>1183</v>
      </c>
      <c r="W55" s="18">
        <v>0</v>
      </c>
      <c r="X55" s="64">
        <f t="shared" si="0"/>
        <v>174630</v>
      </c>
      <c r="Y55" s="2"/>
    </row>
    <row r="56" spans="2:25" ht="19.5" customHeight="1">
      <c r="B56" s="14">
        <v>8</v>
      </c>
      <c r="C56" s="15" t="s">
        <v>183</v>
      </c>
      <c r="D56" s="15"/>
      <c r="E56" s="15"/>
      <c r="F56" s="15"/>
      <c r="G56" s="44"/>
      <c r="H56" s="14">
        <v>0</v>
      </c>
      <c r="I56" s="49">
        <v>52950</v>
      </c>
      <c r="J56" s="17">
        <v>0</v>
      </c>
      <c r="K56" s="18">
        <v>0</v>
      </c>
      <c r="L56" s="18">
        <v>0</v>
      </c>
      <c r="M56" s="18">
        <v>0</v>
      </c>
      <c r="N56" s="18">
        <v>11400</v>
      </c>
      <c r="O56" s="18">
        <v>96338</v>
      </c>
      <c r="P56" s="18">
        <v>0</v>
      </c>
      <c r="Q56" s="18">
        <v>146335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64">
        <f t="shared" si="0"/>
        <v>307023</v>
      </c>
      <c r="Y56" s="2"/>
    </row>
    <row r="57" spans="2:25" ht="19.5" customHeight="1">
      <c r="B57" s="14">
        <v>9</v>
      </c>
      <c r="C57" s="15" t="s">
        <v>184</v>
      </c>
      <c r="D57" s="15"/>
      <c r="E57" s="15"/>
      <c r="F57" s="15"/>
      <c r="G57" s="71" t="s">
        <v>185</v>
      </c>
      <c r="H57" s="14">
        <v>0</v>
      </c>
      <c r="I57" s="49">
        <v>50</v>
      </c>
      <c r="J57" s="17">
        <v>0</v>
      </c>
      <c r="K57" s="18">
        <v>0</v>
      </c>
      <c r="L57" s="18">
        <v>0</v>
      </c>
      <c r="M57" s="18">
        <v>0</v>
      </c>
      <c r="N57" s="18">
        <v>1002</v>
      </c>
      <c r="O57" s="18">
        <v>721</v>
      </c>
      <c r="P57" s="18">
        <v>0</v>
      </c>
      <c r="Q57" s="18">
        <v>15</v>
      </c>
      <c r="R57" s="18">
        <v>0</v>
      </c>
      <c r="S57" s="18">
        <v>0</v>
      </c>
      <c r="T57" s="18">
        <v>4221</v>
      </c>
      <c r="U57" s="18">
        <v>0</v>
      </c>
      <c r="V57" s="18">
        <v>0</v>
      </c>
      <c r="W57" s="18">
        <v>0</v>
      </c>
      <c r="X57" s="64">
        <f t="shared" si="0"/>
        <v>6009</v>
      </c>
      <c r="Y57" s="2"/>
    </row>
    <row r="58" spans="2:25" ht="19.5" customHeight="1">
      <c r="B58" s="2">
        <v>10</v>
      </c>
      <c r="C58" t="s">
        <v>186</v>
      </c>
      <c r="F58" s="279" t="s">
        <v>187</v>
      </c>
      <c r="G58" s="57"/>
      <c r="H58" s="23">
        <v>147</v>
      </c>
      <c r="I58" s="227">
        <v>1306</v>
      </c>
      <c r="J58" s="51">
        <v>7648</v>
      </c>
      <c r="K58" s="21">
        <v>175</v>
      </c>
      <c r="L58" s="21">
        <v>417</v>
      </c>
      <c r="M58" s="21">
        <v>0</v>
      </c>
      <c r="N58" s="21">
        <v>50884</v>
      </c>
      <c r="O58" s="21">
        <v>16630</v>
      </c>
      <c r="P58" s="21">
        <v>8447</v>
      </c>
      <c r="Q58" s="21">
        <v>36589</v>
      </c>
      <c r="R58" s="21">
        <v>4433</v>
      </c>
      <c r="S58" s="21">
        <v>34741</v>
      </c>
      <c r="T58" s="21">
        <v>3442</v>
      </c>
      <c r="U58" s="21">
        <v>2579</v>
      </c>
      <c r="V58" s="21">
        <v>1183</v>
      </c>
      <c r="W58" s="21">
        <v>0</v>
      </c>
      <c r="X58" s="63">
        <f t="shared" si="0"/>
        <v>168621</v>
      </c>
      <c r="Y58" s="2"/>
    </row>
    <row r="59" spans="2:25" ht="19.5" customHeight="1">
      <c r="B59" s="315" t="s">
        <v>188</v>
      </c>
      <c r="C59" s="316"/>
      <c r="D59" s="15"/>
      <c r="E59" s="15"/>
      <c r="F59" s="65" t="s">
        <v>189</v>
      </c>
      <c r="G59" s="44"/>
      <c r="H59" s="14">
        <v>0</v>
      </c>
      <c r="I59" s="49">
        <v>0</v>
      </c>
      <c r="J59" s="17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64">
        <f t="shared" si="0"/>
        <v>0</v>
      </c>
      <c r="Y59" s="2"/>
    </row>
    <row r="60" spans="2:26" ht="19.5" customHeight="1">
      <c r="B60" s="14">
        <v>11</v>
      </c>
      <c r="C60" s="15" t="s">
        <v>190</v>
      </c>
      <c r="D60" s="15"/>
      <c r="E60" s="15"/>
      <c r="F60" s="15"/>
      <c r="G60" s="44"/>
      <c r="H60" s="188">
        <f aca="true" t="shared" si="1" ref="H60:X60">ROUND(H9/(H20+H45)*100,1)</f>
        <v>81.4</v>
      </c>
      <c r="I60" s="228">
        <f t="shared" si="1"/>
        <v>65.1</v>
      </c>
      <c r="J60" s="266">
        <f t="shared" si="1"/>
        <v>72.5</v>
      </c>
      <c r="K60" s="66">
        <f t="shared" si="1"/>
        <v>90.2</v>
      </c>
      <c r="L60" s="66">
        <f t="shared" si="1"/>
        <v>80.6</v>
      </c>
      <c r="M60" s="66">
        <f t="shared" si="1"/>
        <v>80.5</v>
      </c>
      <c r="N60" s="66">
        <f t="shared" si="1"/>
        <v>92.3</v>
      </c>
      <c r="O60" s="66">
        <f t="shared" si="1"/>
        <v>69.3</v>
      </c>
      <c r="P60" s="66">
        <f t="shared" si="1"/>
        <v>63.1</v>
      </c>
      <c r="Q60" s="66">
        <f t="shared" si="1"/>
        <v>87.5</v>
      </c>
      <c r="R60" s="66">
        <f t="shared" si="1"/>
        <v>88.5</v>
      </c>
      <c r="S60" s="66">
        <f t="shared" si="1"/>
        <v>33.2</v>
      </c>
      <c r="T60" s="66">
        <f t="shared" si="1"/>
        <v>84.1</v>
      </c>
      <c r="U60" s="66">
        <f t="shared" si="1"/>
        <v>58.1</v>
      </c>
      <c r="V60" s="66">
        <f t="shared" si="1"/>
        <v>69.6</v>
      </c>
      <c r="W60" s="66">
        <f t="shared" si="1"/>
        <v>86.9</v>
      </c>
      <c r="X60" s="67">
        <f t="shared" si="1"/>
        <v>78.2</v>
      </c>
      <c r="Y60" s="2"/>
      <c r="Z60" s="68"/>
    </row>
    <row r="61" spans="2:25" ht="19.5" customHeight="1">
      <c r="B61" s="14">
        <v>12</v>
      </c>
      <c r="C61" s="15" t="s">
        <v>191</v>
      </c>
      <c r="D61" s="15"/>
      <c r="E61" s="15"/>
      <c r="F61" s="15"/>
      <c r="G61" s="71" t="s">
        <v>192</v>
      </c>
      <c r="H61" s="14">
        <v>0</v>
      </c>
      <c r="I61" s="49">
        <v>0</v>
      </c>
      <c r="J61" s="17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64">
        <f>SUM(H61:W61)</f>
        <v>0</v>
      </c>
      <c r="Y61" s="2"/>
    </row>
    <row r="62" spans="2:25" ht="19.5" customHeight="1">
      <c r="B62" s="14">
        <v>13</v>
      </c>
      <c r="C62" s="290" t="s">
        <v>488</v>
      </c>
      <c r="D62" s="15"/>
      <c r="E62" s="15"/>
      <c r="F62" s="15"/>
      <c r="G62" s="71" t="s">
        <v>193</v>
      </c>
      <c r="H62" s="14">
        <v>0</v>
      </c>
      <c r="I62" s="49">
        <v>0</v>
      </c>
      <c r="J62" s="17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64">
        <f>SUM(H62:W62)</f>
        <v>0</v>
      </c>
      <c r="Y62" s="2"/>
    </row>
    <row r="63" spans="2:25" ht="19.5" customHeight="1" thickBot="1">
      <c r="B63" s="9">
        <v>14</v>
      </c>
      <c r="C63" s="1" t="s">
        <v>194</v>
      </c>
      <c r="D63" s="1"/>
      <c r="E63" s="1"/>
      <c r="F63" s="1"/>
      <c r="G63" s="43"/>
      <c r="H63" s="9">
        <v>5215508</v>
      </c>
      <c r="I63" s="226">
        <v>1987183</v>
      </c>
      <c r="J63" s="12">
        <v>268810</v>
      </c>
      <c r="K63" s="24">
        <v>462046</v>
      </c>
      <c r="L63" s="24">
        <v>1266200</v>
      </c>
      <c r="M63" s="24">
        <v>6700701</v>
      </c>
      <c r="N63" s="24">
        <v>3476266</v>
      </c>
      <c r="O63" s="24">
        <v>3082055</v>
      </c>
      <c r="P63" s="24">
        <v>1917109</v>
      </c>
      <c r="Q63" s="24">
        <v>8531346</v>
      </c>
      <c r="R63" s="24">
        <v>403594</v>
      </c>
      <c r="S63" s="24">
        <v>1502444</v>
      </c>
      <c r="T63" s="24">
        <v>1675699</v>
      </c>
      <c r="U63" s="24">
        <v>739816</v>
      </c>
      <c r="V63" s="24">
        <v>695292</v>
      </c>
      <c r="W63" s="24">
        <v>402962</v>
      </c>
      <c r="X63" s="62">
        <f>SUM(H63:W63)</f>
        <v>38327031</v>
      </c>
      <c r="Y63" s="2"/>
    </row>
    <row r="64" spans="11:23" ht="17.25">
      <c r="K64" s="69"/>
      <c r="L64" s="69">
        <v>0</v>
      </c>
      <c r="M64" s="69"/>
      <c r="N64" s="69">
        <v>9.85</v>
      </c>
      <c r="O64" s="69"/>
      <c r="P64" s="69"/>
      <c r="Q64" s="69"/>
      <c r="R64" s="69">
        <v>3.89</v>
      </c>
      <c r="S64" s="69">
        <v>0</v>
      </c>
      <c r="T64" s="69">
        <v>10</v>
      </c>
      <c r="U64" s="69">
        <v>0</v>
      </c>
      <c r="V64" s="69"/>
      <c r="W64" s="69">
        <v>8.77</v>
      </c>
    </row>
    <row r="66" spans="11:24" ht="17.25"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</row>
  </sheetData>
  <mergeCells count="1">
    <mergeCell ref="B59:C59"/>
  </mergeCells>
  <printOptions/>
  <pageMargins left="0.5511811023622047" right="0.4724409448818898" top="0.7086614173228347" bottom="0.4724409448818898" header="0.5118110236220472" footer="0.5118110236220472"/>
  <pageSetup fitToHeight="1" fitToWidth="1" horizontalDpi="300" verticalDpi="3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27"/>
  <sheetViews>
    <sheetView showGridLines="0" showZeros="0" zoomScale="75" zoomScaleNormal="75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2.66015625" defaultRowHeight="18"/>
  <cols>
    <col min="1" max="1" width="1.66015625" style="72" customWidth="1"/>
    <col min="2" max="3" width="12.66015625" style="72" customWidth="1"/>
    <col min="4" max="7" width="10.66015625" style="72" customWidth="1"/>
    <col min="8" max="15" width="12.66015625" style="72" customWidth="1"/>
    <col min="16" max="16" width="12.66015625" style="256" customWidth="1"/>
    <col min="17" max="17" width="12.66015625" style="72" customWidth="1"/>
    <col min="19" max="22" width="10.66015625" style="0" customWidth="1"/>
    <col min="31" max="16384" width="12.66015625" style="72" customWidth="1"/>
  </cols>
  <sheetData>
    <row r="1" ht="24" customHeight="1">
      <c r="B1" s="72" t="s">
        <v>0</v>
      </c>
    </row>
    <row r="2" ht="24" customHeight="1"/>
    <row r="3" spans="2:17" ht="24" customHeight="1" thickBot="1">
      <c r="B3" s="73" t="s">
        <v>195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Q3" s="257" t="s">
        <v>412</v>
      </c>
    </row>
    <row r="4" spans="2:17" ht="24" customHeight="1">
      <c r="B4" s="74"/>
      <c r="C4" s="74"/>
      <c r="D4" s="291" t="s">
        <v>56</v>
      </c>
      <c r="E4" s="75" t="s">
        <v>196</v>
      </c>
      <c r="F4" s="75" t="s">
        <v>197</v>
      </c>
      <c r="G4" s="75" t="s">
        <v>198</v>
      </c>
      <c r="H4" s="76"/>
      <c r="I4" s="292" t="s">
        <v>408</v>
      </c>
      <c r="J4" s="77" t="s">
        <v>199</v>
      </c>
      <c r="K4" s="76"/>
      <c r="L4" s="292" t="s">
        <v>200</v>
      </c>
      <c r="M4" s="77"/>
      <c r="N4" s="77"/>
      <c r="O4" s="77"/>
      <c r="P4" s="308"/>
      <c r="Q4" s="303"/>
    </row>
    <row r="5" spans="2:17" ht="24" customHeight="1">
      <c r="B5" s="74"/>
      <c r="C5" s="74"/>
      <c r="D5" s="76"/>
      <c r="E5" s="76"/>
      <c r="F5" s="76"/>
      <c r="G5" s="76"/>
      <c r="H5" s="76"/>
      <c r="I5" s="76"/>
      <c r="J5" s="76"/>
      <c r="K5" s="76"/>
      <c r="L5" s="76"/>
      <c r="M5" s="286"/>
      <c r="N5" s="287"/>
      <c r="O5" s="76"/>
      <c r="P5" s="305"/>
      <c r="Q5" s="304"/>
    </row>
    <row r="6" spans="2:17" ht="24" customHeight="1">
      <c r="B6" s="78" t="s">
        <v>201</v>
      </c>
      <c r="C6" s="78" t="s">
        <v>202</v>
      </c>
      <c r="D6" s="79" t="s">
        <v>203</v>
      </c>
      <c r="E6" s="79" t="s">
        <v>204</v>
      </c>
      <c r="F6" s="79" t="s">
        <v>205</v>
      </c>
      <c r="G6" s="79" t="s">
        <v>206</v>
      </c>
      <c r="H6" s="79" t="s">
        <v>207</v>
      </c>
      <c r="I6" s="269" t="s">
        <v>489</v>
      </c>
      <c r="J6" s="269" t="s">
        <v>464</v>
      </c>
      <c r="K6" s="79" t="s">
        <v>208</v>
      </c>
      <c r="L6" s="79" t="s">
        <v>209</v>
      </c>
      <c r="M6" s="284" t="s">
        <v>409</v>
      </c>
      <c r="N6" s="285" t="s">
        <v>397</v>
      </c>
      <c r="O6" s="79" t="s">
        <v>410</v>
      </c>
      <c r="P6" s="306" t="s">
        <v>206</v>
      </c>
      <c r="Q6" s="307"/>
    </row>
    <row r="7" spans="2:17" ht="24" customHeight="1">
      <c r="B7" s="74"/>
      <c r="C7" s="74"/>
      <c r="D7" s="76"/>
      <c r="E7" s="76"/>
      <c r="F7" s="76"/>
      <c r="G7" s="76"/>
      <c r="H7" s="76"/>
      <c r="I7" s="269" t="s">
        <v>465</v>
      </c>
      <c r="J7" s="269" t="s">
        <v>465</v>
      </c>
      <c r="K7" s="79" t="s">
        <v>210</v>
      </c>
      <c r="L7" s="76"/>
      <c r="M7" s="80" t="s">
        <v>411</v>
      </c>
      <c r="N7" s="80" t="s">
        <v>211</v>
      </c>
      <c r="O7" s="76"/>
      <c r="P7" s="305"/>
      <c r="Q7" s="317" t="s">
        <v>496</v>
      </c>
    </row>
    <row r="8" spans="2:17" ht="24" customHeight="1" thickBot="1">
      <c r="B8" s="81"/>
      <c r="C8" s="81"/>
      <c r="D8" s="82"/>
      <c r="E8" s="82"/>
      <c r="F8" s="82"/>
      <c r="G8" s="82"/>
      <c r="H8" s="82"/>
      <c r="I8" s="270" t="s">
        <v>490</v>
      </c>
      <c r="J8" s="270" t="s">
        <v>466</v>
      </c>
      <c r="K8" s="82"/>
      <c r="L8" s="82"/>
      <c r="M8" s="83"/>
      <c r="N8" s="83"/>
      <c r="O8" s="82"/>
      <c r="P8" s="309"/>
      <c r="Q8" s="318"/>
    </row>
    <row r="9" spans="2:17" ht="24" customHeight="1">
      <c r="B9" s="84" t="s">
        <v>3</v>
      </c>
      <c r="C9" s="119">
        <f>SUM(D9:G9)</f>
        <v>194944</v>
      </c>
      <c r="D9" s="85">
        <v>0</v>
      </c>
      <c r="E9" s="85">
        <v>0</v>
      </c>
      <c r="F9" s="120">
        <v>176135</v>
      </c>
      <c r="G9" s="120">
        <v>18809</v>
      </c>
      <c r="H9" s="120">
        <f>SUM(I9:J9)</f>
        <v>306519</v>
      </c>
      <c r="I9" s="120">
        <v>122670</v>
      </c>
      <c r="J9" s="120">
        <v>183849</v>
      </c>
      <c r="K9" s="120">
        <f>C9+H9</f>
        <v>501463</v>
      </c>
      <c r="L9" s="229">
        <v>260148</v>
      </c>
      <c r="M9" s="230">
        <v>194944</v>
      </c>
      <c r="N9" s="239">
        <v>65204</v>
      </c>
      <c r="O9" s="240">
        <v>0</v>
      </c>
      <c r="P9" s="310">
        <v>241315</v>
      </c>
      <c r="Q9" s="293">
        <v>152142</v>
      </c>
    </row>
    <row r="10" spans="2:17" ht="24" customHeight="1">
      <c r="B10" s="84" t="s">
        <v>4</v>
      </c>
      <c r="C10" s="119">
        <f aca="true" t="shared" si="0" ref="C10:C26">SUM(D10:G10)</f>
        <v>81483</v>
      </c>
      <c r="D10" s="120">
        <v>0</v>
      </c>
      <c r="E10" s="120">
        <v>0</v>
      </c>
      <c r="F10" s="120">
        <v>69303</v>
      </c>
      <c r="G10" s="120">
        <v>12180</v>
      </c>
      <c r="H10" s="120">
        <f aca="true" t="shared" si="1" ref="H10:H24">SUM(I10:J10)</f>
        <v>99774</v>
      </c>
      <c r="I10" s="120">
        <v>44354</v>
      </c>
      <c r="J10" s="120">
        <v>55420</v>
      </c>
      <c r="K10" s="120">
        <f aca="true" t="shared" si="2" ref="K10:K24">C10+H10</f>
        <v>181257</v>
      </c>
      <c r="L10" s="231">
        <v>107676</v>
      </c>
      <c r="M10" s="232">
        <v>73335</v>
      </c>
      <c r="N10" s="121">
        <v>34341</v>
      </c>
      <c r="O10" s="241">
        <v>0</v>
      </c>
      <c r="P10" s="311">
        <v>73581</v>
      </c>
      <c r="Q10" s="259">
        <v>49787</v>
      </c>
    </row>
    <row r="11" spans="2:17" ht="24" customHeight="1">
      <c r="B11" s="255" t="s">
        <v>461</v>
      </c>
      <c r="C11" s="119">
        <f t="shared" si="0"/>
        <v>35822</v>
      </c>
      <c r="D11" s="120">
        <v>4481</v>
      </c>
      <c r="E11" s="120">
        <v>0</v>
      </c>
      <c r="F11" s="120">
        <v>25356</v>
      </c>
      <c r="G11" s="120">
        <v>5985</v>
      </c>
      <c r="H11" s="120">
        <f t="shared" si="1"/>
        <v>36736</v>
      </c>
      <c r="I11" s="120">
        <v>14462</v>
      </c>
      <c r="J11" s="120">
        <v>22274</v>
      </c>
      <c r="K11" s="120">
        <f t="shared" si="2"/>
        <v>72558</v>
      </c>
      <c r="L11" s="231">
        <v>53573</v>
      </c>
      <c r="M11" s="232">
        <v>35822</v>
      </c>
      <c r="N11" s="121">
        <v>17751</v>
      </c>
      <c r="O11" s="241">
        <v>0</v>
      </c>
      <c r="P11" s="311">
        <v>18985</v>
      </c>
      <c r="Q11" s="259">
        <v>18985</v>
      </c>
    </row>
    <row r="12" spans="2:17" ht="24" customHeight="1">
      <c r="B12" s="255" t="s">
        <v>414</v>
      </c>
      <c r="C12" s="88">
        <f t="shared" si="0"/>
        <v>37293</v>
      </c>
      <c r="D12" s="89">
        <v>0</v>
      </c>
      <c r="E12" s="89">
        <v>797</v>
      </c>
      <c r="F12" s="89">
        <v>36496</v>
      </c>
      <c r="G12" s="89">
        <v>0</v>
      </c>
      <c r="H12" s="89">
        <f t="shared" si="1"/>
        <v>35081</v>
      </c>
      <c r="I12" s="89">
        <v>11462</v>
      </c>
      <c r="J12" s="89">
        <v>23619</v>
      </c>
      <c r="K12" s="89">
        <f t="shared" si="2"/>
        <v>72374</v>
      </c>
      <c r="L12" s="233">
        <v>37293</v>
      </c>
      <c r="M12" s="234">
        <v>37293</v>
      </c>
      <c r="N12" s="90">
        <v>0</v>
      </c>
      <c r="O12" s="242">
        <v>0</v>
      </c>
      <c r="P12" s="311">
        <v>35081</v>
      </c>
      <c r="Q12" s="259">
        <v>27468</v>
      </c>
    </row>
    <row r="13" spans="1:17" ht="24" customHeight="1">
      <c r="A13" s="86">
        <v>242055</v>
      </c>
      <c r="B13" s="87" t="s">
        <v>6</v>
      </c>
      <c r="C13" s="88">
        <f t="shared" si="0"/>
        <v>54825</v>
      </c>
      <c r="D13" s="89">
        <v>9632</v>
      </c>
      <c r="E13" s="89">
        <v>0</v>
      </c>
      <c r="F13" s="89">
        <v>41981</v>
      </c>
      <c r="G13" s="89">
        <v>3212</v>
      </c>
      <c r="H13" s="89">
        <f t="shared" si="1"/>
        <v>88937</v>
      </c>
      <c r="I13" s="89">
        <v>33345</v>
      </c>
      <c r="J13" s="89">
        <v>55592</v>
      </c>
      <c r="K13" s="89">
        <f t="shared" si="2"/>
        <v>143762</v>
      </c>
      <c r="L13" s="233">
        <v>86607</v>
      </c>
      <c r="M13" s="234">
        <v>54825</v>
      </c>
      <c r="N13" s="90">
        <v>31782</v>
      </c>
      <c r="O13" s="242">
        <v>0</v>
      </c>
      <c r="P13" s="311">
        <v>57155</v>
      </c>
      <c r="Q13" s="259">
        <v>47673</v>
      </c>
    </row>
    <row r="14" spans="1:17" ht="24" customHeight="1">
      <c r="A14" s="86">
        <v>242071</v>
      </c>
      <c r="B14" s="87" t="s">
        <v>7</v>
      </c>
      <c r="C14" s="88">
        <f t="shared" si="0"/>
        <v>317265</v>
      </c>
      <c r="D14" s="89">
        <v>27598</v>
      </c>
      <c r="E14" s="89">
        <v>0</v>
      </c>
      <c r="F14" s="89">
        <v>199567</v>
      </c>
      <c r="G14" s="89">
        <v>90100</v>
      </c>
      <c r="H14" s="89">
        <f t="shared" si="1"/>
        <v>326334</v>
      </c>
      <c r="I14" s="89">
        <v>144185</v>
      </c>
      <c r="J14" s="89">
        <v>182149</v>
      </c>
      <c r="K14" s="89">
        <f t="shared" si="2"/>
        <v>643599</v>
      </c>
      <c r="L14" s="233">
        <v>382204</v>
      </c>
      <c r="M14" s="234">
        <v>310209</v>
      </c>
      <c r="N14" s="90">
        <v>71995</v>
      </c>
      <c r="O14" s="242">
        <v>0</v>
      </c>
      <c r="P14" s="311">
        <v>261395</v>
      </c>
      <c r="Q14" s="259">
        <v>213485</v>
      </c>
    </row>
    <row r="15" spans="1:17" ht="24" customHeight="1">
      <c r="A15" s="86">
        <v>242080</v>
      </c>
      <c r="B15" s="87" t="s">
        <v>8</v>
      </c>
      <c r="C15" s="88">
        <f t="shared" si="0"/>
        <v>124239</v>
      </c>
      <c r="D15" s="89">
        <v>974</v>
      </c>
      <c r="E15" s="89">
        <v>7707</v>
      </c>
      <c r="F15" s="89">
        <v>114739</v>
      </c>
      <c r="G15" s="89">
        <v>819</v>
      </c>
      <c r="H15" s="89">
        <f t="shared" si="1"/>
        <v>159916</v>
      </c>
      <c r="I15" s="89">
        <v>66245</v>
      </c>
      <c r="J15" s="89">
        <v>93671</v>
      </c>
      <c r="K15" s="89">
        <f t="shared" si="2"/>
        <v>284155</v>
      </c>
      <c r="L15" s="233">
        <v>140344</v>
      </c>
      <c r="M15" s="234">
        <v>124239</v>
      </c>
      <c r="N15" s="90">
        <v>16105</v>
      </c>
      <c r="O15" s="242">
        <v>0</v>
      </c>
      <c r="P15" s="311">
        <v>143811</v>
      </c>
      <c r="Q15" s="259">
        <v>101283</v>
      </c>
    </row>
    <row r="16" spans="1:17" ht="24" customHeight="1">
      <c r="A16" s="86">
        <v>242101</v>
      </c>
      <c r="B16" s="87" t="s">
        <v>9</v>
      </c>
      <c r="C16" s="88">
        <f t="shared" si="0"/>
        <v>132442</v>
      </c>
      <c r="D16" s="89">
        <v>0</v>
      </c>
      <c r="E16" s="89">
        <v>6326</v>
      </c>
      <c r="F16" s="89">
        <v>105338</v>
      </c>
      <c r="G16" s="89">
        <v>20778</v>
      </c>
      <c r="H16" s="89">
        <f t="shared" si="1"/>
        <v>140619</v>
      </c>
      <c r="I16" s="89">
        <v>56725</v>
      </c>
      <c r="J16" s="89">
        <v>83894</v>
      </c>
      <c r="K16" s="89">
        <f t="shared" si="2"/>
        <v>273061</v>
      </c>
      <c r="L16" s="233">
        <v>143620</v>
      </c>
      <c r="M16" s="234">
        <v>118036</v>
      </c>
      <c r="N16" s="90">
        <v>25584</v>
      </c>
      <c r="O16" s="242">
        <v>0</v>
      </c>
      <c r="P16" s="311">
        <v>129441</v>
      </c>
      <c r="Q16" s="259">
        <v>75279</v>
      </c>
    </row>
    <row r="17" spans="1:17" ht="24" customHeight="1">
      <c r="A17" s="86"/>
      <c r="B17" s="91" t="s">
        <v>398</v>
      </c>
      <c r="C17" s="88">
        <f t="shared" si="0"/>
        <v>96831</v>
      </c>
      <c r="D17" s="89">
        <v>7188</v>
      </c>
      <c r="E17" s="89">
        <v>0</v>
      </c>
      <c r="F17" s="89">
        <v>83010</v>
      </c>
      <c r="G17" s="89">
        <v>6633</v>
      </c>
      <c r="H17" s="89">
        <f t="shared" si="1"/>
        <v>158076</v>
      </c>
      <c r="I17" s="89">
        <v>59999</v>
      </c>
      <c r="J17" s="89">
        <v>98077</v>
      </c>
      <c r="K17" s="89">
        <f t="shared" si="2"/>
        <v>254907</v>
      </c>
      <c r="L17" s="233">
        <v>132513</v>
      </c>
      <c r="M17" s="234">
        <v>91904</v>
      </c>
      <c r="N17" s="90">
        <v>40609</v>
      </c>
      <c r="O17" s="242">
        <v>0</v>
      </c>
      <c r="P17" s="311">
        <v>122394</v>
      </c>
      <c r="Q17" s="259">
        <v>78723</v>
      </c>
    </row>
    <row r="18" spans="1:17" ht="24" customHeight="1">
      <c r="A18" s="86"/>
      <c r="B18" s="91" t="s">
        <v>400</v>
      </c>
      <c r="C18" s="88">
        <f t="shared" si="0"/>
        <v>197899</v>
      </c>
      <c r="D18" s="89">
        <v>2788</v>
      </c>
      <c r="E18" s="89">
        <v>12769</v>
      </c>
      <c r="F18" s="89">
        <v>172579</v>
      </c>
      <c r="G18" s="89">
        <v>9763</v>
      </c>
      <c r="H18" s="89">
        <f t="shared" si="1"/>
        <v>466054</v>
      </c>
      <c r="I18" s="89">
        <v>179237</v>
      </c>
      <c r="J18" s="89">
        <v>286817</v>
      </c>
      <c r="K18" s="89">
        <f t="shared" si="2"/>
        <v>663953</v>
      </c>
      <c r="L18" s="233">
        <v>271572</v>
      </c>
      <c r="M18" s="234">
        <v>197843</v>
      </c>
      <c r="N18" s="90">
        <v>73729</v>
      </c>
      <c r="O18" s="242">
        <v>0</v>
      </c>
      <c r="P18" s="311">
        <v>392381</v>
      </c>
      <c r="Q18" s="259">
        <v>192449</v>
      </c>
    </row>
    <row r="19" spans="1:17" ht="24" customHeight="1">
      <c r="A19" s="86">
        <v>243035</v>
      </c>
      <c r="B19" s="87" t="s">
        <v>10</v>
      </c>
      <c r="C19" s="88">
        <f t="shared" si="0"/>
        <v>50927</v>
      </c>
      <c r="D19" s="89">
        <v>2379</v>
      </c>
      <c r="E19" s="89">
        <v>0</v>
      </c>
      <c r="F19" s="89">
        <v>47948</v>
      </c>
      <c r="G19" s="89">
        <v>600</v>
      </c>
      <c r="H19" s="89">
        <f t="shared" si="1"/>
        <v>44150</v>
      </c>
      <c r="I19" s="89">
        <v>22249</v>
      </c>
      <c r="J19" s="89">
        <v>21901</v>
      </c>
      <c r="K19" s="89">
        <f t="shared" si="2"/>
        <v>95077</v>
      </c>
      <c r="L19" s="233">
        <v>62009</v>
      </c>
      <c r="M19" s="234">
        <v>50927</v>
      </c>
      <c r="N19" s="90">
        <v>11082</v>
      </c>
      <c r="O19" s="242">
        <v>0</v>
      </c>
      <c r="P19" s="311">
        <v>33068</v>
      </c>
      <c r="Q19" s="259">
        <v>25046</v>
      </c>
    </row>
    <row r="20" spans="1:17" ht="24" customHeight="1">
      <c r="A20" s="86">
        <v>243418</v>
      </c>
      <c r="B20" s="87" t="s">
        <v>11</v>
      </c>
      <c r="C20" s="88">
        <f t="shared" si="0"/>
        <v>63407</v>
      </c>
      <c r="D20" s="89">
        <v>5748</v>
      </c>
      <c r="E20" s="89">
        <v>0</v>
      </c>
      <c r="F20" s="89">
        <v>43890</v>
      </c>
      <c r="G20" s="89">
        <v>13769</v>
      </c>
      <c r="H20" s="89">
        <f t="shared" si="1"/>
        <v>75833</v>
      </c>
      <c r="I20" s="89">
        <v>31114</v>
      </c>
      <c r="J20" s="89">
        <v>44719</v>
      </c>
      <c r="K20" s="89">
        <f t="shared" si="2"/>
        <v>139240</v>
      </c>
      <c r="L20" s="233">
        <v>84712</v>
      </c>
      <c r="M20" s="234">
        <v>61280</v>
      </c>
      <c r="N20" s="90">
        <v>23432</v>
      </c>
      <c r="O20" s="242">
        <v>0</v>
      </c>
      <c r="P20" s="311">
        <v>54528</v>
      </c>
      <c r="Q20" s="259">
        <v>35147</v>
      </c>
    </row>
    <row r="21" spans="1:17" ht="24" customHeight="1">
      <c r="A21" s="86">
        <v>244414</v>
      </c>
      <c r="B21" s="87" t="s">
        <v>12</v>
      </c>
      <c r="C21" s="88">
        <f t="shared" si="0"/>
        <v>90195</v>
      </c>
      <c r="D21" s="89">
        <v>0</v>
      </c>
      <c r="E21" s="89">
        <v>0</v>
      </c>
      <c r="F21" s="89">
        <v>90195</v>
      </c>
      <c r="G21" s="89">
        <v>0</v>
      </c>
      <c r="H21" s="89">
        <f t="shared" si="1"/>
        <v>116271</v>
      </c>
      <c r="I21" s="89">
        <v>31309</v>
      </c>
      <c r="J21" s="89">
        <v>84962</v>
      </c>
      <c r="K21" s="89">
        <f t="shared" si="2"/>
        <v>206466</v>
      </c>
      <c r="L21" s="233">
        <v>165506</v>
      </c>
      <c r="M21" s="234">
        <v>90111</v>
      </c>
      <c r="N21" s="90">
        <v>75395</v>
      </c>
      <c r="O21" s="242">
        <v>0</v>
      </c>
      <c r="P21" s="311">
        <v>40960</v>
      </c>
      <c r="Q21" s="259">
        <v>40271</v>
      </c>
    </row>
    <row r="22" spans="1:17" ht="24" customHeight="1">
      <c r="A22" s="86">
        <v>244422</v>
      </c>
      <c r="B22" s="87" t="s">
        <v>13</v>
      </c>
      <c r="C22" s="88">
        <f t="shared" si="0"/>
        <v>33033</v>
      </c>
      <c r="D22" s="89">
        <v>0</v>
      </c>
      <c r="E22" s="89">
        <v>0</v>
      </c>
      <c r="F22" s="89">
        <v>15600</v>
      </c>
      <c r="G22" s="89">
        <v>17433</v>
      </c>
      <c r="H22" s="89">
        <f t="shared" si="1"/>
        <v>47741</v>
      </c>
      <c r="I22" s="89">
        <v>14176</v>
      </c>
      <c r="J22" s="89">
        <v>33565</v>
      </c>
      <c r="K22" s="89">
        <f t="shared" si="2"/>
        <v>80774</v>
      </c>
      <c r="L22" s="233">
        <v>56105</v>
      </c>
      <c r="M22" s="234">
        <v>33033</v>
      </c>
      <c r="N22" s="90">
        <v>23072</v>
      </c>
      <c r="O22" s="242">
        <v>0</v>
      </c>
      <c r="P22" s="311">
        <v>24669</v>
      </c>
      <c r="Q22" s="259">
        <v>23072</v>
      </c>
    </row>
    <row r="23" spans="2:17" ht="24" customHeight="1">
      <c r="B23" s="255" t="s">
        <v>415</v>
      </c>
      <c r="C23" s="88">
        <f t="shared" si="0"/>
        <v>17895</v>
      </c>
      <c r="D23" s="89">
        <v>0</v>
      </c>
      <c r="E23" s="89">
        <v>0</v>
      </c>
      <c r="F23" s="89">
        <v>17822</v>
      </c>
      <c r="G23" s="89">
        <v>73</v>
      </c>
      <c r="H23" s="89">
        <f t="shared" si="1"/>
        <v>20638</v>
      </c>
      <c r="I23" s="89">
        <v>8917</v>
      </c>
      <c r="J23" s="89">
        <v>11721</v>
      </c>
      <c r="K23" s="89">
        <f t="shared" si="2"/>
        <v>38533</v>
      </c>
      <c r="L23" s="233">
        <v>21364</v>
      </c>
      <c r="M23" s="234">
        <v>17850</v>
      </c>
      <c r="N23" s="90">
        <v>3514</v>
      </c>
      <c r="O23" s="242">
        <v>0</v>
      </c>
      <c r="P23" s="311">
        <v>17169</v>
      </c>
      <c r="Q23" s="259">
        <v>13246</v>
      </c>
    </row>
    <row r="24" spans="1:17" ht="24" customHeight="1" thickBot="1">
      <c r="A24" s="86">
        <v>244643</v>
      </c>
      <c r="B24" s="91" t="s">
        <v>480</v>
      </c>
      <c r="C24" s="88">
        <f t="shared" si="0"/>
        <v>10289</v>
      </c>
      <c r="D24" s="89">
        <v>0</v>
      </c>
      <c r="E24" s="89">
        <v>0</v>
      </c>
      <c r="F24" s="89">
        <v>10289</v>
      </c>
      <c r="G24" s="89">
        <v>0</v>
      </c>
      <c r="H24" s="89">
        <f t="shared" si="1"/>
        <v>52261</v>
      </c>
      <c r="I24" s="89">
        <v>8713</v>
      </c>
      <c r="J24" s="89">
        <v>43548</v>
      </c>
      <c r="K24" s="89">
        <f t="shared" si="2"/>
        <v>62550</v>
      </c>
      <c r="L24" s="233">
        <v>11638</v>
      </c>
      <c r="M24" s="234">
        <v>10131</v>
      </c>
      <c r="N24" s="90">
        <v>1507</v>
      </c>
      <c r="O24" s="242">
        <v>0</v>
      </c>
      <c r="P24" s="312">
        <v>50912</v>
      </c>
      <c r="Q24" s="260">
        <v>30826</v>
      </c>
    </row>
    <row r="25" spans="2:17" ht="24" customHeight="1" thickBot="1">
      <c r="B25" s="268" t="s">
        <v>462</v>
      </c>
      <c r="C25" s="104">
        <f aca="true" t="shared" si="3" ref="C25:Q25">SUM(C9:C24)</f>
        <v>1538789</v>
      </c>
      <c r="D25" s="105">
        <f t="shared" si="3"/>
        <v>60788</v>
      </c>
      <c r="E25" s="105">
        <f t="shared" si="3"/>
        <v>27599</v>
      </c>
      <c r="F25" s="105">
        <f t="shared" si="3"/>
        <v>1250248</v>
      </c>
      <c r="G25" s="105">
        <f t="shared" si="3"/>
        <v>200154</v>
      </c>
      <c r="H25" s="105">
        <f t="shared" si="3"/>
        <v>2174940</v>
      </c>
      <c r="I25" s="105">
        <f t="shared" si="3"/>
        <v>849162</v>
      </c>
      <c r="J25" s="105">
        <f t="shared" si="3"/>
        <v>1325778</v>
      </c>
      <c r="K25" s="105">
        <f t="shared" si="3"/>
        <v>3713729</v>
      </c>
      <c r="L25" s="235">
        <f t="shared" si="3"/>
        <v>2016884</v>
      </c>
      <c r="M25" s="236">
        <f t="shared" si="3"/>
        <v>1501782</v>
      </c>
      <c r="N25" s="106">
        <f t="shared" si="3"/>
        <v>515102</v>
      </c>
      <c r="O25" s="243">
        <f t="shared" si="3"/>
        <v>0</v>
      </c>
      <c r="P25" s="305">
        <f t="shared" si="3"/>
        <v>1696845</v>
      </c>
      <c r="Q25" s="258">
        <f t="shared" si="3"/>
        <v>1124882</v>
      </c>
    </row>
    <row r="26" spans="2:17" ht="24.75" customHeight="1" thickBot="1">
      <c r="B26" s="128" t="s">
        <v>399</v>
      </c>
      <c r="C26" s="122">
        <f t="shared" si="0"/>
        <v>30969</v>
      </c>
      <c r="D26" s="123">
        <v>4399</v>
      </c>
      <c r="E26" s="123">
        <v>0</v>
      </c>
      <c r="F26" s="123">
        <v>14469</v>
      </c>
      <c r="G26" s="123">
        <v>12101</v>
      </c>
      <c r="H26" s="123">
        <f>SUM(I26:J26)</f>
        <v>40101</v>
      </c>
      <c r="I26" s="123">
        <v>13857</v>
      </c>
      <c r="J26" s="123">
        <v>26244</v>
      </c>
      <c r="K26" s="123">
        <f>C26+H26</f>
        <v>71070</v>
      </c>
      <c r="L26" s="237">
        <v>34979</v>
      </c>
      <c r="M26" s="238">
        <v>29157</v>
      </c>
      <c r="N26" s="124">
        <v>5822</v>
      </c>
      <c r="O26" s="244">
        <v>0</v>
      </c>
      <c r="P26" s="313">
        <v>36091</v>
      </c>
      <c r="Q26" s="293">
        <v>16893</v>
      </c>
    </row>
    <row r="27" spans="2:17" ht="24" customHeight="1" thickBot="1">
      <c r="B27" s="267" t="s">
        <v>463</v>
      </c>
      <c r="C27" s="104">
        <f>C26</f>
        <v>30969</v>
      </c>
      <c r="D27" s="105">
        <f aca="true" t="shared" si="4" ref="D27:Q27">D26</f>
        <v>4399</v>
      </c>
      <c r="E27" s="105">
        <f t="shared" si="4"/>
        <v>0</v>
      </c>
      <c r="F27" s="105">
        <f t="shared" si="4"/>
        <v>14469</v>
      </c>
      <c r="G27" s="105">
        <f t="shared" si="4"/>
        <v>12101</v>
      </c>
      <c r="H27" s="105">
        <f t="shared" si="4"/>
        <v>40101</v>
      </c>
      <c r="I27" s="105">
        <f t="shared" si="4"/>
        <v>13857</v>
      </c>
      <c r="J27" s="105">
        <f t="shared" si="4"/>
        <v>26244</v>
      </c>
      <c r="K27" s="105">
        <f t="shared" si="4"/>
        <v>71070</v>
      </c>
      <c r="L27" s="235">
        <f t="shared" si="4"/>
        <v>34979</v>
      </c>
      <c r="M27" s="236">
        <f t="shared" si="4"/>
        <v>29157</v>
      </c>
      <c r="N27" s="106">
        <f t="shared" si="4"/>
        <v>5822</v>
      </c>
      <c r="O27" s="243">
        <f t="shared" si="4"/>
        <v>0</v>
      </c>
      <c r="P27" s="314">
        <f t="shared" si="4"/>
        <v>36091</v>
      </c>
      <c r="Q27" s="294">
        <f t="shared" si="4"/>
        <v>16893</v>
      </c>
    </row>
  </sheetData>
  <mergeCells count="1">
    <mergeCell ref="Q7:Q8"/>
  </mergeCells>
  <printOptions/>
  <pageMargins left="0.8661417322834646" right="0.5118110236220472" top="0.7086614173228347" bottom="0.7086614173228347" header="0.511811023622047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B1:Y61"/>
  <sheetViews>
    <sheetView showGridLines="0" showZeros="0" zoomScale="75" zoomScaleNormal="75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1" sqref="A1"/>
    </sheetView>
  </sheetViews>
  <sheetFormatPr defaultColWidth="12.66015625" defaultRowHeight="18"/>
  <cols>
    <col min="1" max="1" width="1.66015625" style="0" customWidth="1"/>
    <col min="2" max="4" width="2.66015625" style="0" customWidth="1"/>
    <col min="5" max="5" width="20.66015625" style="0" customWidth="1"/>
    <col min="6" max="6" width="10.66015625" style="0" customWidth="1"/>
    <col min="8" max="8" width="12.66015625" style="109" customWidth="1"/>
    <col min="26" max="26" width="1.66015625" style="0" customWidth="1"/>
  </cols>
  <sheetData>
    <row r="1" ht="18.75" customHeight="1">
      <c r="B1" t="s">
        <v>0</v>
      </c>
    </row>
    <row r="2" ht="18.75" customHeight="1"/>
    <row r="3" spans="2:25" ht="18.75" customHeight="1" thickBot="1">
      <c r="B3" s="1" t="s">
        <v>213</v>
      </c>
      <c r="C3" s="1"/>
      <c r="D3" s="1"/>
      <c r="E3" s="1"/>
      <c r="F3" s="1"/>
      <c r="G3" s="1"/>
      <c r="H3" s="22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10" t="s">
        <v>110</v>
      </c>
      <c r="U3" s="1"/>
      <c r="V3" s="1"/>
      <c r="W3" s="1"/>
      <c r="X3" s="1"/>
      <c r="Y3" s="115" t="s">
        <v>110</v>
      </c>
    </row>
    <row r="4" spans="2:25" ht="18.75" customHeight="1">
      <c r="B4" s="2"/>
      <c r="F4" s="41"/>
      <c r="G4" s="103"/>
      <c r="H4" s="295"/>
      <c r="I4" s="7"/>
      <c r="J4" s="48"/>
      <c r="K4" s="48"/>
      <c r="L4" s="48"/>
      <c r="M4" s="48"/>
      <c r="N4" s="48"/>
      <c r="O4" s="48"/>
      <c r="P4" s="48"/>
      <c r="Q4" s="48"/>
      <c r="R4" s="37"/>
      <c r="S4" s="37"/>
      <c r="T4" s="37"/>
      <c r="U4" s="37"/>
      <c r="V4" s="113"/>
      <c r="W4" s="48"/>
      <c r="X4" s="48"/>
      <c r="Y4" s="295"/>
    </row>
    <row r="5" spans="2:25" ht="18.75" customHeight="1">
      <c r="B5" s="2"/>
      <c r="E5" t="s">
        <v>214</v>
      </c>
      <c r="F5" s="42"/>
      <c r="G5" s="2"/>
      <c r="H5" s="5"/>
      <c r="I5" s="7"/>
      <c r="J5" s="4"/>
      <c r="K5" s="4"/>
      <c r="L5" s="4"/>
      <c r="M5" s="4"/>
      <c r="N5" s="4"/>
      <c r="O5" s="4"/>
      <c r="P5" s="4"/>
      <c r="Q5" s="4"/>
      <c r="R5" s="6"/>
      <c r="S5" s="6"/>
      <c r="T5" s="6"/>
      <c r="U5" s="6"/>
      <c r="V5" s="31"/>
      <c r="W5" s="4"/>
      <c r="X5" s="4"/>
      <c r="Y5" s="5"/>
    </row>
    <row r="6" spans="2:25" ht="18.75" customHeight="1">
      <c r="B6" s="2"/>
      <c r="F6" s="42"/>
      <c r="G6" s="28" t="s">
        <v>399</v>
      </c>
      <c r="H6" s="296" t="s">
        <v>396</v>
      </c>
      <c r="I6" s="8" t="s">
        <v>3</v>
      </c>
      <c r="J6" s="27" t="s">
        <v>4</v>
      </c>
      <c r="K6" s="27" t="s">
        <v>416</v>
      </c>
      <c r="L6" s="27" t="s">
        <v>406</v>
      </c>
      <c r="M6" s="27" t="s">
        <v>6</v>
      </c>
      <c r="N6" s="27" t="s">
        <v>7</v>
      </c>
      <c r="O6" s="27" t="s">
        <v>404</v>
      </c>
      <c r="P6" s="27" t="s">
        <v>401</v>
      </c>
      <c r="Q6" s="27" t="s">
        <v>398</v>
      </c>
      <c r="R6" s="29" t="s">
        <v>400</v>
      </c>
      <c r="S6" s="29" t="s">
        <v>10</v>
      </c>
      <c r="T6" s="29" t="s">
        <v>11</v>
      </c>
      <c r="U6" s="29" t="s">
        <v>12</v>
      </c>
      <c r="V6" s="32" t="s">
        <v>13</v>
      </c>
      <c r="W6" s="4" t="s">
        <v>212</v>
      </c>
      <c r="X6" s="27" t="s">
        <v>417</v>
      </c>
      <c r="Y6" s="296" t="s">
        <v>15</v>
      </c>
    </row>
    <row r="7" spans="2:25" ht="18.75" customHeight="1">
      <c r="B7" s="2"/>
      <c r="C7" t="s">
        <v>215</v>
      </c>
      <c r="F7" s="42"/>
      <c r="G7" s="2"/>
      <c r="H7" s="5"/>
      <c r="I7" s="7"/>
      <c r="J7" s="4"/>
      <c r="K7" s="4"/>
      <c r="L7" s="4"/>
      <c r="M7" s="4"/>
      <c r="N7" s="4"/>
      <c r="O7" s="4"/>
      <c r="P7" s="4"/>
      <c r="Q7" s="4"/>
      <c r="R7" s="6"/>
      <c r="S7" s="6"/>
      <c r="T7" s="6"/>
      <c r="U7" s="6"/>
      <c r="V7" s="31"/>
      <c r="W7" s="4"/>
      <c r="X7" s="4"/>
      <c r="Y7" s="5"/>
    </row>
    <row r="8" spans="2:25" ht="18.75" customHeight="1" thickBot="1">
      <c r="B8" s="9"/>
      <c r="C8" s="1"/>
      <c r="D8" s="1"/>
      <c r="E8" s="1"/>
      <c r="F8" s="43"/>
      <c r="G8" s="225" t="s">
        <v>241</v>
      </c>
      <c r="H8" s="297"/>
      <c r="I8" s="10"/>
      <c r="J8" s="11">
        <v>242021</v>
      </c>
      <c r="K8" s="11"/>
      <c r="L8" s="11"/>
      <c r="M8" s="11">
        <v>242055</v>
      </c>
      <c r="N8" s="11">
        <v>242071</v>
      </c>
      <c r="O8" s="11"/>
      <c r="P8" s="11"/>
      <c r="Q8" s="11"/>
      <c r="R8" s="13"/>
      <c r="S8" s="13"/>
      <c r="T8" s="13">
        <v>243418</v>
      </c>
      <c r="U8" s="13">
        <v>244414</v>
      </c>
      <c r="V8" s="33">
        <v>244422</v>
      </c>
      <c r="W8" s="12"/>
      <c r="X8" s="11">
        <v>244848</v>
      </c>
      <c r="Y8" s="47"/>
    </row>
    <row r="9" spans="2:25" ht="18.75" customHeight="1">
      <c r="B9" s="2" t="s">
        <v>216</v>
      </c>
      <c r="F9" s="42"/>
      <c r="G9" s="2"/>
      <c r="H9" s="295"/>
      <c r="I9" s="7"/>
      <c r="J9" s="4"/>
      <c r="K9" s="4"/>
      <c r="L9" s="4"/>
      <c r="M9" s="4"/>
      <c r="N9" s="4"/>
      <c r="O9" s="4"/>
      <c r="P9" s="4"/>
      <c r="Q9" s="4"/>
      <c r="R9" s="6"/>
      <c r="S9" s="6"/>
      <c r="T9" s="6"/>
      <c r="U9" s="6"/>
      <c r="V9" s="31"/>
      <c r="W9" s="4"/>
      <c r="X9" s="4"/>
      <c r="Y9" s="5">
        <f>SUM(I9:X9)</f>
        <v>0</v>
      </c>
    </row>
    <row r="10" spans="2:25" ht="18.75" customHeight="1">
      <c r="B10" s="2"/>
      <c r="C10" t="s">
        <v>217</v>
      </c>
      <c r="F10" s="42"/>
      <c r="G10" s="2"/>
      <c r="H10" s="5"/>
      <c r="I10" s="7"/>
      <c r="J10" s="4"/>
      <c r="K10" s="4"/>
      <c r="L10" s="4"/>
      <c r="M10" s="4"/>
      <c r="N10" s="4"/>
      <c r="O10" s="4"/>
      <c r="P10" s="4"/>
      <c r="Q10" s="4"/>
      <c r="R10" s="6"/>
      <c r="S10" s="6"/>
      <c r="T10" s="6"/>
      <c r="U10" s="6"/>
      <c r="V10" s="31"/>
      <c r="W10" s="4"/>
      <c r="X10" s="4"/>
      <c r="Y10" s="5">
        <f aca="true" t="shared" si="0" ref="Y10:Y60">SUM(I10:X10)</f>
        <v>0</v>
      </c>
    </row>
    <row r="11" spans="2:25" ht="18.75" customHeight="1">
      <c r="B11" s="2"/>
      <c r="D11" t="s">
        <v>218</v>
      </c>
      <c r="F11" s="70" t="s">
        <v>219</v>
      </c>
      <c r="G11" s="23">
        <v>0</v>
      </c>
      <c r="H11" s="45">
        <f aca="true" t="shared" si="1" ref="H11:H60">SUM(G11:G11)</f>
        <v>0</v>
      </c>
      <c r="I11" s="20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2">
        <v>0</v>
      </c>
      <c r="S11" s="22">
        <v>0</v>
      </c>
      <c r="T11" s="22">
        <v>0</v>
      </c>
      <c r="U11" s="22">
        <v>0</v>
      </c>
      <c r="V11" s="35">
        <v>0</v>
      </c>
      <c r="W11" s="21">
        <v>0</v>
      </c>
      <c r="X11" s="21">
        <v>0</v>
      </c>
      <c r="Y11" s="45">
        <f t="shared" si="0"/>
        <v>0</v>
      </c>
    </row>
    <row r="12" spans="2:25" ht="18.75" customHeight="1">
      <c r="B12" s="2"/>
      <c r="C12" s="15"/>
      <c r="D12" s="15"/>
      <c r="E12" s="15"/>
      <c r="F12" s="71" t="s">
        <v>220</v>
      </c>
      <c r="G12" s="14">
        <v>0</v>
      </c>
      <c r="H12" s="46">
        <f t="shared" si="1"/>
        <v>0</v>
      </c>
      <c r="I12" s="16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9">
        <v>0</v>
      </c>
      <c r="S12" s="19">
        <v>0</v>
      </c>
      <c r="T12" s="19">
        <v>0</v>
      </c>
      <c r="U12" s="19">
        <v>0</v>
      </c>
      <c r="V12" s="34">
        <v>0</v>
      </c>
      <c r="W12" s="18">
        <v>0</v>
      </c>
      <c r="X12" s="18">
        <v>0</v>
      </c>
      <c r="Y12" s="46">
        <f t="shared" si="0"/>
        <v>0</v>
      </c>
    </row>
    <row r="13" spans="2:25" ht="18.75" customHeight="1">
      <c r="B13" s="2"/>
      <c r="C13" t="s">
        <v>221</v>
      </c>
      <c r="F13" s="42"/>
      <c r="G13" s="2"/>
      <c r="H13" s="5">
        <f t="shared" si="1"/>
        <v>0</v>
      </c>
      <c r="I13" s="7"/>
      <c r="J13" s="4"/>
      <c r="K13" s="4"/>
      <c r="L13" s="4"/>
      <c r="M13" s="4"/>
      <c r="N13" s="4"/>
      <c r="O13" s="4"/>
      <c r="P13" s="4"/>
      <c r="Q13" s="4"/>
      <c r="R13" s="6"/>
      <c r="S13" s="6"/>
      <c r="T13" s="6"/>
      <c r="U13" s="6"/>
      <c r="V13" s="31"/>
      <c r="W13" s="4"/>
      <c r="X13" s="4"/>
      <c r="Y13" s="5">
        <f t="shared" si="0"/>
        <v>0</v>
      </c>
    </row>
    <row r="14" spans="2:25" ht="18.75" customHeight="1">
      <c r="B14" s="2"/>
      <c r="D14" t="s">
        <v>467</v>
      </c>
      <c r="F14" s="70" t="s">
        <v>219</v>
      </c>
      <c r="G14" s="23">
        <v>28714</v>
      </c>
      <c r="H14" s="45">
        <f t="shared" si="1"/>
        <v>28714</v>
      </c>
      <c r="I14" s="20">
        <v>186469</v>
      </c>
      <c r="J14" s="21">
        <v>59500</v>
      </c>
      <c r="K14" s="21">
        <v>18985</v>
      </c>
      <c r="L14" s="21">
        <v>27853</v>
      </c>
      <c r="M14" s="21">
        <v>48100</v>
      </c>
      <c r="N14" s="21">
        <v>222962</v>
      </c>
      <c r="O14" s="21">
        <v>119230</v>
      </c>
      <c r="P14" s="21">
        <v>91067</v>
      </c>
      <c r="Q14" s="21">
        <v>91792</v>
      </c>
      <c r="R14" s="22">
        <v>272719</v>
      </c>
      <c r="S14" s="22">
        <v>29157</v>
      </c>
      <c r="T14" s="22">
        <v>39136</v>
      </c>
      <c r="U14" s="22">
        <v>53370</v>
      </c>
      <c r="V14" s="35">
        <v>30184</v>
      </c>
      <c r="W14" s="21">
        <v>13474</v>
      </c>
      <c r="X14" s="21">
        <v>42457</v>
      </c>
      <c r="Y14" s="45">
        <f t="shared" si="0"/>
        <v>1346455</v>
      </c>
    </row>
    <row r="15" spans="2:25" ht="18.75" customHeight="1">
      <c r="B15" s="2"/>
      <c r="D15" s="271" t="s">
        <v>468</v>
      </c>
      <c r="E15" s="15"/>
      <c r="F15" s="71" t="s">
        <v>220</v>
      </c>
      <c r="G15" s="14">
        <v>36925</v>
      </c>
      <c r="H15" s="46">
        <f t="shared" si="1"/>
        <v>36925</v>
      </c>
      <c r="I15" s="16">
        <v>271780</v>
      </c>
      <c r="J15" s="18">
        <v>62516</v>
      </c>
      <c r="K15" s="18">
        <v>25507</v>
      </c>
      <c r="L15" s="18">
        <v>47470</v>
      </c>
      <c r="M15" s="18">
        <v>79423</v>
      </c>
      <c r="N15" s="18">
        <v>312970</v>
      </c>
      <c r="O15" s="18">
        <v>119746</v>
      </c>
      <c r="P15" s="18">
        <v>116643</v>
      </c>
      <c r="Q15" s="18">
        <v>102746</v>
      </c>
      <c r="R15" s="19">
        <v>321826</v>
      </c>
      <c r="S15" s="19">
        <v>66517</v>
      </c>
      <c r="T15" s="19">
        <v>18671</v>
      </c>
      <c r="U15" s="19">
        <v>138774</v>
      </c>
      <c r="V15" s="34">
        <v>34574</v>
      </c>
      <c r="W15" s="18">
        <v>16577</v>
      </c>
      <c r="X15" s="18">
        <v>43055</v>
      </c>
      <c r="Y15" s="46">
        <f t="shared" si="0"/>
        <v>1778795</v>
      </c>
    </row>
    <row r="16" spans="2:25" ht="18.75" customHeight="1">
      <c r="B16" s="2"/>
      <c r="E16" t="s">
        <v>222</v>
      </c>
      <c r="F16" s="70" t="s">
        <v>219</v>
      </c>
      <c r="G16" s="23">
        <v>0</v>
      </c>
      <c r="H16" s="45">
        <f t="shared" si="1"/>
        <v>0</v>
      </c>
      <c r="I16" s="20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2">
        <v>0</v>
      </c>
      <c r="S16" s="22">
        <v>0</v>
      </c>
      <c r="T16" s="22">
        <v>0</v>
      </c>
      <c r="U16" s="22">
        <v>0</v>
      </c>
      <c r="V16" s="35">
        <v>0</v>
      </c>
      <c r="W16" s="21">
        <v>0</v>
      </c>
      <c r="X16" s="21">
        <v>0</v>
      </c>
      <c r="Y16" s="45">
        <f t="shared" si="0"/>
        <v>0</v>
      </c>
    </row>
    <row r="17" spans="2:25" ht="18.75" customHeight="1">
      <c r="B17" s="2"/>
      <c r="E17" s="15"/>
      <c r="F17" s="71" t="s">
        <v>220</v>
      </c>
      <c r="G17" s="14">
        <v>0</v>
      </c>
      <c r="H17" s="46">
        <f t="shared" si="1"/>
        <v>0</v>
      </c>
      <c r="I17" s="16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9">
        <v>0</v>
      </c>
      <c r="S17" s="19">
        <v>0</v>
      </c>
      <c r="T17" s="19">
        <v>0</v>
      </c>
      <c r="U17" s="19">
        <v>0</v>
      </c>
      <c r="V17" s="34">
        <v>0</v>
      </c>
      <c r="W17" s="18">
        <v>0</v>
      </c>
      <c r="X17" s="18">
        <v>0</v>
      </c>
      <c r="Y17" s="46">
        <f t="shared" si="0"/>
        <v>0</v>
      </c>
    </row>
    <row r="18" spans="2:25" ht="18.75" customHeight="1">
      <c r="B18" s="2"/>
      <c r="E18" t="s">
        <v>223</v>
      </c>
      <c r="F18" s="70" t="s">
        <v>219</v>
      </c>
      <c r="G18" s="23">
        <v>0</v>
      </c>
      <c r="H18" s="45">
        <f t="shared" si="1"/>
        <v>0</v>
      </c>
      <c r="I18" s="20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47</v>
      </c>
      <c r="Q18" s="21">
        <v>0</v>
      </c>
      <c r="R18" s="22">
        <v>0</v>
      </c>
      <c r="S18" s="22">
        <v>0</v>
      </c>
      <c r="T18" s="22">
        <v>1064</v>
      </c>
      <c r="U18" s="22">
        <v>0</v>
      </c>
      <c r="V18" s="35">
        <v>0</v>
      </c>
      <c r="W18" s="21">
        <v>5</v>
      </c>
      <c r="X18" s="21">
        <v>0</v>
      </c>
      <c r="Y18" s="45">
        <f t="shared" si="0"/>
        <v>1116</v>
      </c>
    </row>
    <row r="19" spans="2:25" ht="18.75" customHeight="1">
      <c r="B19" s="2"/>
      <c r="E19" s="15"/>
      <c r="F19" s="71" t="s">
        <v>220</v>
      </c>
      <c r="G19" s="14">
        <v>0</v>
      </c>
      <c r="H19" s="46">
        <f t="shared" si="1"/>
        <v>0</v>
      </c>
      <c r="I19" s="16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94</v>
      </c>
      <c r="Q19" s="18">
        <v>0</v>
      </c>
      <c r="R19" s="19">
        <v>0</v>
      </c>
      <c r="S19" s="19">
        <v>0</v>
      </c>
      <c r="T19" s="19">
        <v>0</v>
      </c>
      <c r="U19" s="19">
        <v>0</v>
      </c>
      <c r="V19" s="34">
        <v>0</v>
      </c>
      <c r="W19" s="18">
        <v>9</v>
      </c>
      <c r="X19" s="18">
        <v>0</v>
      </c>
      <c r="Y19" s="46">
        <f t="shared" si="0"/>
        <v>103</v>
      </c>
    </row>
    <row r="20" spans="2:25" ht="18.75" customHeight="1">
      <c r="B20" s="2"/>
      <c r="E20" t="s">
        <v>224</v>
      </c>
      <c r="F20" s="70" t="s">
        <v>219</v>
      </c>
      <c r="G20" s="23">
        <v>0</v>
      </c>
      <c r="H20" s="45">
        <f t="shared" si="1"/>
        <v>0</v>
      </c>
      <c r="I20" s="20">
        <v>0</v>
      </c>
      <c r="J20" s="21">
        <v>8148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2">
        <v>0</v>
      </c>
      <c r="S20" s="22">
        <v>0</v>
      </c>
      <c r="T20" s="22">
        <v>0</v>
      </c>
      <c r="U20" s="22">
        <v>0</v>
      </c>
      <c r="V20" s="35">
        <v>0</v>
      </c>
      <c r="W20" s="21">
        <v>0</v>
      </c>
      <c r="X20" s="21">
        <v>0</v>
      </c>
      <c r="Y20" s="45">
        <f t="shared" si="0"/>
        <v>8148</v>
      </c>
    </row>
    <row r="21" spans="2:25" ht="18.75" customHeight="1">
      <c r="B21" s="2"/>
      <c r="E21" s="15"/>
      <c r="F21" s="71" t="s">
        <v>220</v>
      </c>
      <c r="G21" s="14">
        <v>0</v>
      </c>
      <c r="H21" s="46">
        <f t="shared" si="1"/>
        <v>0</v>
      </c>
      <c r="I21" s="16">
        <v>0</v>
      </c>
      <c r="J21" s="18">
        <v>8148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9">
        <v>0</v>
      </c>
      <c r="S21" s="19">
        <v>0</v>
      </c>
      <c r="T21" s="19">
        <v>0</v>
      </c>
      <c r="U21" s="19">
        <v>0</v>
      </c>
      <c r="V21" s="34">
        <v>0</v>
      </c>
      <c r="W21" s="18">
        <v>0</v>
      </c>
      <c r="X21" s="18">
        <v>0</v>
      </c>
      <c r="Y21" s="46">
        <f t="shared" si="0"/>
        <v>8148</v>
      </c>
    </row>
    <row r="22" spans="2:25" ht="18.75" customHeight="1">
      <c r="B22" s="2"/>
      <c r="E22" t="s">
        <v>225</v>
      </c>
      <c r="F22" s="70" t="s">
        <v>219</v>
      </c>
      <c r="G22" s="23">
        <v>3077</v>
      </c>
      <c r="H22" s="45">
        <f t="shared" si="1"/>
        <v>3077</v>
      </c>
      <c r="I22" s="20">
        <v>0</v>
      </c>
      <c r="J22" s="21">
        <v>0</v>
      </c>
      <c r="K22" s="21">
        <v>0</v>
      </c>
      <c r="L22" s="21">
        <v>14</v>
      </c>
      <c r="M22" s="21">
        <v>0</v>
      </c>
      <c r="N22" s="21">
        <v>4332</v>
      </c>
      <c r="O22" s="21">
        <v>0</v>
      </c>
      <c r="P22" s="21">
        <v>7594</v>
      </c>
      <c r="Q22" s="21">
        <v>10955</v>
      </c>
      <c r="R22" s="22">
        <v>620</v>
      </c>
      <c r="S22" s="22">
        <v>0</v>
      </c>
      <c r="T22" s="22">
        <v>0</v>
      </c>
      <c r="U22" s="22">
        <v>171</v>
      </c>
      <c r="V22" s="35">
        <v>0</v>
      </c>
      <c r="W22" s="21">
        <v>46</v>
      </c>
      <c r="X22" s="21">
        <v>598</v>
      </c>
      <c r="Y22" s="45">
        <f t="shared" si="0"/>
        <v>24330</v>
      </c>
    </row>
    <row r="23" spans="2:25" ht="18.75" customHeight="1">
      <c r="B23" s="2"/>
      <c r="E23" s="15"/>
      <c r="F23" s="71" t="s">
        <v>220</v>
      </c>
      <c r="G23" s="14">
        <v>6155</v>
      </c>
      <c r="H23" s="46">
        <f t="shared" si="1"/>
        <v>6155</v>
      </c>
      <c r="I23" s="16">
        <v>0</v>
      </c>
      <c r="J23" s="18">
        <v>0</v>
      </c>
      <c r="K23" s="18">
        <v>0</v>
      </c>
      <c r="L23" s="18">
        <v>27</v>
      </c>
      <c r="M23" s="18">
        <v>0</v>
      </c>
      <c r="N23" s="18">
        <v>4332</v>
      </c>
      <c r="O23" s="18">
        <v>0</v>
      </c>
      <c r="P23" s="18">
        <v>15188</v>
      </c>
      <c r="Q23" s="18">
        <v>21909</v>
      </c>
      <c r="R23" s="19">
        <v>1184</v>
      </c>
      <c r="S23" s="19">
        <v>0</v>
      </c>
      <c r="T23" s="19">
        <v>0</v>
      </c>
      <c r="U23" s="19">
        <v>342</v>
      </c>
      <c r="V23" s="34">
        <v>0</v>
      </c>
      <c r="W23" s="18">
        <v>91</v>
      </c>
      <c r="X23" s="18">
        <v>1196</v>
      </c>
      <c r="Y23" s="46">
        <f t="shared" si="0"/>
        <v>44269</v>
      </c>
    </row>
    <row r="24" spans="2:25" ht="18.75" customHeight="1">
      <c r="B24" s="2"/>
      <c r="E24" t="s">
        <v>226</v>
      </c>
      <c r="F24" s="70" t="s">
        <v>219</v>
      </c>
      <c r="G24" s="23">
        <v>8360</v>
      </c>
      <c r="H24" s="45">
        <f t="shared" si="1"/>
        <v>8360</v>
      </c>
      <c r="I24" s="20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16576</v>
      </c>
      <c r="P24" s="21">
        <v>0</v>
      </c>
      <c r="Q24" s="21">
        <v>0</v>
      </c>
      <c r="R24" s="22">
        <v>32666</v>
      </c>
      <c r="S24" s="22">
        <v>0</v>
      </c>
      <c r="T24" s="22">
        <v>2356</v>
      </c>
      <c r="U24" s="22">
        <v>0</v>
      </c>
      <c r="V24" s="35">
        <v>0</v>
      </c>
      <c r="W24" s="21">
        <v>0</v>
      </c>
      <c r="X24" s="21">
        <v>10666</v>
      </c>
      <c r="Y24" s="45">
        <f t="shared" si="0"/>
        <v>62264</v>
      </c>
    </row>
    <row r="25" spans="2:25" ht="18.75" customHeight="1">
      <c r="B25" s="2"/>
      <c r="E25" s="15"/>
      <c r="F25" s="71" t="s">
        <v>220</v>
      </c>
      <c r="G25" s="14">
        <v>8360</v>
      </c>
      <c r="H25" s="46">
        <f t="shared" si="1"/>
        <v>8360</v>
      </c>
      <c r="I25" s="16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16576</v>
      </c>
      <c r="P25" s="18">
        <v>0</v>
      </c>
      <c r="Q25" s="18">
        <v>0</v>
      </c>
      <c r="R25" s="19">
        <v>32666</v>
      </c>
      <c r="S25" s="19">
        <v>0</v>
      </c>
      <c r="T25" s="19">
        <v>2356</v>
      </c>
      <c r="U25" s="19">
        <v>0</v>
      </c>
      <c r="V25" s="34">
        <v>0</v>
      </c>
      <c r="W25" s="18">
        <v>0</v>
      </c>
      <c r="X25" s="18">
        <v>10666</v>
      </c>
      <c r="Y25" s="46">
        <f t="shared" si="0"/>
        <v>62264</v>
      </c>
    </row>
    <row r="26" spans="2:25" ht="18.75" customHeight="1">
      <c r="B26" s="2"/>
      <c r="E26" t="s">
        <v>227</v>
      </c>
      <c r="F26" s="70" t="s">
        <v>219</v>
      </c>
      <c r="G26" s="23">
        <v>0</v>
      </c>
      <c r="H26" s="45">
        <f t="shared" si="1"/>
        <v>0</v>
      </c>
      <c r="I26" s="20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2">
        <v>0</v>
      </c>
      <c r="S26" s="22">
        <v>0</v>
      </c>
      <c r="T26" s="22">
        <v>0</v>
      </c>
      <c r="U26" s="22">
        <v>0</v>
      </c>
      <c r="V26" s="35">
        <v>0</v>
      </c>
      <c r="W26" s="21">
        <v>0</v>
      </c>
      <c r="X26" s="21">
        <v>0</v>
      </c>
      <c r="Y26" s="45">
        <f t="shared" si="0"/>
        <v>0</v>
      </c>
    </row>
    <row r="27" spans="2:25" ht="18.75" customHeight="1">
      <c r="B27" s="2"/>
      <c r="E27" s="15"/>
      <c r="F27" s="71" t="s">
        <v>220</v>
      </c>
      <c r="G27" s="14">
        <v>0</v>
      </c>
      <c r="H27" s="46">
        <f t="shared" si="1"/>
        <v>0</v>
      </c>
      <c r="I27" s="16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9">
        <v>0</v>
      </c>
      <c r="S27" s="19">
        <v>0</v>
      </c>
      <c r="T27" s="19">
        <v>0</v>
      </c>
      <c r="U27" s="19">
        <v>0</v>
      </c>
      <c r="V27" s="34">
        <v>0</v>
      </c>
      <c r="W27" s="18">
        <v>0</v>
      </c>
      <c r="X27" s="18">
        <v>0</v>
      </c>
      <c r="Y27" s="46">
        <f t="shared" si="0"/>
        <v>0</v>
      </c>
    </row>
    <row r="28" spans="2:25" ht="18.75" customHeight="1">
      <c r="B28" s="2"/>
      <c r="E28" t="s">
        <v>228</v>
      </c>
      <c r="F28" s="70" t="s">
        <v>219</v>
      </c>
      <c r="G28" s="23">
        <v>384</v>
      </c>
      <c r="H28" s="45">
        <f t="shared" si="1"/>
        <v>384</v>
      </c>
      <c r="I28" s="20">
        <v>1764</v>
      </c>
      <c r="J28" s="21">
        <v>1565</v>
      </c>
      <c r="K28" s="21">
        <v>0</v>
      </c>
      <c r="L28" s="21">
        <v>371</v>
      </c>
      <c r="M28" s="21">
        <v>427</v>
      </c>
      <c r="N28" s="21">
        <v>4799</v>
      </c>
      <c r="O28" s="21">
        <v>1371</v>
      </c>
      <c r="P28" s="21">
        <v>1304</v>
      </c>
      <c r="Q28" s="21">
        <v>2114</v>
      </c>
      <c r="R28" s="22">
        <v>3684</v>
      </c>
      <c r="S28" s="22">
        <v>4111</v>
      </c>
      <c r="T28" s="22">
        <v>569</v>
      </c>
      <c r="U28" s="22">
        <v>333</v>
      </c>
      <c r="V28" s="35">
        <v>110</v>
      </c>
      <c r="W28" s="21">
        <v>177</v>
      </c>
      <c r="X28" s="21">
        <v>367</v>
      </c>
      <c r="Y28" s="45">
        <f t="shared" si="0"/>
        <v>23066</v>
      </c>
    </row>
    <row r="29" spans="2:25" ht="18.75" customHeight="1">
      <c r="B29" s="2"/>
      <c r="E29" s="15"/>
      <c r="F29" s="71" t="s">
        <v>220</v>
      </c>
      <c r="G29" s="14">
        <v>384</v>
      </c>
      <c r="H29" s="46">
        <f t="shared" si="1"/>
        <v>384</v>
      </c>
      <c r="I29" s="16">
        <v>1764</v>
      </c>
      <c r="J29" s="18">
        <v>1565</v>
      </c>
      <c r="K29" s="18">
        <v>0</v>
      </c>
      <c r="L29" s="18">
        <v>371</v>
      </c>
      <c r="M29" s="18">
        <v>427</v>
      </c>
      <c r="N29" s="18">
        <v>4799</v>
      </c>
      <c r="O29" s="18">
        <v>1887</v>
      </c>
      <c r="P29" s="18">
        <v>1304</v>
      </c>
      <c r="Q29" s="18">
        <v>2114</v>
      </c>
      <c r="R29" s="19">
        <v>3684</v>
      </c>
      <c r="S29" s="19">
        <v>4111</v>
      </c>
      <c r="T29" s="19">
        <v>569</v>
      </c>
      <c r="U29" s="19">
        <v>333</v>
      </c>
      <c r="V29" s="34">
        <v>110</v>
      </c>
      <c r="W29" s="18">
        <v>177</v>
      </c>
      <c r="X29" s="18">
        <v>367</v>
      </c>
      <c r="Y29" s="46">
        <f t="shared" si="0"/>
        <v>23582</v>
      </c>
    </row>
    <row r="30" spans="2:25" ht="18.75" customHeight="1">
      <c r="B30" s="2"/>
      <c r="E30" s="94" t="s">
        <v>484</v>
      </c>
      <c r="F30" s="70" t="s">
        <v>219</v>
      </c>
      <c r="G30" s="95">
        <v>0</v>
      </c>
      <c r="H30" s="298">
        <f t="shared" si="1"/>
        <v>0</v>
      </c>
      <c r="I30" s="95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101">
        <v>0</v>
      </c>
      <c r="S30" s="101">
        <v>0</v>
      </c>
      <c r="T30" s="101">
        <v>0</v>
      </c>
      <c r="U30" s="101">
        <v>0</v>
      </c>
      <c r="V30" s="108">
        <v>0</v>
      </c>
      <c r="W30" s="251">
        <v>0</v>
      </c>
      <c r="X30" s="96">
        <v>0</v>
      </c>
      <c r="Y30" s="298">
        <f t="shared" si="0"/>
        <v>0</v>
      </c>
    </row>
    <row r="31" spans="2:25" ht="18.75" customHeight="1">
      <c r="B31" s="2"/>
      <c r="E31" s="97" t="s">
        <v>485</v>
      </c>
      <c r="F31" s="71" t="s">
        <v>220</v>
      </c>
      <c r="G31" s="98">
        <v>0</v>
      </c>
      <c r="H31" s="299">
        <f t="shared" si="1"/>
        <v>0</v>
      </c>
      <c r="I31" s="98">
        <v>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100">
        <v>0</v>
      </c>
      <c r="S31" s="100">
        <v>0</v>
      </c>
      <c r="T31" s="100">
        <v>0</v>
      </c>
      <c r="U31" s="100">
        <v>0</v>
      </c>
      <c r="V31" s="107">
        <v>0</v>
      </c>
      <c r="W31" s="99">
        <v>0</v>
      </c>
      <c r="X31" s="99">
        <v>0</v>
      </c>
      <c r="Y31" s="299">
        <f t="shared" si="0"/>
        <v>0</v>
      </c>
    </row>
    <row r="32" spans="2:25" ht="18.75" customHeight="1">
      <c r="B32" s="2"/>
      <c r="E32" s="94" t="s">
        <v>486</v>
      </c>
      <c r="F32" s="70" t="s">
        <v>219</v>
      </c>
      <c r="G32" s="95">
        <v>0</v>
      </c>
      <c r="H32" s="298">
        <f t="shared" si="1"/>
        <v>0</v>
      </c>
      <c r="I32" s="95">
        <v>32563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6843</v>
      </c>
      <c r="Q32" s="96">
        <v>0</v>
      </c>
      <c r="R32" s="101">
        <v>43300</v>
      </c>
      <c r="S32" s="101">
        <v>0</v>
      </c>
      <c r="T32" s="101">
        <v>0</v>
      </c>
      <c r="U32" s="101">
        <v>12595</v>
      </c>
      <c r="V32" s="108">
        <v>7002</v>
      </c>
      <c r="W32" s="96">
        <v>0</v>
      </c>
      <c r="X32" s="96">
        <v>0</v>
      </c>
      <c r="Y32" s="298">
        <f t="shared" si="0"/>
        <v>102303</v>
      </c>
    </row>
    <row r="33" spans="2:25" ht="18.75" customHeight="1">
      <c r="B33" s="2"/>
      <c r="E33" s="97" t="s">
        <v>491</v>
      </c>
      <c r="F33" s="71" t="s">
        <v>220</v>
      </c>
      <c r="G33" s="98">
        <v>0</v>
      </c>
      <c r="H33" s="299">
        <f t="shared" si="1"/>
        <v>0</v>
      </c>
      <c r="I33" s="98">
        <v>32563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6843</v>
      </c>
      <c r="Q33" s="99">
        <v>0</v>
      </c>
      <c r="R33" s="100">
        <v>43300</v>
      </c>
      <c r="S33" s="100">
        <v>0</v>
      </c>
      <c r="T33" s="100">
        <v>0</v>
      </c>
      <c r="U33" s="100">
        <v>12595</v>
      </c>
      <c r="V33" s="107">
        <v>7002</v>
      </c>
      <c r="W33" s="99">
        <v>0</v>
      </c>
      <c r="X33" s="99">
        <v>0</v>
      </c>
      <c r="Y33" s="299">
        <f t="shared" si="0"/>
        <v>102303</v>
      </c>
    </row>
    <row r="34" spans="2:25" ht="18.75" customHeight="1">
      <c r="B34" s="2"/>
      <c r="E34" s="94" t="s">
        <v>481</v>
      </c>
      <c r="F34" s="70" t="s">
        <v>219</v>
      </c>
      <c r="G34" s="95">
        <v>16893</v>
      </c>
      <c r="H34" s="298">
        <f t="shared" si="1"/>
        <v>16893</v>
      </c>
      <c r="I34" s="95">
        <v>152142</v>
      </c>
      <c r="J34" s="96">
        <v>49787</v>
      </c>
      <c r="K34" s="96">
        <v>18985</v>
      </c>
      <c r="L34" s="96">
        <v>27468</v>
      </c>
      <c r="M34" s="96">
        <v>47673</v>
      </c>
      <c r="N34" s="96">
        <v>213485</v>
      </c>
      <c r="O34" s="96">
        <v>101283</v>
      </c>
      <c r="P34" s="96">
        <v>75279</v>
      </c>
      <c r="Q34" s="96">
        <v>78723</v>
      </c>
      <c r="R34" s="101">
        <v>192449</v>
      </c>
      <c r="S34" s="101">
        <v>25046</v>
      </c>
      <c r="T34" s="101">
        <v>35147</v>
      </c>
      <c r="U34" s="101">
        <v>40271</v>
      </c>
      <c r="V34" s="108">
        <v>23072</v>
      </c>
      <c r="W34" s="96">
        <v>13246</v>
      </c>
      <c r="X34" s="96">
        <v>30826</v>
      </c>
      <c r="Y34" s="298">
        <f t="shared" si="0"/>
        <v>1124882</v>
      </c>
    </row>
    <row r="35" spans="2:25" ht="18.75" customHeight="1">
      <c r="B35" s="2"/>
      <c r="E35" s="97" t="s">
        <v>482</v>
      </c>
      <c r="F35" s="71" t="s">
        <v>220</v>
      </c>
      <c r="G35" s="98">
        <v>16893</v>
      </c>
      <c r="H35" s="299">
        <f t="shared" si="1"/>
        <v>16893</v>
      </c>
      <c r="I35" s="98">
        <v>152142</v>
      </c>
      <c r="J35" s="99">
        <v>49787</v>
      </c>
      <c r="K35" s="99">
        <v>18985</v>
      </c>
      <c r="L35" s="99">
        <v>27468</v>
      </c>
      <c r="M35" s="99">
        <v>47673</v>
      </c>
      <c r="N35" s="99">
        <v>213485</v>
      </c>
      <c r="O35" s="99">
        <v>101283</v>
      </c>
      <c r="P35" s="99">
        <v>75279</v>
      </c>
      <c r="Q35" s="99">
        <v>78723</v>
      </c>
      <c r="R35" s="100">
        <v>192449</v>
      </c>
      <c r="S35" s="100">
        <v>25046</v>
      </c>
      <c r="T35" s="100">
        <v>15746</v>
      </c>
      <c r="U35" s="100">
        <v>40271</v>
      </c>
      <c r="V35" s="107">
        <v>23072</v>
      </c>
      <c r="W35" s="99">
        <v>13246</v>
      </c>
      <c r="X35" s="99">
        <v>30826</v>
      </c>
      <c r="Y35" s="299">
        <f t="shared" si="0"/>
        <v>1105481</v>
      </c>
    </row>
    <row r="36" spans="2:25" ht="18.75" customHeight="1">
      <c r="B36" s="2"/>
      <c r="E36" s="94" t="s">
        <v>240</v>
      </c>
      <c r="F36" s="70" t="s">
        <v>219</v>
      </c>
      <c r="G36" s="95">
        <v>0</v>
      </c>
      <c r="H36" s="298">
        <f t="shared" si="1"/>
        <v>0</v>
      </c>
      <c r="I36" s="95">
        <v>0</v>
      </c>
      <c r="J36" s="96">
        <v>0</v>
      </c>
      <c r="K36" s="96">
        <v>0</v>
      </c>
      <c r="L36" s="96">
        <v>0</v>
      </c>
      <c r="M36" s="96">
        <v>0</v>
      </c>
      <c r="N36" s="96">
        <v>346</v>
      </c>
      <c r="O36" s="96">
        <v>0</v>
      </c>
      <c r="P36" s="96">
        <v>0</v>
      </c>
      <c r="Q36" s="96">
        <v>0</v>
      </c>
      <c r="R36" s="101">
        <v>0</v>
      </c>
      <c r="S36" s="101">
        <v>0</v>
      </c>
      <c r="T36" s="101">
        <v>0</v>
      </c>
      <c r="U36" s="101">
        <v>0</v>
      </c>
      <c r="V36" s="108">
        <v>0</v>
      </c>
      <c r="W36" s="96">
        <v>0</v>
      </c>
      <c r="X36" s="96">
        <v>0</v>
      </c>
      <c r="Y36" s="298">
        <f t="shared" si="0"/>
        <v>346</v>
      </c>
    </row>
    <row r="37" spans="2:25" ht="18.75" customHeight="1">
      <c r="B37" s="14"/>
      <c r="C37" s="15"/>
      <c r="D37" s="15"/>
      <c r="E37" s="15"/>
      <c r="F37" s="71" t="s">
        <v>220</v>
      </c>
      <c r="G37" s="102">
        <v>5133</v>
      </c>
      <c r="H37" s="300">
        <f t="shared" si="1"/>
        <v>5133</v>
      </c>
      <c r="I37" s="102">
        <v>85311</v>
      </c>
      <c r="J37" s="18">
        <v>3016</v>
      </c>
      <c r="K37" s="18">
        <v>6522</v>
      </c>
      <c r="L37" s="18">
        <v>19604</v>
      </c>
      <c r="M37" s="18">
        <v>31323</v>
      </c>
      <c r="N37" s="18">
        <v>90354</v>
      </c>
      <c r="O37" s="18">
        <v>0</v>
      </c>
      <c r="P37" s="18">
        <v>17935</v>
      </c>
      <c r="Q37" s="18">
        <v>0</v>
      </c>
      <c r="R37" s="19">
        <v>48543</v>
      </c>
      <c r="S37" s="19">
        <v>37360</v>
      </c>
      <c r="T37" s="19">
        <v>0</v>
      </c>
      <c r="U37" s="19">
        <v>85233</v>
      </c>
      <c r="V37" s="15">
        <v>4390</v>
      </c>
      <c r="W37" s="17">
        <v>3054</v>
      </c>
      <c r="X37" s="18">
        <v>0</v>
      </c>
      <c r="Y37" s="300">
        <f t="shared" si="0"/>
        <v>432645</v>
      </c>
    </row>
    <row r="38" spans="2:25" ht="18.75" customHeight="1">
      <c r="B38" s="2" t="s">
        <v>230</v>
      </c>
      <c r="F38" s="42"/>
      <c r="G38" s="2"/>
      <c r="H38" s="5">
        <f t="shared" si="1"/>
        <v>0</v>
      </c>
      <c r="I38" s="7"/>
      <c r="J38" s="4"/>
      <c r="K38" s="4"/>
      <c r="L38" s="4"/>
      <c r="M38" s="4"/>
      <c r="N38" s="4"/>
      <c r="O38" s="4"/>
      <c r="P38" s="4"/>
      <c r="Q38" s="4"/>
      <c r="R38" s="6"/>
      <c r="S38" s="6"/>
      <c r="T38" s="6"/>
      <c r="U38" s="6"/>
      <c r="V38" s="31"/>
      <c r="W38" s="4"/>
      <c r="X38" s="4"/>
      <c r="Y38" s="5">
        <f t="shared" si="0"/>
        <v>0</v>
      </c>
    </row>
    <row r="39" spans="2:25" ht="18.75" customHeight="1">
      <c r="B39" s="2"/>
      <c r="D39" t="s">
        <v>469</v>
      </c>
      <c r="E39" s="15"/>
      <c r="F39" s="71" t="s">
        <v>220</v>
      </c>
      <c r="G39" s="14">
        <v>21337</v>
      </c>
      <c r="H39" s="46">
        <f t="shared" si="1"/>
        <v>21337</v>
      </c>
      <c r="I39" s="16"/>
      <c r="J39" s="17"/>
      <c r="K39" s="17"/>
      <c r="L39" s="17"/>
      <c r="M39" s="17"/>
      <c r="N39" s="17"/>
      <c r="O39" s="17"/>
      <c r="P39" s="17"/>
      <c r="Q39" s="17"/>
      <c r="R39" s="49"/>
      <c r="S39" s="49"/>
      <c r="T39" s="49"/>
      <c r="U39" s="49"/>
      <c r="V39" s="15"/>
      <c r="W39" s="17"/>
      <c r="X39" s="17"/>
      <c r="Y39" s="46">
        <f t="shared" si="0"/>
        <v>0</v>
      </c>
    </row>
    <row r="40" spans="2:25" ht="18.75" customHeight="1">
      <c r="B40" s="2"/>
      <c r="E40" s="15" t="s">
        <v>229</v>
      </c>
      <c r="F40" s="273" t="s">
        <v>220</v>
      </c>
      <c r="G40" s="274">
        <v>21337</v>
      </c>
      <c r="H40" s="301">
        <f t="shared" si="1"/>
        <v>21337</v>
      </c>
      <c r="I40" s="275"/>
      <c r="J40" s="276"/>
      <c r="K40" s="276"/>
      <c r="L40" s="276"/>
      <c r="M40" s="276"/>
      <c r="N40" s="276"/>
      <c r="O40" s="276"/>
      <c r="P40" s="276"/>
      <c r="Q40" s="276"/>
      <c r="R40" s="277"/>
      <c r="S40" s="277"/>
      <c r="T40" s="277"/>
      <c r="U40" s="277"/>
      <c r="V40" s="272"/>
      <c r="W40" s="276"/>
      <c r="X40" s="276"/>
      <c r="Y40" s="301">
        <f t="shared" si="0"/>
        <v>0</v>
      </c>
    </row>
    <row r="41" spans="2:25" ht="18.75" customHeight="1">
      <c r="B41" s="2"/>
      <c r="D41" t="s">
        <v>231</v>
      </c>
      <c r="F41" s="70" t="s">
        <v>219</v>
      </c>
      <c r="G41" s="23">
        <v>4030</v>
      </c>
      <c r="H41" s="45">
        <f t="shared" si="1"/>
        <v>4030</v>
      </c>
      <c r="I41" s="20">
        <v>54846</v>
      </c>
      <c r="J41" s="21">
        <v>14081</v>
      </c>
      <c r="K41" s="21">
        <v>0</v>
      </c>
      <c r="L41" s="21">
        <v>6651</v>
      </c>
      <c r="M41" s="21">
        <v>9055</v>
      </c>
      <c r="N41" s="21">
        <v>34447</v>
      </c>
      <c r="O41" s="21">
        <v>24581</v>
      </c>
      <c r="P41" s="21">
        <v>30427</v>
      </c>
      <c r="Q41" s="21">
        <v>20599</v>
      </c>
      <c r="R41" s="22">
        <v>119634</v>
      </c>
      <c r="S41" s="22">
        <v>3911</v>
      </c>
      <c r="T41" s="22">
        <v>14329</v>
      </c>
      <c r="U41" s="22">
        <v>27890</v>
      </c>
      <c r="V41" s="35">
        <v>17557</v>
      </c>
      <c r="W41" s="21">
        <v>3646</v>
      </c>
      <c r="X41" s="21">
        <v>7857</v>
      </c>
      <c r="Y41" s="45">
        <f t="shared" si="0"/>
        <v>389511</v>
      </c>
    </row>
    <row r="42" spans="2:25" ht="18.75" customHeight="1">
      <c r="B42" s="2"/>
      <c r="E42" s="15"/>
      <c r="F42" s="71" t="s">
        <v>220</v>
      </c>
      <c r="G42" s="14">
        <v>4030</v>
      </c>
      <c r="H42" s="46">
        <f t="shared" si="1"/>
        <v>4030</v>
      </c>
      <c r="I42" s="16">
        <v>93547</v>
      </c>
      <c r="J42" s="18">
        <v>79441</v>
      </c>
      <c r="K42" s="18">
        <v>21374</v>
      </c>
      <c r="L42" s="18">
        <v>6651</v>
      </c>
      <c r="M42" s="18">
        <v>28577</v>
      </c>
      <c r="N42" s="18">
        <v>195064</v>
      </c>
      <c r="O42" s="18">
        <v>37529</v>
      </c>
      <c r="P42" s="18">
        <v>90690</v>
      </c>
      <c r="Q42" s="18">
        <v>22269</v>
      </c>
      <c r="R42" s="19">
        <v>169708</v>
      </c>
      <c r="S42" s="19">
        <v>9308</v>
      </c>
      <c r="T42" s="19">
        <v>14329</v>
      </c>
      <c r="U42" s="19">
        <v>27890</v>
      </c>
      <c r="V42" s="34">
        <v>33565</v>
      </c>
      <c r="W42" s="18">
        <v>19223</v>
      </c>
      <c r="X42" s="18">
        <v>8197</v>
      </c>
      <c r="Y42" s="46">
        <f t="shared" si="0"/>
        <v>857362</v>
      </c>
    </row>
    <row r="43" spans="2:25" ht="18.75" customHeight="1">
      <c r="B43" s="2"/>
      <c r="E43" t="s">
        <v>232</v>
      </c>
      <c r="F43" s="70" t="s">
        <v>219</v>
      </c>
      <c r="G43" s="23">
        <v>0</v>
      </c>
      <c r="H43" s="45">
        <f t="shared" si="1"/>
        <v>0</v>
      </c>
      <c r="I43" s="20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2">
        <v>0</v>
      </c>
      <c r="S43" s="22">
        <v>0</v>
      </c>
      <c r="T43" s="22">
        <v>0</v>
      </c>
      <c r="U43" s="22">
        <v>0</v>
      </c>
      <c r="V43" s="35">
        <v>0</v>
      </c>
      <c r="W43" s="21">
        <v>0</v>
      </c>
      <c r="X43" s="21">
        <v>0</v>
      </c>
      <c r="Y43" s="45">
        <f t="shared" si="0"/>
        <v>0</v>
      </c>
    </row>
    <row r="44" spans="2:25" ht="18.75" customHeight="1">
      <c r="B44" s="2"/>
      <c r="E44" s="15"/>
      <c r="F44" s="71" t="s">
        <v>220</v>
      </c>
      <c r="G44" s="14">
        <v>0</v>
      </c>
      <c r="H44" s="46">
        <f t="shared" si="1"/>
        <v>0</v>
      </c>
      <c r="I44" s="16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9">
        <v>0</v>
      </c>
      <c r="S44" s="19">
        <v>0</v>
      </c>
      <c r="T44" s="19">
        <v>0</v>
      </c>
      <c r="U44" s="19">
        <v>0</v>
      </c>
      <c r="V44" s="34">
        <v>0</v>
      </c>
      <c r="W44" s="18">
        <v>0</v>
      </c>
      <c r="X44" s="18">
        <v>0</v>
      </c>
      <c r="Y44" s="46">
        <f t="shared" si="0"/>
        <v>0</v>
      </c>
    </row>
    <row r="45" spans="2:25" ht="18.75" customHeight="1">
      <c r="B45" s="2"/>
      <c r="E45" t="s">
        <v>233</v>
      </c>
      <c r="F45" s="70" t="s">
        <v>219</v>
      </c>
      <c r="G45" s="23">
        <v>0</v>
      </c>
      <c r="H45" s="45">
        <f t="shared" si="1"/>
        <v>0</v>
      </c>
      <c r="I45" s="20">
        <v>37315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13528</v>
      </c>
      <c r="Q45" s="21">
        <v>0</v>
      </c>
      <c r="R45" s="22">
        <v>84342</v>
      </c>
      <c r="S45" s="22">
        <v>0</v>
      </c>
      <c r="T45" s="22">
        <v>0</v>
      </c>
      <c r="U45" s="22">
        <v>21838</v>
      </c>
      <c r="V45" s="35">
        <v>15601</v>
      </c>
      <c r="W45" s="21">
        <v>0</v>
      </c>
      <c r="X45" s="21">
        <v>0</v>
      </c>
      <c r="Y45" s="45">
        <f t="shared" si="0"/>
        <v>172624</v>
      </c>
    </row>
    <row r="46" spans="2:25" ht="18.75" customHeight="1">
      <c r="B46" s="2"/>
      <c r="E46" s="15"/>
      <c r="F46" s="71" t="s">
        <v>220</v>
      </c>
      <c r="G46" s="14">
        <v>0</v>
      </c>
      <c r="H46" s="46">
        <f t="shared" si="1"/>
        <v>0</v>
      </c>
      <c r="I46" s="16">
        <v>37315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13528</v>
      </c>
      <c r="Q46" s="18">
        <v>0</v>
      </c>
      <c r="R46" s="19">
        <v>84342</v>
      </c>
      <c r="S46" s="19">
        <v>0</v>
      </c>
      <c r="T46" s="19">
        <v>0</v>
      </c>
      <c r="U46" s="19">
        <v>21838</v>
      </c>
      <c r="V46" s="34">
        <v>15601</v>
      </c>
      <c r="W46" s="18">
        <v>0</v>
      </c>
      <c r="X46" s="18">
        <v>0</v>
      </c>
      <c r="Y46" s="46">
        <f t="shared" si="0"/>
        <v>172624</v>
      </c>
    </row>
    <row r="47" spans="2:25" ht="18.75" customHeight="1">
      <c r="B47" s="2"/>
      <c r="E47" t="s">
        <v>234</v>
      </c>
      <c r="F47" s="70" t="s">
        <v>219</v>
      </c>
      <c r="G47" s="23">
        <v>0</v>
      </c>
      <c r="H47" s="45">
        <f t="shared" si="1"/>
        <v>0</v>
      </c>
      <c r="I47" s="20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2">
        <v>0</v>
      </c>
      <c r="S47" s="22">
        <v>0</v>
      </c>
      <c r="T47" s="22">
        <v>0</v>
      </c>
      <c r="U47" s="22">
        <v>0</v>
      </c>
      <c r="V47" s="35">
        <v>0</v>
      </c>
      <c r="W47" s="21">
        <v>0</v>
      </c>
      <c r="X47" s="21">
        <v>0</v>
      </c>
      <c r="Y47" s="45">
        <f t="shared" si="0"/>
        <v>0</v>
      </c>
    </row>
    <row r="48" spans="2:25" ht="18.75" customHeight="1">
      <c r="B48" s="2"/>
      <c r="E48" s="15"/>
      <c r="F48" s="71" t="s">
        <v>220</v>
      </c>
      <c r="G48" s="14">
        <v>0</v>
      </c>
      <c r="H48" s="46">
        <f t="shared" si="1"/>
        <v>0</v>
      </c>
      <c r="I48" s="16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9">
        <v>0</v>
      </c>
      <c r="S48" s="19">
        <v>0</v>
      </c>
      <c r="T48" s="19">
        <v>0</v>
      </c>
      <c r="U48" s="19">
        <v>0</v>
      </c>
      <c r="V48" s="34">
        <v>0</v>
      </c>
      <c r="W48" s="18">
        <v>0</v>
      </c>
      <c r="X48" s="18">
        <v>0</v>
      </c>
      <c r="Y48" s="46">
        <f t="shared" si="0"/>
        <v>0</v>
      </c>
    </row>
    <row r="49" spans="2:25" ht="18.75" customHeight="1">
      <c r="B49" s="2"/>
      <c r="E49" t="s">
        <v>228</v>
      </c>
      <c r="F49" s="70" t="s">
        <v>219</v>
      </c>
      <c r="G49" s="23">
        <v>4030</v>
      </c>
      <c r="H49" s="45">
        <f t="shared" si="1"/>
        <v>4030</v>
      </c>
      <c r="I49" s="20">
        <v>17531</v>
      </c>
      <c r="J49" s="21">
        <v>14081</v>
      </c>
      <c r="K49" s="21">
        <v>0</v>
      </c>
      <c r="L49" s="21">
        <v>6651</v>
      </c>
      <c r="M49" s="21">
        <v>9055</v>
      </c>
      <c r="N49" s="21">
        <v>34447</v>
      </c>
      <c r="O49" s="21">
        <v>24581</v>
      </c>
      <c r="P49" s="21">
        <v>16899</v>
      </c>
      <c r="Q49" s="21">
        <v>20599</v>
      </c>
      <c r="R49" s="22">
        <v>35292</v>
      </c>
      <c r="S49" s="22">
        <v>3911</v>
      </c>
      <c r="T49" s="22">
        <v>14329</v>
      </c>
      <c r="U49" s="22">
        <v>6052</v>
      </c>
      <c r="V49" s="35">
        <v>1956</v>
      </c>
      <c r="W49" s="21">
        <v>3646</v>
      </c>
      <c r="X49" s="21">
        <v>7857</v>
      </c>
      <c r="Y49" s="45">
        <f t="shared" si="0"/>
        <v>216887</v>
      </c>
    </row>
    <row r="50" spans="2:25" ht="18.75" customHeight="1">
      <c r="B50" s="2"/>
      <c r="E50" s="15"/>
      <c r="F50" s="71" t="s">
        <v>220</v>
      </c>
      <c r="G50" s="14">
        <v>4030</v>
      </c>
      <c r="H50" s="46">
        <f t="shared" si="1"/>
        <v>4030</v>
      </c>
      <c r="I50" s="16">
        <v>17531</v>
      </c>
      <c r="J50" s="18">
        <v>14081</v>
      </c>
      <c r="K50" s="18">
        <v>0</v>
      </c>
      <c r="L50" s="18">
        <v>6651</v>
      </c>
      <c r="M50" s="18">
        <v>9055</v>
      </c>
      <c r="N50" s="18">
        <v>34447</v>
      </c>
      <c r="O50" s="18">
        <v>24581</v>
      </c>
      <c r="P50" s="18">
        <v>16899</v>
      </c>
      <c r="Q50" s="18">
        <v>20599</v>
      </c>
      <c r="R50" s="19">
        <v>35292</v>
      </c>
      <c r="S50" s="19">
        <v>3911</v>
      </c>
      <c r="T50" s="19">
        <v>14329</v>
      </c>
      <c r="U50" s="19">
        <v>6052</v>
      </c>
      <c r="V50" s="34">
        <v>1956</v>
      </c>
      <c r="W50" s="18">
        <v>3646</v>
      </c>
      <c r="X50" s="18">
        <v>7857</v>
      </c>
      <c r="Y50" s="46">
        <f t="shared" si="0"/>
        <v>216887</v>
      </c>
    </row>
    <row r="51" spans="2:25" ht="18.75" customHeight="1">
      <c r="B51" s="14"/>
      <c r="C51" s="15"/>
      <c r="D51" s="15"/>
      <c r="E51" s="15" t="s">
        <v>229</v>
      </c>
      <c r="F51" s="71" t="s">
        <v>220</v>
      </c>
      <c r="G51" s="14">
        <v>0</v>
      </c>
      <c r="H51" s="46">
        <f t="shared" si="1"/>
        <v>0</v>
      </c>
      <c r="I51" s="16">
        <v>38701</v>
      </c>
      <c r="J51" s="18">
        <v>65360</v>
      </c>
      <c r="K51" s="18">
        <v>21374</v>
      </c>
      <c r="L51" s="18">
        <v>0</v>
      </c>
      <c r="M51" s="18">
        <v>19522</v>
      </c>
      <c r="N51" s="18">
        <v>160617</v>
      </c>
      <c r="O51" s="18">
        <v>12948</v>
      </c>
      <c r="P51" s="18">
        <v>60263</v>
      </c>
      <c r="Q51" s="18">
        <v>1670</v>
      </c>
      <c r="R51" s="19">
        <v>50074</v>
      </c>
      <c r="S51" s="19">
        <v>5397</v>
      </c>
      <c r="T51" s="19">
        <v>0</v>
      </c>
      <c r="U51" s="19">
        <v>0</v>
      </c>
      <c r="V51" s="34">
        <v>16008</v>
      </c>
      <c r="W51" s="18">
        <v>15577</v>
      </c>
      <c r="X51" s="18">
        <v>340</v>
      </c>
      <c r="Y51" s="46">
        <f t="shared" si="0"/>
        <v>467851</v>
      </c>
    </row>
    <row r="52" spans="2:25" ht="18.75" customHeight="1">
      <c r="B52" s="2" t="s">
        <v>235</v>
      </c>
      <c r="F52" s="70" t="s">
        <v>219</v>
      </c>
      <c r="G52" s="23">
        <v>32744</v>
      </c>
      <c r="H52" s="45">
        <f t="shared" si="1"/>
        <v>32744</v>
      </c>
      <c r="I52" s="20">
        <v>241315</v>
      </c>
      <c r="J52" s="21">
        <v>73581</v>
      </c>
      <c r="K52" s="21">
        <v>18985</v>
      </c>
      <c r="L52" s="21">
        <v>34504</v>
      </c>
      <c r="M52" s="21">
        <v>57155</v>
      </c>
      <c r="N52" s="21">
        <v>257409</v>
      </c>
      <c r="O52" s="21">
        <v>143811</v>
      </c>
      <c r="P52" s="21">
        <v>121494</v>
      </c>
      <c r="Q52" s="21">
        <v>112391</v>
      </c>
      <c r="R52" s="22">
        <v>392353</v>
      </c>
      <c r="S52" s="22">
        <v>33068</v>
      </c>
      <c r="T52" s="22">
        <v>53465</v>
      </c>
      <c r="U52" s="22">
        <v>81260</v>
      </c>
      <c r="V52" s="35">
        <v>47741</v>
      </c>
      <c r="W52" s="111">
        <v>17120</v>
      </c>
      <c r="X52" s="21">
        <v>50314</v>
      </c>
      <c r="Y52" s="45">
        <f t="shared" si="0"/>
        <v>1735966</v>
      </c>
    </row>
    <row r="53" spans="2:25" ht="18.75" customHeight="1">
      <c r="B53" s="14"/>
      <c r="C53" s="15"/>
      <c r="D53" s="15"/>
      <c r="E53" s="15"/>
      <c r="F53" s="71" t="s">
        <v>220</v>
      </c>
      <c r="G53" s="14">
        <v>62292</v>
      </c>
      <c r="H53" s="46">
        <f t="shared" si="1"/>
        <v>62292</v>
      </c>
      <c r="I53" s="16">
        <v>365327</v>
      </c>
      <c r="J53" s="18">
        <v>141957</v>
      </c>
      <c r="K53" s="18">
        <v>46881</v>
      </c>
      <c r="L53" s="18">
        <v>54121</v>
      </c>
      <c r="M53" s="18">
        <v>108000</v>
      </c>
      <c r="N53" s="18">
        <v>508034</v>
      </c>
      <c r="O53" s="18">
        <v>157275</v>
      </c>
      <c r="P53" s="18">
        <v>207333</v>
      </c>
      <c r="Q53" s="18">
        <v>125015</v>
      </c>
      <c r="R53" s="19">
        <v>491534</v>
      </c>
      <c r="S53" s="19">
        <v>75825</v>
      </c>
      <c r="T53" s="19">
        <v>33000</v>
      </c>
      <c r="U53" s="19">
        <v>166664</v>
      </c>
      <c r="V53" s="34">
        <v>68139</v>
      </c>
      <c r="W53" s="18">
        <v>35800</v>
      </c>
      <c r="X53" s="18">
        <v>51252</v>
      </c>
      <c r="Y53" s="46">
        <f t="shared" si="0"/>
        <v>2636157</v>
      </c>
    </row>
    <row r="54" spans="2:25" ht="18.75" customHeight="1">
      <c r="B54" s="2" t="s">
        <v>236</v>
      </c>
      <c r="F54" s="42"/>
      <c r="G54" s="2"/>
      <c r="H54" s="5">
        <f>SUM(G54:G54)</f>
        <v>0</v>
      </c>
      <c r="I54" s="7"/>
      <c r="J54" s="92"/>
      <c r="K54" s="92"/>
      <c r="L54" s="92"/>
      <c r="M54" s="92"/>
      <c r="N54" s="92"/>
      <c r="O54" s="92"/>
      <c r="P54" s="92"/>
      <c r="Q54" s="92"/>
      <c r="R54" s="93"/>
      <c r="S54" s="93"/>
      <c r="T54" s="93"/>
      <c r="U54" s="93"/>
      <c r="V54" s="114"/>
      <c r="W54" s="4"/>
      <c r="X54" s="92"/>
      <c r="Y54" s="5">
        <f t="shared" si="0"/>
        <v>0</v>
      </c>
    </row>
    <row r="55" spans="2:25" ht="18.75" customHeight="1">
      <c r="B55" s="2"/>
      <c r="E55" t="s">
        <v>237</v>
      </c>
      <c r="F55" s="57"/>
      <c r="G55" s="23">
        <v>0</v>
      </c>
      <c r="H55" s="45">
        <f t="shared" si="1"/>
        <v>0</v>
      </c>
      <c r="I55" s="20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2">
        <v>0</v>
      </c>
      <c r="S55" s="22">
        <v>0</v>
      </c>
      <c r="T55" s="22">
        <v>0</v>
      </c>
      <c r="U55" s="22">
        <v>0</v>
      </c>
      <c r="V55" s="35">
        <v>0</v>
      </c>
      <c r="W55" s="21">
        <v>0</v>
      </c>
      <c r="X55" s="21">
        <v>0</v>
      </c>
      <c r="Y55" s="45">
        <f t="shared" si="0"/>
        <v>0</v>
      </c>
    </row>
    <row r="56" spans="2:25" ht="18.75" customHeight="1">
      <c r="B56" s="14"/>
      <c r="C56" s="15"/>
      <c r="D56" s="15"/>
      <c r="E56" s="15"/>
      <c r="F56" s="71" t="s">
        <v>206</v>
      </c>
      <c r="G56" s="14">
        <v>0</v>
      </c>
      <c r="H56" s="46">
        <f t="shared" si="1"/>
        <v>0</v>
      </c>
      <c r="I56" s="16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9">
        <v>0</v>
      </c>
      <c r="S56" s="19">
        <v>0</v>
      </c>
      <c r="T56" s="19">
        <v>0</v>
      </c>
      <c r="U56" s="19">
        <v>0</v>
      </c>
      <c r="V56" s="34">
        <v>0</v>
      </c>
      <c r="W56" s="18">
        <v>0</v>
      </c>
      <c r="X56" s="18">
        <v>0</v>
      </c>
      <c r="Y56" s="46">
        <f t="shared" si="0"/>
        <v>0</v>
      </c>
    </row>
    <row r="57" spans="2:25" ht="18.75" customHeight="1">
      <c r="B57" s="2" t="s">
        <v>238</v>
      </c>
      <c r="F57" s="42"/>
      <c r="G57" s="2"/>
      <c r="H57" s="5">
        <f>SUM(G57:G57)</f>
        <v>0</v>
      </c>
      <c r="I57" s="7"/>
      <c r="J57" s="92"/>
      <c r="K57" s="92"/>
      <c r="L57" s="92"/>
      <c r="M57" s="92"/>
      <c r="N57" s="92"/>
      <c r="O57" s="92"/>
      <c r="P57" s="92"/>
      <c r="Q57" s="92"/>
      <c r="R57" s="93"/>
      <c r="S57" s="93"/>
      <c r="T57" s="93"/>
      <c r="U57" s="93"/>
      <c r="V57" s="114"/>
      <c r="W57" s="4"/>
      <c r="X57" s="92"/>
      <c r="Y57" s="5">
        <f t="shared" si="0"/>
        <v>0</v>
      </c>
    </row>
    <row r="58" spans="2:25" ht="18.75" customHeight="1">
      <c r="B58" s="2"/>
      <c r="E58" t="s">
        <v>237</v>
      </c>
      <c r="F58" s="57"/>
      <c r="G58" s="23">
        <v>0</v>
      </c>
      <c r="H58" s="45">
        <f t="shared" si="1"/>
        <v>0</v>
      </c>
      <c r="I58" s="20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2">
        <v>0</v>
      </c>
      <c r="S58" s="22">
        <v>0</v>
      </c>
      <c r="T58" s="22">
        <v>0</v>
      </c>
      <c r="U58" s="22">
        <v>0</v>
      </c>
      <c r="V58" s="35">
        <v>0</v>
      </c>
      <c r="W58" s="21">
        <v>0</v>
      </c>
      <c r="X58" s="21">
        <v>0</v>
      </c>
      <c r="Y58" s="45">
        <f t="shared" si="0"/>
        <v>0</v>
      </c>
    </row>
    <row r="59" spans="2:25" ht="18.75" customHeight="1">
      <c r="B59" s="14"/>
      <c r="C59" s="15"/>
      <c r="D59" s="15"/>
      <c r="E59" s="15"/>
      <c r="F59" s="71" t="s">
        <v>206</v>
      </c>
      <c r="G59" s="14">
        <v>0</v>
      </c>
      <c r="H59" s="46">
        <f t="shared" si="1"/>
        <v>0</v>
      </c>
      <c r="I59" s="16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9">
        <v>0</v>
      </c>
      <c r="S59" s="19">
        <v>0</v>
      </c>
      <c r="T59" s="19">
        <v>0</v>
      </c>
      <c r="U59" s="19">
        <v>0</v>
      </c>
      <c r="V59" s="34">
        <v>0</v>
      </c>
      <c r="W59" s="18">
        <v>0</v>
      </c>
      <c r="X59" s="18">
        <v>0</v>
      </c>
      <c r="Y59" s="46">
        <f t="shared" si="0"/>
        <v>0</v>
      </c>
    </row>
    <row r="60" spans="2:25" ht="18.75" customHeight="1" thickBot="1">
      <c r="B60" s="9" t="s">
        <v>239</v>
      </c>
      <c r="C60" s="1"/>
      <c r="D60" s="1"/>
      <c r="E60" s="1"/>
      <c r="F60" s="43"/>
      <c r="G60" s="9">
        <v>29548</v>
      </c>
      <c r="H60" s="47">
        <f t="shared" si="1"/>
        <v>29548</v>
      </c>
      <c r="I60" s="10">
        <v>124012</v>
      </c>
      <c r="J60" s="24">
        <v>68376</v>
      </c>
      <c r="K60" s="24">
        <v>27896</v>
      </c>
      <c r="L60" s="24">
        <v>19617</v>
      </c>
      <c r="M60" s="24">
        <v>50845</v>
      </c>
      <c r="N60" s="24">
        <v>250971</v>
      </c>
      <c r="O60" s="24">
        <v>12948</v>
      </c>
      <c r="P60" s="24">
        <v>85533</v>
      </c>
      <c r="Q60" s="24">
        <v>12624</v>
      </c>
      <c r="R60" s="25">
        <v>99181</v>
      </c>
      <c r="S60" s="25">
        <v>42757</v>
      </c>
      <c r="T60" s="25">
        <v>0</v>
      </c>
      <c r="U60" s="25">
        <v>85404</v>
      </c>
      <c r="V60" s="36">
        <v>23072</v>
      </c>
      <c r="W60" s="24">
        <v>18680</v>
      </c>
      <c r="X60" s="24">
        <v>938</v>
      </c>
      <c r="Y60" s="47">
        <f t="shared" si="0"/>
        <v>922854</v>
      </c>
    </row>
    <row r="61" spans="3:25" ht="24.75" customHeight="1">
      <c r="C61" s="112"/>
      <c r="D61" s="319"/>
      <c r="E61" s="319"/>
      <c r="F61" s="319"/>
      <c r="G61" s="320"/>
      <c r="H61" s="320"/>
      <c r="W61" s="245"/>
      <c r="X61" s="245"/>
      <c r="Y61" s="245"/>
    </row>
  </sheetData>
  <mergeCells count="2">
    <mergeCell ref="D61:F61"/>
    <mergeCell ref="G61:H61"/>
  </mergeCells>
  <printOptions/>
  <pageMargins left="0.5905511811023623" right="0.2362204724409449" top="0.7086614173228347" bottom="0" header="0.5118110236220472" footer="0.5118110236220472"/>
  <pageSetup fitToWidth="2" horizontalDpi="600" verticalDpi="600" orientation="landscape" paperSize="9" scale="51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2009-01-16T02:27:53Z</cp:lastPrinted>
  <dcterms:created xsi:type="dcterms:W3CDTF">2000-11-13T10:58:55Z</dcterms:created>
  <dcterms:modified xsi:type="dcterms:W3CDTF">2009-01-16T02:27:55Z</dcterms:modified>
  <cp:category/>
  <cp:version/>
  <cp:contentType/>
  <cp:contentStatus/>
</cp:coreProperties>
</file>