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52" activeTab="0"/>
  </bookViews>
  <sheets>
    <sheet name="8(1)" sheetId="1" r:id="rId1"/>
    <sheet name="8(2)" sheetId="2" r:id="rId2"/>
  </sheets>
  <definedNames>
    <definedName name="\D">'8(1)'!#REF!</definedName>
    <definedName name="\H">'8(1)'!#REF!</definedName>
    <definedName name="\P">'8(1)'!#REF!</definedName>
    <definedName name="\Q">'8(1)'!#REF!</definedName>
    <definedName name="_xlnm.Print_Area" localSheetId="0">'8(1)'!$B$2:$Q$39</definedName>
    <definedName name="_xlnm.Print_Area" localSheetId="1">'8(2)'!$B$2:$Q$40</definedName>
    <definedName name="_xlnm.Print_Titles" localSheetId="0">'8(1)'!$A:$A</definedName>
    <definedName name="_xlnm.Print_Titles" localSheetId="1">'8(2)'!$A:$A</definedName>
  </definedNames>
  <calcPr fullCalcOnLoad="1"/>
</workbook>
</file>

<file path=xl/sharedStrings.xml><?xml version="1.0" encoding="utf-8"?>
<sst xmlns="http://schemas.openxmlformats.org/spreadsheetml/2006/main" count="133" uniqueCount="99">
  <si>
    <t>８   地 方 債 の 状 況 （１）</t>
  </si>
  <si>
    <t>(単位:千円)</t>
  </si>
  <si>
    <t>現 在 高</t>
  </si>
  <si>
    <t>一般単独</t>
  </si>
  <si>
    <t>公営住宅建設</t>
  </si>
  <si>
    <t>公共用地先行</t>
  </si>
  <si>
    <t>災害復旧</t>
  </si>
  <si>
    <t>厚生福祉施設</t>
  </si>
  <si>
    <t>整備事業債</t>
  </si>
  <si>
    <t>取得等事業債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</si>
  <si>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</si>
  <si>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</si>
  <si>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</si>
  <si>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</si>
  <si>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</si>
  <si>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</si>
  <si>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</si>
  <si>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</si>
  <si>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</si>
  <si>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</si>
  <si>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</si>
  <si>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</si>
  <si>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</si>
  <si>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</si>
  <si>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</si>
  <si>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</si>
  <si>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</si>
  <si>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</si>
  <si>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</si>
  <si>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</si>
  <si>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</si>
  <si>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</si>
  <si>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</si>
  <si>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</si>
  <si>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</si>
  <si>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</si>
  <si>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８   地 方 債 の 状 況 （２）</t>
  </si>
  <si>
    <t>県貸付金</t>
  </si>
  <si>
    <t>臨時税収</t>
  </si>
  <si>
    <t>そ の 他</t>
  </si>
  <si>
    <t xml:space="preserve"> </t>
  </si>
  <si>
    <t>公 債 費</t>
  </si>
  <si>
    <t>元利償還金</t>
  </si>
  <si>
    <t>元    金</t>
  </si>
  <si>
    <t>利    子</t>
  </si>
  <si>
    <t>* 平均については、単純平均による｡</t>
  </si>
  <si>
    <t>いなべ市</t>
  </si>
  <si>
    <t>臨時財政</t>
  </si>
  <si>
    <t>志 摩 市</t>
  </si>
  <si>
    <t>伊 賀 市</t>
  </si>
  <si>
    <t>志 摩 市</t>
  </si>
  <si>
    <t>大 紀 町</t>
  </si>
  <si>
    <t>南伊勢町</t>
  </si>
  <si>
    <t>紀 北 町</t>
  </si>
  <si>
    <t>&lt;町  計&gt;</t>
  </si>
  <si>
    <t>等整備事業債</t>
  </si>
  <si>
    <t>行政改革</t>
  </si>
  <si>
    <t xml:space="preserve"> (Ａ)／</t>
  </si>
  <si>
    <t>（Ｂ）</t>
  </si>
  <si>
    <t xml:space="preserve"> (Ｂ) ／</t>
  </si>
  <si>
    <t>退職手当債</t>
  </si>
  <si>
    <t>（特例分）</t>
  </si>
  <si>
    <t>辺地対策</t>
  </si>
  <si>
    <t>過疎対策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</si>
  <si>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</si>
  <si>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</si>
  <si>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</si>
  <si>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教育･福祉施設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</si>
  <si>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</si>
  <si>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</si>
  <si>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</si>
  <si>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減収補填債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</si>
  <si>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</si>
  <si>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一時借入金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</si>
  <si>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</si>
  <si>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減税補填債</t>
  </si>
  <si>
    <t>財源対策債</t>
  </si>
  <si>
    <r>
      <t xml:space="preserve">利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子</t>
    </r>
  </si>
  <si>
    <t>標準財政規模</t>
  </si>
  <si>
    <t>標準財政規模</t>
  </si>
  <si>
    <t>(％)</t>
  </si>
  <si>
    <t>標準財政規模</t>
  </si>
  <si>
    <r>
      <t xml:space="preserve">    ×</t>
    </r>
    <r>
      <rPr>
        <sz val="14"/>
        <rFont val="ＭＳ 明朝"/>
        <family val="1"/>
      </rPr>
      <t>100</t>
    </r>
  </si>
  <si>
    <t>うち</t>
  </si>
  <si>
    <t>旧合併特例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</si>
  <si>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</si>
  <si>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×100</t>
  </si>
  <si>
    <t>*臨財債含む</t>
  </si>
  <si>
    <t>&lt;市 計・平均&gt;</t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</si>
  <si>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</si>
  <si>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</si>
  <si>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年度発行額</t>
    </r>
  </si>
  <si>
    <r>
      <t>23</t>
    </r>
    <r>
      <rPr>
        <sz val="14"/>
        <rFont val="ＭＳ 明朝"/>
        <family val="1"/>
      </rPr>
      <t>年度末</t>
    </r>
  </si>
  <si>
    <t>公共事業等債</t>
  </si>
  <si>
    <t>(旧一般公共)</t>
  </si>
  <si>
    <t>緊急防災・</t>
  </si>
  <si>
    <t>減災事業債</t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</si>
  <si>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 xml:space="preserve">  年  度  末  現  在  高</t>
    </r>
  </si>
  <si>
    <t>【23年度決算額】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</si>
</sst>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  <numFmt numFmtId="181" formatCode="#,##0.0_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8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/>
    </xf>
    <xf numFmtId="37" fontId="0" fillId="0" borderId="5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5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3" xfId="0" applyFont="1" applyBorder="1" applyAlignment="1">
      <alignment/>
    </xf>
    <xf numFmtId="37" fontId="0" fillId="0" borderId="1" xfId="0" applyFont="1" applyBorder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37" fontId="0" fillId="0" borderId="9" xfId="0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>
      <alignment horizontal="right"/>
    </xf>
    <xf numFmtId="0" fontId="0" fillId="0" borderId="14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quotePrefix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15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6" xfId="0" applyNumberFormat="1" applyFont="1" applyBorder="1" applyAlignment="1" quotePrefix="1">
      <alignment horizontal="center"/>
    </xf>
    <xf numFmtId="0" fontId="0" fillId="0" borderId="15" xfId="0" applyNumberFormat="1" applyFont="1" applyBorder="1" applyAlignment="1">
      <alignment horizontal="center" shrinkToFit="1"/>
    </xf>
    <xf numFmtId="0" fontId="0" fillId="0" borderId="22" xfId="0" applyNumberFormat="1" applyFont="1" applyBorder="1" applyAlignment="1">
      <alignment horizontal="center"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37" fontId="0" fillId="0" borderId="24" xfId="0" applyFont="1" applyBorder="1" applyAlignment="1">
      <alignment/>
    </xf>
    <xf numFmtId="37" fontId="0" fillId="0" borderId="25" xfId="0" applyFont="1" applyBorder="1" applyAlignment="1">
      <alignment/>
    </xf>
    <xf numFmtId="0" fontId="0" fillId="0" borderId="17" xfId="0" applyNumberFormat="1" applyFont="1" applyBorder="1" applyAlignment="1" applyProtection="1" quotePrefix="1">
      <alignment horizontal="left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 horizontal="center"/>
    </xf>
    <xf numFmtId="0" fontId="0" fillId="0" borderId="4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0" fontId="0" fillId="0" borderId="26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37" fontId="0" fillId="0" borderId="28" xfId="0" applyFont="1" applyBorder="1" applyAlignment="1">
      <alignment/>
    </xf>
    <xf numFmtId="37" fontId="0" fillId="0" borderId="29" xfId="0" applyFont="1" applyBorder="1" applyAlignment="1">
      <alignment/>
    </xf>
    <xf numFmtId="37" fontId="0" fillId="0" borderId="30" xfId="0" applyFont="1" applyBorder="1" applyAlignment="1">
      <alignment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right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>
      <alignment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>
      <alignment/>
    </xf>
    <xf numFmtId="0" fontId="0" fillId="0" borderId="33" xfId="0" applyNumberFormat="1" applyFont="1" applyBorder="1" applyAlignment="1">
      <alignment horizontal="center"/>
    </xf>
    <xf numFmtId="37" fontId="0" fillId="0" borderId="34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36" xfId="0" applyFont="1" applyBorder="1" applyAlignment="1">
      <alignment/>
    </xf>
    <xf numFmtId="37" fontId="0" fillId="0" borderId="21" xfId="0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horizontal="right" vertical="center"/>
      <protection/>
    </xf>
    <xf numFmtId="0" fontId="0" fillId="0" borderId="40" xfId="0" applyNumberFormat="1" applyFont="1" applyBorder="1" applyAlignment="1" applyProtection="1">
      <alignment horizontal="right" vertical="center"/>
      <protection/>
    </xf>
    <xf numFmtId="0" fontId="0" fillId="0" borderId="27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/>
    </xf>
    <xf numFmtId="37" fontId="0" fillId="0" borderId="0" xfId="0" applyFont="1" applyAlignment="1">
      <alignment horizontal="right"/>
    </xf>
    <xf numFmtId="0" fontId="0" fillId="0" borderId="39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 applyProtection="1" quotePrefix="1">
      <alignment horizontal="left"/>
      <protection/>
    </xf>
    <xf numFmtId="37" fontId="0" fillId="0" borderId="43" xfId="0" applyBorder="1" applyAlignment="1">
      <alignment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Border="1" applyAlignment="1" applyProtection="1" quotePrefix="1">
      <alignment horizontal="centerContinuous" vertical="center"/>
      <protection/>
    </xf>
    <xf numFmtId="0" fontId="0" fillId="0" borderId="52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0" fontId="0" fillId="0" borderId="3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181" fontId="0" fillId="0" borderId="62" xfId="0" applyNumberFormat="1" applyFont="1" applyBorder="1" applyAlignment="1" applyProtection="1">
      <alignment/>
      <protection/>
    </xf>
    <xf numFmtId="181" fontId="0" fillId="0" borderId="63" xfId="0" applyNumberFormat="1" applyFont="1" applyBorder="1" applyAlignment="1" applyProtection="1">
      <alignment/>
      <protection/>
    </xf>
    <xf numFmtId="181" fontId="0" fillId="0" borderId="64" xfId="0" applyNumberFormat="1" applyFont="1" applyBorder="1" applyAlignment="1" applyProtection="1">
      <alignment/>
      <protection/>
    </xf>
    <xf numFmtId="181" fontId="0" fillId="0" borderId="40" xfId="0" applyNumberFormat="1" applyFont="1" applyBorder="1" applyAlignment="1" applyProtection="1">
      <alignment/>
      <protection/>
    </xf>
    <xf numFmtId="181" fontId="0" fillId="0" borderId="65" xfId="0" applyNumberFormat="1" applyFont="1" applyBorder="1" applyAlignment="1" applyProtection="1">
      <alignment/>
      <protection/>
    </xf>
    <xf numFmtId="181" fontId="0" fillId="0" borderId="66" xfId="0" applyNumberFormat="1" applyFont="1" applyBorder="1" applyAlignment="1" applyProtection="1">
      <alignment/>
      <protection/>
    </xf>
    <xf numFmtId="181" fontId="0" fillId="0" borderId="67" xfId="0" applyNumberFormat="1" applyFont="1" applyBorder="1" applyAlignment="1" applyProtection="1">
      <alignment/>
      <protection/>
    </xf>
    <xf numFmtId="181" fontId="0" fillId="0" borderId="57" xfId="0" applyNumberFormat="1" applyFont="1" applyBorder="1" applyAlignment="1" applyProtection="1">
      <alignment/>
      <protection/>
    </xf>
    <xf numFmtId="181" fontId="0" fillId="0" borderId="57" xfId="0" applyNumberFormat="1" applyFont="1" applyBorder="1" applyAlignment="1" applyProtection="1">
      <alignment/>
      <protection/>
    </xf>
    <xf numFmtId="181" fontId="0" fillId="0" borderId="59" xfId="0" applyNumberFormat="1" applyFont="1" applyBorder="1" applyAlignment="1" applyProtection="1">
      <alignment/>
      <protection/>
    </xf>
    <xf numFmtId="181" fontId="0" fillId="0" borderId="28" xfId="0" applyNumberFormat="1" applyFont="1" applyBorder="1" applyAlignment="1" applyProtection="1">
      <alignment/>
      <protection/>
    </xf>
    <xf numFmtId="181" fontId="0" fillId="0" borderId="4" xfId="0" applyNumberFormat="1" applyFont="1" applyBorder="1" applyAlignment="1" applyProtection="1">
      <alignment/>
      <protection/>
    </xf>
    <xf numFmtId="181" fontId="0" fillId="0" borderId="13" xfId="17" applyNumberFormat="1" applyFont="1" applyBorder="1" applyAlignment="1" applyProtection="1">
      <alignment/>
      <protection/>
    </xf>
    <xf numFmtId="181" fontId="0" fillId="0" borderId="4" xfId="17" applyNumberFormat="1" applyFont="1" applyBorder="1" applyAlignment="1" applyProtection="1">
      <alignment/>
      <protection/>
    </xf>
    <xf numFmtId="37" fontId="0" fillId="0" borderId="0" xfId="0" applyFont="1" applyAlignment="1">
      <alignment vertical="center"/>
    </xf>
    <xf numFmtId="0" fontId="0" fillId="0" borderId="15" xfId="0" applyNumberFormat="1" applyFont="1" applyBorder="1" applyAlignment="1" quotePrefix="1">
      <alignment horizontal="center"/>
    </xf>
    <xf numFmtId="0" fontId="5" fillId="0" borderId="0" xfId="0" applyNumberFormat="1" applyFont="1" applyAlignment="1">
      <alignment horizontal="right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2" width="13.16015625" style="1" customWidth="1"/>
    <col min="3" max="3" width="13.66015625" style="1" customWidth="1"/>
    <col min="4" max="14" width="12.66015625" style="1" customWidth="1"/>
    <col min="15" max="17" width="12.66015625" style="8" customWidth="1"/>
    <col min="20" max="20" width="14.66015625" style="1" customWidth="1"/>
    <col min="21" max="21" width="19.66015625" style="1" customWidth="1"/>
    <col min="22" max="22" width="15.66015625" style="1" customWidth="1"/>
    <col min="23" max="23" width="10.66015625" style="1" customWidth="1"/>
    <col min="24" max="24" width="19.66015625" style="1" customWidth="1"/>
    <col min="25" max="25" width="17.66015625" style="1" customWidth="1"/>
    <col min="26" max="26" width="12.66015625" style="1" customWidth="1"/>
    <col min="27" max="16384" width="14.66015625" style="1" customWidth="1"/>
  </cols>
  <sheetData>
    <row r="1" spans="1:17" ht="27" customHeight="1">
      <c r="A1" s="33" t="s">
        <v>0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4"/>
      <c r="O1" s="35"/>
      <c r="P1" s="35"/>
      <c r="Q1" s="181" t="s">
        <v>98</v>
      </c>
    </row>
    <row r="2" spans="1:17" ht="27" customHeight="1" thickBot="1">
      <c r="A2" s="36"/>
      <c r="B2" s="36"/>
      <c r="C2" s="36"/>
      <c r="D2" s="36"/>
      <c r="E2" s="37"/>
      <c r="F2" s="36"/>
      <c r="G2" s="38"/>
      <c r="H2" s="36"/>
      <c r="I2" s="36"/>
      <c r="J2" s="36"/>
      <c r="K2" s="36"/>
      <c r="L2" s="36"/>
      <c r="M2" s="38"/>
      <c r="N2" s="37"/>
      <c r="O2" s="38"/>
      <c r="P2" s="39"/>
      <c r="Q2" s="38" t="s">
        <v>1</v>
      </c>
    </row>
    <row r="3" spans="1:18" ht="27" customHeight="1">
      <c r="A3" s="40"/>
      <c r="B3" s="40"/>
      <c r="C3" s="54"/>
      <c r="D3" s="55"/>
      <c r="E3" s="56"/>
      <c r="F3" s="44"/>
      <c r="G3" s="57"/>
      <c r="H3" s="55"/>
      <c r="I3" s="55"/>
      <c r="J3" s="55"/>
      <c r="K3" s="55"/>
      <c r="L3" s="57"/>
      <c r="M3" s="55"/>
      <c r="N3" s="58"/>
      <c r="O3" s="72"/>
      <c r="P3" s="72"/>
      <c r="Q3" s="138"/>
      <c r="R3" s="139"/>
    </row>
    <row r="4" spans="1:18" ht="27" customHeight="1">
      <c r="A4" s="40"/>
      <c r="B4" s="40"/>
      <c r="C4" s="45" t="s">
        <v>92</v>
      </c>
      <c r="D4" s="41"/>
      <c r="E4" s="46"/>
      <c r="F4" s="47"/>
      <c r="G4" s="86"/>
      <c r="H4" s="41"/>
      <c r="I4" s="41"/>
      <c r="J4" s="135"/>
      <c r="K4" s="41"/>
      <c r="L4" s="41"/>
      <c r="M4" s="41"/>
      <c r="N4" s="46"/>
      <c r="O4" s="78"/>
      <c r="P4" s="78"/>
      <c r="Q4" s="140"/>
      <c r="R4" s="139"/>
    </row>
    <row r="5" spans="1:18" ht="27" customHeight="1">
      <c r="A5" s="48" t="s">
        <v>64</v>
      </c>
      <c r="B5" s="63" t="s">
        <v>91</v>
      </c>
      <c r="C5" s="49" t="s">
        <v>2</v>
      </c>
      <c r="D5" s="49" t="s">
        <v>93</v>
      </c>
      <c r="E5" s="49" t="s">
        <v>4</v>
      </c>
      <c r="F5" s="49" t="s">
        <v>6</v>
      </c>
      <c r="G5" s="91" t="s">
        <v>95</v>
      </c>
      <c r="H5" s="64" t="s">
        <v>67</v>
      </c>
      <c r="I5" s="49" t="s">
        <v>3</v>
      </c>
      <c r="J5" s="136" t="s">
        <v>83</v>
      </c>
      <c r="K5" s="49" t="s">
        <v>62</v>
      </c>
      <c r="L5" s="49" t="s">
        <v>63</v>
      </c>
      <c r="M5" s="49" t="s">
        <v>5</v>
      </c>
      <c r="N5" s="49" t="s">
        <v>56</v>
      </c>
      <c r="O5" s="79" t="s">
        <v>7</v>
      </c>
      <c r="P5" s="91" t="s">
        <v>60</v>
      </c>
      <c r="Q5" s="141" t="s">
        <v>76</v>
      </c>
      <c r="R5" s="139"/>
    </row>
    <row r="6" spans="1:18" ht="27" customHeight="1">
      <c r="A6" s="40"/>
      <c r="B6" s="40"/>
      <c r="C6" s="41"/>
      <c r="D6" s="180" t="s">
        <v>94</v>
      </c>
      <c r="E6" s="49" t="s">
        <v>66</v>
      </c>
      <c r="F6" s="49" t="s">
        <v>65</v>
      </c>
      <c r="G6" s="91" t="s">
        <v>96</v>
      </c>
      <c r="H6" s="49" t="s">
        <v>55</v>
      </c>
      <c r="I6" s="49" t="s">
        <v>65</v>
      </c>
      <c r="J6" s="137" t="s">
        <v>84</v>
      </c>
      <c r="K6" s="49" t="s">
        <v>68</v>
      </c>
      <c r="L6" s="49" t="s">
        <v>68</v>
      </c>
      <c r="M6" s="49" t="s">
        <v>9</v>
      </c>
      <c r="N6" s="49" t="s">
        <v>69</v>
      </c>
      <c r="O6" s="79" t="s">
        <v>8</v>
      </c>
      <c r="P6" s="91"/>
      <c r="Q6" s="141"/>
      <c r="R6" s="139"/>
    </row>
    <row r="7" spans="1:18" ht="27" customHeight="1" thickBot="1">
      <c r="A7" s="50"/>
      <c r="B7" s="50"/>
      <c r="C7" s="164" t="s">
        <v>10</v>
      </c>
      <c r="D7" s="52"/>
      <c r="E7" s="53"/>
      <c r="F7" s="52"/>
      <c r="G7" s="87"/>
      <c r="H7" s="52"/>
      <c r="I7" s="52"/>
      <c r="J7" s="132" t="s">
        <v>85</v>
      </c>
      <c r="K7" s="52"/>
      <c r="L7" s="52"/>
      <c r="M7" s="52"/>
      <c r="N7" s="53"/>
      <c r="O7" s="80"/>
      <c r="P7" s="80"/>
      <c r="Q7" s="142"/>
      <c r="R7" s="139"/>
    </row>
    <row r="8" spans="1:24" ht="27" customHeight="1">
      <c r="A8" s="65" t="s">
        <v>11</v>
      </c>
      <c r="B8" s="66">
        <v>8054000</v>
      </c>
      <c r="C8" s="67">
        <v>93780358</v>
      </c>
      <c r="D8" s="67">
        <v>6323299</v>
      </c>
      <c r="E8" s="67">
        <v>1243980</v>
      </c>
      <c r="F8" s="67">
        <v>279921</v>
      </c>
      <c r="G8" s="89">
        <v>0</v>
      </c>
      <c r="H8" s="67">
        <v>8765971</v>
      </c>
      <c r="I8" s="67">
        <v>26311556</v>
      </c>
      <c r="J8" s="67">
        <v>7998898</v>
      </c>
      <c r="K8" s="67">
        <v>149048</v>
      </c>
      <c r="L8" s="67">
        <v>1606104</v>
      </c>
      <c r="M8" s="67">
        <v>0</v>
      </c>
      <c r="N8" s="67">
        <v>0</v>
      </c>
      <c r="O8" s="83">
        <v>870077</v>
      </c>
      <c r="P8" s="83">
        <v>0</v>
      </c>
      <c r="Q8" s="143">
        <v>1882833</v>
      </c>
      <c r="R8" s="139"/>
      <c r="X8" s="4"/>
    </row>
    <row r="9" spans="1:18" ht="27" customHeight="1">
      <c r="A9" s="68" t="s">
        <v>12</v>
      </c>
      <c r="B9" s="19">
        <v>4729100</v>
      </c>
      <c r="C9" s="20">
        <v>93210003</v>
      </c>
      <c r="D9" s="20">
        <v>5828052</v>
      </c>
      <c r="E9" s="20">
        <v>1009962</v>
      </c>
      <c r="F9" s="20">
        <v>82904</v>
      </c>
      <c r="G9" s="88">
        <v>0</v>
      </c>
      <c r="H9" s="20">
        <v>5054868</v>
      </c>
      <c r="I9" s="20">
        <v>36328639</v>
      </c>
      <c r="J9" s="20">
        <v>12056877</v>
      </c>
      <c r="K9" s="20">
        <v>0</v>
      </c>
      <c r="L9" s="20">
        <v>0</v>
      </c>
      <c r="M9" s="20">
        <v>3379390</v>
      </c>
      <c r="N9" s="20">
        <v>0</v>
      </c>
      <c r="O9" s="81">
        <v>240114</v>
      </c>
      <c r="P9" s="81">
        <v>2714295</v>
      </c>
      <c r="Q9" s="144">
        <v>2145969</v>
      </c>
      <c r="R9" s="139"/>
    </row>
    <row r="10" spans="1:18" ht="27" customHeight="1">
      <c r="A10" s="68" t="s">
        <v>13</v>
      </c>
      <c r="B10" s="19">
        <v>4116000</v>
      </c>
      <c r="C10" s="20">
        <v>48095864</v>
      </c>
      <c r="D10" s="20">
        <v>2269729</v>
      </c>
      <c r="E10" s="20">
        <v>809391</v>
      </c>
      <c r="F10" s="20">
        <v>61611</v>
      </c>
      <c r="G10" s="88">
        <v>4900</v>
      </c>
      <c r="H10" s="20">
        <v>2474577</v>
      </c>
      <c r="I10" s="20">
        <v>20734475</v>
      </c>
      <c r="J10" s="20">
        <v>11608836</v>
      </c>
      <c r="K10" s="20">
        <v>143364</v>
      </c>
      <c r="L10" s="20">
        <v>0</v>
      </c>
      <c r="M10" s="20">
        <v>0</v>
      </c>
      <c r="N10" s="20">
        <v>0</v>
      </c>
      <c r="O10" s="81">
        <v>89586</v>
      </c>
      <c r="P10" s="81">
        <v>0</v>
      </c>
      <c r="Q10" s="144">
        <v>943764</v>
      </c>
      <c r="R10" s="139"/>
    </row>
    <row r="11" spans="1:18" ht="27" customHeight="1">
      <c r="A11" s="68" t="s">
        <v>14</v>
      </c>
      <c r="B11" s="19">
        <v>3314800</v>
      </c>
      <c r="C11" s="20">
        <v>52978120</v>
      </c>
      <c r="D11" s="20">
        <v>3288960</v>
      </c>
      <c r="E11" s="20">
        <v>829010</v>
      </c>
      <c r="F11" s="20">
        <v>253286</v>
      </c>
      <c r="G11" s="88">
        <v>0</v>
      </c>
      <c r="H11" s="20">
        <v>3121514</v>
      </c>
      <c r="I11" s="20">
        <v>20474404</v>
      </c>
      <c r="J11" s="20">
        <v>11530562</v>
      </c>
      <c r="K11" s="20">
        <v>34971</v>
      </c>
      <c r="L11" s="20">
        <v>1703086</v>
      </c>
      <c r="M11" s="20">
        <v>0</v>
      </c>
      <c r="N11" s="20">
        <v>0</v>
      </c>
      <c r="O11" s="81">
        <v>18247</v>
      </c>
      <c r="P11" s="81">
        <v>0</v>
      </c>
      <c r="Q11" s="144">
        <v>666083</v>
      </c>
      <c r="R11" s="139"/>
    </row>
    <row r="12" spans="1:18" ht="27" customHeight="1">
      <c r="A12" s="68" t="s">
        <v>15</v>
      </c>
      <c r="B12" s="19">
        <v>5388800</v>
      </c>
      <c r="C12" s="20">
        <v>52818854</v>
      </c>
      <c r="D12" s="20">
        <v>3670129</v>
      </c>
      <c r="E12" s="20">
        <v>614851</v>
      </c>
      <c r="F12" s="20">
        <v>8199</v>
      </c>
      <c r="G12" s="88">
        <v>0</v>
      </c>
      <c r="H12" s="20">
        <v>5129546</v>
      </c>
      <c r="I12" s="20">
        <v>19329148</v>
      </c>
      <c r="J12" s="20">
        <v>10251832</v>
      </c>
      <c r="K12" s="20">
        <v>0</v>
      </c>
      <c r="L12" s="20">
        <v>0</v>
      </c>
      <c r="M12" s="20">
        <v>0</v>
      </c>
      <c r="N12" s="20">
        <v>157412</v>
      </c>
      <c r="O12" s="81">
        <v>250721</v>
      </c>
      <c r="P12" s="81">
        <v>417083</v>
      </c>
      <c r="Q12" s="144">
        <v>700971</v>
      </c>
      <c r="R12" s="139"/>
    </row>
    <row r="13" spans="1:18" ht="27" customHeight="1">
      <c r="A13" s="68" t="s">
        <v>16</v>
      </c>
      <c r="B13" s="19">
        <v>4761900</v>
      </c>
      <c r="C13" s="20">
        <v>46278192</v>
      </c>
      <c r="D13" s="20">
        <v>3509201</v>
      </c>
      <c r="E13" s="20">
        <v>1969317</v>
      </c>
      <c r="F13" s="20">
        <v>26689</v>
      </c>
      <c r="G13" s="88">
        <v>93100</v>
      </c>
      <c r="H13" s="20">
        <v>8587742</v>
      </c>
      <c r="I13" s="20">
        <v>7186349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81">
        <v>138757</v>
      </c>
      <c r="P13" s="81">
        <v>0</v>
      </c>
      <c r="Q13" s="144">
        <v>1393765</v>
      </c>
      <c r="R13" s="139"/>
    </row>
    <row r="14" spans="1:18" ht="27" customHeight="1">
      <c r="A14" s="68" t="s">
        <v>17</v>
      </c>
      <c r="B14" s="19">
        <v>3367900</v>
      </c>
      <c r="C14" s="20">
        <v>29963740</v>
      </c>
      <c r="D14" s="20">
        <v>595850</v>
      </c>
      <c r="E14" s="20">
        <v>286899</v>
      </c>
      <c r="F14" s="20">
        <v>93344</v>
      </c>
      <c r="G14" s="88">
        <v>0</v>
      </c>
      <c r="H14" s="20">
        <v>1654489</v>
      </c>
      <c r="I14" s="20">
        <v>9595756</v>
      </c>
      <c r="J14" s="20">
        <v>0</v>
      </c>
      <c r="K14" s="20">
        <v>106774</v>
      </c>
      <c r="L14" s="20">
        <v>0</v>
      </c>
      <c r="M14" s="20">
        <v>0</v>
      </c>
      <c r="N14" s="20">
        <v>880419</v>
      </c>
      <c r="O14" s="81">
        <v>99796</v>
      </c>
      <c r="P14" s="81">
        <v>2190939</v>
      </c>
      <c r="Q14" s="144">
        <v>423531</v>
      </c>
      <c r="R14" s="139"/>
    </row>
    <row r="15" spans="1:18" ht="27" customHeight="1">
      <c r="A15" s="68" t="s">
        <v>18</v>
      </c>
      <c r="B15" s="19">
        <v>1302700</v>
      </c>
      <c r="C15" s="20">
        <v>10571828</v>
      </c>
      <c r="D15" s="20">
        <v>808181</v>
      </c>
      <c r="E15" s="20">
        <v>42423</v>
      </c>
      <c r="F15" s="20">
        <v>35092</v>
      </c>
      <c r="G15" s="88">
        <v>1800</v>
      </c>
      <c r="H15" s="20">
        <v>1647449</v>
      </c>
      <c r="I15" s="20">
        <v>1674935</v>
      </c>
      <c r="J15" s="20">
        <v>0</v>
      </c>
      <c r="K15" s="20">
        <v>5437</v>
      </c>
      <c r="L15" s="20">
        <v>1138500</v>
      </c>
      <c r="M15" s="20">
        <v>0</v>
      </c>
      <c r="N15" s="20">
        <v>124209</v>
      </c>
      <c r="O15" s="81">
        <v>124781</v>
      </c>
      <c r="P15" s="81">
        <v>683426</v>
      </c>
      <c r="Q15" s="144">
        <v>312902</v>
      </c>
      <c r="R15" s="139"/>
    </row>
    <row r="16" spans="1:18" ht="27" customHeight="1">
      <c r="A16" s="68" t="s">
        <v>19</v>
      </c>
      <c r="B16" s="19">
        <v>912600</v>
      </c>
      <c r="C16" s="20">
        <v>18409820</v>
      </c>
      <c r="D16" s="20">
        <v>652804</v>
      </c>
      <c r="E16" s="20">
        <v>93609</v>
      </c>
      <c r="F16" s="20">
        <v>24505</v>
      </c>
      <c r="G16" s="88">
        <v>0</v>
      </c>
      <c r="H16" s="20">
        <v>2677622</v>
      </c>
      <c r="I16" s="20">
        <v>7140364</v>
      </c>
      <c r="J16" s="20">
        <v>4737115</v>
      </c>
      <c r="K16" s="20">
        <v>0</v>
      </c>
      <c r="L16" s="20">
        <v>0</v>
      </c>
      <c r="M16" s="20">
        <v>0</v>
      </c>
      <c r="N16" s="20">
        <v>0</v>
      </c>
      <c r="O16" s="81">
        <v>8887</v>
      </c>
      <c r="P16" s="81">
        <v>0</v>
      </c>
      <c r="Q16" s="144">
        <v>603685</v>
      </c>
      <c r="R16" s="139"/>
    </row>
    <row r="17" spans="1:18" ht="27" customHeight="1">
      <c r="A17" s="68" t="s">
        <v>20</v>
      </c>
      <c r="B17" s="19">
        <v>1230400</v>
      </c>
      <c r="C17" s="20">
        <v>12279172</v>
      </c>
      <c r="D17" s="20">
        <v>2594446</v>
      </c>
      <c r="E17" s="20">
        <v>468176</v>
      </c>
      <c r="F17" s="20">
        <v>22288</v>
      </c>
      <c r="G17" s="88">
        <v>1000</v>
      </c>
      <c r="H17" s="20">
        <v>2100729</v>
      </c>
      <c r="I17" s="20">
        <v>1347152</v>
      </c>
      <c r="J17" s="20">
        <v>0</v>
      </c>
      <c r="K17" s="20">
        <v>332429</v>
      </c>
      <c r="L17" s="20">
        <v>972203</v>
      </c>
      <c r="M17" s="20">
        <v>0</v>
      </c>
      <c r="N17" s="20">
        <v>0</v>
      </c>
      <c r="O17" s="81">
        <v>5102</v>
      </c>
      <c r="P17" s="81">
        <v>434626</v>
      </c>
      <c r="Q17" s="144">
        <v>171811</v>
      </c>
      <c r="R17" s="139"/>
    </row>
    <row r="18" spans="1:18" ht="27" customHeight="1">
      <c r="A18" s="68" t="s">
        <v>21</v>
      </c>
      <c r="B18" s="19">
        <v>1952222</v>
      </c>
      <c r="C18" s="20">
        <v>12595475</v>
      </c>
      <c r="D18" s="20">
        <v>475306</v>
      </c>
      <c r="E18" s="20">
        <v>36597</v>
      </c>
      <c r="F18" s="20">
        <v>588929</v>
      </c>
      <c r="G18" s="88">
        <v>0</v>
      </c>
      <c r="H18" s="20">
        <v>895091</v>
      </c>
      <c r="I18" s="20">
        <v>2935290</v>
      </c>
      <c r="J18" s="20">
        <v>2464148</v>
      </c>
      <c r="K18" s="20">
        <v>0</v>
      </c>
      <c r="L18" s="20">
        <v>4096765</v>
      </c>
      <c r="M18" s="20">
        <v>0</v>
      </c>
      <c r="N18" s="20">
        <v>0</v>
      </c>
      <c r="O18" s="81">
        <v>4181</v>
      </c>
      <c r="P18" s="81">
        <v>0</v>
      </c>
      <c r="Q18" s="144">
        <v>155275</v>
      </c>
      <c r="R18" s="139"/>
    </row>
    <row r="19" spans="1:18" ht="27" customHeight="1">
      <c r="A19" s="68" t="s">
        <v>46</v>
      </c>
      <c r="B19" s="19">
        <v>2152932</v>
      </c>
      <c r="C19" s="20">
        <v>18416260</v>
      </c>
      <c r="D19" s="20">
        <v>186344</v>
      </c>
      <c r="E19" s="20">
        <v>25751</v>
      </c>
      <c r="F19" s="20">
        <v>102349</v>
      </c>
      <c r="G19" s="88">
        <v>0</v>
      </c>
      <c r="H19" s="20">
        <v>1437276</v>
      </c>
      <c r="I19" s="20">
        <v>6688418</v>
      </c>
      <c r="J19" s="20">
        <v>6072236</v>
      </c>
      <c r="K19" s="20">
        <v>0</v>
      </c>
      <c r="L19" s="20">
        <v>0</v>
      </c>
      <c r="M19" s="20">
        <v>0</v>
      </c>
      <c r="N19" s="20">
        <v>0</v>
      </c>
      <c r="O19" s="81">
        <v>101788</v>
      </c>
      <c r="P19" s="81">
        <v>0</v>
      </c>
      <c r="Q19" s="144">
        <v>281153</v>
      </c>
      <c r="R19" s="139"/>
    </row>
    <row r="20" spans="1:18" ht="27" customHeight="1">
      <c r="A20" s="59" t="s">
        <v>48</v>
      </c>
      <c r="B20" s="19">
        <v>3241700</v>
      </c>
      <c r="C20" s="20">
        <v>29916065</v>
      </c>
      <c r="D20" s="20">
        <v>880465</v>
      </c>
      <c r="E20" s="20">
        <v>241413</v>
      </c>
      <c r="F20" s="20">
        <v>2287</v>
      </c>
      <c r="G20" s="88">
        <v>0</v>
      </c>
      <c r="H20" s="20">
        <v>1796425</v>
      </c>
      <c r="I20" s="20">
        <v>14628734</v>
      </c>
      <c r="J20" s="20">
        <v>12128011</v>
      </c>
      <c r="K20" s="20">
        <v>33756</v>
      </c>
      <c r="L20" s="20">
        <v>0</v>
      </c>
      <c r="M20" s="20">
        <v>0</v>
      </c>
      <c r="N20" s="20">
        <v>0</v>
      </c>
      <c r="O20" s="81">
        <v>61718</v>
      </c>
      <c r="P20" s="81">
        <v>0</v>
      </c>
      <c r="Q20" s="144">
        <v>463784</v>
      </c>
      <c r="R20" s="139"/>
    </row>
    <row r="21" spans="1:18" ht="27" customHeight="1" thickBot="1">
      <c r="A21" s="131" t="s">
        <v>49</v>
      </c>
      <c r="B21" s="70">
        <v>6812300</v>
      </c>
      <c r="C21" s="71">
        <v>58728243</v>
      </c>
      <c r="D21" s="71">
        <v>1686044</v>
      </c>
      <c r="E21" s="71">
        <v>482640</v>
      </c>
      <c r="F21" s="71">
        <v>309972</v>
      </c>
      <c r="G21" s="90">
        <v>0</v>
      </c>
      <c r="H21" s="71">
        <v>5702165</v>
      </c>
      <c r="I21" s="71">
        <v>26300166</v>
      </c>
      <c r="J21" s="71">
        <v>18807047</v>
      </c>
      <c r="K21" s="71">
        <v>1046985</v>
      </c>
      <c r="L21" s="71">
        <v>0</v>
      </c>
      <c r="M21" s="71">
        <v>0</v>
      </c>
      <c r="N21" s="71">
        <v>0</v>
      </c>
      <c r="O21" s="84">
        <v>239301</v>
      </c>
      <c r="P21" s="84">
        <v>1386001</v>
      </c>
      <c r="Q21" s="145">
        <v>1253664</v>
      </c>
      <c r="R21" s="139"/>
    </row>
    <row r="22" spans="1:18" ht="27" customHeight="1">
      <c r="A22" s="65" t="s">
        <v>22</v>
      </c>
      <c r="B22" s="66">
        <v>184000</v>
      </c>
      <c r="C22" s="67">
        <v>1516333</v>
      </c>
      <c r="D22" s="67">
        <v>52700</v>
      </c>
      <c r="E22" s="67">
        <v>0</v>
      </c>
      <c r="F22" s="67">
        <v>0</v>
      </c>
      <c r="G22" s="89">
        <v>0</v>
      </c>
      <c r="H22" s="67">
        <v>12148</v>
      </c>
      <c r="I22" s="67">
        <v>129861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83">
        <v>30072</v>
      </c>
      <c r="P22" s="83">
        <v>0</v>
      </c>
      <c r="Q22" s="143">
        <v>20205</v>
      </c>
      <c r="R22" s="139"/>
    </row>
    <row r="23" spans="1:18" ht="27" customHeight="1">
      <c r="A23" s="68" t="s">
        <v>23</v>
      </c>
      <c r="B23" s="19">
        <v>491000</v>
      </c>
      <c r="C23" s="20">
        <v>5302338</v>
      </c>
      <c r="D23" s="20">
        <v>24066</v>
      </c>
      <c r="E23" s="20">
        <v>32147</v>
      </c>
      <c r="F23" s="20">
        <v>7731</v>
      </c>
      <c r="G23" s="88">
        <v>0</v>
      </c>
      <c r="H23" s="20">
        <v>261853</v>
      </c>
      <c r="I23" s="20">
        <v>1078804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81">
        <v>73902</v>
      </c>
      <c r="P23" s="81">
        <v>0</v>
      </c>
      <c r="Q23" s="144">
        <v>59164</v>
      </c>
      <c r="R23" s="139"/>
    </row>
    <row r="24" spans="1:18" ht="27" customHeight="1">
      <c r="A24" s="68" t="s">
        <v>24</v>
      </c>
      <c r="B24" s="19">
        <v>434800</v>
      </c>
      <c r="C24" s="20">
        <v>6312506</v>
      </c>
      <c r="D24" s="20">
        <v>66478</v>
      </c>
      <c r="E24" s="20">
        <v>19387</v>
      </c>
      <c r="F24" s="20">
        <v>49325</v>
      </c>
      <c r="G24" s="88">
        <v>0</v>
      </c>
      <c r="H24" s="20">
        <v>860646</v>
      </c>
      <c r="I24" s="20">
        <v>753619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81">
        <v>0</v>
      </c>
      <c r="P24" s="81">
        <v>0</v>
      </c>
      <c r="Q24" s="144">
        <v>192226</v>
      </c>
      <c r="R24" s="139"/>
    </row>
    <row r="25" spans="1:18" ht="27" customHeight="1">
      <c r="A25" s="68" t="s">
        <v>25</v>
      </c>
      <c r="B25" s="19">
        <v>329200</v>
      </c>
      <c r="C25" s="20">
        <v>3220492</v>
      </c>
      <c r="D25" s="20">
        <v>44034</v>
      </c>
      <c r="E25" s="20">
        <v>35435</v>
      </c>
      <c r="F25" s="20">
        <v>0</v>
      </c>
      <c r="G25" s="88">
        <v>0</v>
      </c>
      <c r="H25" s="20">
        <v>736157</v>
      </c>
      <c r="I25" s="20">
        <v>322868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81">
        <v>0</v>
      </c>
      <c r="P25" s="81">
        <v>0</v>
      </c>
      <c r="Q25" s="144">
        <v>56917</v>
      </c>
      <c r="R25" s="139"/>
    </row>
    <row r="26" spans="1:18" ht="27" customHeight="1">
      <c r="A26" s="68" t="s">
        <v>26</v>
      </c>
      <c r="B26" s="19">
        <v>0</v>
      </c>
      <c r="C26" s="20">
        <v>456484</v>
      </c>
      <c r="D26" s="20">
        <v>0</v>
      </c>
      <c r="E26" s="20">
        <v>0</v>
      </c>
      <c r="F26" s="20">
        <v>0</v>
      </c>
      <c r="G26" s="88">
        <v>0</v>
      </c>
      <c r="H26" s="20">
        <v>165390</v>
      </c>
      <c r="I26" s="20">
        <v>96405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81">
        <v>95053</v>
      </c>
      <c r="P26" s="81">
        <v>0</v>
      </c>
      <c r="Q26" s="144">
        <v>98186</v>
      </c>
      <c r="R26" s="139"/>
    </row>
    <row r="27" spans="1:18" ht="27" customHeight="1">
      <c r="A27" s="68" t="s">
        <v>27</v>
      </c>
      <c r="B27" s="19">
        <v>523709</v>
      </c>
      <c r="C27" s="20">
        <v>7137414</v>
      </c>
      <c r="D27" s="20">
        <v>58586</v>
      </c>
      <c r="E27" s="20">
        <v>37986</v>
      </c>
      <c r="F27" s="20">
        <v>2761</v>
      </c>
      <c r="G27" s="88">
        <v>0</v>
      </c>
      <c r="H27" s="20">
        <v>477803</v>
      </c>
      <c r="I27" s="20">
        <v>2293950</v>
      </c>
      <c r="J27" s="20">
        <v>1116107</v>
      </c>
      <c r="K27" s="20">
        <v>11355</v>
      </c>
      <c r="L27" s="20">
        <v>0</v>
      </c>
      <c r="M27" s="20">
        <v>0</v>
      </c>
      <c r="N27" s="20">
        <v>0</v>
      </c>
      <c r="O27" s="81">
        <v>0</v>
      </c>
      <c r="P27" s="81">
        <v>0</v>
      </c>
      <c r="Q27" s="144">
        <v>115700</v>
      </c>
      <c r="R27" s="139"/>
    </row>
    <row r="28" spans="1:18" ht="27" customHeight="1">
      <c r="A28" s="68" t="s">
        <v>28</v>
      </c>
      <c r="B28" s="19">
        <v>614100</v>
      </c>
      <c r="C28" s="20">
        <v>8091999</v>
      </c>
      <c r="D28" s="20">
        <v>695757</v>
      </c>
      <c r="E28" s="20">
        <v>585551</v>
      </c>
      <c r="F28" s="20">
        <v>0</v>
      </c>
      <c r="G28" s="88">
        <v>3500</v>
      </c>
      <c r="H28" s="20">
        <v>627023</v>
      </c>
      <c r="I28" s="20">
        <v>1873819</v>
      </c>
      <c r="J28" s="20">
        <v>0</v>
      </c>
      <c r="K28" s="20">
        <v>0</v>
      </c>
      <c r="L28" s="20">
        <v>0</v>
      </c>
      <c r="M28" s="20">
        <v>403000</v>
      </c>
      <c r="N28" s="20">
        <v>0</v>
      </c>
      <c r="O28" s="81">
        <v>46977</v>
      </c>
      <c r="P28" s="81">
        <v>0</v>
      </c>
      <c r="Q28" s="144">
        <v>276312</v>
      </c>
      <c r="R28" s="139"/>
    </row>
    <row r="29" spans="1:18" ht="27" customHeight="1">
      <c r="A29" s="68" t="s">
        <v>29</v>
      </c>
      <c r="B29" s="19">
        <v>860700</v>
      </c>
      <c r="C29" s="20">
        <v>8316583</v>
      </c>
      <c r="D29" s="20">
        <v>47562</v>
      </c>
      <c r="E29" s="20">
        <v>9788</v>
      </c>
      <c r="F29" s="20">
        <v>142079</v>
      </c>
      <c r="G29" s="88">
        <v>0</v>
      </c>
      <c r="H29" s="20">
        <v>212310</v>
      </c>
      <c r="I29" s="20">
        <v>3201407</v>
      </c>
      <c r="J29" s="20">
        <v>2422222</v>
      </c>
      <c r="K29" s="20">
        <v>111129</v>
      </c>
      <c r="L29" s="20">
        <v>1384431</v>
      </c>
      <c r="M29" s="20">
        <v>0</v>
      </c>
      <c r="N29" s="20">
        <v>0</v>
      </c>
      <c r="O29" s="81">
        <v>28919</v>
      </c>
      <c r="P29" s="81">
        <v>0</v>
      </c>
      <c r="Q29" s="144">
        <v>87407</v>
      </c>
      <c r="R29" s="139"/>
    </row>
    <row r="30" spans="1:18" ht="27" customHeight="1">
      <c r="A30" s="68" t="s">
        <v>30</v>
      </c>
      <c r="B30" s="19">
        <v>529200</v>
      </c>
      <c r="C30" s="20">
        <v>3909841</v>
      </c>
      <c r="D30" s="20">
        <v>394777</v>
      </c>
      <c r="E30" s="20">
        <v>73056</v>
      </c>
      <c r="F30" s="20">
        <v>13112</v>
      </c>
      <c r="G30" s="88">
        <v>4200</v>
      </c>
      <c r="H30" s="20">
        <v>417404</v>
      </c>
      <c r="I30" s="20">
        <v>586166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81">
        <v>34194</v>
      </c>
      <c r="P30" s="81">
        <v>0</v>
      </c>
      <c r="Q30" s="144">
        <v>140696</v>
      </c>
      <c r="R30" s="139"/>
    </row>
    <row r="31" spans="1:18" ht="27" customHeight="1">
      <c r="A31" s="68" t="s">
        <v>31</v>
      </c>
      <c r="B31" s="19">
        <v>349000</v>
      </c>
      <c r="C31" s="20">
        <v>3236200</v>
      </c>
      <c r="D31" s="20">
        <v>71570</v>
      </c>
      <c r="E31" s="20">
        <v>4043</v>
      </c>
      <c r="F31" s="20">
        <v>29759</v>
      </c>
      <c r="G31" s="88">
        <v>0</v>
      </c>
      <c r="H31" s="20">
        <v>100439</v>
      </c>
      <c r="I31" s="20">
        <v>651253</v>
      </c>
      <c r="J31" s="20">
        <v>0</v>
      </c>
      <c r="K31" s="20">
        <v>169985</v>
      </c>
      <c r="L31" s="20">
        <v>0</v>
      </c>
      <c r="M31" s="20">
        <v>0</v>
      </c>
      <c r="N31" s="20">
        <v>0</v>
      </c>
      <c r="O31" s="81">
        <v>32817</v>
      </c>
      <c r="P31" s="81">
        <v>0</v>
      </c>
      <c r="Q31" s="144">
        <v>137311</v>
      </c>
      <c r="R31" s="139"/>
    </row>
    <row r="32" spans="1:18" ht="27" customHeight="1">
      <c r="A32" s="68" t="s">
        <v>51</v>
      </c>
      <c r="B32" s="19">
        <v>1101700</v>
      </c>
      <c r="C32" s="20">
        <v>9733992</v>
      </c>
      <c r="D32" s="20">
        <v>84196</v>
      </c>
      <c r="E32" s="20">
        <v>168253</v>
      </c>
      <c r="F32" s="20">
        <v>122832</v>
      </c>
      <c r="G32" s="88">
        <v>0</v>
      </c>
      <c r="H32" s="20">
        <v>116296</v>
      </c>
      <c r="I32" s="20">
        <v>3461997</v>
      </c>
      <c r="J32" s="20">
        <v>2896516</v>
      </c>
      <c r="K32" s="20">
        <v>0</v>
      </c>
      <c r="L32" s="20">
        <v>2346503</v>
      </c>
      <c r="M32" s="20">
        <v>0</v>
      </c>
      <c r="N32" s="20">
        <v>0</v>
      </c>
      <c r="O32" s="81">
        <v>8350</v>
      </c>
      <c r="P32" s="81">
        <v>0</v>
      </c>
      <c r="Q32" s="144">
        <v>69266</v>
      </c>
      <c r="R32" s="139"/>
    </row>
    <row r="33" spans="1:18" ht="27" customHeight="1">
      <c r="A33" s="68" t="s">
        <v>52</v>
      </c>
      <c r="B33" s="19">
        <v>1497411</v>
      </c>
      <c r="C33" s="20">
        <v>11578475</v>
      </c>
      <c r="D33" s="20">
        <v>1314488</v>
      </c>
      <c r="E33" s="20">
        <v>261680</v>
      </c>
      <c r="F33" s="20">
        <v>97571</v>
      </c>
      <c r="G33" s="88">
        <v>3600</v>
      </c>
      <c r="H33" s="20">
        <v>532461</v>
      </c>
      <c r="I33" s="20">
        <v>3759605</v>
      </c>
      <c r="J33" s="20">
        <v>2728606</v>
      </c>
      <c r="K33" s="20">
        <v>0</v>
      </c>
      <c r="L33" s="20">
        <v>1620951</v>
      </c>
      <c r="M33" s="20">
        <v>0</v>
      </c>
      <c r="N33" s="20">
        <v>0</v>
      </c>
      <c r="O33" s="81">
        <v>0</v>
      </c>
      <c r="P33" s="81">
        <v>0</v>
      </c>
      <c r="Q33" s="144">
        <v>34970</v>
      </c>
      <c r="R33" s="139"/>
    </row>
    <row r="34" spans="1:18" ht="27" customHeight="1">
      <c r="A34" s="68" t="s">
        <v>53</v>
      </c>
      <c r="B34" s="19">
        <v>1216400</v>
      </c>
      <c r="C34" s="20">
        <v>11894586</v>
      </c>
      <c r="D34" s="20">
        <v>574015</v>
      </c>
      <c r="E34" s="20">
        <v>183206</v>
      </c>
      <c r="F34" s="20">
        <v>264009</v>
      </c>
      <c r="G34" s="88">
        <v>0</v>
      </c>
      <c r="H34" s="20">
        <v>1262900</v>
      </c>
      <c r="I34" s="20">
        <v>2264319</v>
      </c>
      <c r="J34" s="20">
        <v>1755895</v>
      </c>
      <c r="K34" s="20">
        <v>52828</v>
      </c>
      <c r="L34" s="20">
        <v>2195561</v>
      </c>
      <c r="M34" s="20">
        <v>0</v>
      </c>
      <c r="N34" s="20">
        <v>0</v>
      </c>
      <c r="O34" s="81">
        <v>102333</v>
      </c>
      <c r="P34" s="81">
        <v>0</v>
      </c>
      <c r="Q34" s="144">
        <v>278306</v>
      </c>
      <c r="R34" s="139"/>
    </row>
    <row r="35" spans="1:18" ht="27" customHeight="1">
      <c r="A35" s="68" t="s">
        <v>32</v>
      </c>
      <c r="B35" s="19">
        <v>485600</v>
      </c>
      <c r="C35" s="20">
        <v>4112317</v>
      </c>
      <c r="D35" s="20">
        <v>104430</v>
      </c>
      <c r="E35" s="20">
        <v>0</v>
      </c>
      <c r="F35" s="20">
        <v>119211</v>
      </c>
      <c r="G35" s="88">
        <v>0</v>
      </c>
      <c r="H35" s="20">
        <v>511613</v>
      </c>
      <c r="I35" s="20">
        <v>840915</v>
      </c>
      <c r="J35" s="20">
        <v>0</v>
      </c>
      <c r="K35" s="20">
        <v>91000</v>
      </c>
      <c r="L35" s="20">
        <v>442683</v>
      </c>
      <c r="M35" s="20">
        <v>0</v>
      </c>
      <c r="N35" s="20">
        <v>0</v>
      </c>
      <c r="O35" s="81">
        <v>5954</v>
      </c>
      <c r="P35" s="81">
        <v>0</v>
      </c>
      <c r="Q35" s="144">
        <v>72884</v>
      </c>
      <c r="R35" s="139"/>
    </row>
    <row r="36" spans="1:18" ht="27" customHeight="1" thickBot="1">
      <c r="A36" s="69" t="s">
        <v>33</v>
      </c>
      <c r="B36" s="70">
        <v>932400</v>
      </c>
      <c r="C36" s="71">
        <v>7779225</v>
      </c>
      <c r="D36" s="71">
        <v>474959</v>
      </c>
      <c r="E36" s="71">
        <v>0</v>
      </c>
      <c r="F36" s="71">
        <v>155161</v>
      </c>
      <c r="G36" s="90">
        <v>0</v>
      </c>
      <c r="H36" s="71">
        <v>329314</v>
      </c>
      <c r="I36" s="71">
        <v>3565779</v>
      </c>
      <c r="J36" s="71">
        <v>2283721</v>
      </c>
      <c r="K36" s="71">
        <v>54058</v>
      </c>
      <c r="L36" s="71">
        <v>0</v>
      </c>
      <c r="M36" s="71">
        <v>0</v>
      </c>
      <c r="N36" s="71">
        <v>0</v>
      </c>
      <c r="O36" s="84">
        <v>6666</v>
      </c>
      <c r="P36" s="84">
        <v>0</v>
      </c>
      <c r="Q36" s="145">
        <v>45716</v>
      </c>
      <c r="R36" s="139"/>
    </row>
    <row r="37" spans="1:18" ht="27" customHeight="1" thickBot="1">
      <c r="A37" s="61" t="s">
        <v>34</v>
      </c>
      <c r="B37" s="27">
        <f>SUM(B8:B21)</f>
        <v>51337354</v>
      </c>
      <c r="C37" s="28">
        <f>SUM(C8:C21)</f>
        <v>578041994</v>
      </c>
      <c r="D37" s="28">
        <f aca="true" t="shared" si="0" ref="B37:O37">SUM(D8:D21)</f>
        <v>32768810</v>
      </c>
      <c r="E37" s="28">
        <f t="shared" si="0"/>
        <v>8154019</v>
      </c>
      <c r="F37" s="28">
        <f t="shared" si="0"/>
        <v>1891376</v>
      </c>
      <c r="G37" s="29">
        <f t="shared" si="0"/>
        <v>100800</v>
      </c>
      <c r="H37" s="28">
        <f t="shared" si="0"/>
        <v>51045464</v>
      </c>
      <c r="I37" s="28">
        <f t="shared" si="0"/>
        <v>200675386</v>
      </c>
      <c r="J37" s="28">
        <f t="shared" si="0"/>
        <v>97655562</v>
      </c>
      <c r="K37" s="28">
        <f t="shared" si="0"/>
        <v>1852764</v>
      </c>
      <c r="L37" s="28">
        <f t="shared" si="0"/>
        <v>9516658</v>
      </c>
      <c r="M37" s="28">
        <f t="shared" si="0"/>
        <v>3379390</v>
      </c>
      <c r="N37" s="28">
        <f t="shared" si="0"/>
        <v>1162040</v>
      </c>
      <c r="O37" s="85">
        <f t="shared" si="0"/>
        <v>2253056</v>
      </c>
      <c r="P37" s="85">
        <f>SUM(P8:P21)</f>
        <v>7826370</v>
      </c>
      <c r="Q37" s="146">
        <f>SUM(Q8:Q21)</f>
        <v>11399190</v>
      </c>
      <c r="R37" s="139"/>
    </row>
    <row r="38" spans="1:18" ht="27" customHeight="1" thickBot="1">
      <c r="A38" s="62" t="s">
        <v>54</v>
      </c>
      <c r="B38" s="5">
        <f>SUM(B22:B36)</f>
        <v>9549220</v>
      </c>
      <c r="C38" s="2">
        <f aca="true" t="shared" si="1" ref="B38:I38">SUM(C22:C36)</f>
        <v>92598785</v>
      </c>
      <c r="D38" s="2">
        <f t="shared" si="1"/>
        <v>4007618</v>
      </c>
      <c r="E38" s="2">
        <f t="shared" si="1"/>
        <v>1410532</v>
      </c>
      <c r="F38" s="2">
        <f t="shared" si="1"/>
        <v>1003551</v>
      </c>
      <c r="G38" s="6">
        <f>SUM(G22:G36)</f>
        <v>11300</v>
      </c>
      <c r="H38" s="2">
        <f t="shared" si="1"/>
        <v>6623757</v>
      </c>
      <c r="I38" s="2">
        <f t="shared" si="1"/>
        <v>24880767</v>
      </c>
      <c r="J38" s="2">
        <f>SUM(J22:J36)</f>
        <v>13203067</v>
      </c>
      <c r="K38" s="2">
        <f aca="true" t="shared" si="2" ref="K38:Q38">SUM(K22:K36)</f>
        <v>490355</v>
      </c>
      <c r="L38" s="2">
        <f t="shared" si="2"/>
        <v>7990129</v>
      </c>
      <c r="M38" s="2">
        <f t="shared" si="2"/>
        <v>403000</v>
      </c>
      <c r="N38" s="2">
        <f t="shared" si="2"/>
        <v>0</v>
      </c>
      <c r="O38" s="82">
        <f t="shared" si="2"/>
        <v>465237</v>
      </c>
      <c r="P38" s="82">
        <f t="shared" si="2"/>
        <v>0</v>
      </c>
      <c r="Q38" s="147">
        <f t="shared" si="2"/>
        <v>1685266</v>
      </c>
      <c r="R38" s="139"/>
    </row>
    <row r="39" spans="1:18" ht="27" customHeight="1" thickBot="1">
      <c r="A39" s="62" t="s">
        <v>35</v>
      </c>
      <c r="B39" s="5">
        <f>B37+B38</f>
        <v>60886574</v>
      </c>
      <c r="C39" s="2">
        <f aca="true" t="shared" si="3" ref="B39:J39">C37+C38</f>
        <v>670640779</v>
      </c>
      <c r="D39" s="2">
        <f t="shared" si="3"/>
        <v>36776428</v>
      </c>
      <c r="E39" s="2">
        <f t="shared" si="3"/>
        <v>9564551</v>
      </c>
      <c r="F39" s="2">
        <f t="shared" si="3"/>
        <v>2894927</v>
      </c>
      <c r="G39" s="6">
        <f>G37+G38</f>
        <v>112100</v>
      </c>
      <c r="H39" s="2">
        <f t="shared" si="3"/>
        <v>57669221</v>
      </c>
      <c r="I39" s="2">
        <f t="shared" si="3"/>
        <v>225556153</v>
      </c>
      <c r="J39" s="2">
        <f t="shared" si="3"/>
        <v>110858629</v>
      </c>
      <c r="K39" s="2">
        <f aca="true" t="shared" si="4" ref="K39:Q39">K37+K38</f>
        <v>2343119</v>
      </c>
      <c r="L39" s="2">
        <f t="shared" si="4"/>
        <v>17506787</v>
      </c>
      <c r="M39" s="2">
        <f t="shared" si="4"/>
        <v>3782390</v>
      </c>
      <c r="N39" s="2">
        <f t="shared" si="4"/>
        <v>1162040</v>
      </c>
      <c r="O39" s="82">
        <f t="shared" si="4"/>
        <v>2718293</v>
      </c>
      <c r="P39" s="82">
        <f t="shared" si="4"/>
        <v>7826370</v>
      </c>
      <c r="Q39" s="147">
        <f t="shared" si="4"/>
        <v>13084456</v>
      </c>
      <c r="R39" s="139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65" zoomScaleNormal="65" workbookViewId="0" topLeftCell="A1">
      <pane xSplit="1" ySplit="7" topLeftCell="B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8" width="12.66015625" style="8" customWidth="1"/>
    <col min="9" max="9" width="13.66015625" style="8" customWidth="1"/>
    <col min="10" max="10" width="13.16015625" style="8" customWidth="1"/>
    <col min="11" max="14" width="12.66015625" style="8" customWidth="1"/>
    <col min="15" max="15" width="13.66015625" style="8" customWidth="1"/>
    <col min="16" max="16" width="2.16015625" style="8" customWidth="1"/>
    <col min="17" max="17" width="13.16015625" style="8" customWidth="1"/>
    <col min="18" max="18" width="1.66015625" style="8" customWidth="1"/>
    <col min="19" max="19" width="10.66015625" style="8" customWidth="1"/>
    <col min="20" max="16384" width="14.66015625" style="8" customWidth="1"/>
  </cols>
  <sheetData>
    <row r="1" spans="1:17" ht="27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3"/>
      <c r="K1" s="33"/>
      <c r="L1" s="33"/>
      <c r="M1" s="34"/>
      <c r="N1" s="33"/>
      <c r="O1" s="33"/>
      <c r="Q1" s="181" t="s">
        <v>98</v>
      </c>
    </row>
    <row r="2" spans="1:17" ht="27" customHeight="1" thickBot="1">
      <c r="A2" s="39"/>
      <c r="B2" s="38"/>
      <c r="C2" s="39"/>
      <c r="D2" s="39"/>
      <c r="E2" s="39"/>
      <c r="F2" s="39"/>
      <c r="G2" s="39"/>
      <c r="H2" s="39"/>
      <c r="I2" s="92"/>
      <c r="J2" s="36"/>
      <c r="K2" s="36"/>
      <c r="L2" s="36"/>
      <c r="M2" s="37"/>
      <c r="N2" s="38"/>
      <c r="O2" s="92"/>
      <c r="Q2" s="92" t="s">
        <v>1</v>
      </c>
    </row>
    <row r="3" spans="1:17" ht="27" customHeight="1">
      <c r="A3" s="107"/>
      <c r="B3" s="148" t="s">
        <v>97</v>
      </c>
      <c r="C3" s="149"/>
      <c r="D3" s="150"/>
      <c r="E3" s="149"/>
      <c r="F3" s="149"/>
      <c r="G3" s="149"/>
      <c r="H3" s="151"/>
      <c r="I3" s="93"/>
      <c r="J3" s="40"/>
      <c r="K3" s="42"/>
      <c r="L3" s="42"/>
      <c r="M3" s="43"/>
      <c r="N3" s="42"/>
      <c r="O3" s="94"/>
      <c r="P3" s="16"/>
      <c r="Q3" s="106"/>
    </row>
    <row r="4" spans="1:17" ht="27" customHeight="1">
      <c r="A4" s="108"/>
      <c r="B4" s="152"/>
      <c r="C4" s="78"/>
      <c r="D4" s="78"/>
      <c r="E4" s="73"/>
      <c r="F4" s="73"/>
      <c r="G4" s="73"/>
      <c r="H4" s="73"/>
      <c r="I4" s="124" t="s">
        <v>57</v>
      </c>
      <c r="J4" s="40"/>
      <c r="K4" s="41"/>
      <c r="L4" s="41"/>
      <c r="M4" s="43"/>
      <c r="N4" s="42"/>
      <c r="O4" s="127" t="s">
        <v>59</v>
      </c>
      <c r="P4" s="16"/>
      <c r="Q4" s="98"/>
    </row>
    <row r="5" spans="1:17" ht="27" customHeight="1">
      <c r="A5" s="109" t="s">
        <v>70</v>
      </c>
      <c r="B5" s="153" t="s">
        <v>71</v>
      </c>
      <c r="C5" s="91" t="s">
        <v>71</v>
      </c>
      <c r="D5" s="91" t="s">
        <v>75</v>
      </c>
      <c r="E5" s="74" t="s">
        <v>38</v>
      </c>
      <c r="F5" s="74" t="s">
        <v>47</v>
      </c>
      <c r="G5" s="74" t="s">
        <v>37</v>
      </c>
      <c r="H5" s="74" t="s">
        <v>39</v>
      </c>
      <c r="I5" s="133" t="s">
        <v>81</v>
      </c>
      <c r="J5" s="48" t="s">
        <v>41</v>
      </c>
      <c r="K5" s="49" t="s">
        <v>73</v>
      </c>
      <c r="L5" s="49" t="s">
        <v>42</v>
      </c>
      <c r="M5" s="41"/>
      <c r="N5" s="41"/>
      <c r="O5" s="134" t="s">
        <v>79</v>
      </c>
      <c r="P5" s="16"/>
      <c r="Q5" s="123" t="s">
        <v>78</v>
      </c>
    </row>
    <row r="6" spans="1:17" ht="27" customHeight="1">
      <c r="A6" s="108"/>
      <c r="B6" s="153"/>
      <c r="C6" s="91" t="s">
        <v>61</v>
      </c>
      <c r="D6" s="154"/>
      <c r="E6" s="74" t="s">
        <v>74</v>
      </c>
      <c r="F6" s="74" t="s">
        <v>72</v>
      </c>
      <c r="G6" s="73"/>
      <c r="H6" s="73"/>
      <c r="I6" s="125" t="s">
        <v>86</v>
      </c>
      <c r="J6" s="40"/>
      <c r="K6" s="49" t="s">
        <v>77</v>
      </c>
      <c r="L6" s="41"/>
      <c r="M6" s="49" t="s">
        <v>43</v>
      </c>
      <c r="N6" s="49" t="s">
        <v>44</v>
      </c>
      <c r="O6" s="128" t="s">
        <v>82</v>
      </c>
      <c r="P6" s="16"/>
      <c r="Q6" s="97"/>
    </row>
    <row r="7" spans="1:17" ht="27" customHeight="1" thickBot="1">
      <c r="A7" s="110"/>
      <c r="B7" s="155"/>
      <c r="C7" s="80"/>
      <c r="D7" s="80"/>
      <c r="E7" s="75"/>
      <c r="F7" s="75"/>
      <c r="G7" s="75"/>
      <c r="H7" s="75"/>
      <c r="I7" s="126" t="s">
        <v>80</v>
      </c>
      <c r="J7" s="163" t="s">
        <v>58</v>
      </c>
      <c r="K7" s="51"/>
      <c r="L7" s="52"/>
      <c r="M7" s="53"/>
      <c r="N7" s="52"/>
      <c r="O7" s="129" t="s">
        <v>80</v>
      </c>
      <c r="P7" s="16"/>
      <c r="Q7" s="60"/>
    </row>
    <row r="8" spans="1:17" ht="27" customHeight="1">
      <c r="A8" s="111" t="s">
        <v>11</v>
      </c>
      <c r="B8" s="156">
        <v>3016</v>
      </c>
      <c r="C8" s="157">
        <v>0</v>
      </c>
      <c r="D8" s="157">
        <v>5315770</v>
      </c>
      <c r="E8" s="18">
        <v>661597</v>
      </c>
      <c r="F8" s="18">
        <v>38682202</v>
      </c>
      <c r="G8" s="18">
        <v>184531</v>
      </c>
      <c r="H8" s="10">
        <v>1500453</v>
      </c>
      <c r="I8" s="165">
        <f>ROUND('8(1)'!C8/Q8*100,1)</f>
        <v>141.6</v>
      </c>
      <c r="J8" s="7">
        <v>12288555</v>
      </c>
      <c r="K8" s="3">
        <v>0</v>
      </c>
      <c r="L8" s="3">
        <v>12288555</v>
      </c>
      <c r="M8" s="3">
        <v>10827158</v>
      </c>
      <c r="N8" s="3">
        <v>1461397</v>
      </c>
      <c r="O8" s="172">
        <f>ROUND(J8/Q8*100,1)</f>
        <v>18.6</v>
      </c>
      <c r="P8" s="16"/>
      <c r="Q8" s="99">
        <v>66228474</v>
      </c>
    </row>
    <row r="9" spans="1:17" ht="27" customHeight="1">
      <c r="A9" s="111" t="s">
        <v>12</v>
      </c>
      <c r="B9" s="158">
        <v>138299</v>
      </c>
      <c r="C9" s="157">
        <v>1761100</v>
      </c>
      <c r="D9" s="157">
        <v>6050037</v>
      </c>
      <c r="E9" s="18">
        <v>840601</v>
      </c>
      <c r="F9" s="18">
        <v>26668714</v>
      </c>
      <c r="G9" s="18">
        <v>243454</v>
      </c>
      <c r="H9" s="10">
        <v>723605</v>
      </c>
      <c r="I9" s="165">
        <f>ROUND('8(1)'!C9/Q9*100,1)</f>
        <v>136.2</v>
      </c>
      <c r="J9" s="9">
        <v>13021646</v>
      </c>
      <c r="K9" s="10">
        <v>9696</v>
      </c>
      <c r="L9" s="10">
        <v>13011950</v>
      </c>
      <c r="M9" s="10">
        <v>11397055</v>
      </c>
      <c r="N9" s="10">
        <v>1614895</v>
      </c>
      <c r="O9" s="173">
        <f aca="true" t="shared" si="0" ref="O9:O36">ROUND(J9/Q9*100,1)</f>
        <v>19</v>
      </c>
      <c r="P9" s="16"/>
      <c r="Q9" s="100">
        <v>68422072</v>
      </c>
    </row>
    <row r="10" spans="1:17" ht="27" customHeight="1">
      <c r="A10" s="111" t="s">
        <v>13</v>
      </c>
      <c r="B10" s="158">
        <v>0</v>
      </c>
      <c r="C10" s="157">
        <v>0</v>
      </c>
      <c r="D10" s="157">
        <v>2133275</v>
      </c>
      <c r="E10" s="18">
        <v>359980</v>
      </c>
      <c r="F10" s="18">
        <v>17149400</v>
      </c>
      <c r="G10" s="18">
        <v>160093</v>
      </c>
      <c r="H10" s="10">
        <v>761719</v>
      </c>
      <c r="I10" s="165">
        <f>ROUND('8(1)'!C10/Q10*100,1)</f>
        <v>165.1</v>
      </c>
      <c r="J10" s="9">
        <v>5286423</v>
      </c>
      <c r="K10" s="10">
        <v>68</v>
      </c>
      <c r="L10" s="10">
        <v>5286355</v>
      </c>
      <c r="M10" s="10">
        <v>4572044</v>
      </c>
      <c r="N10" s="10">
        <v>714311</v>
      </c>
      <c r="O10" s="173">
        <f t="shared" si="0"/>
        <v>18.1</v>
      </c>
      <c r="P10" s="16"/>
      <c r="Q10" s="100">
        <v>29131564</v>
      </c>
    </row>
    <row r="11" spans="1:17" ht="27" customHeight="1">
      <c r="A11" s="111" t="s">
        <v>14</v>
      </c>
      <c r="B11" s="158">
        <v>0</v>
      </c>
      <c r="C11" s="157">
        <v>0</v>
      </c>
      <c r="D11" s="157">
        <v>3442263</v>
      </c>
      <c r="E11" s="18">
        <v>426062</v>
      </c>
      <c r="F11" s="18">
        <v>17739462</v>
      </c>
      <c r="G11" s="18">
        <v>1000</v>
      </c>
      <c r="H11" s="10">
        <v>979772</v>
      </c>
      <c r="I11" s="165">
        <f>ROUND('8(1)'!C11/Q11*100,1)</f>
        <v>133.2</v>
      </c>
      <c r="J11" s="9">
        <v>6302349</v>
      </c>
      <c r="K11" s="10">
        <v>0</v>
      </c>
      <c r="L11" s="10">
        <v>6302349</v>
      </c>
      <c r="M11" s="10">
        <v>5477806</v>
      </c>
      <c r="N11" s="10">
        <v>824543</v>
      </c>
      <c r="O11" s="173">
        <f t="shared" si="0"/>
        <v>15.9</v>
      </c>
      <c r="P11" s="16"/>
      <c r="Q11" s="100">
        <v>39761028</v>
      </c>
    </row>
    <row r="12" spans="1:17" ht="27" customHeight="1">
      <c r="A12" s="111" t="s">
        <v>15</v>
      </c>
      <c r="B12" s="158">
        <v>0</v>
      </c>
      <c r="C12" s="157">
        <v>0</v>
      </c>
      <c r="D12" s="157">
        <v>3318679</v>
      </c>
      <c r="E12" s="18">
        <v>238821</v>
      </c>
      <c r="F12" s="18">
        <v>17586242</v>
      </c>
      <c r="G12" s="18">
        <v>256579</v>
      </c>
      <c r="H12" s="10">
        <v>1140473</v>
      </c>
      <c r="I12" s="165">
        <f>ROUND('8(1)'!C12/Q12*100,1)</f>
        <v>180.4</v>
      </c>
      <c r="J12" s="9">
        <v>4950274</v>
      </c>
      <c r="K12" s="10">
        <v>345</v>
      </c>
      <c r="L12" s="10">
        <v>4949929</v>
      </c>
      <c r="M12" s="10">
        <v>4187038</v>
      </c>
      <c r="N12" s="10">
        <v>762891</v>
      </c>
      <c r="O12" s="173">
        <f t="shared" si="0"/>
        <v>16.9</v>
      </c>
      <c r="P12" s="16"/>
      <c r="Q12" s="100">
        <v>29275560</v>
      </c>
    </row>
    <row r="13" spans="1:17" ht="27" customHeight="1">
      <c r="A13" s="111" t="s">
        <v>16</v>
      </c>
      <c r="B13" s="158">
        <v>0</v>
      </c>
      <c r="C13" s="157">
        <v>0</v>
      </c>
      <c r="D13" s="157">
        <v>3081493</v>
      </c>
      <c r="E13" s="18">
        <v>435555</v>
      </c>
      <c r="F13" s="18">
        <v>19501219</v>
      </c>
      <c r="G13" s="18">
        <v>0</v>
      </c>
      <c r="H13" s="10">
        <v>355005</v>
      </c>
      <c r="I13" s="165">
        <f>ROUND('8(1)'!C13/Q13*100,1)</f>
        <v>127.3</v>
      </c>
      <c r="J13" s="9">
        <v>5609547</v>
      </c>
      <c r="K13" s="10">
        <v>954</v>
      </c>
      <c r="L13" s="10">
        <v>5608593</v>
      </c>
      <c r="M13" s="10">
        <v>4881726</v>
      </c>
      <c r="N13" s="10">
        <v>726867</v>
      </c>
      <c r="O13" s="173">
        <f t="shared" si="0"/>
        <v>15.4</v>
      </c>
      <c r="P13" s="16"/>
      <c r="Q13" s="100">
        <v>36366975</v>
      </c>
    </row>
    <row r="14" spans="1:17" ht="27" customHeight="1">
      <c r="A14" s="111" t="s">
        <v>17</v>
      </c>
      <c r="B14" s="158">
        <v>156319</v>
      </c>
      <c r="C14" s="157">
        <v>1090891</v>
      </c>
      <c r="D14" s="157">
        <v>2196550</v>
      </c>
      <c r="E14" s="18">
        <v>159443</v>
      </c>
      <c r="F14" s="18">
        <v>9031979</v>
      </c>
      <c r="G14" s="18">
        <v>621446</v>
      </c>
      <c r="H14" s="10">
        <v>779315</v>
      </c>
      <c r="I14" s="165">
        <f>ROUND('8(1)'!C14/Q14*100,1)</f>
        <v>192.7</v>
      </c>
      <c r="J14" s="9">
        <v>3043636</v>
      </c>
      <c r="K14" s="10">
        <v>551</v>
      </c>
      <c r="L14" s="10">
        <v>3043085</v>
      </c>
      <c r="M14" s="10">
        <v>2609128</v>
      </c>
      <c r="N14" s="10">
        <v>433957</v>
      </c>
      <c r="O14" s="173">
        <f t="shared" si="0"/>
        <v>19.6</v>
      </c>
      <c r="P14" s="16"/>
      <c r="Q14" s="100">
        <v>15552025</v>
      </c>
    </row>
    <row r="15" spans="1:17" ht="27" customHeight="1">
      <c r="A15" s="111" t="s">
        <v>18</v>
      </c>
      <c r="B15" s="158">
        <v>0</v>
      </c>
      <c r="C15" s="157">
        <v>0</v>
      </c>
      <c r="D15" s="157">
        <v>355010</v>
      </c>
      <c r="E15" s="18">
        <v>68426</v>
      </c>
      <c r="F15" s="18">
        <v>3130268</v>
      </c>
      <c r="G15" s="18">
        <v>164078</v>
      </c>
      <c r="H15" s="10">
        <v>254911</v>
      </c>
      <c r="I15" s="165">
        <f>ROUND('8(1)'!C15/Q15*100,1)</f>
        <v>176.4</v>
      </c>
      <c r="J15" s="9">
        <v>1088841</v>
      </c>
      <c r="K15" s="10">
        <v>0</v>
      </c>
      <c r="L15" s="10">
        <v>1088841</v>
      </c>
      <c r="M15" s="10">
        <v>930295</v>
      </c>
      <c r="N15" s="10">
        <v>158546</v>
      </c>
      <c r="O15" s="173">
        <f t="shared" si="0"/>
        <v>18.2</v>
      </c>
      <c r="P15" s="16"/>
      <c r="Q15" s="100">
        <v>5992247</v>
      </c>
    </row>
    <row r="16" spans="1:17" ht="27" customHeight="1">
      <c r="A16" s="111" t="s">
        <v>19</v>
      </c>
      <c r="B16" s="158">
        <v>0</v>
      </c>
      <c r="C16" s="157">
        <v>0</v>
      </c>
      <c r="D16" s="157">
        <v>1377048</v>
      </c>
      <c r="E16" s="18">
        <v>101952</v>
      </c>
      <c r="F16" s="18">
        <v>5569767</v>
      </c>
      <c r="G16" s="18">
        <v>5518</v>
      </c>
      <c r="H16" s="10">
        <v>154059</v>
      </c>
      <c r="I16" s="165">
        <f>ROUND('8(1)'!C16/Q16*100,1)</f>
        <v>144.8</v>
      </c>
      <c r="J16" s="9">
        <v>2709617</v>
      </c>
      <c r="K16" s="10">
        <v>0</v>
      </c>
      <c r="L16" s="10">
        <v>2709617</v>
      </c>
      <c r="M16" s="10">
        <v>2405983</v>
      </c>
      <c r="N16" s="10">
        <v>303634</v>
      </c>
      <c r="O16" s="173">
        <f t="shared" si="0"/>
        <v>21.3</v>
      </c>
      <c r="P16" s="16"/>
      <c r="Q16" s="100">
        <v>12716159</v>
      </c>
    </row>
    <row r="17" spans="1:17" ht="27" customHeight="1">
      <c r="A17" s="111" t="s">
        <v>20</v>
      </c>
      <c r="B17" s="158">
        <v>0</v>
      </c>
      <c r="C17" s="157">
        <v>0</v>
      </c>
      <c r="D17" s="157">
        <v>362263</v>
      </c>
      <c r="E17" s="18">
        <v>75955</v>
      </c>
      <c r="F17" s="18">
        <v>3189416</v>
      </c>
      <c r="G17" s="18">
        <v>125404</v>
      </c>
      <c r="H17" s="10">
        <v>76172</v>
      </c>
      <c r="I17" s="165">
        <f>ROUND('8(1)'!C17/Q17*100,1)</f>
        <v>196.2</v>
      </c>
      <c r="J17" s="9">
        <v>1367381</v>
      </c>
      <c r="K17" s="10">
        <v>0</v>
      </c>
      <c r="L17" s="10">
        <v>1367381</v>
      </c>
      <c r="M17" s="10">
        <v>1181088</v>
      </c>
      <c r="N17" s="10">
        <v>186293</v>
      </c>
      <c r="O17" s="173">
        <f t="shared" si="0"/>
        <v>21.8</v>
      </c>
      <c r="P17" s="16"/>
      <c r="Q17" s="100">
        <v>6258635</v>
      </c>
    </row>
    <row r="18" spans="1:17" ht="27" customHeight="1">
      <c r="A18" s="111" t="s">
        <v>21</v>
      </c>
      <c r="B18" s="158">
        <v>0</v>
      </c>
      <c r="C18" s="157">
        <v>0</v>
      </c>
      <c r="D18" s="157">
        <v>160386</v>
      </c>
      <c r="E18" s="18">
        <v>59172</v>
      </c>
      <c r="F18" s="18">
        <v>2798661</v>
      </c>
      <c r="G18" s="18">
        <v>24660</v>
      </c>
      <c r="H18" s="10">
        <v>365162</v>
      </c>
      <c r="I18" s="165">
        <f>ROUND('8(1)'!C18/Q18*100,1)</f>
        <v>182.5</v>
      </c>
      <c r="J18" s="9">
        <v>1589957</v>
      </c>
      <c r="K18" s="10">
        <v>70</v>
      </c>
      <c r="L18" s="10">
        <v>1589887</v>
      </c>
      <c r="M18" s="10">
        <v>1420534</v>
      </c>
      <c r="N18" s="10">
        <v>169353</v>
      </c>
      <c r="O18" s="173">
        <f t="shared" si="0"/>
        <v>23</v>
      </c>
      <c r="P18" s="16"/>
      <c r="Q18" s="100">
        <v>6902969</v>
      </c>
    </row>
    <row r="19" spans="1:17" ht="27" customHeight="1">
      <c r="A19" s="112" t="s">
        <v>46</v>
      </c>
      <c r="B19" s="158">
        <v>0</v>
      </c>
      <c r="C19" s="159">
        <v>0</v>
      </c>
      <c r="D19" s="159">
        <v>930632</v>
      </c>
      <c r="E19" s="21">
        <v>87112</v>
      </c>
      <c r="F19" s="21">
        <v>8538437</v>
      </c>
      <c r="G19" s="21">
        <v>0</v>
      </c>
      <c r="H19" s="22">
        <v>37000</v>
      </c>
      <c r="I19" s="166">
        <f>ROUND('8(1)'!C19/Q19*100,1)</f>
        <v>135.7</v>
      </c>
      <c r="J19" s="25">
        <v>2250187</v>
      </c>
      <c r="K19" s="22">
        <v>0</v>
      </c>
      <c r="L19" s="22">
        <v>2250187</v>
      </c>
      <c r="M19" s="22">
        <v>2007337</v>
      </c>
      <c r="N19" s="22">
        <v>242850</v>
      </c>
      <c r="O19" s="174">
        <f t="shared" si="0"/>
        <v>16.6</v>
      </c>
      <c r="P19" s="16"/>
      <c r="Q19" s="101">
        <v>13568243</v>
      </c>
    </row>
    <row r="20" spans="1:17" ht="27" customHeight="1">
      <c r="A20" s="95" t="s">
        <v>50</v>
      </c>
      <c r="B20" s="158">
        <v>2320</v>
      </c>
      <c r="C20" s="81">
        <v>1142</v>
      </c>
      <c r="D20" s="81">
        <v>781621</v>
      </c>
      <c r="E20" s="23">
        <v>101186</v>
      </c>
      <c r="F20" s="23">
        <v>9580191</v>
      </c>
      <c r="G20" s="23">
        <v>157890</v>
      </c>
      <c r="H20" s="24">
        <v>1183133</v>
      </c>
      <c r="I20" s="167">
        <f>ROUND('8(1)'!C20/Q20*100,1)</f>
        <v>184.6</v>
      </c>
      <c r="J20" s="26">
        <v>3210120</v>
      </c>
      <c r="K20" s="24">
        <v>896</v>
      </c>
      <c r="L20" s="24">
        <v>3209224</v>
      </c>
      <c r="M20" s="24">
        <v>2750316</v>
      </c>
      <c r="N20" s="24">
        <v>458908</v>
      </c>
      <c r="O20" s="175">
        <f t="shared" si="0"/>
        <v>19.8</v>
      </c>
      <c r="P20" s="16"/>
      <c r="Q20" s="102">
        <v>16209432</v>
      </c>
    </row>
    <row r="21" spans="1:17" ht="27" customHeight="1" thickBot="1">
      <c r="A21" s="96" t="s">
        <v>49</v>
      </c>
      <c r="B21" s="160">
        <v>0</v>
      </c>
      <c r="C21" s="82">
        <v>160504</v>
      </c>
      <c r="D21" s="82">
        <v>1764758</v>
      </c>
      <c r="E21" s="17">
        <v>254764</v>
      </c>
      <c r="F21" s="17">
        <v>16002586</v>
      </c>
      <c r="G21" s="17">
        <v>381375</v>
      </c>
      <c r="H21" s="12">
        <v>1757318</v>
      </c>
      <c r="I21" s="168">
        <f>ROUND('8(1)'!C21/Q21*100,1)</f>
        <v>208.6</v>
      </c>
      <c r="J21" s="11">
        <v>6478369</v>
      </c>
      <c r="K21" s="12">
        <v>0</v>
      </c>
      <c r="L21" s="12">
        <v>6478369</v>
      </c>
      <c r="M21" s="12">
        <v>5596383</v>
      </c>
      <c r="N21" s="12">
        <v>881986</v>
      </c>
      <c r="O21" s="176">
        <f t="shared" si="0"/>
        <v>23</v>
      </c>
      <c r="P21" s="16"/>
      <c r="Q21" s="103">
        <v>28152563</v>
      </c>
    </row>
    <row r="22" spans="1:17" ht="27" customHeight="1">
      <c r="A22" s="115" t="s">
        <v>22</v>
      </c>
      <c r="B22" s="156">
        <v>0</v>
      </c>
      <c r="C22" s="83">
        <v>0</v>
      </c>
      <c r="D22" s="83">
        <v>33361</v>
      </c>
      <c r="E22" s="76">
        <v>0</v>
      </c>
      <c r="F22" s="76">
        <v>1218247</v>
      </c>
      <c r="G22" s="76">
        <v>0</v>
      </c>
      <c r="H22" s="116">
        <v>19739</v>
      </c>
      <c r="I22" s="169">
        <f>ROUND('8(1)'!C22/Q22*100,1)</f>
        <v>74.9</v>
      </c>
      <c r="J22" s="117">
        <v>207155</v>
      </c>
      <c r="K22" s="116">
        <v>0</v>
      </c>
      <c r="L22" s="116">
        <v>207155</v>
      </c>
      <c r="M22" s="116">
        <v>186419</v>
      </c>
      <c r="N22" s="116">
        <v>20736</v>
      </c>
      <c r="O22" s="169">
        <f t="shared" si="0"/>
        <v>10.2</v>
      </c>
      <c r="P22" s="16"/>
      <c r="Q22" s="121">
        <v>2024859</v>
      </c>
    </row>
    <row r="23" spans="1:17" ht="27" customHeight="1">
      <c r="A23" s="95" t="s">
        <v>23</v>
      </c>
      <c r="B23" s="158">
        <v>0</v>
      </c>
      <c r="C23" s="81">
        <v>0</v>
      </c>
      <c r="D23" s="81">
        <v>501492</v>
      </c>
      <c r="E23" s="23">
        <v>35267</v>
      </c>
      <c r="F23" s="23">
        <v>3220665</v>
      </c>
      <c r="G23" s="23">
        <v>0</v>
      </c>
      <c r="H23" s="24">
        <v>7247</v>
      </c>
      <c r="I23" s="167">
        <f>ROUND('8(1)'!C23/Q23*100,1)</f>
        <v>100.2</v>
      </c>
      <c r="J23" s="26">
        <v>529860</v>
      </c>
      <c r="K23" s="24">
        <v>0</v>
      </c>
      <c r="L23" s="24">
        <v>529860</v>
      </c>
      <c r="M23" s="24">
        <v>452875</v>
      </c>
      <c r="N23" s="24">
        <v>76985</v>
      </c>
      <c r="O23" s="167">
        <f t="shared" si="0"/>
        <v>10</v>
      </c>
      <c r="P23" s="16"/>
      <c r="Q23" s="102">
        <v>5291577</v>
      </c>
    </row>
    <row r="24" spans="1:17" ht="27" customHeight="1">
      <c r="A24" s="95" t="s">
        <v>24</v>
      </c>
      <c r="B24" s="158">
        <v>0</v>
      </c>
      <c r="C24" s="81">
        <v>0</v>
      </c>
      <c r="D24" s="81">
        <v>728372</v>
      </c>
      <c r="E24" s="23">
        <v>68455</v>
      </c>
      <c r="F24" s="23">
        <v>3283637</v>
      </c>
      <c r="G24" s="23">
        <v>0</v>
      </c>
      <c r="H24" s="24">
        <v>290361</v>
      </c>
      <c r="I24" s="167">
        <f>ROUND('8(1)'!C24/Q24*100,1)</f>
        <v>80.2</v>
      </c>
      <c r="J24" s="26">
        <v>748227</v>
      </c>
      <c r="K24" s="24">
        <v>160</v>
      </c>
      <c r="L24" s="24">
        <v>748067</v>
      </c>
      <c r="M24" s="24">
        <v>640083</v>
      </c>
      <c r="N24" s="24">
        <v>107984</v>
      </c>
      <c r="O24" s="167">
        <f t="shared" si="0"/>
        <v>9.5</v>
      </c>
      <c r="P24" s="16"/>
      <c r="Q24" s="102">
        <v>7866240</v>
      </c>
    </row>
    <row r="25" spans="1:17" ht="27" customHeight="1">
      <c r="A25" s="95" t="s">
        <v>25</v>
      </c>
      <c r="B25" s="158">
        <v>0</v>
      </c>
      <c r="C25" s="81">
        <v>0</v>
      </c>
      <c r="D25" s="81">
        <v>205119</v>
      </c>
      <c r="E25" s="23">
        <v>26194</v>
      </c>
      <c r="F25" s="23">
        <v>1783180</v>
      </c>
      <c r="G25" s="23">
        <v>10588</v>
      </c>
      <c r="H25" s="24">
        <v>0</v>
      </c>
      <c r="I25" s="167">
        <f>ROUND('8(1)'!C25/Q25*100,1)</f>
        <v>123.3</v>
      </c>
      <c r="J25" s="26">
        <v>278235</v>
      </c>
      <c r="K25" s="24">
        <v>0</v>
      </c>
      <c r="L25" s="24">
        <v>278235</v>
      </c>
      <c r="M25" s="24">
        <v>230861</v>
      </c>
      <c r="N25" s="24">
        <v>47374</v>
      </c>
      <c r="O25" s="167">
        <f t="shared" si="0"/>
        <v>10.7</v>
      </c>
      <c r="P25" s="16"/>
      <c r="Q25" s="102">
        <v>2612379</v>
      </c>
    </row>
    <row r="26" spans="1:17" ht="27" customHeight="1">
      <c r="A26" s="95" t="s">
        <v>26</v>
      </c>
      <c r="B26" s="158">
        <v>0</v>
      </c>
      <c r="C26" s="81">
        <v>0</v>
      </c>
      <c r="D26" s="81">
        <v>0</v>
      </c>
      <c r="E26" s="23">
        <v>0</v>
      </c>
      <c r="F26" s="23">
        <v>0</v>
      </c>
      <c r="G26" s="23">
        <v>0</v>
      </c>
      <c r="H26" s="24">
        <v>1450</v>
      </c>
      <c r="I26" s="167">
        <f>ROUND('8(1)'!C26/Q26*100,1)</f>
        <v>9.6</v>
      </c>
      <c r="J26" s="26">
        <v>123847</v>
      </c>
      <c r="K26" s="24">
        <v>0</v>
      </c>
      <c r="L26" s="24">
        <v>123847</v>
      </c>
      <c r="M26" s="24">
        <v>108621</v>
      </c>
      <c r="N26" s="24">
        <v>15226</v>
      </c>
      <c r="O26" s="167">
        <f t="shared" si="0"/>
        <v>2.6</v>
      </c>
      <c r="P26" s="16"/>
      <c r="Q26" s="102">
        <v>4732288</v>
      </c>
    </row>
    <row r="27" spans="1:17" ht="27" customHeight="1">
      <c r="A27" s="95" t="s">
        <v>27</v>
      </c>
      <c r="B27" s="158">
        <v>0</v>
      </c>
      <c r="C27" s="81">
        <v>0</v>
      </c>
      <c r="D27" s="81">
        <v>303480</v>
      </c>
      <c r="E27" s="23">
        <v>21897</v>
      </c>
      <c r="F27" s="23">
        <v>3617038</v>
      </c>
      <c r="G27" s="23">
        <v>1084</v>
      </c>
      <c r="H27" s="24">
        <v>195774</v>
      </c>
      <c r="I27" s="167">
        <f>ROUND('8(1)'!C27/Q27*100,1)</f>
        <v>134.9</v>
      </c>
      <c r="J27" s="26">
        <v>748812</v>
      </c>
      <c r="K27" s="24">
        <v>0</v>
      </c>
      <c r="L27" s="24">
        <v>748812</v>
      </c>
      <c r="M27" s="24">
        <v>639142</v>
      </c>
      <c r="N27" s="24">
        <v>109670</v>
      </c>
      <c r="O27" s="167">
        <f t="shared" si="0"/>
        <v>14.2</v>
      </c>
      <c r="P27" s="16"/>
      <c r="Q27" s="102">
        <v>5290335</v>
      </c>
    </row>
    <row r="28" spans="1:17" ht="27" customHeight="1">
      <c r="A28" s="95" t="s">
        <v>28</v>
      </c>
      <c r="B28" s="158">
        <v>0</v>
      </c>
      <c r="C28" s="81">
        <v>0</v>
      </c>
      <c r="D28" s="81">
        <v>319606</v>
      </c>
      <c r="E28" s="23">
        <v>45330</v>
      </c>
      <c r="F28" s="23">
        <v>3001835</v>
      </c>
      <c r="G28" s="23">
        <v>0</v>
      </c>
      <c r="H28" s="24">
        <v>213289</v>
      </c>
      <c r="I28" s="167">
        <f>ROUND('8(1)'!C28/Q28*100,1)</f>
        <v>157.7</v>
      </c>
      <c r="J28" s="26">
        <v>888838</v>
      </c>
      <c r="K28" s="24">
        <v>0</v>
      </c>
      <c r="L28" s="24">
        <v>888838</v>
      </c>
      <c r="M28" s="24">
        <v>761220</v>
      </c>
      <c r="N28" s="24">
        <v>127618</v>
      </c>
      <c r="O28" s="167">
        <f t="shared" si="0"/>
        <v>17.3</v>
      </c>
      <c r="P28" s="16"/>
      <c r="Q28" s="102">
        <v>5131297</v>
      </c>
    </row>
    <row r="29" spans="1:17" ht="27" customHeight="1">
      <c r="A29" s="95" t="s">
        <v>29</v>
      </c>
      <c r="B29" s="158">
        <v>0</v>
      </c>
      <c r="C29" s="81">
        <v>0</v>
      </c>
      <c r="D29" s="81">
        <v>132610</v>
      </c>
      <c r="E29" s="23">
        <v>27413</v>
      </c>
      <c r="F29" s="23">
        <v>2839174</v>
      </c>
      <c r="G29" s="23">
        <v>61830</v>
      </c>
      <c r="H29" s="24">
        <v>30524</v>
      </c>
      <c r="I29" s="167">
        <f>ROUND('8(1)'!C29/Q29*100,1)</f>
        <v>175.8</v>
      </c>
      <c r="J29" s="26">
        <v>867924</v>
      </c>
      <c r="K29" s="24">
        <v>227</v>
      </c>
      <c r="L29" s="24">
        <v>867697</v>
      </c>
      <c r="M29" s="24">
        <v>748753</v>
      </c>
      <c r="N29" s="24">
        <v>118944</v>
      </c>
      <c r="O29" s="167">
        <f t="shared" si="0"/>
        <v>18.4</v>
      </c>
      <c r="P29" s="16"/>
      <c r="Q29" s="102">
        <v>4729733</v>
      </c>
    </row>
    <row r="30" spans="1:17" ht="27" customHeight="1">
      <c r="A30" s="95" t="s">
        <v>30</v>
      </c>
      <c r="B30" s="158">
        <v>0</v>
      </c>
      <c r="C30" s="81">
        <v>1286</v>
      </c>
      <c r="D30" s="81">
        <v>246301</v>
      </c>
      <c r="E30" s="23">
        <v>33003</v>
      </c>
      <c r="F30" s="23">
        <v>1962280</v>
      </c>
      <c r="G30" s="23">
        <v>0</v>
      </c>
      <c r="H30" s="24">
        <v>3366</v>
      </c>
      <c r="I30" s="167">
        <f>ROUND('8(1)'!C30/Q30*100,1)</f>
        <v>105.3</v>
      </c>
      <c r="J30" s="26">
        <v>497210</v>
      </c>
      <c r="K30" s="24">
        <v>88</v>
      </c>
      <c r="L30" s="24">
        <v>497122</v>
      </c>
      <c r="M30" s="24">
        <v>434818</v>
      </c>
      <c r="N30" s="24">
        <v>62304</v>
      </c>
      <c r="O30" s="167">
        <f t="shared" si="0"/>
        <v>13.4</v>
      </c>
      <c r="P30" s="16"/>
      <c r="Q30" s="102">
        <v>3714244</v>
      </c>
    </row>
    <row r="31" spans="1:17" ht="27" customHeight="1">
      <c r="A31" s="95" t="s">
        <v>31</v>
      </c>
      <c r="B31" s="158">
        <v>0</v>
      </c>
      <c r="C31" s="81">
        <v>0</v>
      </c>
      <c r="D31" s="81">
        <v>110930</v>
      </c>
      <c r="E31" s="23">
        <v>17581</v>
      </c>
      <c r="F31" s="23">
        <v>1900346</v>
      </c>
      <c r="G31" s="23">
        <v>0</v>
      </c>
      <c r="H31" s="24">
        <v>10166</v>
      </c>
      <c r="I31" s="167">
        <f>ROUND('8(1)'!C31/Q31*100,1)</f>
        <v>126.2</v>
      </c>
      <c r="J31" s="26">
        <v>314387</v>
      </c>
      <c r="K31" s="24">
        <v>0</v>
      </c>
      <c r="L31" s="24">
        <v>314387</v>
      </c>
      <c r="M31" s="24">
        <v>267360</v>
      </c>
      <c r="N31" s="24">
        <v>47027</v>
      </c>
      <c r="O31" s="167">
        <f t="shared" si="0"/>
        <v>12.3</v>
      </c>
      <c r="P31" s="16"/>
      <c r="Q31" s="102">
        <v>2564433</v>
      </c>
    </row>
    <row r="32" spans="1:17" ht="27" customHeight="1">
      <c r="A32" s="95" t="s">
        <v>51</v>
      </c>
      <c r="B32" s="158">
        <v>0</v>
      </c>
      <c r="C32" s="81">
        <v>0</v>
      </c>
      <c r="D32" s="81">
        <v>119738</v>
      </c>
      <c r="E32" s="23">
        <v>28194</v>
      </c>
      <c r="F32" s="23">
        <v>3118614</v>
      </c>
      <c r="G32" s="23">
        <v>67943</v>
      </c>
      <c r="H32" s="24">
        <v>21810</v>
      </c>
      <c r="I32" s="167">
        <f>ROUND('8(1)'!C32/Q32*100,1)</f>
        <v>194.8</v>
      </c>
      <c r="J32" s="26">
        <v>1218686</v>
      </c>
      <c r="K32" s="24">
        <v>0</v>
      </c>
      <c r="L32" s="24">
        <v>1218686</v>
      </c>
      <c r="M32" s="24">
        <v>1076689</v>
      </c>
      <c r="N32" s="24">
        <v>141997</v>
      </c>
      <c r="O32" s="167">
        <f t="shared" si="0"/>
        <v>24.4</v>
      </c>
      <c r="P32" s="16"/>
      <c r="Q32" s="102">
        <v>4997617</v>
      </c>
    </row>
    <row r="33" spans="1:17" ht="27" customHeight="1">
      <c r="A33" s="95" t="s">
        <v>52</v>
      </c>
      <c r="B33" s="158">
        <v>0</v>
      </c>
      <c r="C33" s="81">
        <v>0</v>
      </c>
      <c r="D33" s="81">
        <v>205686</v>
      </c>
      <c r="E33" s="23">
        <v>43621</v>
      </c>
      <c r="F33" s="23">
        <v>3620693</v>
      </c>
      <c r="G33" s="23">
        <v>75295</v>
      </c>
      <c r="H33" s="24">
        <v>7854</v>
      </c>
      <c r="I33" s="167">
        <f>ROUND('8(1)'!C33/Q33*100,1)</f>
        <v>190.5</v>
      </c>
      <c r="J33" s="26">
        <v>1197268</v>
      </c>
      <c r="K33" s="24">
        <v>0</v>
      </c>
      <c r="L33" s="24">
        <v>1197268</v>
      </c>
      <c r="M33" s="24">
        <v>1033139</v>
      </c>
      <c r="N33" s="24">
        <v>164129</v>
      </c>
      <c r="O33" s="167">
        <f t="shared" si="0"/>
        <v>19.7</v>
      </c>
      <c r="P33" s="16"/>
      <c r="Q33" s="102">
        <v>6076536</v>
      </c>
    </row>
    <row r="34" spans="1:17" ht="27" customHeight="1">
      <c r="A34" s="95" t="s">
        <v>53</v>
      </c>
      <c r="B34" s="158">
        <v>0</v>
      </c>
      <c r="C34" s="81">
        <v>0</v>
      </c>
      <c r="D34" s="81">
        <v>252524</v>
      </c>
      <c r="E34" s="23">
        <v>52623</v>
      </c>
      <c r="F34" s="23">
        <v>3815696</v>
      </c>
      <c r="G34" s="23">
        <v>216937</v>
      </c>
      <c r="H34" s="24">
        <v>379329</v>
      </c>
      <c r="I34" s="167">
        <f>ROUND('8(1)'!C34/Q34*100,1)</f>
        <v>190.5</v>
      </c>
      <c r="J34" s="26">
        <v>1466389</v>
      </c>
      <c r="K34" s="24">
        <v>121</v>
      </c>
      <c r="L34" s="24">
        <v>1466268</v>
      </c>
      <c r="M34" s="24">
        <v>1302483</v>
      </c>
      <c r="N34" s="24">
        <v>163785</v>
      </c>
      <c r="O34" s="167">
        <f t="shared" si="0"/>
        <v>23.5</v>
      </c>
      <c r="P34" s="16"/>
      <c r="Q34" s="102">
        <v>6245156</v>
      </c>
    </row>
    <row r="35" spans="1:17" ht="27" customHeight="1">
      <c r="A35" s="95" t="s">
        <v>32</v>
      </c>
      <c r="B35" s="158">
        <v>0</v>
      </c>
      <c r="C35" s="81">
        <v>0</v>
      </c>
      <c r="D35" s="81">
        <v>106104</v>
      </c>
      <c r="E35" s="23">
        <v>21214</v>
      </c>
      <c r="F35" s="23">
        <v>1641340</v>
      </c>
      <c r="G35" s="23">
        <v>145145</v>
      </c>
      <c r="H35" s="24">
        <v>9824</v>
      </c>
      <c r="I35" s="167">
        <f>ROUND('8(1)'!C35/Q35*100,1)</f>
        <v>125.4</v>
      </c>
      <c r="J35" s="26">
        <v>531770</v>
      </c>
      <c r="K35" s="24">
        <v>138</v>
      </c>
      <c r="L35" s="24">
        <v>531632</v>
      </c>
      <c r="M35" s="24">
        <v>475744</v>
      </c>
      <c r="N35" s="24">
        <v>55888</v>
      </c>
      <c r="O35" s="167">
        <f t="shared" si="0"/>
        <v>16.2</v>
      </c>
      <c r="P35" s="16"/>
      <c r="Q35" s="102">
        <v>3279991</v>
      </c>
    </row>
    <row r="36" spans="1:17" ht="27" customHeight="1" thickBot="1">
      <c r="A36" s="118" t="s">
        <v>33</v>
      </c>
      <c r="B36" s="160">
        <v>0</v>
      </c>
      <c r="C36" s="84">
        <v>0</v>
      </c>
      <c r="D36" s="84">
        <v>110485</v>
      </c>
      <c r="E36" s="77">
        <v>26194</v>
      </c>
      <c r="F36" s="77">
        <v>2841324</v>
      </c>
      <c r="G36" s="77">
        <v>167395</v>
      </c>
      <c r="H36" s="119">
        <v>2174</v>
      </c>
      <c r="I36" s="170">
        <f>ROUND('8(1)'!C36/Q36*100,1)</f>
        <v>194.3</v>
      </c>
      <c r="J36" s="120">
        <v>651973</v>
      </c>
      <c r="K36" s="119">
        <v>0</v>
      </c>
      <c r="L36" s="119">
        <v>651973</v>
      </c>
      <c r="M36" s="119">
        <v>551376</v>
      </c>
      <c r="N36" s="119">
        <v>100597</v>
      </c>
      <c r="O36" s="170">
        <f t="shared" si="0"/>
        <v>16.3</v>
      </c>
      <c r="P36" s="16"/>
      <c r="Q36" s="122">
        <v>4003845</v>
      </c>
    </row>
    <row r="37" spans="1:17" ht="27" customHeight="1" thickBot="1">
      <c r="A37" s="113" t="s">
        <v>88</v>
      </c>
      <c r="B37" s="161">
        <f aca="true" t="shared" si="1" ref="B37:H37">SUM(B8:B21)</f>
        <v>299954</v>
      </c>
      <c r="C37" s="85">
        <f t="shared" si="1"/>
        <v>3013637</v>
      </c>
      <c r="D37" s="85">
        <f t="shared" si="1"/>
        <v>31269785</v>
      </c>
      <c r="E37" s="30">
        <f t="shared" si="1"/>
        <v>3870626</v>
      </c>
      <c r="F37" s="30">
        <f t="shared" si="1"/>
        <v>195168544</v>
      </c>
      <c r="G37" s="30">
        <f t="shared" si="1"/>
        <v>2326028</v>
      </c>
      <c r="H37" s="30">
        <f t="shared" si="1"/>
        <v>10068097</v>
      </c>
      <c r="I37" s="171">
        <f>AVERAGEA(I8:I21)</f>
        <v>164.66428571428568</v>
      </c>
      <c r="J37" s="31">
        <f>SUM(J8:J21)</f>
        <v>69196902</v>
      </c>
      <c r="K37" s="32">
        <f>SUM(K8:K21)</f>
        <v>12580</v>
      </c>
      <c r="L37" s="32">
        <f>SUM(L8:L21)</f>
        <v>69184322</v>
      </c>
      <c r="M37" s="32">
        <f>SUM(M8:M21)</f>
        <v>60243891</v>
      </c>
      <c r="N37" s="32">
        <f>SUM(N8:N21)</f>
        <v>8940431</v>
      </c>
      <c r="O37" s="177">
        <f>AVERAGEA(O8:O21)</f>
        <v>19.08571428571429</v>
      </c>
      <c r="P37" s="16"/>
      <c r="Q37" s="104">
        <f>SUM(Q8:Q21)</f>
        <v>374537946</v>
      </c>
    </row>
    <row r="38" spans="1:17" ht="27" customHeight="1" thickBot="1">
      <c r="A38" s="114" t="s">
        <v>89</v>
      </c>
      <c r="B38" s="162">
        <f aca="true" t="shared" si="2" ref="B38:H38">SUM(B22:B36)</f>
        <v>0</v>
      </c>
      <c r="C38" s="82">
        <f t="shared" si="2"/>
        <v>1286</v>
      </c>
      <c r="D38" s="82">
        <f t="shared" si="2"/>
        <v>3375808</v>
      </c>
      <c r="E38" s="17">
        <f t="shared" si="2"/>
        <v>446986</v>
      </c>
      <c r="F38" s="17">
        <f t="shared" si="2"/>
        <v>37864069</v>
      </c>
      <c r="G38" s="17">
        <f t="shared" si="2"/>
        <v>746217</v>
      </c>
      <c r="H38" s="17">
        <f t="shared" si="2"/>
        <v>1192907</v>
      </c>
      <c r="I38" s="168">
        <f>AVERAGEA(I22:I36)</f>
        <v>132.23999999999998</v>
      </c>
      <c r="J38" s="13">
        <f>SUM(J22:J36)</f>
        <v>10270581</v>
      </c>
      <c r="K38" s="14">
        <f>SUM(K22:K36)</f>
        <v>734</v>
      </c>
      <c r="L38" s="14">
        <f>SUM(L22:L36)</f>
        <v>10269847</v>
      </c>
      <c r="M38" s="14">
        <f>SUM(M22:M36)</f>
        <v>8909583</v>
      </c>
      <c r="N38" s="14">
        <f>SUM(N22:N36)</f>
        <v>1360264</v>
      </c>
      <c r="O38" s="178">
        <f>AVERAGEA(O22:O36)</f>
        <v>14.58</v>
      </c>
      <c r="P38" s="16"/>
      <c r="Q38" s="105">
        <f>SUM(Q22:Q36)</f>
        <v>68560530</v>
      </c>
    </row>
    <row r="39" spans="1:17" ht="27" customHeight="1" thickBot="1">
      <c r="A39" s="96" t="s">
        <v>90</v>
      </c>
      <c r="B39" s="162">
        <f aca="true" t="shared" si="3" ref="B39:H39">B37+B38</f>
        <v>299954</v>
      </c>
      <c r="C39" s="82">
        <f t="shared" si="3"/>
        <v>3014923</v>
      </c>
      <c r="D39" s="82">
        <f t="shared" si="3"/>
        <v>34645593</v>
      </c>
      <c r="E39" s="17">
        <f t="shared" si="3"/>
        <v>4317612</v>
      </c>
      <c r="F39" s="17">
        <f t="shared" si="3"/>
        <v>233032613</v>
      </c>
      <c r="G39" s="17">
        <f t="shared" si="3"/>
        <v>3072245</v>
      </c>
      <c r="H39" s="17">
        <f t="shared" si="3"/>
        <v>11261004</v>
      </c>
      <c r="I39" s="168">
        <f>AVERAGEA(I8:I36)</f>
        <v>147.89310344827584</v>
      </c>
      <c r="J39" s="13">
        <f>J37+J38</f>
        <v>79467483</v>
      </c>
      <c r="K39" s="14">
        <f>K37+K38</f>
        <v>13314</v>
      </c>
      <c r="L39" s="14">
        <f>L37+L38</f>
        <v>79454169</v>
      </c>
      <c r="M39" s="14">
        <f>M37+M38</f>
        <v>69153474</v>
      </c>
      <c r="N39" s="14">
        <f>N37+N38</f>
        <v>10300695</v>
      </c>
      <c r="O39" s="178">
        <f>AVERAGEA(O8:O36)</f>
        <v>16.7551724137931</v>
      </c>
      <c r="P39" s="16"/>
      <c r="Q39" s="105">
        <f>Q37+Q38</f>
        <v>443098476</v>
      </c>
    </row>
    <row r="40" spans="8:17" ht="27" customHeight="1">
      <c r="H40" s="8" t="s">
        <v>40</v>
      </c>
      <c r="I40" s="179" t="s">
        <v>45</v>
      </c>
      <c r="M40" s="15"/>
      <c r="O40" s="130"/>
      <c r="Q40" s="179" t="s">
        <v>87</v>
      </c>
    </row>
    <row r="41" ht="23.25" customHeight="1">
      <c r="M41" s="15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&amp;L&amp;24８　地方債の状況（２）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2012-10-30T05:37:20Z</cp:lastPrinted>
  <dcterms:created xsi:type="dcterms:W3CDTF">2001-02-26T02:06:08Z</dcterms:created>
  <dcterms:modified xsi:type="dcterms:W3CDTF">2012-10-30T05:38:11Z</dcterms:modified>
  <cp:category/>
  <cp:version/>
  <cp:contentType/>
  <cp:contentStatus/>
</cp:coreProperties>
</file>