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6930" tabRatio="291" activeTab="1"/>
  </bookViews>
  <sheets>
    <sheet name="1(1)" sheetId="1" r:id="rId1"/>
    <sheet name="1(2)" sheetId="2" r:id="rId2"/>
  </sheets>
  <definedNames>
    <definedName name="\D">'1(1)'!#REF!</definedName>
    <definedName name="\H">'1(1)'!$Y$5</definedName>
    <definedName name="\P">'1(1)'!$Y$3</definedName>
    <definedName name="\Q">'1(1)'!$Y$7</definedName>
    <definedName name="_xlnm.Print_Area" localSheetId="0">'1(1)'!$B$2:$S$40</definedName>
    <definedName name="_xlnm.Print_Area" localSheetId="1">'1(2)'!$A$2:$Q$40</definedName>
    <definedName name="Print_Area_MI" localSheetId="0">'1(1)'!$A$1:$U$40</definedName>
    <definedName name="_xlnm.Print_Titles" localSheetId="0">'1(1)'!$A:$A</definedName>
    <definedName name="_xlnm.Print_Titles" localSheetId="1">'1(2)'!$A:$A</definedName>
  </definedNames>
  <calcPr fullCalcOnLoad="1"/>
</workbook>
</file>

<file path=xl/sharedStrings.xml><?xml version="1.0" encoding="utf-8"?>
<sst xmlns="http://schemas.openxmlformats.org/spreadsheetml/2006/main" count="197" uniqueCount="144">
  <si>
    <t>１   決 算 状 況 総 括 表 （１）</t>
  </si>
  <si>
    <t>人口密度</t>
  </si>
  <si>
    <t>標準財政規模</t>
  </si>
  <si>
    <t>Ｈ２年国調</t>
  </si>
  <si>
    <t>Ｈ７年国調</t>
  </si>
  <si>
    <t>住基人口</t>
  </si>
  <si>
    <t>(人)</t>
  </si>
  <si>
    <t>(％)</t>
  </si>
  <si>
    <t>(千円)</t>
  </si>
  <si>
    <t>津    市</t>
  </si>
  <si>
    <t>四日市市</t>
  </si>
  <si>
    <t>伊 勢 市</t>
  </si>
  <si>
    <t>松 阪 市</t>
  </si>
  <si>
    <t>桑 名 市</t>
  </si>
  <si>
    <t>*1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</si>
  <si>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</si>
  <si>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</si>
  <si>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</si>
  <si>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</si>
  <si>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</si>
  <si>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</si>
  <si>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</si>
  <si>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</si>
  <si>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</si>
  <si>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</si>
  <si>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</si>
  <si>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</si>
  <si>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</si>
  <si>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</si>
  <si>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</si>
  <si>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御 浜 町</t>
  </si>
  <si>
    <t>紀 宝 町</t>
  </si>
  <si>
    <t>* 財政力指数の平均は、単純平均による。</t>
  </si>
  <si>
    <t>１   決 算 状 況 総 括 表  （２）</t>
  </si>
  <si>
    <t>歳入総額</t>
  </si>
  <si>
    <t>歳出総額</t>
  </si>
  <si>
    <t>歳入歳出差引</t>
  </si>
  <si>
    <t>翌年度に繰り</t>
  </si>
  <si>
    <t>単年度収支</t>
  </si>
  <si>
    <t>積 立 金</t>
  </si>
  <si>
    <t>繰上償還金</t>
  </si>
  <si>
    <t>実質単年度</t>
  </si>
  <si>
    <t xml:space="preserve"> (A-B)</t>
  </si>
  <si>
    <t>越すべき財源</t>
  </si>
  <si>
    <t xml:space="preserve"> (C-D)</t>
  </si>
  <si>
    <t>取崩し額</t>
  </si>
  <si>
    <t>収      支</t>
  </si>
  <si>
    <t xml:space="preserve"> (F+G+H-I)</t>
  </si>
  <si>
    <t>積立金現在高</t>
  </si>
  <si>
    <t>地方債現在高</t>
  </si>
  <si>
    <t>(%)</t>
  </si>
  <si>
    <t>Ｈ12年国調</t>
  </si>
  <si>
    <t>いなべ市</t>
  </si>
  <si>
    <t>(K㎡)</t>
  </si>
  <si>
    <t>(人/K㎡)</t>
  </si>
  <si>
    <t>度 会 町</t>
  </si>
  <si>
    <t>大 紀 町</t>
  </si>
  <si>
    <t>志 摩 市</t>
  </si>
  <si>
    <t>伊 賀 市</t>
  </si>
  <si>
    <t>平成</t>
  </si>
  <si>
    <t>南伊勢町</t>
  </si>
  <si>
    <t>紀 北 町</t>
  </si>
  <si>
    <t>紀 宝 町</t>
  </si>
  <si>
    <t>経常収支比率</t>
  </si>
  <si>
    <t>(単位:千円、%)</t>
  </si>
  <si>
    <t>市町類型</t>
  </si>
  <si>
    <t>特例市</t>
  </si>
  <si>
    <t>Ⅳ－１</t>
  </si>
  <si>
    <t>Ⅰ－１</t>
  </si>
  <si>
    <t>Ⅰ－２</t>
  </si>
  <si>
    <t>Ⅱ－１</t>
  </si>
  <si>
    <t>木曽岬町</t>
  </si>
  <si>
    <t>Ⅱ－１</t>
  </si>
  <si>
    <t>Ⅴ－２</t>
  </si>
  <si>
    <t>Ⅲ－２</t>
  </si>
  <si>
    <t>Ⅳ－１</t>
  </si>
  <si>
    <t>Ⅲ－２</t>
  </si>
  <si>
    <t>Ｈ17年国調</t>
  </si>
  <si>
    <t>臨時財政対策</t>
  </si>
  <si>
    <t>債発行可能額</t>
  </si>
  <si>
    <t>市 町 名</t>
  </si>
  <si>
    <t xml:space="preserve">A 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</si>
  <si>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</si>
  <si>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</si>
  <si>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</si>
  <si>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</si>
  <si>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</si>
  <si>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</si>
  <si>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</si>
  <si>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</si>
  <si>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</si>
  <si>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>人                    口</t>
  </si>
  <si>
    <t>Ｓ60年国調</t>
  </si>
  <si>
    <t>Ｈ22年国調</t>
  </si>
  <si>
    <t>財  政  力  指  数</t>
  </si>
  <si>
    <t xml:space="preserve"> H22国調／</t>
  </si>
  <si>
    <t>H17国調</t>
  </si>
  <si>
    <t>Ⅳ－１</t>
  </si>
  <si>
    <t>Ⅰ－１</t>
  </si>
  <si>
    <t>Ⅱ－２</t>
  </si>
  <si>
    <t>Ⅳ－２</t>
  </si>
  <si>
    <t>Ⅱ－０</t>
  </si>
  <si>
    <t>*2</t>
  </si>
  <si>
    <t>*1：一部境界未定のため、総務</t>
  </si>
  <si>
    <t>*2：一部境界未定団体の面積に</t>
  </si>
  <si>
    <t xml:space="preserve"> ついては、*1の面積を用いてい</t>
  </si>
  <si>
    <t xml:space="preserve"> る。</t>
  </si>
  <si>
    <t>面    積</t>
  </si>
  <si>
    <t>実質収支</t>
  </si>
  <si>
    <t>比    率</t>
  </si>
  <si>
    <t>(%)</t>
  </si>
  <si>
    <t>E/標財規模</t>
  </si>
  <si>
    <r>
      <t>&lt;市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計・平均&gt;</t>
    </r>
  </si>
  <si>
    <t>&lt;町 計・平均&gt;</t>
  </si>
  <si>
    <r>
      <t>&lt;県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計・平均&gt;</t>
    </r>
  </si>
  <si>
    <t>実 質 収 支</t>
  </si>
  <si>
    <t xml:space="preserve">K </t>
  </si>
  <si>
    <t>現在高比率</t>
  </si>
  <si>
    <t>積  立  金</t>
  </si>
  <si>
    <t>K/標財規模</t>
  </si>
  <si>
    <t>現在高比率</t>
  </si>
  <si>
    <t>地  方  債</t>
  </si>
  <si>
    <t>* ｢標政規模｣（標準財政規模）は、臨時財政対策債発行可能額を含む。平均については、加重平均による。</t>
  </si>
  <si>
    <r>
      <t>(臨財債等含む</t>
    </r>
    <r>
      <rPr>
        <sz val="14"/>
        <rFont val="ＭＳ 明朝"/>
        <family val="1"/>
      </rPr>
      <t>)</t>
    </r>
  </si>
  <si>
    <t>(３ヶ年平均)</t>
  </si>
  <si>
    <t>増 減 率</t>
  </si>
  <si>
    <t>J/標財規模</t>
  </si>
  <si>
    <t xml:space="preserve"> 省自治行政局発行｢全国市町村</t>
  </si>
  <si>
    <t xml:space="preserve"> 要覧｣の記載面積である。</t>
  </si>
  <si>
    <t>　国土交通省国土地理院公表｢全</t>
  </si>
  <si>
    <t>国都道府県市区町村別面積調｣に</t>
  </si>
  <si>
    <t>よる。</t>
  </si>
  <si>
    <t>Ⅲ－１</t>
  </si>
  <si>
    <t>Ⅱ－１</t>
  </si>
  <si>
    <t>Ⅱ－０</t>
  </si>
  <si>
    <t>Ⅴ－２</t>
  </si>
  <si>
    <t>Ⅳ－１</t>
  </si>
  <si>
    <t>Ⅱ－２</t>
  </si>
  <si>
    <t>Ⅲ－０</t>
  </si>
  <si>
    <t>注 面積について</t>
  </si>
  <si>
    <t>Ｈ25.3.31</t>
  </si>
  <si>
    <t>平成24年度</t>
  </si>
  <si>
    <t>平成24年度</t>
  </si>
  <si>
    <t>22～24年度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</si>
</sst>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#,##0.000;\-#,##0.000"/>
    <numFmt numFmtId="180" formatCode="#,##0.0;[Red]\-#,##0.0"/>
    <numFmt numFmtId="181" formatCode="#,##0.000;[Red]\-#,##0.000"/>
    <numFmt numFmtId="182" formatCode="#,##0.0000;\-#,##0.0000"/>
    <numFmt numFmtId="183" formatCode="0.00_);[Red]\(0.00\)"/>
    <numFmt numFmtId="184" formatCode="#,##0;&quot;▲&quot;#,##0"/>
    <numFmt numFmtId="185" formatCode="#,##0.000\ ;\-#,##0.000\ "/>
    <numFmt numFmtId="186" formatCode="#,##0.0_ ;[Red]\-#,##0.0\ "/>
    <numFmt numFmtId="187" formatCode="0.0\ "/>
    <numFmt numFmtId="188" formatCode="0.0\ ;&quot;▲&quot;0.0\ "/>
    <numFmt numFmtId="189" formatCode="0.000_ "/>
  </numFmts>
  <fonts count="40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7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57">
    <xf numFmtId="37" fontId="0" fillId="0" borderId="0" xfId="0" applyAlignment="1">
      <alignment/>
    </xf>
    <xf numFmtId="37" fontId="0" fillId="0" borderId="10" xfId="0" applyBorder="1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0" xfId="0" applyBorder="1" applyAlignment="1">
      <alignment/>
    </xf>
    <xf numFmtId="37" fontId="0" fillId="0" borderId="0" xfId="0" applyFill="1" applyAlignment="1">
      <alignment/>
    </xf>
    <xf numFmtId="37" fontId="0" fillId="0" borderId="12" xfId="0" applyBorder="1" applyAlignment="1" applyProtection="1">
      <alignment/>
      <protection/>
    </xf>
    <xf numFmtId="0" fontId="0" fillId="0" borderId="0" xfId="0" applyNumberFormat="1" applyAlignment="1">
      <alignment/>
    </xf>
    <xf numFmtId="0" fontId="0" fillId="0" borderId="13" xfId="0" applyNumberFormat="1" applyBorder="1" applyAlignment="1" applyProtection="1">
      <alignment/>
      <protection/>
    </xf>
    <xf numFmtId="0" fontId="0" fillId="0" borderId="13" xfId="0" applyNumberFormat="1" applyBorder="1" applyAlignment="1" applyProtection="1">
      <alignment horizontal="right"/>
      <protection/>
    </xf>
    <xf numFmtId="0" fontId="0" fillId="0" borderId="14" xfId="0" applyNumberFormat="1" applyFill="1" applyBorder="1" applyAlignment="1" applyProtection="1">
      <alignment/>
      <protection/>
    </xf>
    <xf numFmtId="0" fontId="0" fillId="0" borderId="15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/>
      <protection/>
    </xf>
    <xf numFmtId="0" fontId="0" fillId="0" borderId="17" xfId="0" applyNumberFormat="1" applyFill="1" applyBorder="1" applyAlignment="1" applyProtection="1">
      <alignment/>
      <protection/>
    </xf>
    <xf numFmtId="0" fontId="0" fillId="0" borderId="14" xfId="0" applyNumberFormat="1" applyFill="1" applyBorder="1" applyAlignment="1" applyProtection="1">
      <alignment horizontal="center"/>
      <protection/>
    </xf>
    <xf numFmtId="0" fontId="0" fillId="0" borderId="15" xfId="0" applyNumberFormat="1" applyFill="1" applyBorder="1" applyAlignment="1" applyProtection="1">
      <alignment horizontal="center"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0" fillId="0" borderId="17" xfId="0" applyNumberFormat="1" applyFill="1" applyBorder="1" applyAlignment="1" applyProtection="1">
      <alignment horizontal="center"/>
      <protection/>
    </xf>
    <xf numFmtId="0" fontId="0" fillId="0" borderId="18" xfId="0" applyNumberFormat="1" applyFill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0" borderId="19" xfId="0" applyNumberFormat="1" applyBorder="1" applyAlignment="1" applyProtection="1">
      <alignment horizontal="center"/>
      <protection/>
    </xf>
    <xf numFmtId="0" fontId="0" fillId="0" borderId="10" xfId="0" applyNumberFormat="1" applyFill="1" applyBorder="1" applyAlignment="1" applyProtection="1">
      <alignment horizontal="right" vertical="center"/>
      <protection/>
    </xf>
    <xf numFmtId="0" fontId="0" fillId="0" borderId="20" xfId="0" applyNumberFormat="1" applyFill="1" applyBorder="1" applyAlignment="1" applyProtection="1">
      <alignment horizontal="right" vertical="center"/>
      <protection/>
    </xf>
    <xf numFmtId="0" fontId="0" fillId="0" borderId="21" xfId="0" applyNumberFormat="1" applyFill="1" applyBorder="1" applyAlignment="1" applyProtection="1">
      <alignment horizontal="right" vertical="center"/>
      <protection/>
    </xf>
    <xf numFmtId="0" fontId="0" fillId="0" borderId="22" xfId="0" applyNumberFormat="1" applyFill="1" applyBorder="1" applyAlignment="1" applyProtection="1">
      <alignment horizontal="right" vertical="center"/>
      <protection/>
    </xf>
    <xf numFmtId="0" fontId="0" fillId="0" borderId="0" xfId="0" applyNumberFormat="1" applyFont="1" applyAlignment="1">
      <alignment/>
    </xf>
    <xf numFmtId="0" fontId="0" fillId="0" borderId="13" xfId="0" applyNumberFormat="1" applyFill="1" applyBorder="1" applyAlignment="1" applyProtection="1">
      <alignment/>
      <protection/>
    </xf>
    <xf numFmtId="0" fontId="0" fillId="0" borderId="23" xfId="0" applyNumberFormat="1" applyFill="1" applyBorder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24" xfId="0" applyNumberFormat="1" applyFill="1" applyBorder="1" applyAlignment="1" applyProtection="1">
      <alignment/>
      <protection/>
    </xf>
    <xf numFmtId="0" fontId="0" fillId="0" borderId="25" xfId="0" applyNumberFormat="1" applyFill="1" applyBorder="1" applyAlignment="1" applyProtection="1">
      <alignment/>
      <protection/>
    </xf>
    <xf numFmtId="0" fontId="0" fillId="0" borderId="15" xfId="0" applyNumberFormat="1" applyFill="1" applyBorder="1" applyAlignment="1" applyProtection="1" quotePrefix="1">
      <alignment horizontal="center"/>
      <protection/>
    </xf>
    <xf numFmtId="0" fontId="0" fillId="0" borderId="18" xfId="0" applyNumberFormat="1" applyFill="1" applyBorder="1" applyAlignment="1">
      <alignment horizontal="center"/>
    </xf>
    <xf numFmtId="0" fontId="0" fillId="0" borderId="17" xfId="0" applyNumberFormat="1" applyFill="1" applyBorder="1" applyAlignment="1" applyProtection="1" quotePrefix="1">
      <alignment horizontal="right"/>
      <protection/>
    </xf>
    <xf numFmtId="0" fontId="0" fillId="0" borderId="0" xfId="0" applyNumberFormat="1" applyFill="1" applyAlignment="1">
      <alignment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26" xfId="0" applyNumberFormat="1" applyFill="1" applyBorder="1" applyAlignment="1" applyProtection="1">
      <alignment horizontal="centerContinuous" vertical="center"/>
      <protection/>
    </xf>
    <xf numFmtId="0" fontId="0" fillId="0" borderId="27" xfId="0" applyNumberFormat="1" applyFill="1" applyBorder="1" applyAlignment="1" applyProtection="1">
      <alignment horizontal="centerContinuous" vertical="center"/>
      <protection/>
    </xf>
    <xf numFmtId="0" fontId="0" fillId="0" borderId="28" xfId="0" applyNumberFormat="1" applyFill="1" applyBorder="1" applyAlignment="1" applyProtection="1">
      <alignment horizontal="centerContinuous" vertical="center"/>
      <protection/>
    </xf>
    <xf numFmtId="0" fontId="0" fillId="0" borderId="20" xfId="0" applyNumberFormat="1" applyFill="1" applyBorder="1" applyAlignment="1" applyProtection="1">
      <alignment vertical="center"/>
      <protection/>
    </xf>
    <xf numFmtId="0" fontId="0" fillId="0" borderId="29" xfId="0" applyNumberFormat="1" applyFill="1" applyBorder="1" applyAlignment="1" applyProtection="1">
      <alignment horizontal="right" vertical="center"/>
      <protection/>
    </xf>
    <xf numFmtId="0" fontId="0" fillId="0" borderId="13" xfId="0" applyNumberFormat="1" applyFill="1" applyBorder="1" applyAlignment="1" applyProtection="1">
      <alignment horizontal="right" vertical="center"/>
      <protection/>
    </xf>
    <xf numFmtId="0" fontId="0" fillId="0" borderId="26" xfId="0" applyNumberFormat="1" applyFill="1" applyBorder="1" applyAlignment="1" applyProtection="1">
      <alignment horizontal="centerContinuous" vertical="top"/>
      <protection/>
    </xf>
    <xf numFmtId="0" fontId="0" fillId="0" borderId="30" xfId="0" applyNumberFormat="1" applyFill="1" applyBorder="1" applyAlignment="1" applyProtection="1">
      <alignment horizontal="centerContinuous" vertical="top"/>
      <protection/>
    </xf>
    <xf numFmtId="184" fontId="0" fillId="0" borderId="31" xfId="0" applyNumberFormat="1" applyBorder="1" applyAlignment="1" applyProtection="1">
      <alignment/>
      <protection/>
    </xf>
    <xf numFmtId="184" fontId="0" fillId="0" borderId="32" xfId="0" applyNumberFormat="1" applyBorder="1" applyAlignment="1" applyProtection="1">
      <alignment/>
      <protection/>
    </xf>
    <xf numFmtId="184" fontId="0" fillId="0" borderId="33" xfId="0" applyNumberFormat="1" applyBorder="1" applyAlignment="1" applyProtection="1">
      <alignment/>
      <protection/>
    </xf>
    <xf numFmtId="184" fontId="0" fillId="0" borderId="20" xfId="0" applyNumberFormat="1" applyBorder="1" applyAlignment="1" applyProtection="1">
      <alignment/>
      <protection/>
    </xf>
    <xf numFmtId="184" fontId="0" fillId="0" borderId="21" xfId="0" applyNumberFormat="1" applyBorder="1" applyAlignment="1" applyProtection="1">
      <alignment/>
      <protection/>
    </xf>
    <xf numFmtId="184" fontId="0" fillId="0" borderId="34" xfId="0" applyNumberFormat="1" applyBorder="1" applyAlignment="1" applyProtection="1">
      <alignment/>
      <protection/>
    </xf>
    <xf numFmtId="184" fontId="0" fillId="0" borderId="35" xfId="0" applyNumberFormat="1" applyBorder="1" applyAlignment="1" applyProtection="1">
      <alignment/>
      <protection/>
    </xf>
    <xf numFmtId="184" fontId="0" fillId="0" borderId="36" xfId="0" applyNumberFormat="1" applyBorder="1" applyAlignment="1" applyProtection="1">
      <alignment/>
      <protection/>
    </xf>
    <xf numFmtId="184" fontId="0" fillId="0" borderId="37" xfId="0" applyNumberFormat="1" applyBorder="1" applyAlignment="1" applyProtection="1">
      <alignment/>
      <protection/>
    </xf>
    <xf numFmtId="0" fontId="0" fillId="0" borderId="15" xfId="0" applyNumberFormat="1" applyFill="1" applyBorder="1" applyAlignment="1" applyProtection="1">
      <alignment horizontal="right"/>
      <protection/>
    </xf>
    <xf numFmtId="0" fontId="0" fillId="0" borderId="38" xfId="0" applyNumberFormat="1" applyFont="1" applyFill="1" applyBorder="1" applyAlignment="1" applyProtection="1">
      <alignment horizontal="center"/>
      <protection/>
    </xf>
    <xf numFmtId="37" fontId="0" fillId="0" borderId="38" xfId="0" applyFont="1" applyFill="1" applyBorder="1" applyAlignment="1" applyProtection="1">
      <alignment horizontal="center"/>
      <protection/>
    </xf>
    <xf numFmtId="37" fontId="0" fillId="0" borderId="39" xfId="0" applyFont="1" applyBorder="1" applyAlignment="1" applyProtection="1">
      <alignment/>
      <protection/>
    </xf>
    <xf numFmtId="37" fontId="0" fillId="0" borderId="39" xfId="0" applyFont="1" applyFill="1" applyBorder="1" applyAlignment="1" applyProtection="1">
      <alignment/>
      <protection/>
    </xf>
    <xf numFmtId="37" fontId="0" fillId="0" borderId="39" xfId="0" applyFont="1" applyFill="1" applyBorder="1" applyAlignment="1" applyProtection="1">
      <alignment horizontal="right"/>
      <protection/>
    </xf>
    <xf numFmtId="2" fontId="0" fillId="0" borderId="40" xfId="0" applyNumberFormat="1" applyFont="1" applyFill="1" applyBorder="1" applyAlignment="1" applyProtection="1">
      <alignment/>
      <protection/>
    </xf>
    <xf numFmtId="177" fontId="0" fillId="0" borderId="39" xfId="0" applyNumberFormat="1" applyFont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37" fontId="0" fillId="0" borderId="11" xfId="0" applyFont="1" applyFill="1" applyBorder="1" applyAlignment="1" applyProtection="1">
      <alignment horizontal="center"/>
      <protection/>
    </xf>
    <xf numFmtId="37" fontId="0" fillId="0" borderId="31" xfId="0" applyFont="1" applyBorder="1" applyAlignment="1" applyProtection="1">
      <alignment/>
      <protection/>
    </xf>
    <xf numFmtId="37" fontId="0" fillId="0" borderId="31" xfId="0" applyFont="1" applyFill="1" applyBorder="1" applyAlignment="1" applyProtection="1">
      <alignment/>
      <protection/>
    </xf>
    <xf numFmtId="37" fontId="0" fillId="0" borderId="31" xfId="0" applyFont="1" applyFill="1" applyBorder="1" applyAlignment="1" applyProtection="1">
      <alignment horizontal="right"/>
      <protection/>
    </xf>
    <xf numFmtId="2" fontId="0" fillId="0" borderId="41" xfId="0" applyNumberFormat="1" applyFont="1" applyFill="1" applyBorder="1" applyAlignment="1" applyProtection="1">
      <alignment/>
      <protection/>
    </xf>
    <xf numFmtId="177" fontId="0" fillId="0" borderId="31" xfId="0" applyNumberFormat="1" applyFont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37" fontId="0" fillId="0" borderId="12" xfId="0" applyFont="1" applyFill="1" applyBorder="1" applyAlignment="1" applyProtection="1">
      <alignment horizontal="center"/>
      <protection/>
    </xf>
    <xf numFmtId="37" fontId="0" fillId="0" borderId="42" xfId="0" applyFont="1" applyBorder="1" applyAlignment="1" applyProtection="1">
      <alignment/>
      <protection/>
    </xf>
    <xf numFmtId="37" fontId="0" fillId="0" borderId="42" xfId="0" applyFont="1" applyFill="1" applyBorder="1" applyAlignment="1" applyProtection="1">
      <alignment/>
      <protection/>
    </xf>
    <xf numFmtId="37" fontId="0" fillId="0" borderId="42" xfId="0" applyFont="1" applyFill="1" applyBorder="1" applyAlignment="1" applyProtection="1">
      <alignment horizontal="right"/>
      <protection/>
    </xf>
    <xf numFmtId="2" fontId="0" fillId="0" borderId="43" xfId="0" applyNumberFormat="1" applyFont="1" applyFill="1" applyBorder="1" applyAlignment="1" applyProtection="1">
      <alignment/>
      <protection/>
    </xf>
    <xf numFmtId="177" fontId="0" fillId="0" borderId="42" xfId="0" applyNumberFormat="1" applyFont="1" applyBorder="1" applyAlignment="1" applyProtection="1">
      <alignment/>
      <protection/>
    </xf>
    <xf numFmtId="37" fontId="0" fillId="0" borderId="44" xfId="0" applyFont="1" applyFill="1" applyBorder="1" applyAlignment="1" applyProtection="1">
      <alignment horizontal="center"/>
      <protection/>
    </xf>
    <xf numFmtId="2" fontId="0" fillId="0" borderId="45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37" fontId="0" fillId="0" borderId="46" xfId="0" applyFont="1" applyFill="1" applyBorder="1" applyAlignment="1" applyProtection="1">
      <alignment horizontal="center"/>
      <protection/>
    </xf>
    <xf numFmtId="37" fontId="0" fillId="0" borderId="47" xfId="0" applyFont="1" applyBorder="1" applyAlignment="1" applyProtection="1">
      <alignment/>
      <protection/>
    </xf>
    <xf numFmtId="177" fontId="0" fillId="0" borderId="47" xfId="0" applyNumberFormat="1" applyFont="1" applyBorder="1" applyAlignment="1" applyProtection="1">
      <alignment/>
      <protection/>
    </xf>
    <xf numFmtId="37" fontId="0" fillId="0" borderId="47" xfId="0" applyFont="1" applyFill="1" applyBorder="1" applyAlignment="1" applyProtection="1">
      <alignment/>
      <protection/>
    </xf>
    <xf numFmtId="0" fontId="0" fillId="0" borderId="48" xfId="0" applyNumberFormat="1" applyFont="1" applyBorder="1" applyAlignment="1" applyProtection="1">
      <alignment horizontal="center"/>
      <protection/>
    </xf>
    <xf numFmtId="37" fontId="0" fillId="0" borderId="10" xfId="0" applyFont="1" applyFill="1" applyBorder="1" applyAlignment="1" applyProtection="1">
      <alignment/>
      <protection/>
    </xf>
    <xf numFmtId="37" fontId="0" fillId="0" borderId="20" xfId="0" applyFont="1" applyBorder="1" applyAlignment="1" applyProtection="1">
      <alignment/>
      <protection/>
    </xf>
    <xf numFmtId="37" fontId="0" fillId="0" borderId="20" xfId="0" applyFont="1" applyFill="1" applyBorder="1" applyAlignment="1" applyProtection="1">
      <alignment horizontal="right"/>
      <protection/>
    </xf>
    <xf numFmtId="39" fontId="0" fillId="0" borderId="49" xfId="0" applyNumberFormat="1" applyFont="1" applyFill="1" applyBorder="1" applyAlignment="1" applyProtection="1">
      <alignment/>
      <protection/>
    </xf>
    <xf numFmtId="177" fontId="0" fillId="0" borderId="20" xfId="0" applyNumberFormat="1" applyFont="1" applyBorder="1" applyAlignment="1" applyProtection="1">
      <alignment/>
      <protection/>
    </xf>
    <xf numFmtId="37" fontId="0" fillId="0" borderId="10" xfId="0" applyFont="1" applyBorder="1" applyAlignment="1" applyProtection="1">
      <alignment/>
      <protection/>
    </xf>
    <xf numFmtId="39" fontId="0" fillId="0" borderId="29" xfId="0" applyNumberFormat="1" applyFont="1" applyFill="1" applyBorder="1" applyAlignment="1" applyProtection="1">
      <alignment/>
      <protection/>
    </xf>
    <xf numFmtId="0" fontId="0" fillId="0" borderId="0" xfId="0" applyNumberFormat="1" applyFill="1" applyAlignment="1" quotePrefix="1">
      <alignment/>
    </xf>
    <xf numFmtId="185" fontId="0" fillId="0" borderId="39" xfId="0" applyNumberFormat="1" applyFont="1" applyFill="1" applyBorder="1" applyAlignment="1" applyProtection="1">
      <alignment/>
      <protection/>
    </xf>
    <xf numFmtId="185" fontId="0" fillId="0" borderId="50" xfId="0" applyNumberFormat="1" applyFont="1" applyFill="1" applyBorder="1" applyAlignment="1" applyProtection="1">
      <alignment/>
      <protection/>
    </xf>
    <xf numFmtId="185" fontId="0" fillId="0" borderId="31" xfId="0" applyNumberFormat="1" applyFont="1" applyFill="1" applyBorder="1" applyAlignment="1" applyProtection="1">
      <alignment/>
      <protection/>
    </xf>
    <xf numFmtId="185" fontId="0" fillId="0" borderId="33" xfId="0" applyNumberFormat="1" applyFont="1" applyFill="1" applyBorder="1" applyAlignment="1" applyProtection="1">
      <alignment/>
      <protection/>
    </xf>
    <xf numFmtId="185" fontId="0" fillId="0" borderId="42" xfId="0" applyNumberFormat="1" applyFont="1" applyFill="1" applyBorder="1" applyAlignment="1" applyProtection="1">
      <alignment/>
      <protection/>
    </xf>
    <xf numFmtId="185" fontId="0" fillId="0" borderId="51" xfId="0" applyNumberFormat="1" applyFont="1" applyFill="1" applyBorder="1" applyAlignment="1" applyProtection="1">
      <alignment/>
      <protection/>
    </xf>
    <xf numFmtId="185" fontId="0" fillId="0" borderId="47" xfId="0" applyNumberFormat="1" applyFont="1" applyFill="1" applyBorder="1" applyAlignment="1" applyProtection="1">
      <alignment/>
      <protection/>
    </xf>
    <xf numFmtId="185" fontId="0" fillId="0" borderId="20" xfId="0" applyNumberFormat="1" applyFont="1" applyBorder="1" applyAlignment="1" applyProtection="1">
      <alignment/>
      <protection/>
    </xf>
    <xf numFmtId="185" fontId="0" fillId="0" borderId="22" xfId="0" applyNumberFormat="1" applyFont="1" applyBorder="1" applyAlignment="1" applyProtection="1">
      <alignment/>
      <protection/>
    </xf>
    <xf numFmtId="0" fontId="0" fillId="0" borderId="15" xfId="0" applyNumberFormat="1" applyFill="1" applyBorder="1" applyAlignment="1" applyProtection="1">
      <alignment horizontal="centerContinuous"/>
      <protection/>
    </xf>
    <xf numFmtId="0" fontId="0" fillId="0" borderId="0" xfId="0" applyNumberFormat="1" applyFill="1" applyAlignment="1" applyProtection="1">
      <alignment horizontal="centerContinuous"/>
      <protection/>
    </xf>
    <xf numFmtId="37" fontId="0" fillId="0" borderId="10" xfId="0" applyNumberFormat="1" applyFont="1" applyBorder="1" applyAlignment="1" applyProtection="1">
      <alignment/>
      <protection locked="0"/>
    </xf>
    <xf numFmtId="0" fontId="0" fillId="0" borderId="52" xfId="0" applyNumberFormat="1" applyFill="1" applyBorder="1" applyAlignment="1" applyProtection="1">
      <alignment/>
      <protection/>
    </xf>
    <xf numFmtId="0" fontId="0" fillId="0" borderId="53" xfId="0" applyNumberFormat="1" applyFill="1" applyBorder="1" applyAlignment="1" applyProtection="1">
      <alignment/>
      <protection/>
    </xf>
    <xf numFmtId="0" fontId="0" fillId="0" borderId="54" xfId="0" applyNumberFormat="1" applyFill="1" applyBorder="1" applyAlignment="1" applyProtection="1">
      <alignment/>
      <protection/>
    </xf>
    <xf numFmtId="0" fontId="0" fillId="0" borderId="0" xfId="0" applyNumberFormat="1" applyAlignment="1">
      <alignment horizontal="right"/>
    </xf>
    <xf numFmtId="187" fontId="0" fillId="0" borderId="31" xfId="0" applyNumberFormat="1" applyBorder="1" applyAlignment="1" applyProtection="1">
      <alignment/>
      <protection/>
    </xf>
    <xf numFmtId="187" fontId="0" fillId="0" borderId="20" xfId="0" applyNumberFormat="1" applyBorder="1" applyAlignment="1" applyProtection="1">
      <alignment/>
      <protection/>
    </xf>
    <xf numFmtId="187" fontId="0" fillId="0" borderId="42" xfId="0" applyNumberFormat="1" applyBorder="1" applyAlignment="1" applyProtection="1">
      <alignment/>
      <protection/>
    </xf>
    <xf numFmtId="184" fontId="0" fillId="0" borderId="39" xfId="0" applyNumberFormat="1" applyBorder="1" applyAlignment="1" applyProtection="1">
      <alignment/>
      <protection/>
    </xf>
    <xf numFmtId="184" fontId="0" fillId="0" borderId="55" xfId="0" applyNumberFormat="1" applyBorder="1" applyAlignment="1" applyProtection="1">
      <alignment/>
      <protection/>
    </xf>
    <xf numFmtId="184" fontId="0" fillId="0" borderId="50" xfId="0" applyNumberFormat="1" applyBorder="1" applyAlignment="1" applyProtection="1">
      <alignment/>
      <protection/>
    </xf>
    <xf numFmtId="187" fontId="0" fillId="0" borderId="39" xfId="0" applyNumberFormat="1" applyBorder="1" applyAlignment="1" applyProtection="1">
      <alignment/>
      <protection/>
    </xf>
    <xf numFmtId="37" fontId="0" fillId="0" borderId="38" xfId="0" applyBorder="1" applyAlignment="1" applyProtection="1">
      <alignment/>
      <protection/>
    </xf>
    <xf numFmtId="184" fontId="0" fillId="0" borderId="42" xfId="0" applyNumberFormat="1" applyBorder="1" applyAlignment="1" applyProtection="1">
      <alignment/>
      <protection/>
    </xf>
    <xf numFmtId="184" fontId="0" fillId="0" borderId="47" xfId="0" applyNumberFormat="1" applyBorder="1" applyAlignment="1" applyProtection="1">
      <alignment/>
      <protection/>
    </xf>
    <xf numFmtId="184" fontId="0" fillId="0" borderId="51" xfId="0" applyNumberFormat="1" applyBorder="1" applyAlignment="1" applyProtection="1">
      <alignment/>
      <protection/>
    </xf>
    <xf numFmtId="0" fontId="0" fillId="0" borderId="56" xfId="0" applyNumberFormat="1" applyFill="1" applyBorder="1" applyAlignment="1" applyProtection="1">
      <alignment/>
      <protection/>
    </xf>
    <xf numFmtId="0" fontId="0" fillId="0" borderId="57" xfId="0" applyNumberFormat="1" applyFill="1" applyBorder="1" applyAlignment="1" applyProtection="1">
      <alignment/>
      <protection/>
    </xf>
    <xf numFmtId="0" fontId="0" fillId="0" borderId="58" xfId="0" applyNumberFormat="1" applyFill="1" applyBorder="1" applyAlignment="1" applyProtection="1">
      <alignment/>
      <protection/>
    </xf>
    <xf numFmtId="0" fontId="0" fillId="0" borderId="54" xfId="0" applyNumberFormat="1" applyFill="1" applyBorder="1" applyAlignment="1" applyProtection="1">
      <alignment horizontal="center"/>
      <protection/>
    </xf>
    <xf numFmtId="0" fontId="0" fillId="0" borderId="58" xfId="0" applyNumberFormat="1" applyFill="1" applyBorder="1" applyAlignment="1" applyProtection="1">
      <alignment horizontal="center"/>
      <protection/>
    </xf>
    <xf numFmtId="0" fontId="0" fillId="0" borderId="48" xfId="0" applyNumberFormat="1" applyFill="1" applyBorder="1" applyAlignment="1" applyProtection="1">
      <alignment/>
      <protection/>
    </xf>
    <xf numFmtId="0" fontId="0" fillId="0" borderId="59" xfId="0" applyNumberFormat="1" applyFill="1" applyBorder="1" applyAlignment="1" applyProtection="1">
      <alignment horizontal="right" vertical="center"/>
      <protection/>
    </xf>
    <xf numFmtId="0" fontId="0" fillId="0" borderId="60" xfId="0" applyNumberFormat="1" applyBorder="1" applyAlignment="1" applyProtection="1">
      <alignment horizontal="center"/>
      <protection/>
    </xf>
    <xf numFmtId="184" fontId="0" fillId="0" borderId="61" xfId="0" applyNumberFormat="1" applyBorder="1" applyAlignment="1" applyProtection="1">
      <alignment/>
      <protection/>
    </xf>
    <xf numFmtId="0" fontId="0" fillId="0" borderId="62" xfId="0" applyNumberFormat="1" applyBorder="1" applyAlignment="1" applyProtection="1">
      <alignment horizontal="center"/>
      <protection/>
    </xf>
    <xf numFmtId="184" fontId="0" fillId="0" borderId="44" xfId="0" applyNumberFormat="1" applyBorder="1" applyAlignment="1" applyProtection="1">
      <alignment/>
      <protection/>
    </xf>
    <xf numFmtId="184" fontId="0" fillId="0" borderId="63" xfId="0" applyNumberFormat="1" applyBorder="1" applyAlignment="1" applyProtection="1">
      <alignment/>
      <protection/>
    </xf>
    <xf numFmtId="184" fontId="0" fillId="0" borderId="59" xfId="0" applyNumberFormat="1" applyBorder="1" applyAlignment="1" applyProtection="1">
      <alignment/>
      <protection/>
    </xf>
    <xf numFmtId="184" fontId="0" fillId="0" borderId="64" xfId="0" applyNumberFormat="1" applyBorder="1" applyAlignment="1" applyProtection="1">
      <alignment/>
      <protection/>
    </xf>
    <xf numFmtId="0" fontId="0" fillId="0" borderId="65" xfId="0" applyNumberFormat="1" applyFill="1" applyBorder="1" applyAlignment="1" applyProtection="1">
      <alignment horizontal="center"/>
      <protection/>
    </xf>
    <xf numFmtId="0" fontId="0" fillId="0" borderId="66" xfId="0" applyNumberFormat="1" applyFill="1" applyBorder="1" applyAlignment="1" applyProtection="1">
      <alignment/>
      <protection/>
    </xf>
    <xf numFmtId="0" fontId="0" fillId="0" borderId="67" xfId="0" applyNumberFormat="1" applyFill="1" applyBorder="1" applyAlignment="1" applyProtection="1">
      <alignment/>
      <protection/>
    </xf>
    <xf numFmtId="37" fontId="0" fillId="0" borderId="68" xfId="0" applyFill="1" applyBorder="1" applyAlignment="1" applyProtection="1">
      <alignment/>
      <protection/>
    </xf>
    <xf numFmtId="0" fontId="0" fillId="0" borderId="69" xfId="0" applyNumberFormat="1" applyFill="1" applyBorder="1" applyAlignment="1" applyProtection="1">
      <alignment horizontal="center"/>
      <protection/>
    </xf>
    <xf numFmtId="0" fontId="0" fillId="0" borderId="70" xfId="0" applyNumberFormat="1" applyFill="1" applyBorder="1" applyAlignment="1" applyProtection="1">
      <alignment horizontal="center"/>
      <protection/>
    </xf>
    <xf numFmtId="37" fontId="0" fillId="0" borderId="68" xfId="0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shrinkToFit="1"/>
      <protection/>
    </xf>
    <xf numFmtId="187" fontId="0" fillId="0" borderId="50" xfId="0" applyNumberFormat="1" applyBorder="1" applyAlignment="1" applyProtection="1">
      <alignment/>
      <protection/>
    </xf>
    <xf numFmtId="187" fontId="0" fillId="0" borderId="33" xfId="0" applyNumberFormat="1" applyBorder="1" applyAlignment="1" applyProtection="1">
      <alignment/>
      <protection/>
    </xf>
    <xf numFmtId="187" fontId="0" fillId="0" borderId="51" xfId="0" applyNumberFormat="1" applyBorder="1" applyAlignment="1" applyProtection="1">
      <alignment/>
      <protection/>
    </xf>
    <xf numFmtId="187" fontId="0" fillId="0" borderId="22" xfId="0" applyNumberFormat="1" applyBorder="1" applyAlignment="1" applyProtection="1">
      <alignment/>
      <protection/>
    </xf>
    <xf numFmtId="0" fontId="0" fillId="0" borderId="34" xfId="0" applyNumberFormat="1" applyFill="1" applyBorder="1" applyAlignment="1" applyProtection="1">
      <alignment horizontal="right" vertical="center"/>
      <protection/>
    </xf>
    <xf numFmtId="187" fontId="0" fillId="0" borderId="71" xfId="0" applyNumberFormat="1" applyBorder="1" applyAlignment="1" applyProtection="1">
      <alignment/>
      <protection/>
    </xf>
    <xf numFmtId="187" fontId="0" fillId="0" borderId="72" xfId="0" applyNumberFormat="1" applyBorder="1" applyAlignment="1" applyProtection="1">
      <alignment/>
      <protection/>
    </xf>
    <xf numFmtId="187" fontId="0" fillId="0" borderId="73" xfId="0" applyNumberFormat="1" applyBorder="1" applyAlignment="1" applyProtection="1">
      <alignment/>
      <protection/>
    </xf>
    <xf numFmtId="187" fontId="0" fillId="0" borderId="34" xfId="0" applyNumberFormat="1" applyBorder="1" applyAlignment="1" applyProtection="1">
      <alignment/>
      <protection/>
    </xf>
    <xf numFmtId="187" fontId="0" fillId="0" borderId="35" xfId="0" applyNumberFormat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horizontal="center" shrinkToFit="1"/>
      <protection/>
    </xf>
    <xf numFmtId="0" fontId="0" fillId="0" borderId="22" xfId="0" applyNumberFormat="1" applyFont="1" applyFill="1" applyBorder="1" applyAlignment="1" applyProtection="1" quotePrefix="1">
      <alignment horizontal="center" vertical="center" shrinkToFit="1"/>
      <protection/>
    </xf>
    <xf numFmtId="188" fontId="0" fillId="0" borderId="39" xfId="0" applyNumberFormat="1" applyFont="1" applyBorder="1" applyAlignment="1" applyProtection="1">
      <alignment/>
      <protection/>
    </xf>
    <xf numFmtId="188" fontId="0" fillId="0" borderId="31" xfId="0" applyNumberFormat="1" applyFont="1" applyBorder="1" applyAlignment="1" applyProtection="1">
      <alignment/>
      <protection/>
    </xf>
    <xf numFmtId="188" fontId="0" fillId="0" borderId="42" xfId="0" applyNumberFormat="1" applyFont="1" applyBorder="1" applyAlignment="1" applyProtection="1">
      <alignment/>
      <protection/>
    </xf>
    <xf numFmtId="188" fontId="0" fillId="0" borderId="47" xfId="0" applyNumberFormat="1" applyFont="1" applyBorder="1" applyAlignment="1" applyProtection="1">
      <alignment/>
      <protection/>
    </xf>
    <xf numFmtId="188" fontId="0" fillId="0" borderId="20" xfId="0" applyNumberFormat="1" applyFont="1" applyBorder="1" applyAlignment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showGridLines="0" zoomScale="60" zoomScaleNormal="60" zoomScalePageLayoutView="0" workbookViewId="0" topLeftCell="A1">
      <pane xSplit="1" ySplit="7" topLeftCell="B8" activePane="bottomRight" state="frozen"/>
      <selection pane="topLeft" activeCell="P9" sqref="P9"/>
      <selection pane="topRight" activeCell="P9" sqref="P9"/>
      <selection pane="bottomLeft" activeCell="P9" sqref="P9"/>
      <selection pane="bottomRight" activeCell="A7" sqref="A7"/>
    </sheetView>
  </sheetViews>
  <sheetFormatPr defaultColWidth="12.66015625" defaultRowHeight="23.25" customHeight="1"/>
  <cols>
    <col min="1" max="1" width="14.16015625" style="0" customWidth="1"/>
    <col min="2" max="2" width="9.66015625" style="0" customWidth="1"/>
    <col min="3" max="8" width="11.66015625" style="0" customWidth="1"/>
    <col min="9" max="9" width="10.66015625" style="0" customWidth="1"/>
    <col min="10" max="10" width="11.66015625" style="0" customWidth="1"/>
    <col min="11" max="11" width="3.16015625" style="0" customWidth="1"/>
    <col min="12" max="12" width="9.16015625" style="0" customWidth="1"/>
    <col min="13" max="13" width="11.66015625" style="0" customWidth="1"/>
    <col min="14" max="15" width="12.66015625" style="0" customWidth="1"/>
    <col min="16" max="17" width="11.66015625" style="0" customWidth="1"/>
    <col min="18" max="18" width="0.91796875" style="0" customWidth="1"/>
    <col min="19" max="19" width="29.16015625" style="0" customWidth="1"/>
    <col min="20" max="20" width="12.66015625" style="0" customWidth="1"/>
    <col min="21" max="21" width="16.08203125" style="0" customWidth="1"/>
  </cols>
  <sheetData>
    <row r="1" spans="1:21" ht="25.5" customHeight="1">
      <c r="A1" s="24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27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25"/>
      <c r="N2" s="7"/>
      <c r="O2" s="7"/>
      <c r="P2" s="7"/>
      <c r="Q2" s="7"/>
      <c r="R2" s="6"/>
      <c r="S2" s="6"/>
      <c r="T2" s="6"/>
      <c r="U2" s="6"/>
    </row>
    <row r="3" spans="1:21" s="4" customFormat="1" ht="27" customHeight="1">
      <c r="A3" s="9"/>
      <c r="B3" s="9"/>
      <c r="C3" s="36" t="s">
        <v>91</v>
      </c>
      <c r="D3" s="37"/>
      <c r="E3" s="37"/>
      <c r="F3" s="37"/>
      <c r="G3" s="37"/>
      <c r="H3" s="37"/>
      <c r="I3" s="37"/>
      <c r="J3" s="38"/>
      <c r="K3" s="26"/>
      <c r="L3" s="27"/>
      <c r="M3" s="10"/>
      <c r="N3" s="10"/>
      <c r="O3" s="28"/>
      <c r="P3" s="10"/>
      <c r="Q3" s="29"/>
      <c r="R3" s="9"/>
      <c r="S3" s="33"/>
      <c r="T3" s="33"/>
      <c r="U3" s="33"/>
    </row>
    <row r="4" spans="1:21" s="4" customFormat="1" ht="27" customHeight="1">
      <c r="A4" s="9"/>
      <c r="B4" s="9"/>
      <c r="C4" s="10"/>
      <c r="D4" s="10"/>
      <c r="E4" s="10"/>
      <c r="F4" s="10"/>
      <c r="G4" s="10"/>
      <c r="H4" s="10"/>
      <c r="I4" s="14" t="s">
        <v>125</v>
      </c>
      <c r="J4" s="10"/>
      <c r="K4" s="100" t="s">
        <v>107</v>
      </c>
      <c r="L4" s="101"/>
      <c r="M4" s="14" t="s">
        <v>1</v>
      </c>
      <c r="N4" s="15" t="s">
        <v>2</v>
      </c>
      <c r="O4" s="15" t="s">
        <v>78</v>
      </c>
      <c r="P4" s="42" t="s">
        <v>94</v>
      </c>
      <c r="Q4" s="43"/>
      <c r="R4" s="9"/>
      <c r="S4" s="33"/>
      <c r="T4" s="33"/>
      <c r="U4" s="33"/>
    </row>
    <row r="5" spans="1:21" s="4" customFormat="1" ht="27" customHeight="1">
      <c r="A5" s="13" t="s">
        <v>80</v>
      </c>
      <c r="B5" s="13" t="s">
        <v>65</v>
      </c>
      <c r="C5" s="14" t="s">
        <v>92</v>
      </c>
      <c r="D5" s="14" t="s">
        <v>3</v>
      </c>
      <c r="E5" s="14" t="s">
        <v>4</v>
      </c>
      <c r="F5" s="14" t="s">
        <v>51</v>
      </c>
      <c r="G5" s="14" t="s">
        <v>77</v>
      </c>
      <c r="H5" s="14" t="s">
        <v>93</v>
      </c>
      <c r="I5" s="10" t="s">
        <v>95</v>
      </c>
      <c r="J5" s="30" t="s">
        <v>140</v>
      </c>
      <c r="K5" s="100" t="s">
        <v>141</v>
      </c>
      <c r="L5" s="101"/>
      <c r="M5" s="30" t="s">
        <v>93</v>
      </c>
      <c r="N5" s="17"/>
      <c r="O5" s="31" t="s">
        <v>79</v>
      </c>
      <c r="P5" s="10"/>
      <c r="Q5" s="12" t="s">
        <v>59</v>
      </c>
      <c r="R5" s="9"/>
      <c r="S5" s="33"/>
      <c r="T5" s="33"/>
      <c r="U5" s="33"/>
    </row>
    <row r="6" spans="1:21" s="4" customFormat="1" ht="27" customHeight="1">
      <c r="A6" s="9"/>
      <c r="B6" s="9"/>
      <c r="C6" s="10"/>
      <c r="D6" s="10"/>
      <c r="E6" s="10"/>
      <c r="F6" s="10"/>
      <c r="G6" s="10"/>
      <c r="H6" s="10"/>
      <c r="I6" s="53" t="s">
        <v>96</v>
      </c>
      <c r="J6" s="14" t="s">
        <v>5</v>
      </c>
      <c r="K6" s="10"/>
      <c r="L6" s="27"/>
      <c r="M6" s="10"/>
      <c r="N6" s="10"/>
      <c r="O6" s="17"/>
      <c r="P6" s="30" t="s">
        <v>142</v>
      </c>
      <c r="Q6" s="32" t="s">
        <v>143</v>
      </c>
      <c r="R6" s="9"/>
      <c r="S6" s="33"/>
      <c r="T6" s="33"/>
      <c r="U6" s="33"/>
    </row>
    <row r="7" spans="1:21" s="4" customFormat="1" ht="27" customHeight="1" thickBot="1">
      <c r="A7" s="18"/>
      <c r="B7" s="18"/>
      <c r="C7" s="21" t="s">
        <v>6</v>
      </c>
      <c r="D7" s="21" t="s">
        <v>6</v>
      </c>
      <c r="E7" s="21" t="s">
        <v>6</v>
      </c>
      <c r="F7" s="21" t="s">
        <v>6</v>
      </c>
      <c r="G7" s="21" t="s">
        <v>6</v>
      </c>
      <c r="H7" s="21" t="s">
        <v>6</v>
      </c>
      <c r="I7" s="21" t="s">
        <v>7</v>
      </c>
      <c r="J7" s="21" t="s">
        <v>6</v>
      </c>
      <c r="K7" s="39"/>
      <c r="L7" s="40" t="s">
        <v>53</v>
      </c>
      <c r="M7" s="41" t="s">
        <v>54</v>
      </c>
      <c r="N7" s="21" t="s">
        <v>8</v>
      </c>
      <c r="O7" s="21" t="s">
        <v>8</v>
      </c>
      <c r="P7" s="39"/>
      <c r="Q7" s="151" t="s">
        <v>124</v>
      </c>
      <c r="R7" s="9"/>
      <c r="S7" s="33"/>
      <c r="T7" s="33"/>
      <c r="U7" s="33"/>
    </row>
    <row r="8" spans="1:21" ht="27" customHeight="1">
      <c r="A8" s="54" t="s">
        <v>9</v>
      </c>
      <c r="B8" s="55" t="s">
        <v>97</v>
      </c>
      <c r="C8" s="56">
        <v>273817</v>
      </c>
      <c r="D8" s="56">
        <v>280384</v>
      </c>
      <c r="E8" s="56">
        <v>286519</v>
      </c>
      <c r="F8" s="56">
        <v>286521</v>
      </c>
      <c r="G8" s="56">
        <v>288538</v>
      </c>
      <c r="H8" s="56">
        <v>285746</v>
      </c>
      <c r="I8" s="152">
        <f>(H8/G8-1)*100</f>
        <v>-0.9676368450602713</v>
      </c>
      <c r="J8" s="57">
        <v>285614</v>
      </c>
      <c r="K8" s="58"/>
      <c r="L8" s="59">
        <v>710.81</v>
      </c>
      <c r="M8" s="60">
        <f>H8/L8</f>
        <v>402.0005346013703</v>
      </c>
      <c r="N8" s="57">
        <v>66487128</v>
      </c>
      <c r="O8" s="57">
        <v>5145261</v>
      </c>
      <c r="P8" s="91">
        <v>0.751</v>
      </c>
      <c r="Q8" s="92">
        <v>0.737</v>
      </c>
      <c r="R8" s="6"/>
      <c r="S8" s="90" t="s">
        <v>139</v>
      </c>
      <c r="T8" s="6"/>
      <c r="U8" s="6"/>
    </row>
    <row r="9" spans="1:21" ht="27" customHeight="1">
      <c r="A9" s="61" t="s">
        <v>10</v>
      </c>
      <c r="B9" s="62" t="s">
        <v>66</v>
      </c>
      <c r="C9" s="63">
        <v>273827</v>
      </c>
      <c r="D9" s="63">
        <v>285015</v>
      </c>
      <c r="E9" s="63">
        <v>296623</v>
      </c>
      <c r="F9" s="63">
        <v>302102</v>
      </c>
      <c r="G9" s="63">
        <v>303845</v>
      </c>
      <c r="H9" s="63">
        <v>307766</v>
      </c>
      <c r="I9" s="153">
        <f aca="true" t="shared" si="0" ref="I9:I39">(H9/G9-1)*100</f>
        <v>1.2904605966858052</v>
      </c>
      <c r="J9" s="64">
        <v>313195</v>
      </c>
      <c r="K9" s="65"/>
      <c r="L9" s="66">
        <v>205.58</v>
      </c>
      <c r="M9" s="67">
        <f aca="true" t="shared" si="1" ref="M9:M39">H9/L9</f>
        <v>1497.0619710088529</v>
      </c>
      <c r="N9" s="64">
        <v>69539493</v>
      </c>
      <c r="O9" s="64">
        <v>2557256</v>
      </c>
      <c r="P9" s="93">
        <v>0.993</v>
      </c>
      <c r="Q9" s="94">
        <v>0.984</v>
      </c>
      <c r="R9" s="6"/>
      <c r="S9" s="33" t="s">
        <v>129</v>
      </c>
      <c r="T9" s="6"/>
      <c r="U9" s="6"/>
    </row>
    <row r="10" spans="1:21" ht="27" customHeight="1">
      <c r="A10" s="61" t="s">
        <v>11</v>
      </c>
      <c r="B10" s="62" t="s">
        <v>132</v>
      </c>
      <c r="C10" s="63">
        <v>138672</v>
      </c>
      <c r="D10" s="63">
        <v>138298</v>
      </c>
      <c r="E10" s="63">
        <v>138404</v>
      </c>
      <c r="F10" s="63">
        <v>136173</v>
      </c>
      <c r="G10" s="63">
        <v>135026</v>
      </c>
      <c r="H10" s="63">
        <v>130271</v>
      </c>
      <c r="I10" s="153">
        <f t="shared" si="0"/>
        <v>-3.5215439989335406</v>
      </c>
      <c r="J10" s="64">
        <v>132058</v>
      </c>
      <c r="K10" s="65"/>
      <c r="L10" s="66">
        <v>208.53</v>
      </c>
      <c r="M10" s="67">
        <f t="shared" si="1"/>
        <v>624.7110727473265</v>
      </c>
      <c r="N10" s="64">
        <v>29384313</v>
      </c>
      <c r="O10" s="64">
        <v>2474605</v>
      </c>
      <c r="P10" s="93">
        <v>0.625</v>
      </c>
      <c r="Q10" s="94">
        <v>0.624</v>
      </c>
      <c r="R10" s="6"/>
      <c r="S10" s="33" t="s">
        <v>130</v>
      </c>
      <c r="T10" s="6"/>
      <c r="U10" s="6"/>
    </row>
    <row r="11" spans="1:21" ht="27" customHeight="1">
      <c r="A11" s="61" t="s">
        <v>12</v>
      </c>
      <c r="B11" s="62" t="s">
        <v>67</v>
      </c>
      <c r="C11" s="63">
        <v>158155</v>
      </c>
      <c r="D11" s="63">
        <v>159625</v>
      </c>
      <c r="E11" s="63">
        <v>163131</v>
      </c>
      <c r="F11" s="63">
        <v>164504</v>
      </c>
      <c r="G11" s="63">
        <v>168973</v>
      </c>
      <c r="H11" s="63">
        <v>168017</v>
      </c>
      <c r="I11" s="153">
        <f t="shared" si="0"/>
        <v>-0.5657708628005631</v>
      </c>
      <c r="J11" s="64">
        <v>169681</v>
      </c>
      <c r="K11" s="65"/>
      <c r="L11" s="66">
        <v>623.77</v>
      </c>
      <c r="M11" s="67">
        <f t="shared" si="1"/>
        <v>269.3572951568687</v>
      </c>
      <c r="N11" s="64">
        <v>39862793</v>
      </c>
      <c r="O11" s="64">
        <v>3286781</v>
      </c>
      <c r="P11" s="93">
        <v>0.627</v>
      </c>
      <c r="Q11" s="94">
        <v>0.627</v>
      </c>
      <c r="R11" s="6"/>
      <c r="S11" s="33" t="s">
        <v>131</v>
      </c>
      <c r="T11" s="6"/>
      <c r="U11" s="6"/>
    </row>
    <row r="12" spans="1:21" ht="27" customHeight="1">
      <c r="A12" s="61" t="s">
        <v>13</v>
      </c>
      <c r="B12" s="62" t="s">
        <v>132</v>
      </c>
      <c r="C12" s="63">
        <v>119855</v>
      </c>
      <c r="D12" s="63">
        <v>124042</v>
      </c>
      <c r="E12" s="63">
        <v>129595</v>
      </c>
      <c r="F12" s="63">
        <v>134856</v>
      </c>
      <c r="G12" s="63">
        <v>138963</v>
      </c>
      <c r="H12" s="63">
        <v>140290</v>
      </c>
      <c r="I12" s="153">
        <f t="shared" si="0"/>
        <v>0.9549304491123456</v>
      </c>
      <c r="J12" s="64">
        <v>142526</v>
      </c>
      <c r="K12" s="65"/>
      <c r="L12" s="66">
        <v>136.61</v>
      </c>
      <c r="M12" s="67">
        <f t="shared" si="1"/>
        <v>1026.9379986823803</v>
      </c>
      <c r="N12" s="64">
        <v>29439985</v>
      </c>
      <c r="O12" s="64">
        <v>3014847</v>
      </c>
      <c r="P12" s="93">
        <v>0.852</v>
      </c>
      <c r="Q12" s="94">
        <v>0.863</v>
      </c>
      <c r="R12" s="6"/>
      <c r="S12" s="6" t="s">
        <v>103</v>
      </c>
      <c r="T12" s="6"/>
      <c r="U12" s="6"/>
    </row>
    <row r="13" spans="1:21" ht="27" customHeight="1">
      <c r="A13" s="61" t="s">
        <v>15</v>
      </c>
      <c r="B13" s="62" t="s">
        <v>67</v>
      </c>
      <c r="C13" s="63">
        <v>164936</v>
      </c>
      <c r="D13" s="63">
        <v>174105</v>
      </c>
      <c r="E13" s="63">
        <v>179800</v>
      </c>
      <c r="F13" s="63">
        <v>186151</v>
      </c>
      <c r="G13" s="63">
        <v>193114</v>
      </c>
      <c r="H13" s="63">
        <v>199293</v>
      </c>
      <c r="I13" s="153">
        <f t="shared" si="0"/>
        <v>3.1996644469070024</v>
      </c>
      <c r="J13" s="64">
        <v>201616</v>
      </c>
      <c r="K13" s="64"/>
      <c r="L13" s="66">
        <v>194.67</v>
      </c>
      <c r="M13" s="67">
        <f t="shared" si="1"/>
        <v>1023.7478810294344</v>
      </c>
      <c r="N13" s="64">
        <v>36550533</v>
      </c>
      <c r="O13" s="64">
        <v>4388793</v>
      </c>
      <c r="P13" s="93">
        <v>0.848</v>
      </c>
      <c r="Q13" s="94">
        <v>0.859</v>
      </c>
      <c r="R13" s="6"/>
      <c r="S13" s="6" t="s">
        <v>127</v>
      </c>
      <c r="T13" s="6"/>
      <c r="U13" s="6"/>
    </row>
    <row r="14" spans="1:21" ht="27" customHeight="1">
      <c r="A14" s="61" t="s">
        <v>16</v>
      </c>
      <c r="B14" s="62" t="s">
        <v>133</v>
      </c>
      <c r="C14" s="63">
        <v>56474</v>
      </c>
      <c r="D14" s="63">
        <v>68933</v>
      </c>
      <c r="E14" s="63">
        <v>79913</v>
      </c>
      <c r="F14" s="63">
        <v>83291</v>
      </c>
      <c r="G14" s="63">
        <v>82156</v>
      </c>
      <c r="H14" s="63">
        <v>80284</v>
      </c>
      <c r="I14" s="153">
        <f t="shared" si="0"/>
        <v>-2.2785919470276084</v>
      </c>
      <c r="J14" s="64">
        <v>81760</v>
      </c>
      <c r="K14" s="64"/>
      <c r="L14" s="66">
        <v>129.76</v>
      </c>
      <c r="M14" s="67">
        <f t="shared" si="1"/>
        <v>618.711467324291</v>
      </c>
      <c r="N14" s="64">
        <v>15495430</v>
      </c>
      <c r="O14" s="64">
        <v>1483583</v>
      </c>
      <c r="P14" s="93">
        <v>0.736</v>
      </c>
      <c r="Q14" s="94">
        <v>0.746</v>
      </c>
      <c r="R14" s="6"/>
      <c r="S14" s="6" t="s">
        <v>128</v>
      </c>
      <c r="T14" s="6"/>
      <c r="U14" s="6"/>
    </row>
    <row r="15" spans="1:21" ht="27" customHeight="1">
      <c r="A15" s="61" t="s">
        <v>17</v>
      </c>
      <c r="B15" s="62" t="s">
        <v>68</v>
      </c>
      <c r="C15" s="63">
        <v>29741</v>
      </c>
      <c r="D15" s="63">
        <v>27114</v>
      </c>
      <c r="E15" s="63">
        <v>25258</v>
      </c>
      <c r="F15" s="63">
        <v>23683</v>
      </c>
      <c r="G15" s="63">
        <v>22103</v>
      </c>
      <c r="H15" s="63">
        <v>20033</v>
      </c>
      <c r="I15" s="153">
        <f t="shared" si="0"/>
        <v>-9.365244536940686</v>
      </c>
      <c r="J15" s="64">
        <v>20117</v>
      </c>
      <c r="K15" s="64"/>
      <c r="L15" s="66">
        <v>193.16</v>
      </c>
      <c r="M15" s="67">
        <f t="shared" si="1"/>
        <v>103.71194864361152</v>
      </c>
      <c r="N15" s="64">
        <v>5871810</v>
      </c>
      <c r="O15" s="64">
        <v>390933</v>
      </c>
      <c r="P15" s="93">
        <v>0.384</v>
      </c>
      <c r="Q15" s="94">
        <v>0.381</v>
      </c>
      <c r="R15" s="6"/>
      <c r="S15" s="6" t="s">
        <v>104</v>
      </c>
      <c r="T15" s="6"/>
      <c r="U15" s="6"/>
    </row>
    <row r="16" spans="1:21" ht="27" customHeight="1">
      <c r="A16" s="61" t="s">
        <v>18</v>
      </c>
      <c r="B16" s="62" t="s">
        <v>134</v>
      </c>
      <c r="C16" s="63">
        <v>42810</v>
      </c>
      <c r="D16" s="63">
        <v>45045</v>
      </c>
      <c r="E16" s="63">
        <v>46128</v>
      </c>
      <c r="F16" s="63">
        <v>46606</v>
      </c>
      <c r="G16" s="63">
        <v>49253</v>
      </c>
      <c r="H16" s="63">
        <v>51023</v>
      </c>
      <c r="I16" s="153">
        <f t="shared" si="0"/>
        <v>3.593689724483795</v>
      </c>
      <c r="J16" s="64">
        <v>49710</v>
      </c>
      <c r="K16" s="65"/>
      <c r="L16" s="66">
        <v>190.91</v>
      </c>
      <c r="M16" s="67">
        <f t="shared" si="1"/>
        <v>267.26206065685403</v>
      </c>
      <c r="N16" s="64">
        <v>13093627</v>
      </c>
      <c r="O16" s="64">
        <v>971899</v>
      </c>
      <c r="P16" s="93">
        <v>0.976</v>
      </c>
      <c r="Q16" s="94">
        <v>0.999</v>
      </c>
      <c r="R16" s="6"/>
      <c r="S16" s="6" t="s">
        <v>105</v>
      </c>
      <c r="T16" s="6"/>
      <c r="U16" s="6"/>
    </row>
    <row r="17" spans="1:21" ht="27" customHeight="1">
      <c r="A17" s="61" t="s">
        <v>19</v>
      </c>
      <c r="B17" s="62" t="s">
        <v>98</v>
      </c>
      <c r="C17" s="63">
        <v>28363</v>
      </c>
      <c r="D17" s="63">
        <v>27320</v>
      </c>
      <c r="E17" s="63">
        <v>26806</v>
      </c>
      <c r="F17" s="63">
        <v>24945</v>
      </c>
      <c r="G17" s="63">
        <v>23067</v>
      </c>
      <c r="H17" s="63">
        <v>21435</v>
      </c>
      <c r="I17" s="153">
        <f t="shared" si="0"/>
        <v>-7.075042268175313</v>
      </c>
      <c r="J17" s="64">
        <v>21177</v>
      </c>
      <c r="K17" s="64"/>
      <c r="L17" s="66">
        <v>108.03</v>
      </c>
      <c r="M17" s="67">
        <f t="shared" si="1"/>
        <v>198.41710635934461</v>
      </c>
      <c r="N17" s="64">
        <v>6150589</v>
      </c>
      <c r="O17" s="64">
        <v>462030</v>
      </c>
      <c r="P17" s="93">
        <v>0.454</v>
      </c>
      <c r="Q17" s="94">
        <v>0.462</v>
      </c>
      <c r="R17" s="6"/>
      <c r="S17" s="6" t="s">
        <v>106</v>
      </c>
      <c r="T17" s="6"/>
      <c r="U17" s="6"/>
    </row>
    <row r="18" spans="1:21" ht="27" customHeight="1">
      <c r="A18" s="61" t="s">
        <v>20</v>
      </c>
      <c r="B18" s="62" t="s">
        <v>98</v>
      </c>
      <c r="C18" s="63">
        <v>27474</v>
      </c>
      <c r="D18" s="63">
        <v>25783</v>
      </c>
      <c r="E18" s="63">
        <v>24067</v>
      </c>
      <c r="F18" s="63">
        <v>22640</v>
      </c>
      <c r="G18" s="63">
        <v>21230</v>
      </c>
      <c r="H18" s="63">
        <v>19662</v>
      </c>
      <c r="I18" s="153">
        <f t="shared" si="0"/>
        <v>-7.385774846914739</v>
      </c>
      <c r="J18" s="64">
        <v>18855</v>
      </c>
      <c r="K18" s="65"/>
      <c r="L18" s="66">
        <v>373.63</v>
      </c>
      <c r="M18" s="67">
        <f t="shared" si="1"/>
        <v>52.62425394106469</v>
      </c>
      <c r="N18" s="64">
        <v>6993947</v>
      </c>
      <c r="O18" s="64">
        <v>406319</v>
      </c>
      <c r="P18" s="93">
        <v>0.272</v>
      </c>
      <c r="Q18" s="94">
        <v>0.277</v>
      </c>
      <c r="R18" s="6"/>
      <c r="S18" s="6"/>
      <c r="T18" s="6"/>
      <c r="U18" s="6"/>
    </row>
    <row r="19" spans="1:21" ht="27" customHeight="1">
      <c r="A19" s="61" t="s">
        <v>52</v>
      </c>
      <c r="B19" s="62" t="s">
        <v>69</v>
      </c>
      <c r="C19" s="63">
        <v>43462</v>
      </c>
      <c r="D19" s="63">
        <v>43882</v>
      </c>
      <c r="E19" s="63">
        <v>45746</v>
      </c>
      <c r="F19" s="63">
        <v>45630</v>
      </c>
      <c r="G19" s="63">
        <v>46446</v>
      </c>
      <c r="H19" s="63">
        <v>45684</v>
      </c>
      <c r="I19" s="153">
        <f t="shared" si="0"/>
        <v>-1.6406149076346743</v>
      </c>
      <c r="J19" s="64">
        <v>46290</v>
      </c>
      <c r="K19" s="65" t="s">
        <v>14</v>
      </c>
      <c r="L19" s="66">
        <v>219.58</v>
      </c>
      <c r="M19" s="67">
        <f t="shared" si="1"/>
        <v>208.05173513070406</v>
      </c>
      <c r="N19" s="64">
        <v>13663242</v>
      </c>
      <c r="O19" s="64">
        <v>1581979</v>
      </c>
      <c r="P19" s="93">
        <v>0.81</v>
      </c>
      <c r="Q19" s="94">
        <v>0.822</v>
      </c>
      <c r="R19" s="6"/>
      <c r="S19" s="6"/>
      <c r="T19" s="6"/>
      <c r="U19" s="6"/>
    </row>
    <row r="20" spans="1:21" ht="27" customHeight="1">
      <c r="A20" s="61" t="s">
        <v>57</v>
      </c>
      <c r="B20" s="62" t="s">
        <v>70</v>
      </c>
      <c r="C20" s="63">
        <v>64252</v>
      </c>
      <c r="D20" s="63">
        <v>62877</v>
      </c>
      <c r="E20" s="63">
        <v>63035</v>
      </c>
      <c r="F20" s="63">
        <v>61628</v>
      </c>
      <c r="G20" s="63">
        <v>58225</v>
      </c>
      <c r="H20" s="63">
        <v>54694</v>
      </c>
      <c r="I20" s="153">
        <f t="shared" si="0"/>
        <v>-6.06440532417346</v>
      </c>
      <c r="J20" s="64">
        <v>55526</v>
      </c>
      <c r="K20" s="64"/>
      <c r="L20" s="66">
        <v>179.72</v>
      </c>
      <c r="M20" s="67">
        <f t="shared" si="1"/>
        <v>304.32895615401736</v>
      </c>
      <c r="N20" s="64">
        <v>16409813</v>
      </c>
      <c r="O20" s="64">
        <v>1181270</v>
      </c>
      <c r="P20" s="93">
        <v>0.432</v>
      </c>
      <c r="Q20" s="94">
        <v>0.455</v>
      </c>
      <c r="R20" s="6"/>
      <c r="S20" s="6"/>
      <c r="T20" s="6"/>
      <c r="U20" s="6"/>
    </row>
    <row r="21" spans="1:21" ht="27" customHeight="1" thickBot="1">
      <c r="A21" s="68" t="s">
        <v>58</v>
      </c>
      <c r="B21" s="69" t="s">
        <v>134</v>
      </c>
      <c r="C21" s="70">
        <v>96846</v>
      </c>
      <c r="D21" s="70">
        <v>97752</v>
      </c>
      <c r="E21" s="70">
        <v>101435</v>
      </c>
      <c r="F21" s="70">
        <v>101527</v>
      </c>
      <c r="G21" s="70">
        <v>100623</v>
      </c>
      <c r="H21" s="70">
        <v>97207</v>
      </c>
      <c r="I21" s="154">
        <f t="shared" si="0"/>
        <v>-3.394850083976819</v>
      </c>
      <c r="J21" s="71">
        <v>97190</v>
      </c>
      <c r="K21" s="72"/>
      <c r="L21" s="73">
        <v>558.17</v>
      </c>
      <c r="M21" s="74">
        <f t="shared" si="1"/>
        <v>174.15303581346186</v>
      </c>
      <c r="N21" s="71">
        <v>28179750</v>
      </c>
      <c r="O21" s="71">
        <v>2264072</v>
      </c>
      <c r="P21" s="95">
        <v>0.672</v>
      </c>
      <c r="Q21" s="96">
        <v>0.653</v>
      </c>
      <c r="R21" s="6"/>
      <c r="S21" s="6"/>
      <c r="T21" s="6"/>
      <c r="U21" s="6"/>
    </row>
    <row r="22" spans="1:21" ht="27" customHeight="1">
      <c r="A22" s="54" t="s">
        <v>71</v>
      </c>
      <c r="B22" s="55" t="s">
        <v>72</v>
      </c>
      <c r="C22" s="56">
        <v>6307</v>
      </c>
      <c r="D22" s="56">
        <v>7167</v>
      </c>
      <c r="E22" s="56">
        <v>7231</v>
      </c>
      <c r="F22" s="56">
        <v>7172</v>
      </c>
      <c r="G22" s="56">
        <v>6965</v>
      </c>
      <c r="H22" s="56">
        <v>6855</v>
      </c>
      <c r="I22" s="152">
        <f t="shared" si="0"/>
        <v>-1.5793251974156486</v>
      </c>
      <c r="J22" s="57">
        <v>6709</v>
      </c>
      <c r="K22" s="58" t="s">
        <v>14</v>
      </c>
      <c r="L22" s="59">
        <v>15.72</v>
      </c>
      <c r="M22" s="60">
        <f t="shared" si="1"/>
        <v>436.0687022900763</v>
      </c>
      <c r="N22" s="57">
        <v>2033910</v>
      </c>
      <c r="O22" s="57">
        <v>174656</v>
      </c>
      <c r="P22" s="91">
        <v>0.488</v>
      </c>
      <c r="Q22" s="92">
        <v>0.498</v>
      </c>
      <c r="R22" s="6"/>
      <c r="S22" s="6"/>
      <c r="T22" s="6"/>
      <c r="U22" s="6"/>
    </row>
    <row r="23" spans="1:21" ht="27" customHeight="1">
      <c r="A23" s="61" t="s">
        <v>22</v>
      </c>
      <c r="B23" s="75" t="s">
        <v>73</v>
      </c>
      <c r="C23" s="63">
        <v>18949</v>
      </c>
      <c r="D23" s="63">
        <v>25447</v>
      </c>
      <c r="E23" s="63">
        <v>26235</v>
      </c>
      <c r="F23" s="63">
        <v>26305</v>
      </c>
      <c r="G23" s="63">
        <v>25897</v>
      </c>
      <c r="H23" s="63">
        <v>25661</v>
      </c>
      <c r="I23" s="153">
        <f t="shared" si="0"/>
        <v>-0.9113024674672787</v>
      </c>
      <c r="J23" s="64">
        <v>25763</v>
      </c>
      <c r="K23" s="64"/>
      <c r="L23" s="66">
        <v>22.66</v>
      </c>
      <c r="M23" s="67">
        <f t="shared" si="1"/>
        <v>1132.4360105913504</v>
      </c>
      <c r="N23" s="64">
        <v>5382889</v>
      </c>
      <c r="O23" s="64">
        <v>551918</v>
      </c>
      <c r="P23" s="93">
        <v>0.719</v>
      </c>
      <c r="Q23" s="94">
        <v>0.731</v>
      </c>
      <c r="R23" s="6"/>
      <c r="S23" s="6"/>
      <c r="T23" s="6"/>
      <c r="U23" s="6"/>
    </row>
    <row r="24" spans="1:21" ht="27" customHeight="1">
      <c r="A24" s="61" t="s">
        <v>23</v>
      </c>
      <c r="B24" s="62" t="s">
        <v>73</v>
      </c>
      <c r="C24" s="63">
        <v>30775</v>
      </c>
      <c r="D24" s="63">
        <v>32263</v>
      </c>
      <c r="E24" s="63">
        <v>35117</v>
      </c>
      <c r="F24" s="63">
        <v>37972</v>
      </c>
      <c r="G24" s="63">
        <v>38986</v>
      </c>
      <c r="H24" s="63">
        <v>39978</v>
      </c>
      <c r="I24" s="153">
        <f t="shared" si="0"/>
        <v>2.5445031549787167</v>
      </c>
      <c r="J24" s="64">
        <v>41353</v>
      </c>
      <c r="K24" s="65" t="s">
        <v>14</v>
      </c>
      <c r="L24" s="66">
        <v>106.89</v>
      </c>
      <c r="M24" s="67">
        <f t="shared" si="1"/>
        <v>374.01066516980075</v>
      </c>
      <c r="N24" s="64">
        <v>7954142</v>
      </c>
      <c r="O24" s="64">
        <v>735065</v>
      </c>
      <c r="P24" s="93">
        <v>0.749</v>
      </c>
      <c r="Q24" s="94">
        <v>0.755</v>
      </c>
      <c r="R24" s="6"/>
      <c r="S24" s="6"/>
      <c r="T24" s="6"/>
      <c r="U24" s="6"/>
    </row>
    <row r="25" spans="1:21" ht="27" customHeight="1">
      <c r="A25" s="61" t="s">
        <v>24</v>
      </c>
      <c r="B25" s="62" t="s">
        <v>99</v>
      </c>
      <c r="C25" s="63">
        <v>7003</v>
      </c>
      <c r="D25" s="63">
        <v>6744</v>
      </c>
      <c r="E25" s="63">
        <v>6900</v>
      </c>
      <c r="F25" s="63">
        <v>6716</v>
      </c>
      <c r="G25" s="63">
        <v>7114</v>
      </c>
      <c r="H25" s="63">
        <v>9626</v>
      </c>
      <c r="I25" s="153">
        <f t="shared" si="0"/>
        <v>35.310655046387396</v>
      </c>
      <c r="J25" s="64">
        <v>9992</v>
      </c>
      <c r="K25" s="64"/>
      <c r="L25" s="66">
        <v>5.99</v>
      </c>
      <c r="M25" s="67">
        <f t="shared" si="1"/>
        <v>1607.0116861435727</v>
      </c>
      <c r="N25" s="64">
        <v>2697223</v>
      </c>
      <c r="O25" s="64">
        <v>281930</v>
      </c>
      <c r="P25" s="93">
        <v>0.806</v>
      </c>
      <c r="Q25" s="94">
        <v>0.799</v>
      </c>
      <c r="R25" s="6"/>
      <c r="S25" s="6"/>
      <c r="T25" s="6"/>
      <c r="U25" s="6"/>
    </row>
    <row r="26" spans="1:21" ht="27" customHeight="1">
      <c r="A26" s="61" t="s">
        <v>25</v>
      </c>
      <c r="B26" s="62" t="s">
        <v>74</v>
      </c>
      <c r="C26" s="63">
        <v>10403</v>
      </c>
      <c r="D26" s="63">
        <v>9988</v>
      </c>
      <c r="E26" s="63">
        <v>10863</v>
      </c>
      <c r="F26" s="63">
        <v>11782</v>
      </c>
      <c r="G26" s="63">
        <v>13048</v>
      </c>
      <c r="H26" s="63">
        <v>14003</v>
      </c>
      <c r="I26" s="153">
        <f t="shared" si="0"/>
        <v>7.3191293684856</v>
      </c>
      <c r="J26" s="64">
        <v>14552</v>
      </c>
      <c r="K26" s="64"/>
      <c r="L26" s="66">
        <v>8.71</v>
      </c>
      <c r="M26" s="67">
        <f t="shared" si="1"/>
        <v>1607.6923076923076</v>
      </c>
      <c r="N26" s="64">
        <v>4453371</v>
      </c>
      <c r="O26" s="64">
        <v>65814</v>
      </c>
      <c r="P26" s="93">
        <v>1.152</v>
      </c>
      <c r="Q26" s="94">
        <v>1.257</v>
      </c>
      <c r="R26" s="6"/>
      <c r="S26" s="6"/>
      <c r="T26" s="6"/>
      <c r="U26" s="6"/>
    </row>
    <row r="27" spans="1:21" ht="27" customHeight="1">
      <c r="A27" s="61" t="s">
        <v>26</v>
      </c>
      <c r="B27" s="62" t="s">
        <v>75</v>
      </c>
      <c r="C27" s="63">
        <v>16174</v>
      </c>
      <c r="D27" s="63">
        <v>15691</v>
      </c>
      <c r="E27" s="63">
        <v>15644</v>
      </c>
      <c r="F27" s="63">
        <v>16149</v>
      </c>
      <c r="G27" s="63">
        <v>15793</v>
      </c>
      <c r="H27" s="63">
        <v>15438</v>
      </c>
      <c r="I27" s="153">
        <f t="shared" si="0"/>
        <v>-2.2478313176723885</v>
      </c>
      <c r="J27" s="64">
        <v>15464</v>
      </c>
      <c r="K27" s="65"/>
      <c r="L27" s="66">
        <v>103.17</v>
      </c>
      <c r="M27" s="67">
        <f t="shared" si="1"/>
        <v>149.6365222448386</v>
      </c>
      <c r="N27" s="64">
        <v>5314092</v>
      </c>
      <c r="O27" s="64">
        <v>591835</v>
      </c>
      <c r="P27" s="93">
        <v>0.579</v>
      </c>
      <c r="Q27" s="94">
        <v>0.607</v>
      </c>
      <c r="R27" s="6"/>
      <c r="S27" s="6"/>
      <c r="T27" s="6"/>
      <c r="U27" s="6"/>
    </row>
    <row r="28" spans="1:21" ht="27" customHeight="1">
      <c r="A28" s="61" t="s">
        <v>27</v>
      </c>
      <c r="B28" s="62" t="s">
        <v>135</v>
      </c>
      <c r="C28" s="63">
        <v>20724</v>
      </c>
      <c r="D28" s="63">
        <v>21484</v>
      </c>
      <c r="E28" s="63">
        <v>21853</v>
      </c>
      <c r="F28" s="63">
        <v>22300</v>
      </c>
      <c r="G28" s="63">
        <v>22618</v>
      </c>
      <c r="H28" s="63">
        <v>22833</v>
      </c>
      <c r="I28" s="153">
        <f t="shared" si="0"/>
        <v>0.9505703422053147</v>
      </c>
      <c r="J28" s="64">
        <v>23292</v>
      </c>
      <c r="K28" s="64"/>
      <c r="L28" s="66">
        <v>40.92</v>
      </c>
      <c r="M28" s="67">
        <f t="shared" si="1"/>
        <v>557.9912023460411</v>
      </c>
      <c r="N28" s="64">
        <v>5059121</v>
      </c>
      <c r="O28" s="64">
        <v>400687</v>
      </c>
      <c r="P28" s="93">
        <v>0.536</v>
      </c>
      <c r="Q28" s="94">
        <v>0.543</v>
      </c>
      <c r="R28" s="6"/>
      <c r="S28" s="6"/>
      <c r="T28" s="6"/>
      <c r="U28" s="6"/>
    </row>
    <row r="29" spans="1:21" ht="27" customHeight="1">
      <c r="A29" s="61" t="s">
        <v>28</v>
      </c>
      <c r="B29" s="62" t="s">
        <v>74</v>
      </c>
      <c r="C29" s="63">
        <v>12982</v>
      </c>
      <c r="D29" s="63">
        <v>12144</v>
      </c>
      <c r="E29" s="63">
        <v>11758</v>
      </c>
      <c r="F29" s="63">
        <v>11399</v>
      </c>
      <c r="G29" s="63">
        <v>11099</v>
      </c>
      <c r="H29" s="63">
        <v>10416</v>
      </c>
      <c r="I29" s="153">
        <f t="shared" si="0"/>
        <v>-6.153707541219933</v>
      </c>
      <c r="J29" s="64">
        <v>10333</v>
      </c>
      <c r="K29" s="65"/>
      <c r="L29" s="76">
        <v>362.94</v>
      </c>
      <c r="M29" s="67">
        <f t="shared" si="1"/>
        <v>28.698958505538105</v>
      </c>
      <c r="N29" s="64">
        <v>4749896</v>
      </c>
      <c r="O29" s="64">
        <v>286328</v>
      </c>
      <c r="P29" s="93">
        <v>0.257</v>
      </c>
      <c r="Q29" s="94">
        <v>0.258</v>
      </c>
      <c r="R29" s="6"/>
      <c r="S29" s="6"/>
      <c r="T29" s="6"/>
      <c r="U29" s="6"/>
    </row>
    <row r="30" spans="1:21" ht="27" customHeight="1">
      <c r="A30" s="61" t="s">
        <v>29</v>
      </c>
      <c r="B30" s="62" t="s">
        <v>136</v>
      </c>
      <c r="C30" s="63">
        <v>12141</v>
      </c>
      <c r="D30" s="63">
        <v>12348</v>
      </c>
      <c r="E30" s="63">
        <v>13313</v>
      </c>
      <c r="F30" s="63">
        <v>14284</v>
      </c>
      <c r="G30" s="63">
        <v>14835</v>
      </c>
      <c r="H30" s="63">
        <v>15297</v>
      </c>
      <c r="I30" s="153">
        <f t="shared" si="0"/>
        <v>3.114256825075845</v>
      </c>
      <c r="J30" s="64">
        <v>15516</v>
      </c>
      <c r="K30" s="64"/>
      <c r="L30" s="66">
        <v>40.94</v>
      </c>
      <c r="M30" s="67">
        <f t="shared" si="1"/>
        <v>373.6443575964827</v>
      </c>
      <c r="N30" s="64">
        <v>3801003</v>
      </c>
      <c r="O30" s="64">
        <v>319765</v>
      </c>
      <c r="P30" s="93">
        <v>0.624</v>
      </c>
      <c r="Q30" s="94">
        <v>0.578</v>
      </c>
      <c r="R30" s="6"/>
      <c r="S30" s="6"/>
      <c r="T30" s="6"/>
      <c r="U30" s="6"/>
    </row>
    <row r="31" spans="1:21" ht="27" customHeight="1">
      <c r="A31" s="61" t="s">
        <v>55</v>
      </c>
      <c r="B31" s="62" t="s">
        <v>137</v>
      </c>
      <c r="C31" s="63">
        <v>8996</v>
      </c>
      <c r="D31" s="63">
        <v>9075</v>
      </c>
      <c r="E31" s="63">
        <v>9077</v>
      </c>
      <c r="F31" s="63">
        <v>9218</v>
      </c>
      <c r="G31" s="63">
        <v>9057</v>
      </c>
      <c r="H31" s="63">
        <v>8692</v>
      </c>
      <c r="I31" s="153">
        <f t="shared" si="0"/>
        <v>-4.0300320194324835</v>
      </c>
      <c r="J31" s="64">
        <v>8796</v>
      </c>
      <c r="K31" s="64"/>
      <c r="L31" s="66">
        <v>134.97</v>
      </c>
      <c r="M31" s="67">
        <f t="shared" si="1"/>
        <v>64.39949618433727</v>
      </c>
      <c r="N31" s="64">
        <v>2524111</v>
      </c>
      <c r="O31" s="64">
        <v>168552</v>
      </c>
      <c r="P31" s="93">
        <v>0.3</v>
      </c>
      <c r="Q31" s="94">
        <v>0.306</v>
      </c>
      <c r="R31" s="6"/>
      <c r="S31" s="6"/>
      <c r="T31" s="6"/>
      <c r="U31" s="6"/>
    </row>
    <row r="32" spans="1:21" ht="27" customHeight="1">
      <c r="A32" s="61" t="s">
        <v>56</v>
      </c>
      <c r="B32" s="62" t="s">
        <v>137</v>
      </c>
      <c r="C32" s="63">
        <v>13521</v>
      </c>
      <c r="D32" s="63">
        <v>12580</v>
      </c>
      <c r="E32" s="63">
        <v>11921</v>
      </c>
      <c r="F32" s="63">
        <v>11334</v>
      </c>
      <c r="G32" s="63">
        <v>10788</v>
      </c>
      <c r="H32" s="63">
        <v>9846</v>
      </c>
      <c r="I32" s="153">
        <f t="shared" si="0"/>
        <v>-8.731924360400445</v>
      </c>
      <c r="J32" s="64">
        <v>9938</v>
      </c>
      <c r="K32" s="65"/>
      <c r="L32" s="76">
        <v>233.54</v>
      </c>
      <c r="M32" s="67">
        <f t="shared" si="1"/>
        <v>42.159801318831896</v>
      </c>
      <c r="N32" s="64">
        <v>4960983</v>
      </c>
      <c r="O32" s="64">
        <v>271143</v>
      </c>
      <c r="P32" s="93">
        <v>0.192</v>
      </c>
      <c r="Q32" s="94">
        <v>0.191</v>
      </c>
      <c r="R32" s="6"/>
      <c r="S32" s="6"/>
      <c r="T32" s="6"/>
      <c r="U32" s="6"/>
    </row>
    <row r="33" spans="1:21" ht="27" customHeight="1">
      <c r="A33" s="61" t="s">
        <v>60</v>
      </c>
      <c r="B33" s="62" t="s">
        <v>138</v>
      </c>
      <c r="C33" s="63">
        <v>22439</v>
      </c>
      <c r="D33" s="63">
        <v>20933</v>
      </c>
      <c r="E33" s="63">
        <v>19673</v>
      </c>
      <c r="F33" s="63">
        <v>18235</v>
      </c>
      <c r="G33" s="63">
        <v>16687</v>
      </c>
      <c r="H33" s="63">
        <v>14791</v>
      </c>
      <c r="I33" s="153">
        <f t="shared" si="0"/>
        <v>-11.36213819140648</v>
      </c>
      <c r="J33" s="64">
        <v>15022</v>
      </c>
      <c r="K33" s="65"/>
      <c r="L33" s="76">
        <v>242.98</v>
      </c>
      <c r="M33" s="67">
        <f t="shared" si="1"/>
        <v>60.87332290723516</v>
      </c>
      <c r="N33" s="64">
        <v>6014009</v>
      </c>
      <c r="O33" s="64">
        <v>334365</v>
      </c>
      <c r="P33" s="93">
        <v>0.212</v>
      </c>
      <c r="Q33" s="94">
        <v>0.215</v>
      </c>
      <c r="R33" s="6"/>
      <c r="S33" s="6"/>
      <c r="T33" s="6"/>
      <c r="U33" s="6"/>
    </row>
    <row r="34" spans="1:21" ht="27" customHeight="1">
      <c r="A34" s="61" t="s">
        <v>61</v>
      </c>
      <c r="B34" s="62" t="s">
        <v>100</v>
      </c>
      <c r="C34" s="63">
        <v>25151</v>
      </c>
      <c r="D34" s="63">
        <v>23663</v>
      </c>
      <c r="E34" s="63">
        <v>22478</v>
      </c>
      <c r="F34" s="63">
        <v>21362</v>
      </c>
      <c r="G34" s="63">
        <v>19963</v>
      </c>
      <c r="H34" s="63">
        <v>18611</v>
      </c>
      <c r="I34" s="153">
        <f t="shared" si="0"/>
        <v>-6.772529178981113</v>
      </c>
      <c r="J34" s="64">
        <v>18374</v>
      </c>
      <c r="K34" s="65"/>
      <c r="L34" s="76">
        <v>257.01</v>
      </c>
      <c r="M34" s="67">
        <f t="shared" si="1"/>
        <v>72.41352476557333</v>
      </c>
      <c r="N34" s="64">
        <v>6137713</v>
      </c>
      <c r="O34" s="64">
        <v>376489</v>
      </c>
      <c r="P34" s="93">
        <v>0.291</v>
      </c>
      <c r="Q34" s="94">
        <v>0.293</v>
      </c>
      <c r="R34" s="6"/>
      <c r="S34" s="6"/>
      <c r="T34" s="6"/>
      <c r="U34" s="6"/>
    </row>
    <row r="35" spans="1:21" ht="27" customHeight="1">
      <c r="A35" s="61" t="s">
        <v>30</v>
      </c>
      <c r="B35" s="62" t="s">
        <v>101</v>
      </c>
      <c r="C35" s="63">
        <v>10279</v>
      </c>
      <c r="D35" s="63">
        <v>9893</v>
      </c>
      <c r="E35" s="63">
        <v>9914</v>
      </c>
      <c r="F35" s="63">
        <v>10030</v>
      </c>
      <c r="G35" s="63">
        <v>9903</v>
      </c>
      <c r="H35" s="63">
        <v>9376</v>
      </c>
      <c r="I35" s="153">
        <f t="shared" si="0"/>
        <v>-5.321619711198622</v>
      </c>
      <c r="J35" s="64">
        <v>9349</v>
      </c>
      <c r="K35" s="64"/>
      <c r="L35" s="66">
        <v>88.28</v>
      </c>
      <c r="M35" s="67">
        <f t="shared" si="1"/>
        <v>106.20752152242864</v>
      </c>
      <c r="N35" s="64">
        <v>3189896</v>
      </c>
      <c r="O35" s="64">
        <v>186752</v>
      </c>
      <c r="P35" s="93">
        <v>0.262</v>
      </c>
      <c r="Q35" s="94">
        <v>0.258</v>
      </c>
      <c r="R35" s="6"/>
      <c r="S35" s="6"/>
      <c r="T35" s="6"/>
      <c r="U35" s="6"/>
    </row>
    <row r="36" spans="1:21" ht="27" customHeight="1" thickBot="1">
      <c r="A36" s="77" t="s">
        <v>62</v>
      </c>
      <c r="B36" s="78" t="s">
        <v>76</v>
      </c>
      <c r="C36" s="79">
        <v>12783</v>
      </c>
      <c r="D36" s="79">
        <v>12919</v>
      </c>
      <c r="E36" s="79">
        <v>12921</v>
      </c>
      <c r="F36" s="79">
        <v>12824</v>
      </c>
      <c r="G36" s="79">
        <v>12648</v>
      </c>
      <c r="H36" s="79">
        <v>11896</v>
      </c>
      <c r="I36" s="155">
        <f t="shared" si="0"/>
        <v>-5.945604048070841</v>
      </c>
      <c r="J36" s="71">
        <v>11851</v>
      </c>
      <c r="K36" s="72"/>
      <c r="L36" s="73">
        <v>79.66</v>
      </c>
      <c r="M36" s="80">
        <f t="shared" si="1"/>
        <v>149.33467235751945</v>
      </c>
      <c r="N36" s="81">
        <v>3970378</v>
      </c>
      <c r="O36" s="81">
        <v>265464</v>
      </c>
      <c r="P36" s="97">
        <v>0.336</v>
      </c>
      <c r="Q36" s="96">
        <v>0.332</v>
      </c>
      <c r="R36" s="6"/>
      <c r="S36" s="6"/>
      <c r="T36" s="6"/>
      <c r="U36" s="6"/>
    </row>
    <row r="37" spans="1:21" ht="27" customHeight="1" thickBot="1">
      <c r="A37" s="82" t="s">
        <v>112</v>
      </c>
      <c r="B37" s="83"/>
      <c r="C37" s="84">
        <f aca="true" t="shared" si="2" ref="C37:H37">SUM(C8:C21)</f>
        <v>1518684</v>
      </c>
      <c r="D37" s="84">
        <f t="shared" si="2"/>
        <v>1560175</v>
      </c>
      <c r="E37" s="84">
        <f t="shared" si="2"/>
        <v>1606460</v>
      </c>
      <c r="F37" s="84">
        <f t="shared" si="2"/>
        <v>1620257</v>
      </c>
      <c r="G37" s="84">
        <f t="shared" si="2"/>
        <v>1631562</v>
      </c>
      <c r="H37" s="84">
        <f t="shared" si="2"/>
        <v>1621405</v>
      </c>
      <c r="I37" s="156">
        <f t="shared" si="0"/>
        <v>-0.6225322727545723</v>
      </c>
      <c r="J37" s="84">
        <f>SUM(J8:J21)</f>
        <v>1635315</v>
      </c>
      <c r="K37" s="85" t="s">
        <v>102</v>
      </c>
      <c r="L37" s="86">
        <f>SUM(L8:L21)</f>
        <v>4032.9300000000003</v>
      </c>
      <c r="M37" s="87">
        <f t="shared" si="1"/>
        <v>402.04144381380286</v>
      </c>
      <c r="N37" s="84">
        <f>SUM(N8:N21)</f>
        <v>377122453</v>
      </c>
      <c r="O37" s="84">
        <f>SUM(O8:O21)</f>
        <v>29609628</v>
      </c>
      <c r="P37" s="98">
        <f>AVERAGEA(P8:P21)</f>
        <v>0.6737142857142857</v>
      </c>
      <c r="Q37" s="99">
        <f>AVERAGEA(Q8:Q21)</f>
        <v>0.6777857142857143</v>
      </c>
      <c r="R37" s="34"/>
      <c r="S37" s="6"/>
      <c r="T37" s="6"/>
      <c r="U37" s="6"/>
    </row>
    <row r="38" spans="1:21" ht="27" customHeight="1" thickBot="1">
      <c r="A38" s="82" t="s">
        <v>113</v>
      </c>
      <c r="B38" s="88"/>
      <c r="C38" s="84">
        <f aca="true" t="shared" si="3" ref="C38:H38">SUM(C22:C36)</f>
        <v>228627</v>
      </c>
      <c r="D38" s="84">
        <f t="shared" si="3"/>
        <v>232339</v>
      </c>
      <c r="E38" s="84">
        <f t="shared" si="3"/>
        <v>234898</v>
      </c>
      <c r="F38" s="84">
        <f t="shared" si="3"/>
        <v>237082</v>
      </c>
      <c r="G38" s="84">
        <f t="shared" si="3"/>
        <v>235401</v>
      </c>
      <c r="H38" s="84">
        <f t="shared" si="3"/>
        <v>233319</v>
      </c>
      <c r="I38" s="156">
        <f t="shared" si="0"/>
        <v>-0.8844482393872588</v>
      </c>
      <c r="J38" s="84">
        <f>SUM(J22:J36)</f>
        <v>236304</v>
      </c>
      <c r="K38" s="85" t="s">
        <v>102</v>
      </c>
      <c r="L38" s="89">
        <f>SUM(L22:L36)</f>
        <v>1744.38</v>
      </c>
      <c r="M38" s="87">
        <f t="shared" si="1"/>
        <v>133.75468647886353</v>
      </c>
      <c r="N38" s="84">
        <f>SUM(N22:N36)</f>
        <v>68242737</v>
      </c>
      <c r="O38" s="84">
        <f>SUM(O22:O36)</f>
        <v>5010763</v>
      </c>
      <c r="P38" s="98">
        <f>AVERAGEA(P22:P36)</f>
        <v>0.5002</v>
      </c>
      <c r="Q38" s="99">
        <f>AVERAGEA(Q22:Q36)</f>
        <v>0.5080666666666667</v>
      </c>
      <c r="R38" s="34"/>
      <c r="S38" s="6"/>
      <c r="T38" s="6"/>
      <c r="U38" s="6"/>
    </row>
    <row r="39" spans="1:21" ht="27" customHeight="1" thickBot="1">
      <c r="A39" s="82" t="s">
        <v>114</v>
      </c>
      <c r="B39" s="88"/>
      <c r="C39" s="84">
        <f aca="true" t="shared" si="4" ref="C39:H39">SUM(C8:C36)</f>
        <v>1747311</v>
      </c>
      <c r="D39" s="84">
        <f t="shared" si="4"/>
        <v>1792514</v>
      </c>
      <c r="E39" s="84">
        <f t="shared" si="4"/>
        <v>1841358</v>
      </c>
      <c r="F39" s="84">
        <f t="shared" si="4"/>
        <v>1857339</v>
      </c>
      <c r="G39" s="84">
        <f t="shared" si="4"/>
        <v>1866963</v>
      </c>
      <c r="H39" s="84">
        <f t="shared" si="4"/>
        <v>1854724</v>
      </c>
      <c r="I39" s="156">
        <f t="shared" si="0"/>
        <v>-0.6555566446683758</v>
      </c>
      <c r="J39" s="84">
        <f>SUM(J8:J36)</f>
        <v>1871619</v>
      </c>
      <c r="K39" s="85" t="s">
        <v>102</v>
      </c>
      <c r="L39" s="89">
        <f>SUM(L8:L36)</f>
        <v>5777.309999999999</v>
      </c>
      <c r="M39" s="87">
        <f t="shared" si="1"/>
        <v>321.0359146384737</v>
      </c>
      <c r="N39" s="84">
        <f>SUM(N8:N36)</f>
        <v>445365190</v>
      </c>
      <c r="O39" s="84">
        <f>SUM(O8:O36)</f>
        <v>34620391</v>
      </c>
      <c r="P39" s="98">
        <f>AVERAGEA(P8:P36)</f>
        <v>0.5839655172413792</v>
      </c>
      <c r="Q39" s="99">
        <f>AVERAGEA(Q8:Q36)</f>
        <v>0.5899999999999999</v>
      </c>
      <c r="R39" s="34"/>
      <c r="S39" s="6"/>
      <c r="T39" s="6"/>
      <c r="U39" s="6"/>
    </row>
    <row r="40" spans="1:21" ht="27" customHeight="1">
      <c r="A40" s="6"/>
      <c r="B40" s="6"/>
      <c r="D40" s="6"/>
      <c r="E40" s="6"/>
      <c r="F40" s="6"/>
      <c r="G40" s="6"/>
      <c r="H40" s="6"/>
      <c r="I40" s="6"/>
      <c r="J40" s="35"/>
      <c r="K40" s="6"/>
      <c r="L40" s="6"/>
      <c r="M40" s="6"/>
      <c r="N40" s="6"/>
      <c r="O40" s="6"/>
      <c r="P40" s="6"/>
      <c r="Q40" s="106" t="s">
        <v>32</v>
      </c>
      <c r="R40" s="6"/>
      <c r="S40" s="6"/>
      <c r="T40" s="6"/>
      <c r="U40" s="6"/>
    </row>
    <row r="41" ht="27" customHeight="1">
      <c r="J41" s="3"/>
    </row>
    <row r="42" ht="27" customHeight="1">
      <c r="J42" s="3"/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　決算状況総括表（１）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40"/>
  <sheetViews>
    <sheetView showGridLines="0" tabSelected="1" zoomScale="60" zoomScaleNormal="60" zoomScalePageLayoutView="0" workbookViewId="0" topLeftCell="A1">
      <pane xSplit="1" ySplit="7" topLeftCell="B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M37" sqref="M37:M39"/>
    </sheetView>
  </sheetViews>
  <sheetFormatPr defaultColWidth="14.66015625" defaultRowHeight="23.25" customHeight="1"/>
  <cols>
    <col min="1" max="1" width="14.16015625" style="0" customWidth="1"/>
    <col min="2" max="4" width="13.16015625" style="0" customWidth="1"/>
    <col min="5" max="6" width="12.66015625" style="0" customWidth="1"/>
    <col min="7" max="7" width="11.66015625" style="0" customWidth="1"/>
    <col min="8" max="11" width="12.66015625" style="0" customWidth="1"/>
    <col min="12" max="12" width="13.16015625" style="0" customWidth="1"/>
    <col min="13" max="13" width="12.66015625" style="0" customWidth="1"/>
    <col min="14" max="14" width="13.16015625" style="0" customWidth="1"/>
    <col min="15" max="15" width="11.66015625" style="0" customWidth="1"/>
    <col min="16" max="16" width="13.16015625" style="0" customWidth="1"/>
    <col min="17" max="17" width="11.66015625" style="0" customWidth="1"/>
  </cols>
  <sheetData>
    <row r="1" spans="1:17" ht="27" customHeight="1">
      <c r="A1" s="6" t="s">
        <v>33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33" ht="27" customHeight="1" thickBot="1">
      <c r="A2" s="7"/>
      <c r="B2" s="7"/>
      <c r="C2" s="7"/>
      <c r="D2" s="7"/>
      <c r="E2" s="7"/>
      <c r="F2" s="7"/>
      <c r="G2" s="7"/>
      <c r="H2" s="7"/>
      <c r="I2" s="8"/>
      <c r="J2" s="7"/>
      <c r="K2" s="7"/>
      <c r="L2" s="8"/>
      <c r="M2" s="7"/>
      <c r="N2" s="7"/>
      <c r="O2" s="7"/>
      <c r="P2" s="8"/>
      <c r="Q2" s="8" t="s">
        <v>64</v>
      </c>
      <c r="AC2">
        <v>70</v>
      </c>
      <c r="AD2">
        <v>50</v>
      </c>
      <c r="AE2">
        <v>51</v>
      </c>
      <c r="AF2">
        <v>5</v>
      </c>
      <c r="AG2">
        <v>6</v>
      </c>
    </row>
    <row r="3" spans="1:18" s="4" customFormat="1" ht="27" customHeight="1">
      <c r="A3" s="118"/>
      <c r="B3" s="119"/>
      <c r="C3" s="10"/>
      <c r="D3" s="10"/>
      <c r="E3" s="10"/>
      <c r="F3" s="10"/>
      <c r="G3" s="28"/>
      <c r="H3" s="10"/>
      <c r="I3" s="10"/>
      <c r="J3" s="11"/>
      <c r="K3" s="10"/>
      <c r="L3" s="12"/>
      <c r="M3" s="104"/>
      <c r="N3" s="103"/>
      <c r="O3" s="133"/>
      <c r="P3" s="103"/>
      <c r="Q3" s="134"/>
      <c r="R3" s="135"/>
    </row>
    <row r="4" spans="1:18" s="4" customFormat="1" ht="27" customHeight="1">
      <c r="A4" s="120"/>
      <c r="B4" s="121" t="s">
        <v>34</v>
      </c>
      <c r="C4" s="14" t="s">
        <v>35</v>
      </c>
      <c r="D4" s="14" t="s">
        <v>36</v>
      </c>
      <c r="E4" s="14" t="s">
        <v>37</v>
      </c>
      <c r="F4" s="14" t="s">
        <v>115</v>
      </c>
      <c r="G4" s="14" t="s">
        <v>108</v>
      </c>
      <c r="H4" s="14" t="s">
        <v>38</v>
      </c>
      <c r="I4" s="14" t="s">
        <v>39</v>
      </c>
      <c r="J4" s="15" t="s">
        <v>40</v>
      </c>
      <c r="K4" s="14" t="s">
        <v>39</v>
      </c>
      <c r="L4" s="16" t="s">
        <v>41</v>
      </c>
      <c r="M4" s="16" t="s">
        <v>63</v>
      </c>
      <c r="N4" s="9"/>
      <c r="O4" s="132" t="s">
        <v>118</v>
      </c>
      <c r="P4" s="9"/>
      <c r="Q4" s="136" t="s">
        <v>121</v>
      </c>
      <c r="R4" s="135"/>
    </row>
    <row r="5" spans="1:18" s="4" customFormat="1" ht="27" customHeight="1">
      <c r="A5" s="122" t="s">
        <v>80</v>
      </c>
      <c r="B5" s="105"/>
      <c r="C5" s="10"/>
      <c r="D5" s="14" t="s">
        <v>42</v>
      </c>
      <c r="E5" s="14" t="s">
        <v>43</v>
      </c>
      <c r="F5" s="14" t="s">
        <v>44</v>
      </c>
      <c r="G5" s="14" t="s">
        <v>109</v>
      </c>
      <c r="H5" s="10"/>
      <c r="I5" s="10"/>
      <c r="J5" s="17"/>
      <c r="K5" s="14" t="s">
        <v>45</v>
      </c>
      <c r="L5" s="16" t="s">
        <v>46</v>
      </c>
      <c r="M5" s="150" t="s">
        <v>123</v>
      </c>
      <c r="N5" s="13" t="s">
        <v>48</v>
      </c>
      <c r="O5" s="16" t="s">
        <v>117</v>
      </c>
      <c r="P5" s="13" t="s">
        <v>49</v>
      </c>
      <c r="Q5" s="137" t="s">
        <v>120</v>
      </c>
      <c r="R5" s="135"/>
    </row>
    <row r="6" spans="1:18" s="4" customFormat="1" ht="27" customHeight="1">
      <c r="A6" s="120"/>
      <c r="B6" s="105"/>
      <c r="C6" s="10"/>
      <c r="D6" s="10"/>
      <c r="E6" s="10"/>
      <c r="F6" s="10"/>
      <c r="G6" s="14" t="s">
        <v>111</v>
      </c>
      <c r="H6" s="10"/>
      <c r="I6" s="10"/>
      <c r="J6" s="17"/>
      <c r="K6" s="10"/>
      <c r="L6" s="16" t="s">
        <v>47</v>
      </c>
      <c r="M6" s="139"/>
      <c r="N6" s="105"/>
      <c r="O6" s="16" t="s">
        <v>126</v>
      </c>
      <c r="P6" s="9"/>
      <c r="Q6" s="137" t="s">
        <v>119</v>
      </c>
      <c r="R6" s="135"/>
    </row>
    <row r="7" spans="1:18" s="4" customFormat="1" ht="27" customHeight="1" thickBot="1">
      <c r="A7" s="123"/>
      <c r="B7" s="124" t="s">
        <v>81</v>
      </c>
      <c r="C7" s="21" t="s">
        <v>82</v>
      </c>
      <c r="D7" s="21" t="s">
        <v>83</v>
      </c>
      <c r="E7" s="21" t="s">
        <v>84</v>
      </c>
      <c r="F7" s="21" t="s">
        <v>85</v>
      </c>
      <c r="G7" s="21" t="s">
        <v>110</v>
      </c>
      <c r="H7" s="21" t="s">
        <v>86</v>
      </c>
      <c r="I7" s="21" t="s">
        <v>87</v>
      </c>
      <c r="J7" s="22" t="s">
        <v>88</v>
      </c>
      <c r="K7" s="21" t="s">
        <v>89</v>
      </c>
      <c r="L7" s="23"/>
      <c r="M7" s="23" t="s">
        <v>50</v>
      </c>
      <c r="N7" s="20" t="s">
        <v>90</v>
      </c>
      <c r="O7" s="23" t="s">
        <v>50</v>
      </c>
      <c r="P7" s="20" t="s">
        <v>116</v>
      </c>
      <c r="Q7" s="144" t="s">
        <v>50</v>
      </c>
      <c r="R7" s="135"/>
    </row>
    <row r="8" spans="1:18" ht="27" customHeight="1">
      <c r="A8" s="125" t="s">
        <v>9</v>
      </c>
      <c r="B8" s="126">
        <v>102193071</v>
      </c>
      <c r="C8" s="110">
        <v>100133011</v>
      </c>
      <c r="D8" s="110">
        <v>2060060</v>
      </c>
      <c r="E8" s="110">
        <v>511589</v>
      </c>
      <c r="F8" s="110">
        <v>1548471</v>
      </c>
      <c r="G8" s="113">
        <v>2.3</v>
      </c>
      <c r="H8" s="110">
        <v>-1663678</v>
      </c>
      <c r="I8" s="110">
        <v>1635582</v>
      </c>
      <c r="J8" s="111">
        <v>3866</v>
      </c>
      <c r="K8" s="110">
        <v>29611</v>
      </c>
      <c r="L8" s="112">
        <v>-53841</v>
      </c>
      <c r="M8" s="140">
        <v>92.7</v>
      </c>
      <c r="N8" s="114">
        <v>27168740</v>
      </c>
      <c r="O8" s="140">
        <v>40.9</v>
      </c>
      <c r="P8" s="114">
        <v>92083428</v>
      </c>
      <c r="Q8" s="145">
        <v>138.5</v>
      </c>
      <c r="R8" s="138"/>
    </row>
    <row r="9" spans="1:18" ht="27" customHeight="1">
      <c r="A9" s="127" t="s">
        <v>10</v>
      </c>
      <c r="B9" s="128">
        <v>103902741</v>
      </c>
      <c r="C9" s="44">
        <v>101361668</v>
      </c>
      <c r="D9" s="44">
        <v>2541073</v>
      </c>
      <c r="E9" s="44">
        <v>586756</v>
      </c>
      <c r="F9" s="44">
        <v>1954317</v>
      </c>
      <c r="G9" s="107">
        <v>2.8</v>
      </c>
      <c r="H9" s="44">
        <v>-301207</v>
      </c>
      <c r="I9" s="44">
        <v>1117837</v>
      </c>
      <c r="J9" s="45">
        <v>3342</v>
      </c>
      <c r="K9" s="44">
        <v>20019</v>
      </c>
      <c r="L9" s="46">
        <v>799953</v>
      </c>
      <c r="M9" s="141">
        <v>86.9</v>
      </c>
      <c r="N9" s="2">
        <v>22507504</v>
      </c>
      <c r="O9" s="141">
        <v>32.4</v>
      </c>
      <c r="P9" s="2">
        <v>84813875</v>
      </c>
      <c r="Q9" s="146">
        <v>122</v>
      </c>
      <c r="R9" s="138"/>
    </row>
    <row r="10" spans="1:18" ht="27" customHeight="1">
      <c r="A10" s="127" t="s">
        <v>11</v>
      </c>
      <c r="B10" s="128">
        <v>46179724</v>
      </c>
      <c r="C10" s="44">
        <v>43640510</v>
      </c>
      <c r="D10" s="44">
        <v>2539214</v>
      </c>
      <c r="E10" s="44">
        <v>462793</v>
      </c>
      <c r="F10" s="44">
        <v>2076421</v>
      </c>
      <c r="G10" s="107">
        <v>7.1</v>
      </c>
      <c r="H10" s="44">
        <v>139383</v>
      </c>
      <c r="I10" s="44">
        <v>549293</v>
      </c>
      <c r="J10" s="45">
        <v>0</v>
      </c>
      <c r="K10" s="44">
        <v>0</v>
      </c>
      <c r="L10" s="46">
        <v>688676</v>
      </c>
      <c r="M10" s="141">
        <v>85.9</v>
      </c>
      <c r="N10" s="2">
        <v>17440620</v>
      </c>
      <c r="O10" s="141">
        <v>59.4</v>
      </c>
      <c r="P10" s="2">
        <v>48258679</v>
      </c>
      <c r="Q10" s="146">
        <v>164.2</v>
      </c>
      <c r="R10" s="138"/>
    </row>
    <row r="11" spans="1:18" ht="27" customHeight="1">
      <c r="A11" s="127" t="s">
        <v>12</v>
      </c>
      <c r="B11" s="128">
        <v>58214505</v>
      </c>
      <c r="C11" s="44">
        <v>56885105</v>
      </c>
      <c r="D11" s="44">
        <v>1329400</v>
      </c>
      <c r="E11" s="44">
        <v>99154</v>
      </c>
      <c r="F11" s="44">
        <v>1230246</v>
      </c>
      <c r="G11" s="107">
        <v>3.1</v>
      </c>
      <c r="H11" s="44">
        <v>192996</v>
      </c>
      <c r="I11" s="44">
        <v>550968</v>
      </c>
      <c r="J11" s="45">
        <v>169816</v>
      </c>
      <c r="K11" s="44">
        <v>114537</v>
      </c>
      <c r="L11" s="46">
        <v>799243</v>
      </c>
      <c r="M11" s="141">
        <v>90.9</v>
      </c>
      <c r="N11" s="2">
        <v>14638008</v>
      </c>
      <c r="O11" s="141">
        <v>36.7</v>
      </c>
      <c r="P11" s="2">
        <v>50234256</v>
      </c>
      <c r="Q11" s="146">
        <v>126</v>
      </c>
      <c r="R11" s="138"/>
    </row>
    <row r="12" spans="1:18" ht="27" customHeight="1">
      <c r="A12" s="127" t="s">
        <v>13</v>
      </c>
      <c r="B12" s="128">
        <v>47655444</v>
      </c>
      <c r="C12" s="44">
        <v>46140408</v>
      </c>
      <c r="D12" s="44">
        <v>1515036</v>
      </c>
      <c r="E12" s="44">
        <v>162111</v>
      </c>
      <c r="F12" s="44">
        <v>1352925</v>
      </c>
      <c r="G12" s="107">
        <v>4.6</v>
      </c>
      <c r="H12" s="44">
        <v>133913</v>
      </c>
      <c r="I12" s="44">
        <v>615890</v>
      </c>
      <c r="J12" s="45">
        <v>355</v>
      </c>
      <c r="K12" s="44">
        <v>800039</v>
      </c>
      <c r="L12" s="46">
        <v>-49881</v>
      </c>
      <c r="M12" s="141">
        <v>97.2</v>
      </c>
      <c r="N12" s="2">
        <v>6620829</v>
      </c>
      <c r="O12" s="141">
        <v>22.5</v>
      </c>
      <c r="P12" s="2">
        <v>53130724</v>
      </c>
      <c r="Q12" s="146">
        <v>180.5</v>
      </c>
      <c r="R12" s="138"/>
    </row>
    <row r="13" spans="1:18" ht="27" customHeight="1">
      <c r="A13" s="127" t="s">
        <v>15</v>
      </c>
      <c r="B13" s="128">
        <v>60602734</v>
      </c>
      <c r="C13" s="44">
        <v>59133806</v>
      </c>
      <c r="D13" s="44">
        <v>1468928</v>
      </c>
      <c r="E13" s="44">
        <v>238608</v>
      </c>
      <c r="F13" s="44">
        <v>1230320</v>
      </c>
      <c r="G13" s="107">
        <v>3.4</v>
      </c>
      <c r="H13" s="44">
        <v>-2118477</v>
      </c>
      <c r="I13" s="44">
        <v>19722</v>
      </c>
      <c r="J13" s="45">
        <v>42955</v>
      </c>
      <c r="K13" s="44">
        <v>0</v>
      </c>
      <c r="L13" s="46">
        <v>-2055800</v>
      </c>
      <c r="M13" s="141">
        <v>91.5</v>
      </c>
      <c r="N13" s="2">
        <v>13779056</v>
      </c>
      <c r="O13" s="141">
        <v>37.7</v>
      </c>
      <c r="P13" s="2">
        <v>46659335</v>
      </c>
      <c r="Q13" s="146">
        <v>127.7</v>
      </c>
      <c r="R13" s="138"/>
    </row>
    <row r="14" spans="1:18" ht="27" customHeight="1">
      <c r="A14" s="127" t="s">
        <v>16</v>
      </c>
      <c r="B14" s="128">
        <v>27334969</v>
      </c>
      <c r="C14" s="44">
        <v>27298244</v>
      </c>
      <c r="D14" s="44">
        <v>36725</v>
      </c>
      <c r="E14" s="44">
        <v>2289</v>
      </c>
      <c r="F14" s="44">
        <v>34436</v>
      </c>
      <c r="G14" s="107">
        <v>0.2</v>
      </c>
      <c r="H14" s="44">
        <v>-319151</v>
      </c>
      <c r="I14" s="44">
        <v>177002</v>
      </c>
      <c r="J14" s="45">
        <v>8805</v>
      </c>
      <c r="K14" s="44">
        <v>266000</v>
      </c>
      <c r="L14" s="46">
        <v>-399344</v>
      </c>
      <c r="M14" s="141">
        <v>99</v>
      </c>
      <c r="N14" s="2">
        <v>2457403</v>
      </c>
      <c r="O14" s="141">
        <v>15.9</v>
      </c>
      <c r="P14" s="2">
        <v>31296722</v>
      </c>
      <c r="Q14" s="146">
        <v>202</v>
      </c>
      <c r="R14" s="138"/>
    </row>
    <row r="15" spans="1:18" ht="27" customHeight="1">
      <c r="A15" s="127" t="s">
        <v>17</v>
      </c>
      <c r="B15" s="128">
        <v>10613739</v>
      </c>
      <c r="C15" s="44">
        <v>10299773</v>
      </c>
      <c r="D15" s="44">
        <v>313966</v>
      </c>
      <c r="E15" s="44">
        <v>64003</v>
      </c>
      <c r="F15" s="44">
        <v>249963</v>
      </c>
      <c r="G15" s="107">
        <v>4.3</v>
      </c>
      <c r="H15" s="44">
        <v>-93026</v>
      </c>
      <c r="I15" s="44">
        <v>565481</v>
      </c>
      <c r="J15" s="45">
        <v>155400</v>
      </c>
      <c r="K15" s="44">
        <v>754237</v>
      </c>
      <c r="L15" s="46">
        <v>-126382</v>
      </c>
      <c r="M15" s="141">
        <v>95.9</v>
      </c>
      <c r="N15" s="2">
        <v>2386507</v>
      </c>
      <c r="O15" s="141">
        <v>40.6</v>
      </c>
      <c r="P15" s="2">
        <v>10560460</v>
      </c>
      <c r="Q15" s="146">
        <v>179.9</v>
      </c>
      <c r="R15" s="138"/>
    </row>
    <row r="16" spans="1:18" ht="27" customHeight="1">
      <c r="A16" s="127" t="s">
        <v>18</v>
      </c>
      <c r="B16" s="128">
        <v>21541518</v>
      </c>
      <c r="C16" s="44">
        <v>20455932</v>
      </c>
      <c r="D16" s="44">
        <v>1085586</v>
      </c>
      <c r="E16" s="44">
        <v>87868</v>
      </c>
      <c r="F16" s="44">
        <v>997718</v>
      </c>
      <c r="G16" s="107">
        <v>7.6</v>
      </c>
      <c r="H16" s="44">
        <v>-460469</v>
      </c>
      <c r="I16" s="44">
        <v>5277</v>
      </c>
      <c r="J16" s="45">
        <v>0</v>
      </c>
      <c r="K16" s="44">
        <v>1337500</v>
      </c>
      <c r="L16" s="46">
        <v>-1792692</v>
      </c>
      <c r="M16" s="141">
        <v>93.5</v>
      </c>
      <c r="N16" s="2">
        <v>8888711</v>
      </c>
      <c r="O16" s="141">
        <v>67.9</v>
      </c>
      <c r="P16" s="2">
        <v>18128481</v>
      </c>
      <c r="Q16" s="146">
        <v>138.5</v>
      </c>
      <c r="R16" s="138"/>
    </row>
    <row r="17" spans="1:18" ht="27" customHeight="1">
      <c r="A17" s="127" t="s">
        <v>19</v>
      </c>
      <c r="B17" s="128">
        <v>11640931</v>
      </c>
      <c r="C17" s="44">
        <v>11237352</v>
      </c>
      <c r="D17" s="44">
        <v>403579</v>
      </c>
      <c r="E17" s="44">
        <v>22830</v>
      </c>
      <c r="F17" s="44">
        <v>380749</v>
      </c>
      <c r="G17" s="107">
        <v>6.2</v>
      </c>
      <c r="H17" s="44">
        <v>-14791</v>
      </c>
      <c r="I17" s="44">
        <v>651</v>
      </c>
      <c r="J17" s="45">
        <v>67969</v>
      </c>
      <c r="K17" s="44">
        <v>0</v>
      </c>
      <c r="L17" s="46">
        <v>53829</v>
      </c>
      <c r="M17" s="141">
        <v>88.2</v>
      </c>
      <c r="N17" s="2">
        <v>1179448</v>
      </c>
      <c r="O17" s="141">
        <v>19.2</v>
      </c>
      <c r="P17" s="2">
        <v>12640875</v>
      </c>
      <c r="Q17" s="146">
        <v>205.5</v>
      </c>
      <c r="R17" s="138"/>
    </row>
    <row r="18" spans="1:18" ht="27" customHeight="1">
      <c r="A18" s="127" t="s">
        <v>20</v>
      </c>
      <c r="B18" s="128">
        <v>13922939</v>
      </c>
      <c r="C18" s="44">
        <v>13197459</v>
      </c>
      <c r="D18" s="44">
        <v>725480</v>
      </c>
      <c r="E18" s="44">
        <v>128352</v>
      </c>
      <c r="F18" s="44">
        <v>597128</v>
      </c>
      <c r="G18" s="107">
        <v>8.5</v>
      </c>
      <c r="H18" s="44">
        <v>208181</v>
      </c>
      <c r="I18" s="44">
        <v>3629</v>
      </c>
      <c r="J18" s="45">
        <v>331620</v>
      </c>
      <c r="K18" s="44">
        <v>0</v>
      </c>
      <c r="L18" s="46">
        <v>543430</v>
      </c>
      <c r="M18" s="141">
        <v>82.2</v>
      </c>
      <c r="N18" s="2">
        <v>4827477</v>
      </c>
      <c r="O18" s="141">
        <v>69</v>
      </c>
      <c r="P18" s="2">
        <v>13281598</v>
      </c>
      <c r="Q18" s="146">
        <v>189.9</v>
      </c>
      <c r="R18" s="138"/>
    </row>
    <row r="19" spans="1:18" ht="27" customHeight="1">
      <c r="A19" s="127" t="s">
        <v>52</v>
      </c>
      <c r="B19" s="128">
        <v>22588888</v>
      </c>
      <c r="C19" s="44">
        <v>21056553</v>
      </c>
      <c r="D19" s="44">
        <v>1532335</v>
      </c>
      <c r="E19" s="44">
        <v>99060</v>
      </c>
      <c r="F19" s="44">
        <v>1433275</v>
      </c>
      <c r="G19" s="107">
        <v>10.5</v>
      </c>
      <c r="H19" s="44">
        <v>-245750</v>
      </c>
      <c r="I19" s="44">
        <v>1749361</v>
      </c>
      <c r="J19" s="45">
        <v>0</v>
      </c>
      <c r="K19" s="44">
        <v>0</v>
      </c>
      <c r="L19" s="46">
        <v>1503611</v>
      </c>
      <c r="M19" s="141">
        <v>79.6</v>
      </c>
      <c r="N19" s="2">
        <v>14744067</v>
      </c>
      <c r="O19" s="141">
        <v>107.9</v>
      </c>
      <c r="P19" s="2">
        <v>19804884</v>
      </c>
      <c r="Q19" s="146">
        <v>145</v>
      </c>
      <c r="R19" s="138"/>
    </row>
    <row r="20" spans="1:18" ht="27" customHeight="1">
      <c r="A20" s="127" t="s">
        <v>57</v>
      </c>
      <c r="B20" s="128">
        <v>26641516</v>
      </c>
      <c r="C20" s="44">
        <v>25641179</v>
      </c>
      <c r="D20" s="44">
        <v>1000337</v>
      </c>
      <c r="E20" s="44">
        <v>341865</v>
      </c>
      <c r="F20" s="44">
        <v>658472</v>
      </c>
      <c r="G20" s="107">
        <v>4</v>
      </c>
      <c r="H20" s="44">
        <v>-48103</v>
      </c>
      <c r="I20" s="44">
        <v>531371</v>
      </c>
      <c r="J20" s="45">
        <v>80</v>
      </c>
      <c r="K20" s="44">
        <v>530869</v>
      </c>
      <c r="L20" s="46">
        <v>-47521</v>
      </c>
      <c r="M20" s="141">
        <v>90.2</v>
      </c>
      <c r="N20" s="2">
        <v>7663484</v>
      </c>
      <c r="O20" s="141">
        <v>46.7</v>
      </c>
      <c r="P20" s="2">
        <v>30915574</v>
      </c>
      <c r="Q20" s="146">
        <v>188.4</v>
      </c>
      <c r="R20" s="138"/>
    </row>
    <row r="21" spans="1:18" ht="27" customHeight="1" thickBot="1">
      <c r="A21" s="19" t="s">
        <v>58</v>
      </c>
      <c r="B21" s="129">
        <v>44171334</v>
      </c>
      <c r="C21" s="115">
        <v>42898247</v>
      </c>
      <c r="D21" s="115">
        <v>1273087</v>
      </c>
      <c r="E21" s="115">
        <v>182601</v>
      </c>
      <c r="F21" s="115">
        <v>1090486</v>
      </c>
      <c r="G21" s="109">
        <v>3.9</v>
      </c>
      <c r="H21" s="115">
        <v>5439</v>
      </c>
      <c r="I21" s="115">
        <v>614850</v>
      </c>
      <c r="J21" s="116">
        <v>0</v>
      </c>
      <c r="K21" s="115">
        <v>700000</v>
      </c>
      <c r="L21" s="117">
        <v>-79711</v>
      </c>
      <c r="M21" s="142">
        <v>93.2</v>
      </c>
      <c r="N21" s="5">
        <v>12163219</v>
      </c>
      <c r="O21" s="142">
        <v>43.2</v>
      </c>
      <c r="P21" s="5">
        <v>57709581</v>
      </c>
      <c r="Q21" s="147">
        <v>204.8</v>
      </c>
      <c r="R21" s="138"/>
    </row>
    <row r="22" spans="1:18" ht="27" customHeight="1">
      <c r="A22" s="125" t="s">
        <v>21</v>
      </c>
      <c r="B22" s="126">
        <v>2839385</v>
      </c>
      <c r="C22" s="110">
        <v>2640395</v>
      </c>
      <c r="D22" s="110">
        <v>198990</v>
      </c>
      <c r="E22" s="110">
        <v>42625</v>
      </c>
      <c r="F22" s="110">
        <v>156365</v>
      </c>
      <c r="G22" s="113">
        <v>7.7</v>
      </c>
      <c r="H22" s="110">
        <v>-29331</v>
      </c>
      <c r="I22" s="110">
        <v>114917</v>
      </c>
      <c r="J22" s="111">
        <v>0</v>
      </c>
      <c r="K22" s="110">
        <v>0</v>
      </c>
      <c r="L22" s="112">
        <v>85586</v>
      </c>
      <c r="M22" s="140">
        <v>82.9</v>
      </c>
      <c r="N22" s="114">
        <v>3643140</v>
      </c>
      <c r="O22" s="140">
        <v>179.1</v>
      </c>
      <c r="P22" s="114">
        <v>1546014</v>
      </c>
      <c r="Q22" s="145">
        <v>76</v>
      </c>
      <c r="R22" s="138"/>
    </row>
    <row r="23" spans="1:18" ht="27" customHeight="1">
      <c r="A23" s="127" t="s">
        <v>22</v>
      </c>
      <c r="B23" s="128">
        <v>7938099</v>
      </c>
      <c r="C23" s="44">
        <v>7399225</v>
      </c>
      <c r="D23" s="44">
        <v>538874</v>
      </c>
      <c r="E23" s="44">
        <v>14261</v>
      </c>
      <c r="F23" s="44">
        <v>524613</v>
      </c>
      <c r="G23" s="107">
        <v>9.7</v>
      </c>
      <c r="H23" s="44">
        <v>20813</v>
      </c>
      <c r="I23" s="44">
        <v>1566</v>
      </c>
      <c r="J23" s="45">
        <v>0</v>
      </c>
      <c r="K23" s="44">
        <v>0</v>
      </c>
      <c r="L23" s="46">
        <v>22379</v>
      </c>
      <c r="M23" s="141">
        <v>81.8</v>
      </c>
      <c r="N23" s="2">
        <v>3424223</v>
      </c>
      <c r="O23" s="141">
        <v>63.6</v>
      </c>
      <c r="P23" s="2">
        <v>5462348</v>
      </c>
      <c r="Q23" s="146">
        <v>101.5</v>
      </c>
      <c r="R23" s="138"/>
    </row>
    <row r="24" spans="1:18" ht="27" customHeight="1">
      <c r="A24" s="127" t="s">
        <v>23</v>
      </c>
      <c r="B24" s="128">
        <v>11566900</v>
      </c>
      <c r="C24" s="44">
        <v>10877583</v>
      </c>
      <c r="D24" s="44">
        <v>689317</v>
      </c>
      <c r="E24" s="44">
        <v>235814</v>
      </c>
      <c r="F24" s="44">
        <v>453503</v>
      </c>
      <c r="G24" s="107">
        <v>5.7</v>
      </c>
      <c r="H24" s="44">
        <v>263419</v>
      </c>
      <c r="I24" s="44">
        <v>3693</v>
      </c>
      <c r="J24" s="45">
        <v>0</v>
      </c>
      <c r="K24" s="44">
        <v>300000</v>
      </c>
      <c r="L24" s="46">
        <v>-32888</v>
      </c>
      <c r="M24" s="141">
        <v>86.2</v>
      </c>
      <c r="N24" s="2">
        <v>4949868</v>
      </c>
      <c r="O24" s="141">
        <v>62.2</v>
      </c>
      <c r="P24" s="2">
        <v>6283561</v>
      </c>
      <c r="Q24" s="146">
        <v>79</v>
      </c>
      <c r="R24" s="138"/>
    </row>
    <row r="25" spans="1:18" ht="27" customHeight="1">
      <c r="A25" s="127" t="s">
        <v>24</v>
      </c>
      <c r="B25" s="128">
        <v>4107986</v>
      </c>
      <c r="C25" s="44">
        <v>3899592</v>
      </c>
      <c r="D25" s="44">
        <v>208394</v>
      </c>
      <c r="E25" s="44">
        <v>27620</v>
      </c>
      <c r="F25" s="44">
        <v>180774</v>
      </c>
      <c r="G25" s="107">
        <v>6.7</v>
      </c>
      <c r="H25" s="44">
        <v>-2217</v>
      </c>
      <c r="I25" s="44">
        <v>420451</v>
      </c>
      <c r="J25" s="45">
        <v>0</v>
      </c>
      <c r="K25" s="44">
        <v>340000</v>
      </c>
      <c r="L25" s="46">
        <v>78234</v>
      </c>
      <c r="M25" s="141">
        <v>79.2</v>
      </c>
      <c r="N25" s="2">
        <v>1745756</v>
      </c>
      <c r="O25" s="141">
        <v>64.7</v>
      </c>
      <c r="P25" s="2">
        <v>3329953</v>
      </c>
      <c r="Q25" s="146">
        <v>123.5</v>
      </c>
      <c r="R25" s="138"/>
    </row>
    <row r="26" spans="1:18" ht="27" customHeight="1">
      <c r="A26" s="127" t="s">
        <v>25</v>
      </c>
      <c r="B26" s="128">
        <v>6276925</v>
      </c>
      <c r="C26" s="44">
        <v>5935164</v>
      </c>
      <c r="D26" s="44">
        <v>341761</v>
      </c>
      <c r="E26" s="44">
        <v>0</v>
      </c>
      <c r="F26" s="44">
        <v>341761</v>
      </c>
      <c r="G26" s="107">
        <v>7.7</v>
      </c>
      <c r="H26" s="44">
        <v>1044</v>
      </c>
      <c r="I26" s="44">
        <v>115609</v>
      </c>
      <c r="J26" s="45">
        <v>0</v>
      </c>
      <c r="K26" s="44">
        <v>0</v>
      </c>
      <c r="L26" s="46">
        <v>116653</v>
      </c>
      <c r="M26" s="141">
        <v>79.6</v>
      </c>
      <c r="N26" s="2">
        <v>20839938</v>
      </c>
      <c r="O26" s="141">
        <v>468</v>
      </c>
      <c r="P26" s="2">
        <v>345039</v>
      </c>
      <c r="Q26" s="146">
        <v>7.7</v>
      </c>
      <c r="R26" s="138"/>
    </row>
    <row r="27" spans="1:18" ht="27" customHeight="1">
      <c r="A27" s="127" t="s">
        <v>26</v>
      </c>
      <c r="B27" s="128">
        <v>8120495</v>
      </c>
      <c r="C27" s="44">
        <v>7226336</v>
      </c>
      <c r="D27" s="44">
        <v>894159</v>
      </c>
      <c r="E27" s="44">
        <v>501980</v>
      </c>
      <c r="F27" s="44">
        <v>392179</v>
      </c>
      <c r="G27" s="107">
        <v>7.4</v>
      </c>
      <c r="H27" s="44">
        <v>90444</v>
      </c>
      <c r="I27" s="44">
        <v>152701</v>
      </c>
      <c r="J27" s="45">
        <v>0</v>
      </c>
      <c r="K27" s="44">
        <v>0</v>
      </c>
      <c r="L27" s="46">
        <v>243145</v>
      </c>
      <c r="M27" s="141">
        <v>80</v>
      </c>
      <c r="N27" s="2">
        <v>3773703</v>
      </c>
      <c r="O27" s="141">
        <v>71</v>
      </c>
      <c r="P27" s="2">
        <v>7104976</v>
      </c>
      <c r="Q27" s="146">
        <v>133.7</v>
      </c>
      <c r="R27" s="138"/>
    </row>
    <row r="28" spans="1:18" ht="27" customHeight="1">
      <c r="A28" s="127" t="s">
        <v>27</v>
      </c>
      <c r="B28" s="128">
        <v>8259503</v>
      </c>
      <c r="C28" s="44">
        <v>7732555</v>
      </c>
      <c r="D28" s="44">
        <v>526948</v>
      </c>
      <c r="E28" s="44">
        <v>53833</v>
      </c>
      <c r="F28" s="44">
        <v>473115</v>
      </c>
      <c r="G28" s="107">
        <v>9.4</v>
      </c>
      <c r="H28" s="44">
        <v>-18588</v>
      </c>
      <c r="I28" s="44">
        <v>53548</v>
      </c>
      <c r="J28" s="45">
        <v>0</v>
      </c>
      <c r="K28" s="44">
        <v>400000</v>
      </c>
      <c r="L28" s="46">
        <v>-365040</v>
      </c>
      <c r="M28" s="141">
        <v>82.6</v>
      </c>
      <c r="N28" s="2">
        <v>2547453</v>
      </c>
      <c r="O28" s="141">
        <v>50.4</v>
      </c>
      <c r="P28" s="2">
        <v>8056007</v>
      </c>
      <c r="Q28" s="146">
        <v>159.2</v>
      </c>
      <c r="R28" s="138"/>
    </row>
    <row r="29" spans="1:18" ht="27" customHeight="1">
      <c r="A29" s="127" t="s">
        <v>28</v>
      </c>
      <c r="B29" s="128">
        <v>9029782</v>
      </c>
      <c r="C29" s="44">
        <v>8662474</v>
      </c>
      <c r="D29" s="44">
        <v>367308</v>
      </c>
      <c r="E29" s="44">
        <v>181659</v>
      </c>
      <c r="F29" s="44">
        <v>185649</v>
      </c>
      <c r="G29" s="107">
        <v>3.9</v>
      </c>
      <c r="H29" s="44">
        <v>20596</v>
      </c>
      <c r="I29" s="44">
        <v>34981</v>
      </c>
      <c r="J29" s="45">
        <v>0</v>
      </c>
      <c r="K29" s="44">
        <v>0</v>
      </c>
      <c r="L29" s="46">
        <v>55577</v>
      </c>
      <c r="M29" s="141">
        <v>84.7</v>
      </c>
      <c r="N29" s="2">
        <v>3742957</v>
      </c>
      <c r="O29" s="141">
        <v>78.8</v>
      </c>
      <c r="P29" s="2">
        <v>8835284</v>
      </c>
      <c r="Q29" s="146">
        <v>186</v>
      </c>
      <c r="R29" s="138"/>
    </row>
    <row r="30" spans="1:18" ht="27" customHeight="1">
      <c r="A30" s="127" t="s">
        <v>29</v>
      </c>
      <c r="B30" s="128">
        <v>5238283</v>
      </c>
      <c r="C30" s="44">
        <v>4955225</v>
      </c>
      <c r="D30" s="44">
        <v>283058</v>
      </c>
      <c r="E30" s="44">
        <v>108944</v>
      </c>
      <c r="F30" s="44">
        <v>174114</v>
      </c>
      <c r="G30" s="107">
        <v>4.6</v>
      </c>
      <c r="H30" s="44">
        <v>22298</v>
      </c>
      <c r="I30" s="44">
        <v>51429</v>
      </c>
      <c r="J30" s="45">
        <v>0</v>
      </c>
      <c r="K30" s="44">
        <v>0</v>
      </c>
      <c r="L30" s="46">
        <v>73727</v>
      </c>
      <c r="M30" s="141">
        <v>79.1</v>
      </c>
      <c r="N30" s="2">
        <v>2384576</v>
      </c>
      <c r="O30" s="141">
        <v>62.7</v>
      </c>
      <c r="P30" s="2">
        <v>3893500</v>
      </c>
      <c r="Q30" s="146">
        <v>102.4</v>
      </c>
      <c r="R30" s="138"/>
    </row>
    <row r="31" spans="1:18" ht="27" customHeight="1">
      <c r="A31" s="127" t="s">
        <v>55</v>
      </c>
      <c r="B31" s="128">
        <v>3922264</v>
      </c>
      <c r="C31" s="44">
        <v>3727613</v>
      </c>
      <c r="D31" s="44">
        <v>194651</v>
      </c>
      <c r="E31" s="44">
        <v>38852</v>
      </c>
      <c r="F31" s="44">
        <v>155799</v>
      </c>
      <c r="G31" s="107">
        <v>6.2</v>
      </c>
      <c r="H31" s="44">
        <v>13780</v>
      </c>
      <c r="I31" s="44">
        <v>200530</v>
      </c>
      <c r="J31" s="45">
        <v>0</v>
      </c>
      <c r="K31" s="44">
        <v>222190</v>
      </c>
      <c r="L31" s="46">
        <v>-7880</v>
      </c>
      <c r="M31" s="141">
        <v>78.7</v>
      </c>
      <c r="N31" s="2">
        <v>3264834</v>
      </c>
      <c r="O31" s="141">
        <v>129.3</v>
      </c>
      <c r="P31" s="2">
        <v>3441933</v>
      </c>
      <c r="Q31" s="146">
        <v>136.4</v>
      </c>
      <c r="R31" s="138"/>
    </row>
    <row r="32" spans="1:18" ht="27" customHeight="1">
      <c r="A32" s="127" t="s">
        <v>56</v>
      </c>
      <c r="B32" s="128">
        <v>7426649</v>
      </c>
      <c r="C32" s="44">
        <v>7051353</v>
      </c>
      <c r="D32" s="44">
        <v>375296</v>
      </c>
      <c r="E32" s="44">
        <v>71249</v>
      </c>
      <c r="F32" s="44">
        <v>304047</v>
      </c>
      <c r="G32" s="107">
        <v>6.1</v>
      </c>
      <c r="H32" s="44">
        <v>-1065</v>
      </c>
      <c r="I32" s="44">
        <v>204570</v>
      </c>
      <c r="J32" s="45">
        <v>0</v>
      </c>
      <c r="K32" s="44">
        <v>20000</v>
      </c>
      <c r="L32" s="46">
        <v>183505</v>
      </c>
      <c r="M32" s="141">
        <v>86.2</v>
      </c>
      <c r="N32" s="2">
        <v>3637430</v>
      </c>
      <c r="O32" s="141">
        <v>73.3</v>
      </c>
      <c r="P32" s="2">
        <v>9674362</v>
      </c>
      <c r="Q32" s="146">
        <v>195</v>
      </c>
      <c r="R32" s="138"/>
    </row>
    <row r="33" spans="1:18" ht="27" customHeight="1">
      <c r="A33" s="127" t="s">
        <v>60</v>
      </c>
      <c r="B33" s="128">
        <v>8583414</v>
      </c>
      <c r="C33" s="44">
        <v>8225800</v>
      </c>
      <c r="D33" s="44">
        <v>357614</v>
      </c>
      <c r="E33" s="44">
        <v>20873</v>
      </c>
      <c r="F33" s="44">
        <v>336741</v>
      </c>
      <c r="G33" s="107">
        <v>5.6</v>
      </c>
      <c r="H33" s="44">
        <v>-103047</v>
      </c>
      <c r="I33" s="44">
        <v>38533</v>
      </c>
      <c r="J33" s="45">
        <v>0</v>
      </c>
      <c r="K33" s="44">
        <v>0</v>
      </c>
      <c r="L33" s="46">
        <v>-64514</v>
      </c>
      <c r="M33" s="141">
        <v>91</v>
      </c>
      <c r="N33" s="2">
        <v>5328654</v>
      </c>
      <c r="O33" s="141">
        <v>88.6</v>
      </c>
      <c r="P33" s="2">
        <v>11375845</v>
      </c>
      <c r="Q33" s="146">
        <v>189.2</v>
      </c>
      <c r="R33" s="138"/>
    </row>
    <row r="34" spans="1:18" ht="27" customHeight="1">
      <c r="A34" s="127" t="s">
        <v>61</v>
      </c>
      <c r="B34" s="128">
        <v>10718677</v>
      </c>
      <c r="C34" s="44">
        <v>10298402</v>
      </c>
      <c r="D34" s="44">
        <v>420275</v>
      </c>
      <c r="E34" s="44">
        <v>12448</v>
      </c>
      <c r="F34" s="44">
        <v>407827</v>
      </c>
      <c r="G34" s="107">
        <v>6.6</v>
      </c>
      <c r="H34" s="44">
        <v>49584</v>
      </c>
      <c r="I34" s="44">
        <v>321308</v>
      </c>
      <c r="J34" s="45">
        <v>0</v>
      </c>
      <c r="K34" s="44">
        <v>0</v>
      </c>
      <c r="L34" s="46">
        <v>370892</v>
      </c>
      <c r="M34" s="141">
        <v>80.3</v>
      </c>
      <c r="N34" s="2">
        <v>4823912</v>
      </c>
      <c r="O34" s="141">
        <v>78.6</v>
      </c>
      <c r="P34" s="2">
        <v>12426489</v>
      </c>
      <c r="Q34" s="146">
        <v>202.5</v>
      </c>
      <c r="R34" s="138"/>
    </row>
    <row r="35" spans="1:18" ht="27" customHeight="1">
      <c r="A35" s="127" t="s">
        <v>30</v>
      </c>
      <c r="B35" s="128">
        <v>5875214</v>
      </c>
      <c r="C35" s="44">
        <v>5179745</v>
      </c>
      <c r="D35" s="44">
        <v>695469</v>
      </c>
      <c r="E35" s="44">
        <v>87828</v>
      </c>
      <c r="F35" s="44">
        <v>607641</v>
      </c>
      <c r="G35" s="107">
        <v>19</v>
      </c>
      <c r="H35" s="44">
        <v>164501</v>
      </c>
      <c r="I35" s="44">
        <v>1966</v>
      </c>
      <c r="J35" s="45">
        <v>0</v>
      </c>
      <c r="K35" s="44">
        <v>231894</v>
      </c>
      <c r="L35" s="46">
        <v>-65427</v>
      </c>
      <c r="M35" s="141">
        <v>87.9</v>
      </c>
      <c r="N35" s="2">
        <v>1311424</v>
      </c>
      <c r="O35" s="141">
        <v>41.1</v>
      </c>
      <c r="P35" s="2">
        <v>4186583</v>
      </c>
      <c r="Q35" s="146">
        <v>131.2</v>
      </c>
      <c r="R35" s="138"/>
    </row>
    <row r="36" spans="1:18" ht="27" customHeight="1" thickBot="1">
      <c r="A36" s="19" t="s">
        <v>31</v>
      </c>
      <c r="B36" s="129">
        <v>7613010</v>
      </c>
      <c r="C36" s="115">
        <v>6996106</v>
      </c>
      <c r="D36" s="115">
        <v>616904</v>
      </c>
      <c r="E36" s="115">
        <v>166099</v>
      </c>
      <c r="F36" s="115">
        <v>450805</v>
      </c>
      <c r="G36" s="109">
        <v>11.4</v>
      </c>
      <c r="H36" s="115">
        <v>-115832</v>
      </c>
      <c r="I36" s="115">
        <v>1091</v>
      </c>
      <c r="J36" s="116">
        <v>0</v>
      </c>
      <c r="K36" s="115">
        <v>0</v>
      </c>
      <c r="L36" s="117">
        <v>-114741</v>
      </c>
      <c r="M36" s="142">
        <v>89.1</v>
      </c>
      <c r="N36" s="5">
        <v>2874892</v>
      </c>
      <c r="O36" s="142">
        <v>72.4</v>
      </c>
      <c r="P36" s="5">
        <v>7962754</v>
      </c>
      <c r="Q36" s="147">
        <v>200.6</v>
      </c>
      <c r="R36" s="138"/>
    </row>
    <row r="37" spans="1:18" ht="27" customHeight="1" thickBot="1">
      <c r="A37" s="82" t="s">
        <v>112</v>
      </c>
      <c r="B37" s="130">
        <f>SUM(B8:B21)</f>
        <v>597204053</v>
      </c>
      <c r="C37" s="47">
        <f>SUM(C8:C21)</f>
        <v>579379247</v>
      </c>
      <c r="D37" s="47">
        <f>SUM(D8:D21)</f>
        <v>17824806</v>
      </c>
      <c r="E37" s="47">
        <f>SUM(E8:E21)</f>
        <v>2989879</v>
      </c>
      <c r="F37" s="47">
        <f>SUM(F8:F21)</f>
        <v>14834927</v>
      </c>
      <c r="G37" s="108">
        <f>ROUND(F37/'1(1)'!N37*100,1)</f>
        <v>3.9</v>
      </c>
      <c r="H37" s="47">
        <f>SUM(H8:H21)</f>
        <v>-4584740</v>
      </c>
      <c r="I37" s="47">
        <f>SUM(I8:I21)</f>
        <v>8136914</v>
      </c>
      <c r="J37" s="48">
        <f>SUM(J8:J21)</f>
        <v>784208</v>
      </c>
      <c r="K37" s="47">
        <f>SUM(K8:K21)</f>
        <v>4552812</v>
      </c>
      <c r="L37" s="49">
        <f>SUM(L8:L21)</f>
        <v>-216430</v>
      </c>
      <c r="M37" s="143">
        <v>90.6</v>
      </c>
      <c r="N37" s="102">
        <f>SUM(N8:N21)</f>
        <v>156465073</v>
      </c>
      <c r="O37" s="143">
        <f>ROUND(N37/'1(1)'!N37*100,1)</f>
        <v>41.5</v>
      </c>
      <c r="P37" s="1">
        <f>SUM(P8:P21)</f>
        <v>569518472</v>
      </c>
      <c r="Q37" s="148">
        <f>ROUND(P37/'1(1)'!N37*100,1)</f>
        <v>151</v>
      </c>
      <c r="R37" s="138"/>
    </row>
    <row r="38" spans="1:18" ht="27" customHeight="1" thickBot="1">
      <c r="A38" s="82" t="s">
        <v>113</v>
      </c>
      <c r="B38" s="130">
        <f aca="true" t="shared" si="0" ref="B38:L38">SUM(B22:B36)</f>
        <v>107516586</v>
      </c>
      <c r="C38" s="47">
        <f t="shared" si="0"/>
        <v>100807568</v>
      </c>
      <c r="D38" s="47">
        <f t="shared" si="0"/>
        <v>6709018</v>
      </c>
      <c r="E38" s="47">
        <f t="shared" si="0"/>
        <v>1564085</v>
      </c>
      <c r="F38" s="47">
        <f>SUM(F22:F36)</f>
        <v>5144933</v>
      </c>
      <c r="G38" s="108">
        <f>ROUND(F38/'1(1)'!N38*100,1)</f>
        <v>7.5</v>
      </c>
      <c r="H38" s="47">
        <f t="shared" si="0"/>
        <v>376399</v>
      </c>
      <c r="I38" s="47">
        <f t="shared" si="0"/>
        <v>1716893</v>
      </c>
      <c r="J38" s="48">
        <f t="shared" si="0"/>
        <v>0</v>
      </c>
      <c r="K38" s="47">
        <f t="shared" si="0"/>
        <v>1514084</v>
      </c>
      <c r="L38" s="49">
        <f t="shared" si="0"/>
        <v>579208</v>
      </c>
      <c r="M38" s="143">
        <v>83.6</v>
      </c>
      <c r="N38" s="102">
        <f>SUM(N22:N36)</f>
        <v>68292760</v>
      </c>
      <c r="O38" s="143">
        <f>ROUND(N38/'1(1)'!N38*100,1)</f>
        <v>100.1</v>
      </c>
      <c r="P38" s="1">
        <f>SUM(P22:P36)</f>
        <v>93924648</v>
      </c>
      <c r="Q38" s="148">
        <f>ROUND(P38/'1(1)'!N38*100,1)</f>
        <v>137.6</v>
      </c>
      <c r="R38" s="138"/>
    </row>
    <row r="39" spans="1:18" ht="27" customHeight="1" thickBot="1">
      <c r="A39" s="82" t="s">
        <v>114</v>
      </c>
      <c r="B39" s="131">
        <f aca="true" t="shared" si="1" ref="B39:L39">SUM(B8:B36)</f>
        <v>704720639</v>
      </c>
      <c r="C39" s="50">
        <f t="shared" si="1"/>
        <v>680186815</v>
      </c>
      <c r="D39" s="50">
        <f t="shared" si="1"/>
        <v>24533824</v>
      </c>
      <c r="E39" s="50">
        <f t="shared" si="1"/>
        <v>4553964</v>
      </c>
      <c r="F39" s="50">
        <f t="shared" si="1"/>
        <v>19979860</v>
      </c>
      <c r="G39" s="149">
        <f>ROUND(F39/'1(1)'!N39*100,1)</f>
        <v>4.5</v>
      </c>
      <c r="H39" s="50">
        <f t="shared" si="1"/>
        <v>-4208341</v>
      </c>
      <c r="I39" s="50">
        <f t="shared" si="1"/>
        <v>9853807</v>
      </c>
      <c r="J39" s="51">
        <f t="shared" si="1"/>
        <v>784208</v>
      </c>
      <c r="K39" s="50">
        <f t="shared" si="1"/>
        <v>6066896</v>
      </c>
      <c r="L39" s="52">
        <f t="shared" si="1"/>
        <v>362778</v>
      </c>
      <c r="M39" s="143">
        <v>89.6</v>
      </c>
      <c r="N39" s="102">
        <f>SUM(N8:N36)</f>
        <v>224757833</v>
      </c>
      <c r="O39" s="143">
        <f>ROUND(N39/'1(1)'!N39*100,1)</f>
        <v>50.5</v>
      </c>
      <c r="P39" s="1">
        <f>SUM(P8:P36)</f>
        <v>663443120</v>
      </c>
      <c r="Q39" s="148">
        <f>ROUND(P39/'1(1)'!N39*100,1)</f>
        <v>149</v>
      </c>
      <c r="R39" s="138"/>
    </row>
    <row r="40" ht="27" customHeight="1">
      <c r="G40" s="6" t="s">
        <v>122</v>
      </c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　決算状況総括表（２）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2013-12-10T02:41:04Z</cp:lastPrinted>
  <dcterms:created xsi:type="dcterms:W3CDTF">2001-02-19T06:05:55Z</dcterms:created>
  <dcterms:modified xsi:type="dcterms:W3CDTF">2013-12-10T02:41:08Z</dcterms:modified>
  <cp:category/>
  <cp:version/>
  <cp:contentType/>
  <cp:contentStatus/>
</cp:coreProperties>
</file>