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tabRatio="599" activeTab="2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'下水（法適）損益'!$B$1:$L$29</definedName>
    <definedName name="_xlnm.Print_Area" localSheetId="0">'水道損益'!$B$1:$L$29</definedName>
    <definedName name="_xlnm.Print_Area" localSheetId="1">'病院損益'!$B$1:$K$28</definedName>
  </definedNames>
  <calcPr fullCalcOnLoad="1"/>
</workbook>
</file>

<file path=xl/sharedStrings.xml><?xml version="1.0" encoding="utf-8"?>
<sst xmlns="http://schemas.openxmlformats.org/spreadsheetml/2006/main" count="119" uniqueCount="61">
  <si>
    <t xml:space="preserve">        (A)</t>
  </si>
  <si>
    <t xml:space="preserve">        (B)</t>
  </si>
  <si>
    <t>　（単位：千円、％）</t>
  </si>
  <si>
    <t>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</si>
  <si>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</si>
  <si>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</si>
  <si>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</si>
  <si>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</si>
  <si>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</si>
  <si>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</si>
  <si>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</si>
  <si>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</si>
  <si>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</si>
  <si>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</si>
  <si>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</si>
  <si>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</si>
  <si>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</si>
  <si>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</si>
  <si>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</si>
  <si>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</si>
  <si>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</si>
  <si>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</si>
  <si>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</si>
  <si>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</si>
  <si>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</si>
  <si>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</si>
  <si>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</si>
  <si>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</si>
  <si>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</si>
  <si>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</si>
  <si>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</si>
  <si>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</si>
  <si>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</si>
  <si>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</si>
  <si>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</si>
  <si>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</si>
  <si>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>第10表　水道事業（法適用簡易水道事業を含む。）の損益収支状況</t>
  </si>
  <si>
    <t>C/A</t>
  </si>
  <si>
    <t xml:space="preserve"> B-A  (C)</t>
  </si>
  <si>
    <t>２１年度</t>
  </si>
  <si>
    <t>２１年度</t>
  </si>
  <si>
    <t>２２年度</t>
  </si>
  <si>
    <t>２２年度</t>
  </si>
  <si>
    <t>１９年度</t>
  </si>
  <si>
    <t>２０年度</t>
  </si>
  <si>
    <t>B-A  (C)</t>
  </si>
  <si>
    <t>C/A</t>
  </si>
  <si>
    <t xml:space="preserve"> 不良債務         i</t>
  </si>
  <si>
    <t>２３年度</t>
  </si>
  <si>
    <t>２３年度</t>
  </si>
  <si>
    <t xml:space="preserve">        (A)</t>
  </si>
  <si>
    <t>２４年度</t>
  </si>
  <si>
    <t>第11表　病院事業の損益収支状況</t>
  </si>
  <si>
    <t>１９年度</t>
  </si>
  <si>
    <t>２０年度</t>
  </si>
  <si>
    <t>２４年度</t>
  </si>
  <si>
    <t>B-A  (C)</t>
  </si>
  <si>
    <t>C/A</t>
  </si>
  <si>
    <r>
      <t>第12表　下水道事業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法適用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の損益収支状況</t>
    </r>
  </si>
  <si>
    <t>２５年度</t>
  </si>
  <si>
    <t>２５年度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</si>
</sst>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&quot;△&quot;#,##0;"/>
    <numFmt numFmtId="193" formatCode="#,##0.000;&quot;△ &quot;#,##0.00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0">
    <xf numFmtId="37" fontId="0" fillId="0" borderId="0" xfId="0" applyAlignment="1">
      <alignment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4" fontId="3" fillId="0" borderId="13" xfId="0" applyNumberFormat="1" applyFont="1" applyBorder="1" applyAlignment="1" applyProtection="1">
      <alignment/>
      <protection/>
    </xf>
    <xf numFmtId="184" fontId="3" fillId="0" borderId="14" xfId="0" applyNumberFormat="1" applyFont="1" applyBorder="1" applyAlignment="1" applyProtection="1">
      <alignment/>
      <protection/>
    </xf>
    <xf numFmtId="184" fontId="3" fillId="0" borderId="15" xfId="0" applyNumberFormat="1" applyFont="1" applyBorder="1" applyAlignment="1" applyProtection="1">
      <alignment/>
      <protection/>
    </xf>
    <xf numFmtId="184" fontId="3" fillId="0" borderId="13" xfId="0" applyNumberFormat="1" applyFont="1" applyFill="1" applyBorder="1" applyAlignment="1" applyProtection="1">
      <alignment/>
      <protection/>
    </xf>
    <xf numFmtId="184" fontId="3" fillId="0" borderId="14" xfId="0" applyNumberFormat="1" applyFont="1" applyFill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 horizontal="right"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0" xfId="0" applyBorder="1" applyAlignment="1" applyProtection="1" quotePrefix="1">
      <alignment horizontal="left"/>
      <protection/>
    </xf>
    <xf numFmtId="37" fontId="0" fillId="0" borderId="22" xfId="0" applyBorder="1" applyAlignment="1" applyProtection="1" quotePrefix="1">
      <alignment horizontal="left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184" fontId="3" fillId="0" borderId="18" xfId="0" applyNumberFormat="1" applyFont="1" applyFill="1" applyBorder="1" applyAlignment="1" applyProtection="1">
      <alignment/>
      <protection/>
    </xf>
    <xf numFmtId="184" fontId="3" fillId="0" borderId="24" xfId="0" applyNumberFormat="1" applyFont="1" applyFill="1" applyBorder="1" applyAlignment="1" applyProtection="1">
      <alignment/>
      <protection/>
    </xf>
    <xf numFmtId="184" fontId="3" fillId="0" borderId="11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184" fontId="3" fillId="0" borderId="18" xfId="0" applyNumberFormat="1" applyFont="1" applyBorder="1" applyAlignment="1" applyProtection="1">
      <alignment/>
      <protection/>
    </xf>
    <xf numFmtId="184" fontId="3" fillId="0" borderId="25" xfId="0" applyNumberFormat="1" applyFont="1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20" xfId="0" applyFont="1" applyBorder="1" applyAlignment="1" applyProtection="1" quotePrefix="1">
      <alignment horizontal="left"/>
      <protection/>
    </xf>
    <xf numFmtId="37" fontId="0" fillId="0" borderId="22" xfId="0" applyFont="1" applyBorder="1" applyAlignment="1" applyProtection="1" quotePrefix="1">
      <alignment horizontal="left"/>
      <protection/>
    </xf>
    <xf numFmtId="37" fontId="0" fillId="0" borderId="28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4" fontId="3" fillId="0" borderId="30" xfId="0" applyNumberFormat="1" applyFont="1" applyFill="1" applyBorder="1" applyAlignment="1" applyProtection="1">
      <alignment/>
      <protection/>
    </xf>
    <xf numFmtId="184" fontId="3" fillId="0" borderId="32" xfId="0" applyNumberFormat="1" applyFont="1" applyFill="1" applyBorder="1" applyAlignment="1" applyProtection="1">
      <alignment/>
      <protection/>
    </xf>
    <xf numFmtId="184" fontId="3" fillId="0" borderId="29" xfId="0" applyNumberFormat="1" applyFont="1" applyFill="1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3" fillId="0" borderId="36" xfId="0" applyNumberFormat="1" applyFont="1" applyFill="1" applyBorder="1" applyAlignment="1" applyProtection="1">
      <alignment/>
      <protection/>
    </xf>
    <xf numFmtId="184" fontId="3" fillId="0" borderId="34" xfId="0" applyNumberFormat="1" applyFont="1" applyFill="1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184" fontId="3" fillId="0" borderId="41" xfId="0" applyNumberFormat="1" applyFont="1" applyFill="1" applyBorder="1" applyAlignment="1" applyProtection="1">
      <alignment/>
      <protection/>
    </xf>
    <xf numFmtId="184" fontId="3" fillId="0" borderId="40" xfId="0" applyNumberFormat="1" applyFont="1" applyFill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181" fontId="3" fillId="33" borderId="35" xfId="0" applyNumberFormat="1" applyFont="1" applyFill="1" applyBorder="1" applyAlignment="1" applyProtection="1">
      <alignment/>
      <protection/>
    </xf>
    <xf numFmtId="181" fontId="3" fillId="33" borderId="34" xfId="0" applyNumberFormat="1" applyFont="1" applyFill="1" applyBorder="1" applyAlignment="1" applyProtection="1">
      <alignment/>
      <protection/>
    </xf>
    <xf numFmtId="37" fontId="0" fillId="0" borderId="48" xfId="0" applyBorder="1" applyAlignment="1" applyProtection="1">
      <alignment/>
      <protection/>
    </xf>
    <xf numFmtId="37" fontId="0" fillId="0" borderId="49" xfId="0" applyFont="1" applyBorder="1" applyAlignment="1" applyProtection="1">
      <alignment horizontal="center"/>
      <protection/>
    </xf>
    <xf numFmtId="37" fontId="0" fillId="0" borderId="50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 horizontal="right"/>
      <protection/>
    </xf>
    <xf numFmtId="37" fontId="0" fillId="0" borderId="52" xfId="0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4" xfId="0" applyBorder="1" applyAlignment="1" applyProtection="1">
      <alignment/>
      <protection/>
    </xf>
    <xf numFmtId="37" fontId="0" fillId="0" borderId="51" xfId="0" applyBorder="1" applyAlignment="1" applyProtection="1">
      <alignment horizontal="right"/>
      <protection/>
    </xf>
    <xf numFmtId="37" fontId="0" fillId="0" borderId="52" xfId="0" applyBorder="1" applyAlignment="1" applyProtection="1">
      <alignment/>
      <protection/>
    </xf>
    <xf numFmtId="37" fontId="0" fillId="0" borderId="53" xfId="0" applyBorder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18" xfId="0" applyFont="1" applyBorder="1" applyAlignment="1" applyProtection="1">
      <alignment horizontal="center"/>
      <protection/>
    </xf>
    <xf numFmtId="181" fontId="3" fillId="33" borderId="13" xfId="0" applyNumberFormat="1" applyFont="1" applyFill="1" applyBorder="1" applyAlignment="1" applyProtection="1">
      <alignment/>
      <protection/>
    </xf>
    <xf numFmtId="181" fontId="3" fillId="33" borderId="14" xfId="0" applyNumberFormat="1" applyFont="1" applyFill="1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55" xfId="0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55" xfId="0" applyFon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56" xfId="0" applyNumberFormat="1" applyFont="1" applyFill="1" applyBorder="1" applyAlignment="1" applyProtection="1">
      <alignment/>
      <protection/>
    </xf>
    <xf numFmtId="184" fontId="3" fillId="0" borderId="16" xfId="0" applyNumberFormat="1" applyFont="1" applyFill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181" fontId="3" fillId="0" borderId="57" xfId="0" applyNumberFormat="1" applyFont="1" applyFill="1" applyBorder="1" applyAlignment="1" applyProtection="1">
      <alignment/>
      <protection/>
    </xf>
    <xf numFmtId="181" fontId="3" fillId="0" borderId="58" xfId="0" applyNumberFormat="1" applyFont="1" applyFill="1" applyBorder="1" applyAlignment="1" applyProtection="1">
      <alignment/>
      <protection/>
    </xf>
    <xf numFmtId="181" fontId="3" fillId="0" borderId="59" xfId="0" applyNumberFormat="1" applyFont="1" applyFill="1" applyBorder="1" applyAlignment="1" applyProtection="1">
      <alignment/>
      <protection/>
    </xf>
    <xf numFmtId="184" fontId="3" fillId="0" borderId="58" xfId="0" applyNumberFormat="1" applyFont="1" applyFill="1" applyBorder="1" applyAlignment="1" applyProtection="1">
      <alignment/>
      <protection/>
    </xf>
    <xf numFmtId="184" fontId="3" fillId="0" borderId="57" xfId="0" applyNumberFormat="1" applyFont="1" applyFill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84" fontId="3" fillId="0" borderId="35" xfId="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0.66015625" defaultRowHeight="18"/>
  <cols>
    <col min="1" max="1" width="2.83203125" style="14" customWidth="1"/>
    <col min="2" max="2" width="21" style="14" customWidth="1"/>
    <col min="3" max="10" width="12.66015625" style="14" customWidth="1"/>
    <col min="11" max="11" width="9.66015625" style="14" customWidth="1"/>
    <col min="12" max="12" width="2.41015625" style="14" customWidth="1"/>
    <col min="13" max="16384" width="10.66015625" style="14" customWidth="1"/>
  </cols>
  <sheetData>
    <row r="1" ht="19.5" customHeight="1">
      <c r="B1" s="13" t="s">
        <v>36</v>
      </c>
    </row>
    <row r="2" spans="2:11" ht="19.5" customHeight="1" thickBot="1">
      <c r="B2" s="15"/>
      <c r="C2" s="15"/>
      <c r="D2" s="15"/>
      <c r="E2" s="15"/>
      <c r="F2" s="15"/>
      <c r="G2" s="15"/>
      <c r="H2" s="15"/>
      <c r="I2" s="15"/>
      <c r="J2" s="15" t="s">
        <v>2</v>
      </c>
      <c r="K2" s="15"/>
    </row>
    <row r="3" spans="2:12" ht="19.5" customHeight="1">
      <c r="B3" s="94" t="s">
        <v>3</v>
      </c>
      <c r="C3" s="93"/>
      <c r="D3" s="70"/>
      <c r="E3" s="70"/>
      <c r="F3" s="40"/>
      <c r="G3" s="71"/>
      <c r="H3" s="71"/>
      <c r="I3" s="105"/>
      <c r="J3" s="17"/>
      <c r="L3" s="17"/>
    </row>
    <row r="4" spans="2:12" ht="19.5" customHeight="1">
      <c r="B4" s="95"/>
      <c r="C4" s="57" t="s">
        <v>43</v>
      </c>
      <c r="D4" s="19" t="s">
        <v>44</v>
      </c>
      <c r="E4" s="19" t="s">
        <v>39</v>
      </c>
      <c r="F4" s="33" t="s">
        <v>42</v>
      </c>
      <c r="G4" s="72" t="s">
        <v>49</v>
      </c>
      <c r="H4" s="72" t="s">
        <v>51</v>
      </c>
      <c r="I4" s="116" t="s">
        <v>59</v>
      </c>
      <c r="J4" s="101" t="s">
        <v>4</v>
      </c>
      <c r="K4" s="102"/>
      <c r="L4" s="17"/>
    </row>
    <row r="5" spans="2:12" ht="19.5" customHeight="1" thickBot="1">
      <c r="B5" s="96" t="s">
        <v>5</v>
      </c>
      <c r="C5" s="44"/>
      <c r="D5" s="21"/>
      <c r="E5" s="21"/>
      <c r="F5" s="21"/>
      <c r="G5" s="78" t="s">
        <v>50</v>
      </c>
      <c r="H5" s="78" t="s">
        <v>50</v>
      </c>
      <c r="I5" s="110" t="s">
        <v>1</v>
      </c>
      <c r="J5" s="22" t="s">
        <v>38</v>
      </c>
      <c r="K5" s="23" t="s">
        <v>37</v>
      </c>
      <c r="L5" s="17"/>
    </row>
    <row r="6" spans="2:12" ht="19.5" customHeight="1" thickBot="1">
      <c r="B6" s="24" t="s">
        <v>6</v>
      </c>
      <c r="C6" s="12">
        <v>41899496</v>
      </c>
      <c r="D6" s="12">
        <v>41833645</v>
      </c>
      <c r="E6" s="12">
        <v>40877972</v>
      </c>
      <c r="F6" s="12">
        <v>40707067</v>
      </c>
      <c r="G6" s="73">
        <v>39879544</v>
      </c>
      <c r="H6" s="111">
        <v>40030514</v>
      </c>
      <c r="I6" s="106">
        <v>39655417</v>
      </c>
      <c r="J6" s="1">
        <f>I6-H6</f>
        <v>-375097</v>
      </c>
      <c r="K6" s="5">
        <f>IF(AND(H6=0,I6=0),"",IF(AND(H6&gt;0,I6=0),"皆減",IF(AND(H6=0,I6&gt;0),"皆増",ROUND(J6/H6*100,1))))</f>
        <v>-0.9</v>
      </c>
      <c r="L6" s="17"/>
    </row>
    <row r="7" spans="2:12" ht="19.5" customHeight="1">
      <c r="B7" s="25" t="s">
        <v>7</v>
      </c>
      <c r="C7" s="11">
        <v>41872769</v>
      </c>
      <c r="D7" s="11">
        <v>41576005</v>
      </c>
      <c r="E7" s="11">
        <v>40856721</v>
      </c>
      <c r="F7" s="11">
        <v>40689947</v>
      </c>
      <c r="G7" s="74">
        <v>39854667</v>
      </c>
      <c r="H7" s="112">
        <v>39499975</v>
      </c>
      <c r="I7" s="107">
        <v>39462992</v>
      </c>
      <c r="J7" s="2">
        <f>I7-H7</f>
        <v>-36983</v>
      </c>
      <c r="K7" s="4">
        <f>IF(AND(H7=0,I7=0),"",IF(AND(H7&gt;0,I7=0),"皆減",IF(AND(H7=0,I7&gt;0),"皆増",ROUND(J7/H7*100,1))))</f>
        <v>-0.1</v>
      </c>
      <c r="L7" s="17"/>
    </row>
    <row r="8" spans="2:12" ht="19.5" customHeight="1">
      <c r="B8" s="26" t="s">
        <v>8</v>
      </c>
      <c r="C8" s="27">
        <v>38330292</v>
      </c>
      <c r="D8" s="27">
        <v>38326181</v>
      </c>
      <c r="E8" s="27">
        <v>37855736</v>
      </c>
      <c r="F8" s="27">
        <v>38492858</v>
      </c>
      <c r="G8" s="75">
        <v>37953778</v>
      </c>
      <c r="H8" s="113">
        <v>37537733</v>
      </c>
      <c r="I8" s="108">
        <v>37549339</v>
      </c>
      <c r="J8" s="3">
        <f>I8-H8</f>
        <v>11606</v>
      </c>
      <c r="K8" s="6">
        <f>IF(AND(H8=0,I8=0),"",IF(AND(H8&gt;0,I8=0),"皆減",IF(AND(H8=0,I8&gt;0),"皆増",ROUND(J8/H8*100,1))))</f>
        <v>0</v>
      </c>
      <c r="L8" s="17"/>
    </row>
    <row r="9" spans="2:12" ht="19.5" customHeight="1" thickBot="1">
      <c r="B9" s="28" t="s">
        <v>9</v>
      </c>
      <c r="C9" s="12">
        <v>26727</v>
      </c>
      <c r="D9" s="12">
        <v>257640</v>
      </c>
      <c r="E9" s="12">
        <v>21251</v>
      </c>
      <c r="F9" s="12">
        <v>17120</v>
      </c>
      <c r="G9" s="73">
        <v>24877</v>
      </c>
      <c r="H9" s="111">
        <v>530539</v>
      </c>
      <c r="I9" s="106">
        <v>192425</v>
      </c>
      <c r="J9" s="1">
        <f>I9-H9</f>
        <v>-338114</v>
      </c>
      <c r="K9" s="5">
        <f>IF(AND(H9=0,I9=0),"",IF(AND(H9&gt;0,I9=0),"皆減",IF(AND(H9=0,I9&gt;0),"皆増",ROUND(J9/H9*100,1))))</f>
        <v>-63.7</v>
      </c>
      <c r="L9" s="17"/>
    </row>
    <row r="10" spans="2:12" ht="19.5" customHeight="1" thickBot="1">
      <c r="B10" s="28" t="s">
        <v>10</v>
      </c>
      <c r="C10" s="12">
        <v>40652853</v>
      </c>
      <c r="D10" s="12">
        <v>39427555</v>
      </c>
      <c r="E10" s="12">
        <v>40288693</v>
      </c>
      <c r="F10" s="12">
        <v>38233952</v>
      </c>
      <c r="G10" s="73">
        <v>37975493</v>
      </c>
      <c r="H10" s="111">
        <v>38538349</v>
      </c>
      <c r="I10" s="106">
        <v>37528314</v>
      </c>
      <c r="J10" s="1">
        <f>I10-H10</f>
        <v>-1010035</v>
      </c>
      <c r="K10" s="5">
        <f>IF(AND(H10=0,I10=0),"",IF(AND(H10&gt;0,I10=0),"皆減",IF(AND(H10=0,I10&gt;0),"皆増",ROUND(J10/H10*100,1))))</f>
        <v>-2.6</v>
      </c>
      <c r="L10" s="17"/>
    </row>
    <row r="11" spans="2:12" ht="19.5" customHeight="1">
      <c r="B11" s="25" t="s">
        <v>11</v>
      </c>
      <c r="C11" s="11">
        <v>40509329</v>
      </c>
      <c r="D11" s="11">
        <v>39235946</v>
      </c>
      <c r="E11" s="11">
        <v>40116617</v>
      </c>
      <c r="F11" s="11">
        <v>38040278</v>
      </c>
      <c r="G11" s="74">
        <v>37732546</v>
      </c>
      <c r="H11" s="112">
        <v>38195552</v>
      </c>
      <c r="I11" s="107">
        <v>37270079</v>
      </c>
      <c r="J11" s="2">
        <f>I11-H11</f>
        <v>-925473</v>
      </c>
      <c r="K11" s="4">
        <f>IF(AND(H11=0,I11=0),"",IF(AND(H11&gt;0,I11=0),"皆減",IF(AND(H11=0,I11&gt;0),"皆増",ROUND(J11/H11*100,1))))</f>
        <v>-2.4</v>
      </c>
      <c r="L11" s="17"/>
    </row>
    <row r="12" spans="2:12" ht="19.5" customHeight="1">
      <c r="B12" s="26" t="s">
        <v>12</v>
      </c>
      <c r="C12" s="27">
        <v>35649424</v>
      </c>
      <c r="D12" s="27">
        <v>35203808</v>
      </c>
      <c r="E12" s="27">
        <v>36676061</v>
      </c>
      <c r="F12" s="27">
        <v>34595093</v>
      </c>
      <c r="G12" s="75">
        <v>34476517</v>
      </c>
      <c r="H12" s="113">
        <v>34674383</v>
      </c>
      <c r="I12" s="108">
        <v>34387441</v>
      </c>
      <c r="J12" s="3">
        <f>I12-H12</f>
        <v>-286942</v>
      </c>
      <c r="K12" s="6">
        <f>IF(AND(H12=0,I12=0),"",IF(AND(H12&gt;0,I12=0),"皆減",IF(AND(H12=0,I12&gt;0),"皆増",ROUND(J12/H12*100,1))))</f>
        <v>-0.8</v>
      </c>
      <c r="L12" s="17"/>
    </row>
    <row r="13" spans="2:12" ht="19.5" customHeight="1" thickBot="1">
      <c r="B13" s="28" t="s">
        <v>13</v>
      </c>
      <c r="C13" s="12">
        <v>143524</v>
      </c>
      <c r="D13" s="12">
        <v>191609</v>
      </c>
      <c r="E13" s="12">
        <v>172076</v>
      </c>
      <c r="F13" s="12">
        <v>193674</v>
      </c>
      <c r="G13" s="73">
        <v>242947</v>
      </c>
      <c r="H13" s="111">
        <v>342797</v>
      </c>
      <c r="I13" s="106">
        <v>258235</v>
      </c>
      <c r="J13" s="1">
        <f>I13-H13</f>
        <v>-84562</v>
      </c>
      <c r="K13" s="5">
        <f>IF(AND(H13=0,I13=0),"",IF(AND(H13&gt;0,I13=0),"皆減",IF(AND(H13=0,I13&gt;0),"皆増",ROUND(J13/H13*100,1))))</f>
        <v>-24.7</v>
      </c>
      <c r="L13" s="17"/>
    </row>
    <row r="14" spans="2:12" ht="19.5" customHeight="1">
      <c r="B14" s="25" t="s">
        <v>14</v>
      </c>
      <c r="C14" s="10">
        <v>1363440</v>
      </c>
      <c r="D14" s="10">
        <v>2340059</v>
      </c>
      <c r="E14" s="11">
        <v>740104</v>
      </c>
      <c r="F14" s="11">
        <v>2649669</v>
      </c>
      <c r="G14" s="74">
        <v>2122121</v>
      </c>
      <c r="H14" s="112">
        <v>1304423</v>
      </c>
      <c r="I14" s="107">
        <f>I7-I11</f>
        <v>2192913</v>
      </c>
      <c r="J14" s="2">
        <f>I14-H14</f>
        <v>888490</v>
      </c>
      <c r="K14" s="4">
        <f>IF(AND(H14=0,I14=0),"",IF(AND(H14&gt;0,I14=0),"皆減",IF(AND(H14=0,I14&gt;0),"皆増",ROUND(J14/H14*100,1))))</f>
        <v>68.1</v>
      </c>
      <c r="L14" s="17"/>
    </row>
    <row r="15" spans="2:12" ht="19.5" customHeight="1" thickBot="1">
      <c r="B15" s="28" t="s">
        <v>15</v>
      </c>
      <c r="C15" s="9">
        <v>-116797</v>
      </c>
      <c r="D15" s="9">
        <v>66031</v>
      </c>
      <c r="E15" s="12">
        <v>-150825</v>
      </c>
      <c r="F15" s="12">
        <v>-176554</v>
      </c>
      <c r="G15" s="73">
        <v>-218070</v>
      </c>
      <c r="H15" s="111">
        <v>187742</v>
      </c>
      <c r="I15" s="106">
        <f>I9-I13</f>
        <v>-65810</v>
      </c>
      <c r="J15" s="1">
        <f>I15-H15</f>
        <v>-253552</v>
      </c>
      <c r="K15" s="5">
        <f>IF(AND(H15=0,I15=0),"",IF(AND(H15&gt;0,I15=0),"皆減",IF(AND(H15=0,I15&gt;0),"皆増",ROUND(J15/H15*100,1))))</f>
        <v>-135.1</v>
      </c>
      <c r="L15" s="17"/>
    </row>
    <row r="16" spans="2:12" ht="19.5" customHeight="1" thickBot="1">
      <c r="B16" s="28" t="s">
        <v>16</v>
      </c>
      <c r="C16" s="9">
        <v>1246643</v>
      </c>
      <c r="D16" s="9">
        <v>2406090</v>
      </c>
      <c r="E16" s="12">
        <v>589279</v>
      </c>
      <c r="F16" s="12">
        <v>2473115</v>
      </c>
      <c r="G16" s="73">
        <v>1904051</v>
      </c>
      <c r="H16" s="111">
        <v>1492165</v>
      </c>
      <c r="I16" s="106">
        <f>I6-I10</f>
        <v>2127103</v>
      </c>
      <c r="J16" s="1">
        <f>I16-H16</f>
        <v>634938</v>
      </c>
      <c r="K16" s="5">
        <f>IF(AND(H16=0,I16=0),"",IF(AND(H16&gt;0,I16=0),"皆減",IF(AND(H16=0,I16&gt;0),"皆増",ROUND(J16/H16*100,1))))</f>
        <v>42.6</v>
      </c>
      <c r="L16" s="17"/>
    </row>
    <row r="17" spans="2:12" ht="19.5" customHeight="1">
      <c r="B17" s="29" t="s">
        <v>32</v>
      </c>
      <c r="C17" s="11">
        <v>2639826</v>
      </c>
      <c r="D17" s="11">
        <v>2393216</v>
      </c>
      <c r="E17" s="11">
        <v>3010582</v>
      </c>
      <c r="F17" s="11">
        <v>3025123</v>
      </c>
      <c r="G17" s="74">
        <v>2726632</v>
      </c>
      <c r="H17" s="112">
        <v>3056926</v>
      </c>
      <c r="I17" s="107">
        <v>2961429</v>
      </c>
      <c r="J17" s="2">
        <f>I17-H17</f>
        <v>-95497</v>
      </c>
      <c r="K17" s="4">
        <f>IF(AND(H17=0,I17=0),"",IF(AND(H17&gt;0,I17=0),"皆減",IF(AND(H17=0,I17&gt;0),"皆増",ROUND(J17/H17*100,1))))</f>
        <v>-3.1</v>
      </c>
      <c r="L17" s="17"/>
    </row>
    <row r="18" spans="2:12" ht="19.5" customHeight="1" thickBot="1">
      <c r="B18" s="30" t="s">
        <v>35</v>
      </c>
      <c r="C18" s="12"/>
      <c r="D18" s="12">
        <v>0</v>
      </c>
      <c r="E18" s="12">
        <v>0</v>
      </c>
      <c r="F18" s="12">
        <v>0</v>
      </c>
      <c r="G18" s="73">
        <v>0</v>
      </c>
      <c r="H18" s="111">
        <v>0</v>
      </c>
      <c r="I18" s="106"/>
      <c r="J18" s="1">
        <f>I18-H18</f>
        <v>0</v>
      </c>
      <c r="K18" s="5">
        <f>IF(AND(H18=0,I18=0),"",IF(AND(H18&gt;0,I18=0),"皆減",IF(AND(H18=0,I18&gt;0),"皆増",ROUND(J18/H18*100,1))))</f>
      </c>
      <c r="L18" s="17"/>
    </row>
    <row r="19" spans="2:12" ht="19.5" customHeight="1">
      <c r="B19" s="25" t="s">
        <v>17</v>
      </c>
      <c r="C19" s="4">
        <v>103.4</v>
      </c>
      <c r="D19" s="4">
        <v>106</v>
      </c>
      <c r="E19" s="7">
        <v>101.8</v>
      </c>
      <c r="F19" s="7">
        <v>106.9654</v>
      </c>
      <c r="G19" s="76">
        <v>105.62411293422925</v>
      </c>
      <c r="H19" s="114">
        <v>103.4151</v>
      </c>
      <c r="I19" s="62">
        <f>I7/I11*100</f>
        <v>105.88384317618431</v>
      </c>
      <c r="J19" s="41">
        <f>I19-H19</f>
        <v>2.4687431761843186</v>
      </c>
      <c r="K19" s="4"/>
      <c r="L19" s="17"/>
    </row>
    <row r="20" spans="2:12" ht="19.5" customHeight="1">
      <c r="B20" s="25" t="s">
        <v>18</v>
      </c>
      <c r="C20" s="4">
        <v>103.1</v>
      </c>
      <c r="D20" s="4">
        <v>106.1</v>
      </c>
      <c r="E20" s="7">
        <v>101.5</v>
      </c>
      <c r="F20" s="7">
        <v>106.5</v>
      </c>
      <c r="G20" s="76">
        <v>105.0138940921715</v>
      </c>
      <c r="H20" s="114">
        <v>103.9</v>
      </c>
      <c r="I20" s="62">
        <f>I6/I10*100</f>
        <v>105.66799510364362</v>
      </c>
      <c r="J20" s="41">
        <f>I20-H20</f>
        <v>1.7679951036436137</v>
      </c>
      <c r="K20" s="4"/>
      <c r="L20" s="17"/>
    </row>
    <row r="21" spans="2:12" ht="19.5" customHeight="1">
      <c r="B21" s="29" t="s">
        <v>33</v>
      </c>
      <c r="C21" s="4">
        <v>6.9</v>
      </c>
      <c r="D21" s="4">
        <v>6.2</v>
      </c>
      <c r="E21" s="7">
        <v>8</v>
      </c>
      <c r="F21" s="7">
        <v>7.86</v>
      </c>
      <c r="G21" s="76">
        <v>7.184085863599667</v>
      </c>
      <c r="H21" s="114">
        <v>8.14</v>
      </c>
      <c r="I21" s="62">
        <f>I17/I8*100</f>
        <v>7.886767327648564</v>
      </c>
      <c r="J21" s="41">
        <f>I21-H21</f>
        <v>-0.2532326723514364</v>
      </c>
      <c r="K21" s="4"/>
      <c r="L21" s="17"/>
    </row>
    <row r="22" spans="2:12" ht="19.5" customHeight="1" thickBot="1">
      <c r="B22" s="30" t="s">
        <v>34</v>
      </c>
      <c r="C22" s="5"/>
      <c r="D22" s="5">
        <v>0</v>
      </c>
      <c r="E22" s="8">
        <v>0</v>
      </c>
      <c r="F22" s="8">
        <v>0</v>
      </c>
      <c r="G22" s="77">
        <v>0</v>
      </c>
      <c r="H22" s="115">
        <v>0</v>
      </c>
      <c r="I22" s="109"/>
      <c r="J22" s="1">
        <f>I22-H22</f>
        <v>0</v>
      </c>
      <c r="K22" s="5"/>
      <c r="L22" s="17"/>
    </row>
    <row r="23" spans="2:12" ht="19.5" customHeight="1">
      <c r="B23" s="25" t="s">
        <v>19</v>
      </c>
      <c r="C23" s="10">
        <v>26</v>
      </c>
      <c r="D23" s="10">
        <v>26</v>
      </c>
      <c r="E23" s="11">
        <v>26</v>
      </c>
      <c r="F23" s="11">
        <v>26</v>
      </c>
      <c r="G23" s="74">
        <v>26</v>
      </c>
      <c r="H23" s="112">
        <v>26</v>
      </c>
      <c r="I23" s="107">
        <v>26</v>
      </c>
      <c r="J23" s="2">
        <f>I23-H23</f>
        <v>0</v>
      </c>
      <c r="K23" s="4">
        <f>IF(AND(H23=0,I23=0),"",IF(AND(H23&gt;0,I23=0),"皆減",IF(AND(H23=0,I23&gt;0),"皆増",ROUND(J23/H23*100,1))))</f>
        <v>0</v>
      </c>
      <c r="L23" s="17"/>
    </row>
    <row r="24" spans="2:12" ht="19.5" customHeight="1">
      <c r="B24" s="25" t="s">
        <v>20</v>
      </c>
      <c r="C24" s="10"/>
      <c r="D24" s="10"/>
      <c r="E24" s="11"/>
      <c r="F24" s="11"/>
      <c r="G24" s="74"/>
      <c r="H24" s="112"/>
      <c r="I24" s="107"/>
      <c r="J24" s="2">
        <f>I24-H24</f>
        <v>0</v>
      </c>
      <c r="K24" s="4">
        <f>IF(AND(H24=0,I24=0),"",IF(AND(H24&gt;0,I24=0),"皆減",IF(AND(H24=0,I24&gt;0),"皆増",ROUND(J24/H24*100,1))))</f>
      </c>
      <c r="L24" s="17"/>
    </row>
    <row r="25" spans="2:12" ht="19.5" customHeight="1">
      <c r="B25" s="25" t="s">
        <v>21</v>
      </c>
      <c r="C25" s="10">
        <v>6</v>
      </c>
      <c r="D25" s="10">
        <v>5</v>
      </c>
      <c r="E25" s="11">
        <v>7</v>
      </c>
      <c r="F25" s="11">
        <v>7</v>
      </c>
      <c r="G25" s="74">
        <v>5</v>
      </c>
      <c r="H25" s="112">
        <v>8</v>
      </c>
      <c r="I25" s="107">
        <v>7</v>
      </c>
      <c r="J25" s="2">
        <f>I25-H25</f>
        <v>-1</v>
      </c>
      <c r="K25" s="4">
        <f>IF(AND(H25=0,I25=0),"",IF(AND(H25&gt;0,I25=0),"皆減",IF(AND(H25=0,I25&gt;0),"皆増",ROUND(J25/H25*100,1))))</f>
        <v>-12.5</v>
      </c>
      <c r="L25" s="17"/>
    </row>
    <row r="26" spans="2:12" ht="19.5" customHeight="1">
      <c r="B26" s="25" t="s">
        <v>22</v>
      </c>
      <c r="C26" s="10">
        <v>7</v>
      </c>
      <c r="D26" s="10">
        <v>6</v>
      </c>
      <c r="E26" s="11">
        <v>8</v>
      </c>
      <c r="F26" s="11">
        <v>8</v>
      </c>
      <c r="G26" s="74">
        <v>9</v>
      </c>
      <c r="H26" s="112">
        <v>8</v>
      </c>
      <c r="I26" s="107">
        <v>7</v>
      </c>
      <c r="J26" s="2">
        <f>I26-H26</f>
        <v>-1</v>
      </c>
      <c r="K26" s="4">
        <f>IF(AND(H26=0,I26=0),"",IF(AND(H26&gt;0,I26=0),"皆減",IF(AND(H26=0,I26&gt;0),"皆増",ROUND(J26/H26*100,1))))</f>
        <v>-12.5</v>
      </c>
      <c r="L26" s="17"/>
    </row>
    <row r="27" spans="2:12" ht="19.5" customHeight="1" thickBot="1">
      <c r="B27" s="42" t="s">
        <v>23</v>
      </c>
      <c r="C27" s="9"/>
      <c r="D27" s="9">
        <v>0</v>
      </c>
      <c r="E27" s="12">
        <v>0</v>
      </c>
      <c r="F27" s="12">
        <v>0</v>
      </c>
      <c r="G27" s="73">
        <v>0</v>
      </c>
      <c r="H27" s="111">
        <v>0</v>
      </c>
      <c r="I27" s="106"/>
      <c r="J27" s="1">
        <f>I27-H27</f>
        <v>0</v>
      </c>
      <c r="K27" s="5">
        <f>IF(AND(H27=0,I27=0),"",IF(AND(H27&gt;0,I27=0),"皆減",IF(AND(H27=0,I27&gt;0),"皆増",ROUND(J27/H27*100,1))))</f>
      </c>
      <c r="L27" s="17"/>
    </row>
    <row r="28" ht="19.5" customHeight="1">
      <c r="C28" s="14" t="s">
        <v>24</v>
      </c>
    </row>
    <row r="29" ht="19.5" customHeight="1">
      <c r="C29" s="14" t="s">
        <v>25</v>
      </c>
    </row>
    <row r="30" ht="19.5" customHeight="1"/>
    <row r="31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8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10.66015625" defaultRowHeight="18"/>
  <cols>
    <col min="1" max="1" width="2.83203125" style="14" customWidth="1"/>
    <col min="2" max="2" width="21" style="14" customWidth="1"/>
    <col min="3" max="10" width="12.66015625" style="14" customWidth="1"/>
    <col min="11" max="11" width="9.66015625" style="14" customWidth="1"/>
    <col min="12" max="12" width="2.41015625" style="14" customWidth="1"/>
    <col min="13" max="16384" width="10.66015625" style="14" customWidth="1"/>
  </cols>
  <sheetData>
    <row r="1" ht="19.5" customHeight="1">
      <c r="B1" s="13" t="s">
        <v>52</v>
      </c>
    </row>
    <row r="2" spans="2:11" ht="19.5" customHeight="1" thickBot="1">
      <c r="B2" s="15"/>
      <c r="C2" s="15"/>
      <c r="D2" s="15"/>
      <c r="E2" s="15"/>
      <c r="F2" s="15"/>
      <c r="G2" s="15"/>
      <c r="H2" s="15"/>
      <c r="I2" s="15"/>
      <c r="J2" s="15" t="s">
        <v>2</v>
      </c>
      <c r="K2" s="15"/>
    </row>
    <row r="3" spans="2:12" ht="19.5" customHeight="1">
      <c r="B3" s="16" t="s">
        <v>3</v>
      </c>
      <c r="C3" s="86"/>
      <c r="D3" s="18"/>
      <c r="E3" s="18"/>
      <c r="F3" s="56"/>
      <c r="G3" s="70"/>
      <c r="H3" s="70"/>
      <c r="I3" s="64"/>
      <c r="J3" s="17"/>
      <c r="L3" s="17"/>
    </row>
    <row r="4" spans="2:12" ht="19.5" customHeight="1">
      <c r="B4" s="17"/>
      <c r="C4" s="87" t="s">
        <v>53</v>
      </c>
      <c r="D4" s="19" t="s">
        <v>54</v>
      </c>
      <c r="E4" s="33" t="s">
        <v>40</v>
      </c>
      <c r="F4" s="57" t="s">
        <v>41</v>
      </c>
      <c r="G4" s="19" t="s">
        <v>48</v>
      </c>
      <c r="H4" s="98" t="s">
        <v>55</v>
      </c>
      <c r="I4" s="82" t="s">
        <v>59</v>
      </c>
      <c r="J4" s="101" t="s">
        <v>4</v>
      </c>
      <c r="K4" s="102"/>
      <c r="L4" s="17"/>
    </row>
    <row r="5" spans="2:12" ht="19.5" customHeight="1" thickBot="1">
      <c r="B5" s="20" t="s">
        <v>5</v>
      </c>
      <c r="C5" s="88"/>
      <c r="D5" s="21"/>
      <c r="E5" s="21"/>
      <c r="F5" s="21"/>
      <c r="G5" s="83"/>
      <c r="H5" s="83" t="s">
        <v>50</v>
      </c>
      <c r="I5" s="65" t="s">
        <v>1</v>
      </c>
      <c r="J5" s="22" t="s">
        <v>56</v>
      </c>
      <c r="K5" s="23" t="s">
        <v>57</v>
      </c>
      <c r="L5" s="17"/>
    </row>
    <row r="6" spans="2:12" ht="19.5" customHeight="1" thickBot="1">
      <c r="B6" s="24" t="s">
        <v>6</v>
      </c>
      <c r="C6" s="9">
        <v>50148833</v>
      </c>
      <c r="D6" s="12">
        <v>49629905</v>
      </c>
      <c r="E6" s="12">
        <v>49951328</v>
      </c>
      <c r="F6" s="58">
        <v>49778445</v>
      </c>
      <c r="G6" s="12">
        <v>50739056</v>
      </c>
      <c r="H6" s="12">
        <v>52638536</v>
      </c>
      <c r="I6" s="66">
        <v>53411369</v>
      </c>
      <c r="J6" s="1">
        <f>I6-H6</f>
        <v>772833</v>
      </c>
      <c r="K6" s="5">
        <f>IF(AND(H6=0,I6=0),"",IF(AND(H6&gt;0,I6=0),"皆減",IF(AND(H6=0,I6&gt;0),"皆増",ROUND(J6/H6*100,1))))</f>
        <v>1.5</v>
      </c>
      <c r="L6" s="17"/>
    </row>
    <row r="7" spans="2:12" ht="19.5" customHeight="1">
      <c r="B7" s="25" t="s">
        <v>7</v>
      </c>
      <c r="C7" s="10">
        <v>50112941</v>
      </c>
      <c r="D7" s="11">
        <v>49625680</v>
      </c>
      <c r="E7" s="11">
        <v>49938772</v>
      </c>
      <c r="F7" s="59">
        <v>49765733</v>
      </c>
      <c r="G7" s="11">
        <v>50627792</v>
      </c>
      <c r="H7" s="11">
        <v>46556217</v>
      </c>
      <c r="I7" s="67">
        <f>I8+I9</f>
        <v>47784739</v>
      </c>
      <c r="J7" s="2">
        <f aca="true" t="shared" si="0" ref="J7:J27">I7-H7</f>
        <v>1228522</v>
      </c>
      <c r="K7" s="4">
        <f aca="true" t="shared" si="1" ref="K7:K27">IF(AND(H7=0,I7=0),"",IF(AND(H7&gt;0,I7=0),"皆減",IF(AND(H7=0,I7&gt;0),"皆増",ROUND(J7/H7*100,1))))</f>
        <v>2.6</v>
      </c>
      <c r="L7" s="17"/>
    </row>
    <row r="8" spans="2:12" ht="19.5" customHeight="1">
      <c r="B8" s="26" t="s">
        <v>26</v>
      </c>
      <c r="C8" s="31">
        <v>45011104</v>
      </c>
      <c r="D8" s="27">
        <v>44724781</v>
      </c>
      <c r="E8" s="27">
        <v>45048872</v>
      </c>
      <c r="F8" s="60">
        <v>44424694</v>
      </c>
      <c r="G8" s="27">
        <v>45687907</v>
      </c>
      <c r="H8" s="27">
        <v>46449215</v>
      </c>
      <c r="I8" s="68">
        <v>47683841</v>
      </c>
      <c r="J8" s="3">
        <f t="shared" si="0"/>
        <v>1234626</v>
      </c>
      <c r="K8" s="6">
        <f t="shared" si="1"/>
        <v>2.7</v>
      </c>
      <c r="L8" s="17"/>
    </row>
    <row r="9" spans="2:12" ht="19.5" customHeight="1" thickBot="1">
      <c r="B9" s="28" t="s">
        <v>9</v>
      </c>
      <c r="C9" s="9">
        <v>35892</v>
      </c>
      <c r="D9" s="12">
        <v>4225</v>
      </c>
      <c r="E9" s="12">
        <v>12556</v>
      </c>
      <c r="F9" s="58">
        <v>12712</v>
      </c>
      <c r="G9" s="12">
        <v>111264</v>
      </c>
      <c r="H9" s="12">
        <v>107002</v>
      </c>
      <c r="I9" s="66">
        <v>100898</v>
      </c>
      <c r="J9" s="1">
        <f t="shared" si="0"/>
        <v>-6104</v>
      </c>
      <c r="K9" s="5">
        <f t="shared" si="1"/>
        <v>-5.7</v>
      </c>
      <c r="L9" s="17"/>
    </row>
    <row r="10" spans="2:12" ht="19.5" customHeight="1" thickBot="1">
      <c r="B10" s="28" t="s">
        <v>10</v>
      </c>
      <c r="C10" s="9">
        <v>54340116</v>
      </c>
      <c r="D10" s="12">
        <v>53144386</v>
      </c>
      <c r="E10" s="12">
        <v>51757772</v>
      </c>
      <c r="F10" s="58">
        <v>50979490</v>
      </c>
      <c r="G10" s="12">
        <v>51460670</v>
      </c>
      <c r="H10" s="12">
        <v>53082028</v>
      </c>
      <c r="I10" s="66">
        <v>54016300</v>
      </c>
      <c r="J10" s="1">
        <f t="shared" si="0"/>
        <v>934272</v>
      </c>
      <c r="K10" s="5">
        <f t="shared" si="1"/>
        <v>1.8</v>
      </c>
      <c r="L10" s="17"/>
    </row>
    <row r="11" spans="2:12" ht="19.5" customHeight="1">
      <c r="B11" s="25" t="s">
        <v>11</v>
      </c>
      <c r="C11" s="10">
        <v>54076110</v>
      </c>
      <c r="D11" s="11">
        <v>53058837</v>
      </c>
      <c r="E11" s="11">
        <v>51662229</v>
      </c>
      <c r="F11" s="59">
        <v>50894029</v>
      </c>
      <c r="G11" s="11">
        <v>51345865</v>
      </c>
      <c r="H11" s="11">
        <v>50080009</v>
      </c>
      <c r="I11" s="67">
        <f>I12+I13</f>
        <v>51117743</v>
      </c>
      <c r="J11" s="2">
        <f t="shared" si="0"/>
        <v>1037734</v>
      </c>
      <c r="K11" s="4">
        <f t="shared" si="1"/>
        <v>2.1</v>
      </c>
      <c r="L11" s="17"/>
    </row>
    <row r="12" spans="2:12" ht="19.5" customHeight="1">
      <c r="B12" s="26" t="s">
        <v>27</v>
      </c>
      <c r="C12" s="31">
        <v>49789621</v>
      </c>
      <c r="D12" s="27">
        <v>49682011</v>
      </c>
      <c r="E12" s="27">
        <v>48535870</v>
      </c>
      <c r="F12" s="60">
        <v>47919072</v>
      </c>
      <c r="G12" s="27">
        <v>48447144</v>
      </c>
      <c r="H12" s="27">
        <v>49983537</v>
      </c>
      <c r="I12" s="68">
        <v>51054041</v>
      </c>
      <c r="J12" s="3">
        <f t="shared" si="0"/>
        <v>1070504</v>
      </c>
      <c r="K12" s="6">
        <f t="shared" si="1"/>
        <v>2.1</v>
      </c>
      <c r="L12" s="17"/>
    </row>
    <row r="13" spans="2:12" ht="19.5" customHeight="1" thickBot="1">
      <c r="B13" s="28" t="s">
        <v>13</v>
      </c>
      <c r="C13" s="9">
        <v>264006</v>
      </c>
      <c r="D13" s="12">
        <v>85549</v>
      </c>
      <c r="E13" s="12">
        <v>95543</v>
      </c>
      <c r="F13" s="58">
        <v>85461</v>
      </c>
      <c r="G13" s="12">
        <v>114805</v>
      </c>
      <c r="H13" s="12">
        <v>96472</v>
      </c>
      <c r="I13" s="66">
        <v>63702</v>
      </c>
      <c r="J13" s="1">
        <f t="shared" si="0"/>
        <v>-32770</v>
      </c>
      <c r="K13" s="5">
        <f t="shared" si="1"/>
        <v>-34</v>
      </c>
      <c r="L13" s="17"/>
    </row>
    <row r="14" spans="2:12" ht="19.5" customHeight="1">
      <c r="B14" s="25" t="s">
        <v>14</v>
      </c>
      <c r="C14" s="10">
        <v>-3963169</v>
      </c>
      <c r="D14" s="11">
        <v>-3433157</v>
      </c>
      <c r="E14" s="11">
        <v>-1723457</v>
      </c>
      <c r="F14" s="59">
        <f>F7-F11</f>
        <v>-1128296</v>
      </c>
      <c r="G14" s="11">
        <f>G7-G11</f>
        <v>-718073</v>
      </c>
      <c r="H14" s="11">
        <f>H7-H11</f>
        <v>-3523792</v>
      </c>
      <c r="I14" s="11">
        <f>I7-I11</f>
        <v>-3333004</v>
      </c>
      <c r="J14" s="2">
        <f t="shared" si="0"/>
        <v>190788</v>
      </c>
      <c r="K14" s="4">
        <f t="shared" si="1"/>
        <v>-5.4</v>
      </c>
      <c r="L14" s="17"/>
    </row>
    <row r="15" spans="2:12" ht="19.5" customHeight="1" thickBot="1">
      <c r="B15" s="28" t="s">
        <v>15</v>
      </c>
      <c r="C15" s="9">
        <v>-228114</v>
      </c>
      <c r="D15" s="12">
        <v>-81324</v>
      </c>
      <c r="E15" s="12">
        <v>-82987</v>
      </c>
      <c r="F15" s="58">
        <f>F9-F13</f>
        <v>-72749</v>
      </c>
      <c r="G15" s="12">
        <f>G9-G13</f>
        <v>-3541</v>
      </c>
      <c r="H15" s="12">
        <f>H9-H13</f>
        <v>10530</v>
      </c>
      <c r="I15" s="12">
        <f>I9-I13</f>
        <v>37196</v>
      </c>
      <c r="J15" s="1">
        <f t="shared" si="0"/>
        <v>26666</v>
      </c>
      <c r="K15" s="5">
        <f t="shared" si="1"/>
        <v>253.2</v>
      </c>
      <c r="L15" s="17"/>
    </row>
    <row r="16" spans="2:12" ht="19.5" customHeight="1" thickBot="1">
      <c r="B16" s="28" t="s">
        <v>16</v>
      </c>
      <c r="C16" s="9">
        <v>-4191283</v>
      </c>
      <c r="D16" s="12">
        <v>-3514481</v>
      </c>
      <c r="E16" s="12">
        <v>-1806444</v>
      </c>
      <c r="F16" s="58">
        <f>F6-F10</f>
        <v>-1201045</v>
      </c>
      <c r="G16" s="12">
        <f>G6-G10</f>
        <v>-721614</v>
      </c>
      <c r="H16" s="12">
        <f>H6-H10</f>
        <v>-443492</v>
      </c>
      <c r="I16" s="12">
        <f>I6-I10</f>
        <v>-604931</v>
      </c>
      <c r="J16" s="1">
        <f t="shared" si="0"/>
        <v>-161439</v>
      </c>
      <c r="K16" s="5">
        <f t="shared" si="1"/>
        <v>36.4</v>
      </c>
      <c r="L16" s="17"/>
    </row>
    <row r="17" spans="2:12" ht="19.5" customHeight="1">
      <c r="B17" s="29" t="s">
        <v>28</v>
      </c>
      <c r="C17" s="10">
        <v>29438926</v>
      </c>
      <c r="D17" s="11">
        <v>32868568</v>
      </c>
      <c r="E17" s="11">
        <v>29685957</v>
      </c>
      <c r="F17" s="59">
        <v>30887002</v>
      </c>
      <c r="G17" s="11">
        <v>31638719</v>
      </c>
      <c r="H17" s="99">
        <v>32082211</v>
      </c>
      <c r="I17" s="84">
        <v>32292356</v>
      </c>
      <c r="J17" s="2">
        <f t="shared" si="0"/>
        <v>210145</v>
      </c>
      <c r="K17" s="4">
        <f t="shared" si="1"/>
        <v>0.7</v>
      </c>
      <c r="L17" s="17"/>
    </row>
    <row r="18" spans="2:12" ht="19.5" customHeight="1" thickBot="1">
      <c r="B18" s="30" t="s">
        <v>29</v>
      </c>
      <c r="C18" s="9">
        <v>1858650</v>
      </c>
      <c r="D18" s="12">
        <v>1477724</v>
      </c>
      <c r="E18" s="12">
        <v>1072969</v>
      </c>
      <c r="F18" s="58">
        <v>1448118</v>
      </c>
      <c r="G18" s="12">
        <v>167989</v>
      </c>
      <c r="H18" s="100"/>
      <c r="I18" s="85"/>
      <c r="J18" s="1">
        <f t="shared" si="0"/>
        <v>0</v>
      </c>
      <c r="K18" s="5">
        <f t="shared" si="1"/>
      </c>
      <c r="L18" s="17"/>
    </row>
    <row r="19" spans="2:12" ht="19.5" customHeight="1">
      <c r="B19" s="25" t="s">
        <v>17</v>
      </c>
      <c r="C19" s="4">
        <v>92.7</v>
      </c>
      <c r="D19" s="7">
        <v>93.5</v>
      </c>
      <c r="E19" s="7">
        <v>96.7</v>
      </c>
      <c r="F19" s="61">
        <f>F7/F11*100</f>
        <v>97.78304838078353</v>
      </c>
      <c r="G19" s="7">
        <f>G7/G11*100</f>
        <v>98.60149790056121</v>
      </c>
      <c r="H19" s="7">
        <f>H7/H11*100</f>
        <v>92.96367538592095</v>
      </c>
      <c r="I19" s="7">
        <f>I7/I11*100</f>
        <v>93.47975124801579</v>
      </c>
      <c r="J19" s="36">
        <f t="shared" si="0"/>
        <v>0.5160758620948371</v>
      </c>
      <c r="K19" s="38">
        <f t="shared" si="1"/>
        <v>0.6</v>
      </c>
      <c r="L19" s="17"/>
    </row>
    <row r="20" spans="2:12" ht="19.5" customHeight="1">
      <c r="B20" s="25" t="s">
        <v>18</v>
      </c>
      <c r="C20" s="4">
        <v>92.3</v>
      </c>
      <c r="D20" s="7">
        <v>93.4</v>
      </c>
      <c r="E20" s="34">
        <v>96.5</v>
      </c>
      <c r="F20" s="61">
        <f>F6/F10*100</f>
        <v>97.64406234742638</v>
      </c>
      <c r="G20" s="7">
        <f>G6/G10*100</f>
        <v>98.5977368736163</v>
      </c>
      <c r="H20" s="7">
        <f>H6/H10*100</f>
        <v>99.16451571895483</v>
      </c>
      <c r="I20" s="7">
        <f>I6/I10*100</f>
        <v>98.88009545266891</v>
      </c>
      <c r="J20" s="36">
        <f t="shared" si="0"/>
        <v>-0.2844202662859203</v>
      </c>
      <c r="K20" s="39">
        <f t="shared" si="1"/>
        <v>-0.3</v>
      </c>
      <c r="L20" s="17"/>
    </row>
    <row r="21" spans="2:12" ht="19.5" customHeight="1">
      <c r="B21" s="29" t="s">
        <v>30</v>
      </c>
      <c r="C21" s="4">
        <v>65.4</v>
      </c>
      <c r="D21" s="7">
        <v>73.5</v>
      </c>
      <c r="E21" s="35">
        <f>E17/E8*100</f>
        <v>65.89722601711316</v>
      </c>
      <c r="F21" s="62">
        <f>F17/F8*100</f>
        <v>69.52665110084945</v>
      </c>
      <c r="G21" s="7">
        <f>G17/G8*100</f>
        <v>69.24965724518745</v>
      </c>
      <c r="H21" s="7">
        <f>H17/H8*100</f>
        <v>69.06943637260609</v>
      </c>
      <c r="I21" s="7">
        <f>I17/I8*100</f>
        <v>67.72180118627608</v>
      </c>
      <c r="J21" s="36">
        <f t="shared" si="0"/>
        <v>-1.3476351863300096</v>
      </c>
      <c r="K21" s="39">
        <f t="shared" si="1"/>
        <v>-2</v>
      </c>
      <c r="L21" s="17"/>
    </row>
    <row r="22" spans="2:12" ht="19.5" customHeight="1" thickBot="1">
      <c r="B22" s="30" t="s">
        <v>31</v>
      </c>
      <c r="C22" s="5">
        <v>4.1</v>
      </c>
      <c r="D22" s="8">
        <v>3.3</v>
      </c>
      <c r="E22" s="8">
        <v>2.4</v>
      </c>
      <c r="F22" s="63">
        <f>F18/F8*100</f>
        <v>3.2597140680361245</v>
      </c>
      <c r="G22" s="8">
        <f>G18/G8*100</f>
        <v>0.3676881061765425</v>
      </c>
      <c r="H22" s="8">
        <f>H18/H8*100</f>
        <v>0</v>
      </c>
      <c r="I22" s="69"/>
      <c r="J22" s="37">
        <f t="shared" si="0"/>
        <v>0</v>
      </c>
      <c r="K22" s="5">
        <f t="shared" si="1"/>
      </c>
      <c r="L22" s="17"/>
    </row>
    <row r="23" spans="2:12" ht="19.5" customHeight="1">
      <c r="B23" s="25" t="s">
        <v>19</v>
      </c>
      <c r="C23" s="10">
        <v>13</v>
      </c>
      <c r="D23" s="11">
        <v>13</v>
      </c>
      <c r="E23" s="11">
        <v>13</v>
      </c>
      <c r="F23" s="59">
        <v>13</v>
      </c>
      <c r="G23" s="11">
        <v>13</v>
      </c>
      <c r="H23" s="11">
        <v>13</v>
      </c>
      <c r="I23" s="67">
        <v>13</v>
      </c>
      <c r="J23" s="2">
        <f t="shared" si="0"/>
        <v>0</v>
      </c>
      <c r="K23" s="4">
        <f t="shared" si="1"/>
        <v>0</v>
      </c>
      <c r="L23" s="17"/>
    </row>
    <row r="24" spans="2:12" ht="19.5" customHeight="1">
      <c r="B24" s="25" t="s">
        <v>20</v>
      </c>
      <c r="C24" s="10"/>
      <c r="D24" s="11">
        <v>0</v>
      </c>
      <c r="E24" s="11">
        <v>0</v>
      </c>
      <c r="F24" s="59"/>
      <c r="G24" s="11"/>
      <c r="H24" s="11"/>
      <c r="I24" s="67"/>
      <c r="J24" s="2">
        <f t="shared" si="0"/>
        <v>0</v>
      </c>
      <c r="K24" s="4">
        <f t="shared" si="1"/>
      </c>
      <c r="L24" s="17"/>
    </row>
    <row r="25" spans="2:12" ht="19.5" customHeight="1">
      <c r="B25" s="25" t="s">
        <v>21</v>
      </c>
      <c r="C25" s="10">
        <v>11</v>
      </c>
      <c r="D25" s="11">
        <v>11</v>
      </c>
      <c r="E25" s="11">
        <v>10</v>
      </c>
      <c r="F25" s="59">
        <v>8</v>
      </c>
      <c r="G25" s="11">
        <v>8</v>
      </c>
      <c r="H25" s="11">
        <v>7</v>
      </c>
      <c r="I25" s="67">
        <v>10</v>
      </c>
      <c r="J25" s="2">
        <f t="shared" si="0"/>
        <v>3</v>
      </c>
      <c r="K25" s="4">
        <f t="shared" si="1"/>
        <v>42.9</v>
      </c>
      <c r="L25" s="17"/>
    </row>
    <row r="26" spans="2:12" ht="19.5" customHeight="1">
      <c r="B26" s="25" t="s">
        <v>22</v>
      </c>
      <c r="C26" s="10">
        <v>12</v>
      </c>
      <c r="D26" s="11">
        <v>12</v>
      </c>
      <c r="E26" s="11">
        <v>12</v>
      </c>
      <c r="F26" s="59">
        <v>10</v>
      </c>
      <c r="G26" s="11">
        <v>11</v>
      </c>
      <c r="H26" s="11">
        <v>11</v>
      </c>
      <c r="I26" s="67">
        <v>11</v>
      </c>
      <c r="J26" s="2">
        <f t="shared" si="0"/>
        <v>0</v>
      </c>
      <c r="K26" s="4">
        <f t="shared" si="1"/>
        <v>0</v>
      </c>
      <c r="L26" s="17"/>
    </row>
    <row r="27" spans="2:12" ht="19.5" customHeight="1" thickBot="1">
      <c r="B27" s="28" t="s">
        <v>23</v>
      </c>
      <c r="C27" s="9">
        <v>4</v>
      </c>
      <c r="D27" s="12">
        <v>4</v>
      </c>
      <c r="E27" s="12">
        <v>3</v>
      </c>
      <c r="F27" s="58">
        <v>2</v>
      </c>
      <c r="G27" s="12">
        <v>1</v>
      </c>
      <c r="H27" s="12">
        <v>0</v>
      </c>
      <c r="I27" s="66"/>
      <c r="J27" s="1">
        <f t="shared" si="0"/>
        <v>0</v>
      </c>
      <c r="K27" s="5">
        <f t="shared" si="1"/>
      </c>
      <c r="L27" s="17"/>
    </row>
    <row r="28" ht="19.5" customHeight="1">
      <c r="J28" s="32"/>
    </row>
    <row r="29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1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showGridLines="0" showZero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"/>
    </sheetView>
  </sheetViews>
  <sheetFormatPr defaultColWidth="10.66015625" defaultRowHeight="18"/>
  <cols>
    <col min="1" max="1" width="2.83203125" style="49" customWidth="1"/>
    <col min="2" max="2" width="21" style="49" customWidth="1"/>
    <col min="3" max="10" width="12.66015625" style="49" customWidth="1"/>
    <col min="11" max="11" width="9.66015625" style="49" customWidth="1"/>
    <col min="12" max="12" width="2.41015625" style="49" customWidth="1"/>
    <col min="13" max="16384" width="10.66015625" style="49" customWidth="1"/>
  </cols>
  <sheetData>
    <row r="1" s="43" customFormat="1" ht="19.5" customHeight="1">
      <c r="B1" s="97" t="s">
        <v>58</v>
      </c>
    </row>
    <row r="2" spans="2:11" s="43" customFormat="1" ht="19.5" customHeight="1" thickBot="1">
      <c r="B2" s="44"/>
      <c r="C2" s="44"/>
      <c r="D2" s="44"/>
      <c r="E2" s="44"/>
      <c r="F2" s="44"/>
      <c r="G2" s="44"/>
      <c r="H2" s="44"/>
      <c r="I2" s="44"/>
      <c r="J2" s="44" t="s">
        <v>2</v>
      </c>
      <c r="K2" s="44"/>
    </row>
    <row r="3" spans="2:12" s="43" customFormat="1" ht="19.5" customHeight="1">
      <c r="B3" s="90" t="s">
        <v>3</v>
      </c>
      <c r="C3" s="89"/>
      <c r="D3" s="46"/>
      <c r="E3" s="46"/>
      <c r="F3" s="46"/>
      <c r="G3" s="79"/>
      <c r="H3" s="117"/>
      <c r="I3" s="118"/>
      <c r="J3" s="45"/>
      <c r="L3" s="45"/>
    </row>
    <row r="4" spans="2:12" s="43" customFormat="1" ht="19.5" customHeight="1">
      <c r="B4" s="91"/>
      <c r="C4" s="57" t="s">
        <v>43</v>
      </c>
      <c r="D4" s="19" t="s">
        <v>44</v>
      </c>
      <c r="E4" s="19" t="s">
        <v>39</v>
      </c>
      <c r="F4" s="19" t="s">
        <v>42</v>
      </c>
      <c r="G4" s="80" t="s">
        <v>49</v>
      </c>
      <c r="H4" s="116" t="s">
        <v>51</v>
      </c>
      <c r="I4" s="82" t="s">
        <v>60</v>
      </c>
      <c r="J4" s="103" t="s">
        <v>4</v>
      </c>
      <c r="K4" s="104"/>
      <c r="L4" s="45"/>
    </row>
    <row r="5" spans="2:12" s="43" customFormat="1" ht="19.5" customHeight="1" thickBot="1">
      <c r="B5" s="92" t="s">
        <v>5</v>
      </c>
      <c r="C5" s="44"/>
      <c r="D5" s="21"/>
      <c r="E5" s="21"/>
      <c r="F5" s="21"/>
      <c r="G5" s="81"/>
      <c r="H5" s="21" t="s">
        <v>0</v>
      </c>
      <c r="I5" s="65" t="s">
        <v>1</v>
      </c>
      <c r="J5" s="22" t="s">
        <v>45</v>
      </c>
      <c r="K5" s="23" t="s">
        <v>46</v>
      </c>
      <c r="L5" s="45"/>
    </row>
    <row r="6" spans="2:12" ht="19.5" customHeight="1" thickBot="1">
      <c r="B6" s="47" t="s">
        <v>6</v>
      </c>
      <c r="C6" s="9">
        <v>15802790</v>
      </c>
      <c r="D6" s="9">
        <v>16303249</v>
      </c>
      <c r="E6" s="12">
        <v>16164375</v>
      </c>
      <c r="F6" s="12">
        <v>18895080</v>
      </c>
      <c r="G6" s="73">
        <v>19277554</v>
      </c>
      <c r="H6" s="106">
        <v>23323978</v>
      </c>
      <c r="I6" s="66">
        <v>24010319</v>
      </c>
      <c r="J6" s="1">
        <f>I6-H6</f>
        <v>686341</v>
      </c>
      <c r="K6" s="5">
        <f>IF(AND(H6=0,I6=0),"",IF(AND(H6&gt;0,I6=0),"皆減",IF(AND(H6=0,I6&gt;0),"皆増",ROUND(J6/H6*100,1))))</f>
        <v>2.9</v>
      </c>
      <c r="L6" s="48"/>
    </row>
    <row r="7" spans="2:12" ht="19.5" customHeight="1">
      <c r="B7" s="50" t="s">
        <v>7</v>
      </c>
      <c r="C7" s="10">
        <v>15797588</v>
      </c>
      <c r="D7" s="10">
        <v>16259192</v>
      </c>
      <c r="E7" s="11">
        <v>16004661</v>
      </c>
      <c r="F7" s="11">
        <v>18831839</v>
      </c>
      <c r="G7" s="74">
        <v>19259202</v>
      </c>
      <c r="H7" s="107">
        <v>23235315</v>
      </c>
      <c r="I7" s="67">
        <v>23939869</v>
      </c>
      <c r="J7" s="2">
        <f>I7-H7</f>
        <v>704554</v>
      </c>
      <c r="K7" s="4">
        <f>IF(AND(H7=0,I7=0),"",IF(AND(H7&gt;0,I7=0),"皆減",IF(AND(H7=0,I7&gt;0),"皆増",ROUND(J7/H7*100,1))))</f>
        <v>3</v>
      </c>
      <c r="L7" s="48"/>
    </row>
    <row r="8" spans="2:12" ht="19.5" customHeight="1">
      <c r="B8" s="51" t="s">
        <v>8</v>
      </c>
      <c r="C8" s="31">
        <v>9545199</v>
      </c>
      <c r="D8" s="31">
        <v>10581208</v>
      </c>
      <c r="E8" s="27">
        <v>10620779</v>
      </c>
      <c r="F8" s="27">
        <v>12829259</v>
      </c>
      <c r="G8" s="75">
        <v>12958110</v>
      </c>
      <c r="H8" s="108">
        <v>14829192</v>
      </c>
      <c r="I8" s="68">
        <v>15220162</v>
      </c>
      <c r="J8" s="3">
        <f>I8-H8</f>
        <v>390970</v>
      </c>
      <c r="K8" s="6">
        <f>IF(AND(H8=0,I8=0),"",IF(AND(H8&gt;0,I8=0),"皆減",IF(AND(H8=0,I8&gt;0),"皆増",ROUND(J8/H8*100,1))))</f>
        <v>2.6</v>
      </c>
      <c r="L8" s="48"/>
    </row>
    <row r="9" spans="2:12" ht="19.5" customHeight="1" thickBot="1">
      <c r="B9" s="52" t="s">
        <v>9</v>
      </c>
      <c r="C9" s="9">
        <v>5202</v>
      </c>
      <c r="D9" s="9">
        <v>44057</v>
      </c>
      <c r="E9" s="12">
        <v>159714</v>
      </c>
      <c r="F9" s="12">
        <v>63241</v>
      </c>
      <c r="G9" s="73">
        <v>18352</v>
      </c>
      <c r="H9" s="106">
        <v>88663</v>
      </c>
      <c r="I9" s="66">
        <v>70450</v>
      </c>
      <c r="J9" s="1">
        <f>I9-H9</f>
        <v>-18213</v>
      </c>
      <c r="K9" s="5">
        <f>IF(AND(H9=0,I9=0),"",IF(AND(H9&gt;0,I9=0),"皆減",IF(AND(H9=0,I9&gt;0),"皆増",ROUND(J9/H9*100,1))))</f>
        <v>-20.5</v>
      </c>
      <c r="L9" s="48"/>
    </row>
    <row r="10" spans="2:12" ht="19.5" customHeight="1" thickBot="1">
      <c r="B10" s="52" t="s">
        <v>10</v>
      </c>
      <c r="C10" s="9">
        <v>16057583</v>
      </c>
      <c r="D10" s="9">
        <v>15925897</v>
      </c>
      <c r="E10" s="12">
        <v>15917638</v>
      </c>
      <c r="F10" s="12">
        <v>18938174</v>
      </c>
      <c r="G10" s="73">
        <v>19066160</v>
      </c>
      <c r="H10" s="106">
        <v>23228812</v>
      </c>
      <c r="I10" s="66">
        <v>23581784</v>
      </c>
      <c r="J10" s="1">
        <f>I10-H10</f>
        <v>352972</v>
      </c>
      <c r="K10" s="5">
        <f>IF(AND(H10=0,I10=0),"",IF(AND(H10&gt;0,I10=0),"皆減",IF(AND(H10=0,I10&gt;0),"皆増",ROUND(J10/H10*100,1))))</f>
        <v>1.5</v>
      </c>
      <c r="L10" s="48"/>
    </row>
    <row r="11" spans="2:12" ht="19.5" customHeight="1">
      <c r="B11" s="50" t="s">
        <v>11</v>
      </c>
      <c r="C11" s="10">
        <v>16037560</v>
      </c>
      <c r="D11" s="10">
        <v>15909820</v>
      </c>
      <c r="E11" s="11">
        <v>15887614</v>
      </c>
      <c r="F11" s="11">
        <v>18900177</v>
      </c>
      <c r="G11" s="74">
        <v>19040691</v>
      </c>
      <c r="H11" s="107">
        <v>23128289</v>
      </c>
      <c r="I11" s="67">
        <v>23501159</v>
      </c>
      <c r="J11" s="2">
        <f>I11-H11</f>
        <v>372870</v>
      </c>
      <c r="K11" s="4">
        <f>IF(AND(H11=0,I11=0),"",IF(AND(H11&gt;0,I11=0),"皆減",IF(AND(H11=0,I11&gt;0),"皆増",ROUND(J11/H11*100,1))))</f>
        <v>1.6</v>
      </c>
      <c r="L11" s="48"/>
    </row>
    <row r="12" spans="2:12" ht="19.5" customHeight="1">
      <c r="B12" s="51" t="s">
        <v>12</v>
      </c>
      <c r="C12" s="31">
        <v>10917997</v>
      </c>
      <c r="D12" s="31">
        <v>11108947</v>
      </c>
      <c r="E12" s="27">
        <v>11281439</v>
      </c>
      <c r="F12" s="27">
        <v>13616134</v>
      </c>
      <c r="G12" s="75">
        <v>13869760</v>
      </c>
      <c r="H12" s="108">
        <v>16890788</v>
      </c>
      <c r="I12" s="68">
        <v>17323270</v>
      </c>
      <c r="J12" s="3">
        <f>I12-H12</f>
        <v>432482</v>
      </c>
      <c r="K12" s="6">
        <f>IF(AND(H12=0,I12=0),"",IF(AND(H12&gt;0,I12=0),"皆減",IF(AND(H12=0,I12&gt;0),"皆増",ROUND(J12/H12*100,1))))</f>
        <v>2.6</v>
      </c>
      <c r="L12" s="48"/>
    </row>
    <row r="13" spans="2:12" ht="19.5" customHeight="1" thickBot="1">
      <c r="B13" s="52" t="s">
        <v>13</v>
      </c>
      <c r="C13" s="9">
        <v>20023</v>
      </c>
      <c r="D13" s="9">
        <v>16077</v>
      </c>
      <c r="E13" s="12">
        <v>30024</v>
      </c>
      <c r="F13" s="12">
        <v>37997</v>
      </c>
      <c r="G13" s="73">
        <v>25469</v>
      </c>
      <c r="H13" s="106">
        <v>100523</v>
      </c>
      <c r="I13" s="66">
        <v>80625</v>
      </c>
      <c r="J13" s="1">
        <f>I13-H13</f>
        <v>-19898</v>
      </c>
      <c r="K13" s="5">
        <f>IF(AND(H13=0,I13=0),"",IF(AND(H13&gt;0,I13=0),"皆減",IF(AND(H13=0,I13&gt;0),"皆増",ROUND(J13/H13*100,1))))</f>
        <v>-19.8</v>
      </c>
      <c r="L13" s="48"/>
    </row>
    <row r="14" spans="2:12" ht="19.5" customHeight="1">
      <c r="B14" s="50" t="s">
        <v>14</v>
      </c>
      <c r="C14" s="10">
        <v>-239972</v>
      </c>
      <c r="D14" s="10">
        <v>349372</v>
      </c>
      <c r="E14" s="11">
        <v>117047</v>
      </c>
      <c r="F14" s="11">
        <v>-68338</v>
      </c>
      <c r="G14" s="74">
        <v>218511</v>
      </c>
      <c r="H14" s="107">
        <v>107026</v>
      </c>
      <c r="I14" s="67">
        <f>I7-I11</f>
        <v>438710</v>
      </c>
      <c r="J14" s="2">
        <f>I14-H14</f>
        <v>331684</v>
      </c>
      <c r="K14" s="4">
        <f>IF(AND(H14=0,I14=0),"",IF(AND(H14&gt;0,I14=0),"皆減",IF(AND(H14=0,I14&gt;0),"皆増",ROUND(J14/H14*100,1))))</f>
        <v>309.9</v>
      </c>
      <c r="L14" s="48"/>
    </row>
    <row r="15" spans="2:12" ht="19.5" customHeight="1" thickBot="1">
      <c r="B15" s="52" t="s">
        <v>15</v>
      </c>
      <c r="C15" s="9">
        <v>-14821</v>
      </c>
      <c r="D15" s="9">
        <v>27980</v>
      </c>
      <c r="E15" s="12">
        <v>129690</v>
      </c>
      <c r="F15" s="12">
        <v>25244</v>
      </c>
      <c r="G15" s="73">
        <v>-7117</v>
      </c>
      <c r="H15" s="106">
        <v>11860</v>
      </c>
      <c r="I15" s="66">
        <f>I9-I13</f>
        <v>-10175</v>
      </c>
      <c r="J15" s="1">
        <f>I15-H15</f>
        <v>-22035</v>
      </c>
      <c r="K15" s="5">
        <f>IF(AND(H15=0,I15=0),"",IF(AND(H15&gt;0,I15=0),"皆減",IF(AND(H15=0,I15&gt;0),"皆増",ROUND(J15/H15*100,1))))</f>
        <v>-185.8</v>
      </c>
      <c r="L15" s="48"/>
    </row>
    <row r="16" spans="2:12" ht="19.5" customHeight="1" thickBot="1">
      <c r="B16" s="52" t="s">
        <v>16</v>
      </c>
      <c r="C16" s="9">
        <v>-254793</v>
      </c>
      <c r="D16" s="9">
        <v>377352</v>
      </c>
      <c r="E16" s="12">
        <v>246737</v>
      </c>
      <c r="F16" s="12">
        <v>-43094</v>
      </c>
      <c r="G16" s="73">
        <v>211394</v>
      </c>
      <c r="H16" s="106">
        <v>95166</v>
      </c>
      <c r="I16" s="66">
        <f>I6-I10</f>
        <v>428535</v>
      </c>
      <c r="J16" s="1">
        <f>I16-H16</f>
        <v>333369</v>
      </c>
      <c r="K16" s="5">
        <f>IF(AND(H16=0,I16=0),"",IF(AND(H16&gt;0,I16=0),"皆減",IF(AND(H16=0,I16&gt;0),"皆増",ROUND(J16/H16*100,1))))</f>
        <v>350.3</v>
      </c>
      <c r="L16" s="48"/>
    </row>
    <row r="17" spans="2:12" ht="19.5" customHeight="1">
      <c r="B17" s="54" t="s">
        <v>28</v>
      </c>
      <c r="C17" s="10">
        <v>2628608</v>
      </c>
      <c r="D17" s="10">
        <v>1862394</v>
      </c>
      <c r="E17" s="11">
        <v>1262442</v>
      </c>
      <c r="F17" s="11">
        <v>1754641</v>
      </c>
      <c r="G17" s="74">
        <v>1939401</v>
      </c>
      <c r="H17" s="107">
        <v>2323473</v>
      </c>
      <c r="I17" s="67">
        <v>2499066</v>
      </c>
      <c r="J17" s="2">
        <f>I17-H17</f>
        <v>175593</v>
      </c>
      <c r="K17" s="4">
        <f>IF(AND(H17=0,I17=0),"",IF(AND(H17&gt;0,I17=0),"皆減",IF(AND(H17=0,I17&gt;0),"皆増",ROUND(J17/H17*100,1))))</f>
        <v>7.6</v>
      </c>
      <c r="L17" s="48"/>
    </row>
    <row r="18" spans="2:12" ht="19.5" customHeight="1" thickBot="1">
      <c r="B18" s="55" t="s">
        <v>47</v>
      </c>
      <c r="C18" s="9"/>
      <c r="D18" s="9">
        <v>0</v>
      </c>
      <c r="E18" s="12">
        <v>0</v>
      </c>
      <c r="F18" s="12"/>
      <c r="G18" s="73"/>
      <c r="H18" s="106"/>
      <c r="I18" s="66"/>
      <c r="J18" s="1">
        <f>I18-H18</f>
        <v>0</v>
      </c>
      <c r="K18" s="5">
        <f>IF(AND(H18=0,I18=0),"",IF(AND(H18&gt;0,I18=0),"皆減",IF(AND(H18=0,I18&gt;0),"皆増",ROUND(J18/H18*100,1))))</f>
      </c>
      <c r="L18" s="48"/>
    </row>
    <row r="19" spans="2:12" ht="19.5" customHeight="1">
      <c r="B19" s="50" t="s">
        <v>17</v>
      </c>
      <c r="C19" s="4">
        <v>98.5</v>
      </c>
      <c r="D19" s="4">
        <v>102.2</v>
      </c>
      <c r="E19" s="7">
        <v>100.7</v>
      </c>
      <c r="F19" s="7">
        <v>99.6</v>
      </c>
      <c r="G19" s="76">
        <v>101.14760015799847</v>
      </c>
      <c r="H19" s="62">
        <v>100.5</v>
      </c>
      <c r="I19" s="119">
        <f>I7/I11*100</f>
        <v>101.86675899686479</v>
      </c>
      <c r="J19" s="36">
        <f>I19-H19</f>
        <v>1.3667589968647889</v>
      </c>
      <c r="K19" s="4"/>
      <c r="L19" s="48"/>
    </row>
    <row r="20" spans="2:12" ht="19.5" customHeight="1">
      <c r="B20" s="50" t="s">
        <v>18</v>
      </c>
      <c r="C20" s="4">
        <v>98.4</v>
      </c>
      <c r="D20" s="4">
        <v>102.4</v>
      </c>
      <c r="E20" s="7">
        <v>101.6</v>
      </c>
      <c r="F20" s="7">
        <v>99.8</v>
      </c>
      <c r="G20" s="76">
        <v>101.10873925321093</v>
      </c>
      <c r="H20" s="62">
        <v>100.4</v>
      </c>
      <c r="I20" s="119">
        <f>I6/I10*100</f>
        <v>101.81722892551302</v>
      </c>
      <c r="J20" s="36">
        <f>I20-H20</f>
        <v>1.4172289255130153</v>
      </c>
      <c r="K20" s="4"/>
      <c r="L20" s="48"/>
    </row>
    <row r="21" spans="2:12" ht="19.5" customHeight="1">
      <c r="B21" s="54" t="s">
        <v>30</v>
      </c>
      <c r="C21" s="4">
        <v>27.5</v>
      </c>
      <c r="D21" s="4">
        <v>17.6</v>
      </c>
      <c r="E21" s="7">
        <v>11.9</v>
      </c>
      <c r="F21" s="7">
        <v>13.7</v>
      </c>
      <c r="G21" s="76">
        <v>14.966696532133158</v>
      </c>
      <c r="H21" s="62">
        <v>15.7</v>
      </c>
      <c r="I21" s="119">
        <f>I17/I8*100</f>
        <v>16.419444155719237</v>
      </c>
      <c r="J21" s="36">
        <f>I21-H21</f>
        <v>0.7194441557192377</v>
      </c>
      <c r="K21" s="4"/>
      <c r="L21" s="48"/>
    </row>
    <row r="22" spans="2:12" ht="19.5" customHeight="1" thickBot="1">
      <c r="B22" s="55" t="s">
        <v>31</v>
      </c>
      <c r="C22" s="5"/>
      <c r="D22" s="5">
        <v>0</v>
      </c>
      <c r="E22" s="8">
        <v>0</v>
      </c>
      <c r="F22" s="8"/>
      <c r="G22" s="77"/>
      <c r="H22" s="109"/>
      <c r="I22" s="69"/>
      <c r="J22" s="1">
        <f>I22-H22</f>
        <v>0</v>
      </c>
      <c r="K22" s="5"/>
      <c r="L22" s="48"/>
    </row>
    <row r="23" spans="2:12" ht="19.5" customHeight="1">
      <c r="B23" s="50" t="s">
        <v>19</v>
      </c>
      <c r="C23" s="10">
        <v>9</v>
      </c>
      <c r="D23" s="10">
        <v>9</v>
      </c>
      <c r="E23" s="11">
        <v>10</v>
      </c>
      <c r="F23" s="11">
        <v>9</v>
      </c>
      <c r="G23" s="74">
        <v>9</v>
      </c>
      <c r="H23" s="107">
        <v>11</v>
      </c>
      <c r="I23" s="67">
        <v>11</v>
      </c>
      <c r="J23" s="2">
        <f>I23-H23</f>
        <v>0</v>
      </c>
      <c r="K23" s="4">
        <f>IF(AND(H23=0,I23=0),"",IF(AND(H23&gt;0,I23=0),"皆減",IF(AND(H23=0,I23&gt;0),"皆増",ROUND(J23/H23*100,1))))</f>
        <v>0</v>
      </c>
      <c r="L23" s="48"/>
    </row>
    <row r="24" spans="2:12" ht="19.5" customHeight="1">
      <c r="B24" s="50" t="s">
        <v>20</v>
      </c>
      <c r="C24" s="10"/>
      <c r="D24" s="10">
        <v>0</v>
      </c>
      <c r="E24" s="11">
        <v>0</v>
      </c>
      <c r="F24" s="11"/>
      <c r="G24" s="74"/>
      <c r="H24" s="107"/>
      <c r="I24" s="67"/>
      <c r="J24" s="2">
        <f>I24-H24</f>
        <v>0</v>
      </c>
      <c r="K24" s="4">
        <f>IF(AND(H24=0,I24=0),"",IF(AND(H24&gt;0,I24=0),"皆減",IF(AND(H24=0,I24&gt;0),"皆増",ROUND(J24/H24*100,1))))</f>
      </c>
      <c r="L24" s="48"/>
    </row>
    <row r="25" spans="2:12" ht="19.5" customHeight="1">
      <c r="B25" s="50" t="s">
        <v>21</v>
      </c>
      <c r="C25" s="10">
        <v>5</v>
      </c>
      <c r="D25" s="10">
        <v>7</v>
      </c>
      <c r="E25" s="11">
        <v>7</v>
      </c>
      <c r="F25" s="11">
        <v>6</v>
      </c>
      <c r="G25" s="74">
        <v>6</v>
      </c>
      <c r="H25" s="107">
        <v>6</v>
      </c>
      <c r="I25" s="67">
        <v>6</v>
      </c>
      <c r="J25" s="2">
        <f>I25-H25</f>
        <v>0</v>
      </c>
      <c r="K25" s="4">
        <f>IF(AND(H25=0,I25=0),"",IF(AND(H25&gt;0,I25=0),"皆減",IF(AND(H25=0,I25&gt;0),"皆増",ROUND(J25/H25*100,1))))</f>
        <v>0</v>
      </c>
      <c r="L25" s="48"/>
    </row>
    <row r="26" spans="2:12" ht="19.5" customHeight="1">
      <c r="B26" s="50" t="s">
        <v>22</v>
      </c>
      <c r="C26" s="10">
        <v>7</v>
      </c>
      <c r="D26" s="10">
        <v>7</v>
      </c>
      <c r="E26" s="11">
        <v>6</v>
      </c>
      <c r="F26" s="11">
        <v>5</v>
      </c>
      <c r="G26" s="74">
        <v>5</v>
      </c>
      <c r="H26" s="107">
        <v>7</v>
      </c>
      <c r="I26" s="67">
        <v>7</v>
      </c>
      <c r="J26" s="2">
        <f>I26-H26</f>
        <v>0</v>
      </c>
      <c r="K26" s="4">
        <f>IF(AND(H26=0,I26=0),"",IF(AND(H26&gt;0,I26=0),"皆減",IF(AND(H26=0,I26&gt;0),"皆増",ROUND(J26/H26*100,1))))</f>
        <v>0</v>
      </c>
      <c r="L26" s="48"/>
    </row>
    <row r="27" spans="2:12" ht="19.5" customHeight="1" thickBot="1">
      <c r="B27" s="53" t="s">
        <v>23</v>
      </c>
      <c r="C27" s="9"/>
      <c r="D27" s="9"/>
      <c r="E27" s="12">
        <v>0</v>
      </c>
      <c r="F27" s="12">
        <v>0</v>
      </c>
      <c r="G27" s="73"/>
      <c r="H27" s="106"/>
      <c r="I27" s="66"/>
      <c r="J27" s="1">
        <f>I27-H27</f>
        <v>0</v>
      </c>
      <c r="K27" s="5">
        <f>IF(AND(H27=0,I27=0),"",IF(AND(H27&gt;0,I27=0),"皆減",IF(AND(H27=0,I27&gt;0),"皆増",ROUND(J27/H27*100,1))))</f>
      </c>
      <c r="L27" s="48"/>
    </row>
    <row r="28" ht="19.5" customHeight="1">
      <c r="C28" s="49" t="s">
        <v>24</v>
      </c>
    </row>
    <row r="29" ht="19.5" customHeight="1">
      <c r="C29" s="49" t="s">
        <v>25</v>
      </c>
    </row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2013-11-06T02:23:25Z</cp:lastPrinted>
  <dcterms:created xsi:type="dcterms:W3CDTF">2000-10-18T04:07:18Z</dcterms:created>
  <dcterms:modified xsi:type="dcterms:W3CDTF">2014-10-17T05:17:45Z</dcterms:modified>
  <cp:category/>
  <cp:version/>
  <cp:contentType/>
  <cp:contentStatus/>
</cp:coreProperties>
</file>