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65506" windowWidth="7935" windowHeight="9015" tabRatio="601" activeTab="0"/>
  </bookViews>
  <sheets>
    <sheet name="動態" sheetId="1" r:id="rId1"/>
    <sheet name="人口動態1" sheetId="2" r:id="rId2"/>
    <sheet name="動態2" sheetId="3" r:id="rId3"/>
    <sheet name="動態3" sheetId="4" r:id="rId4"/>
    <sheet name="グラフ" sheetId="5" r:id="rId5"/>
  </sheets>
  <definedNames>
    <definedName name="_xlnm.Print_Area" localSheetId="4">'グラフ'!$A$1:$I$55</definedName>
    <definedName name="_xlnm.Print_Area" localSheetId="1">'人口動態1'!$A$1:$Z$27</definedName>
    <definedName name="_xlnm.Print_Area" localSheetId="0">'動態'!$A$1:$N$26</definedName>
    <definedName name="_xlnm.Print_Area" localSheetId="2">'動態2'!$C$1:$AX$35</definedName>
    <definedName name="_xlnm.Print_Area" localSheetId="3">'動態3'!$C$1:$AL$33</definedName>
    <definedName name="_xlnm.Print_Titles" localSheetId="2">'動態2'!$A:$B</definedName>
    <definedName name="_xlnm.Print_Titles" localSheetId="3">'動態3'!$A:$B</definedName>
  </definedNames>
  <calcPr fullCalcOnLoad="1"/>
</workbook>
</file>

<file path=xl/sharedStrings.xml><?xml version="1.0" encoding="utf-8"?>
<sst xmlns="http://schemas.openxmlformats.org/spreadsheetml/2006/main" count="430" uniqueCount="173">
  <si>
    <t>男</t>
  </si>
  <si>
    <t>女</t>
  </si>
  <si>
    <t>総数</t>
  </si>
  <si>
    <t>女</t>
  </si>
  <si>
    <t>男</t>
  </si>
  <si>
    <t>管内</t>
  </si>
  <si>
    <t>三重県</t>
  </si>
  <si>
    <t>計</t>
  </si>
  <si>
    <t xml:space="preserve">（ア）出生 </t>
  </si>
  <si>
    <t>主な死因別の死亡状況を表２、うち悪性新生物部位別死亡状況を表３に示しました。</t>
  </si>
  <si>
    <t>　分母に用いた人口は、三重県データバンクシステムにより算出した平成17年10月1日現在推計人口（外国籍人口含む）によります。</t>
  </si>
  <si>
    <t>ウ　各種グラフ</t>
  </si>
  <si>
    <t>人口
（10月1日）</t>
  </si>
  <si>
    <t>出生</t>
  </si>
  <si>
    <t>低体重児
(再掲）</t>
  </si>
  <si>
    <t>死亡</t>
  </si>
  <si>
    <t>乳児死亡
（再掲）</t>
  </si>
  <si>
    <t>新生児死亡（再掲）</t>
  </si>
  <si>
    <t>死産</t>
  </si>
  <si>
    <t>周産期死亡</t>
  </si>
  <si>
    <t>婚姻</t>
  </si>
  <si>
    <t>離婚</t>
  </si>
  <si>
    <t>自然
増加数</t>
  </si>
  <si>
    <t>合計特殊出生率</t>
  </si>
  <si>
    <t>自然</t>
  </si>
  <si>
    <t>人工</t>
  </si>
  <si>
    <t>早期新生児死産</t>
  </si>
  <si>
    <t>人口</t>
  </si>
  <si>
    <t>実数</t>
  </si>
  <si>
    <t>全国</t>
  </si>
  <si>
    <t>率</t>
  </si>
  <si>
    <t>率の算出方法</t>
  </si>
  <si>
    <t>人口千対</t>
  </si>
  <si>
    <t>男子人口千対</t>
  </si>
  <si>
    <t>女子人口千対</t>
  </si>
  <si>
    <t>出生千対</t>
  </si>
  <si>
    <t>男子出生千対</t>
  </si>
  <si>
    <t>女子出生千対</t>
  </si>
  <si>
    <t>出産(出生＋死産）
千対</t>
  </si>
  <si>
    <t>△は減を示す。低体重児は出生体重2,500g未満のもの。乳児死亡は生後1年未満の死亡。</t>
  </si>
  <si>
    <t>新生児死亡は生後４週未満の死亡。早期新生児死亡は生後１週未満の死亡。
死産は妊娠１２週以後の死児の出産。後期死産は妊娠２２週以後の死産。自然増加は出生数－死亡数。
全国以外の分母に用いた人口は、三重県データバンクシステムにより計算しているため、厚生労働省の公表値と若干異なっています。</t>
  </si>
  <si>
    <t>結核</t>
  </si>
  <si>
    <t>悪性新生物</t>
  </si>
  <si>
    <t>糖尿病</t>
  </si>
  <si>
    <t>高血圧性疾患</t>
  </si>
  <si>
    <t>脳血管疾患</t>
  </si>
  <si>
    <t>肺炎</t>
  </si>
  <si>
    <t>慢性閉塞性肺疾患</t>
  </si>
  <si>
    <t>喘息</t>
  </si>
  <si>
    <t>肝疾患</t>
  </si>
  <si>
    <t>腎不全</t>
  </si>
  <si>
    <t>老衰</t>
  </si>
  <si>
    <t>不慮の事故</t>
  </si>
  <si>
    <t>自殺</t>
  </si>
  <si>
    <t>死亡数</t>
  </si>
  <si>
    <t>率</t>
  </si>
  <si>
    <t>死因別死亡率＝</t>
  </si>
  <si>
    <t>死因別死亡数</t>
  </si>
  <si>
    <t>×100,000</t>
  </si>
  <si>
    <t>年齢調整死亡率＝</t>
  </si>
  <si>
    <t>基準となる人口集団の総和（昭和６０年モデル人口）</t>
  </si>
  <si>
    <t>（№１）</t>
  </si>
  <si>
    <t>（№２）</t>
  </si>
  <si>
    <t>悪性新生物
総数</t>
  </si>
  <si>
    <t>白　血　病</t>
  </si>
  <si>
    <t>合計特殊出生率の推移</t>
  </si>
  <si>
    <t>出生率・低体重児出生率の推移</t>
  </si>
  <si>
    <t>周産期死亡率の推移</t>
  </si>
  <si>
    <t>年齢調整死亡率(男性）</t>
  </si>
  <si>
    <t>人口10万対</t>
  </si>
  <si>
    <t>年齢調整死亡率（平成１３年）</t>
  </si>
  <si>
    <t>死因</t>
  </si>
  <si>
    <t>男性</t>
  </si>
  <si>
    <t>女性</t>
  </si>
  <si>
    <t>資料</t>
  </si>
  <si>
    <t>不慮の事故</t>
  </si>
  <si>
    <t>　： 医療政策室「三重県人口動態調査結果」</t>
  </si>
  <si>
    <t>肺炎</t>
  </si>
  <si>
    <t>年齢調整は昭和６０年モデル人口を使用</t>
  </si>
  <si>
    <t>心疾患</t>
  </si>
  <si>
    <t>[  　　]内は三重県</t>
  </si>
  <si>
    <t>年齢調整死亡率（女性）</t>
  </si>
  <si>
    <t>肺炎</t>
  </si>
  <si>
    <t>肺　　炎　　</t>
  </si>
  <si>
    <t>不慮の事故</t>
  </si>
  <si>
    <t>心　疾　患　</t>
  </si>
  <si>
    <t>H16</t>
  </si>
  <si>
    <t>肺炎</t>
  </si>
  <si>
    <t>年齢調整死亡率の年次推移</t>
  </si>
  <si>
    <t>H15</t>
  </si>
  <si>
    <t>ア　人口動態総覧</t>
  </si>
  <si>
    <t>死亡の動向</t>
  </si>
  <si>
    <t>（№１）</t>
  </si>
  <si>
    <t>大動脈瘤及び解離</t>
  </si>
  <si>
    <t>表３　</t>
  </si>
  <si>
    <t>食道</t>
  </si>
  <si>
    <t>胃</t>
  </si>
  <si>
    <t>結腸</t>
  </si>
  <si>
    <t>直腸Ｓ状結腸移行部及び直腸</t>
  </si>
  <si>
    <t>肝及び肝内胆管</t>
  </si>
  <si>
    <t>胆のう及びその他の胆道</t>
  </si>
  <si>
    <t>膵</t>
  </si>
  <si>
    <t>気管，気管及び肺</t>
  </si>
  <si>
    <t>乳房</t>
  </si>
  <si>
    <t>子宮</t>
  </si>
  <si>
    <t>グラフ１</t>
  </si>
  <si>
    <t>心疾患</t>
  </si>
  <si>
    <t>男</t>
  </si>
  <si>
    <t>悪性新生物</t>
  </si>
  <si>
    <t>心疾患</t>
  </si>
  <si>
    <t>脳血管疾患</t>
  </si>
  <si>
    <t>女</t>
  </si>
  <si>
    <t>（平成19年確定数）</t>
  </si>
  <si>
    <t>平成19年確定数</t>
  </si>
  <si>
    <t>（平成19年確定数）</t>
  </si>
  <si>
    <t>（平成19年確定数）</t>
  </si>
  <si>
    <t>・</t>
  </si>
  <si>
    <t>平成19年の人口動態（確定数）の概況は表１のとおりです。</t>
  </si>
  <si>
    <t>H17</t>
  </si>
  <si>
    <t>H18</t>
  </si>
  <si>
    <t>H18</t>
  </si>
  <si>
    <t>H19</t>
  </si>
  <si>
    <t>H19</t>
  </si>
  <si>
    <t>年齢調整死亡率（平成19年）</t>
  </si>
  <si>
    <t>乳児死亡率</t>
  </si>
  <si>
    <t>市町
(県・全国）</t>
  </si>
  <si>
    <t>人口千対</t>
  </si>
  <si>
    <t>人口千対</t>
  </si>
  <si>
    <t>妊娠満22週以後の死産</t>
  </si>
  <si>
    <t>桑名市</t>
  </si>
  <si>
    <t>いなべ市</t>
  </si>
  <si>
    <t>木曽岬町</t>
  </si>
  <si>
    <t>東員町</t>
  </si>
  <si>
    <t>菰野町</t>
  </si>
  <si>
    <t>朝日町</t>
  </si>
  <si>
    <t>川越町</t>
  </si>
  <si>
    <t>出産(出生＋妊娠満22週以後の死産）千対</t>
  </si>
  <si>
    <t>人口</t>
  </si>
  <si>
    <t>｛観察集団の各年齢階級の死亡率×基準人口集団のその年齢階級の人口｝の各年齢階級の総和</t>
  </si>
  <si>
    <t>表 ２</t>
  </si>
  <si>
    <t>（№2）</t>
  </si>
  <si>
    <t>（№3）</t>
  </si>
  <si>
    <r>
      <t>心疾患</t>
    </r>
    <r>
      <rPr>
        <sz val="8"/>
        <color indexed="8"/>
        <rFont val="ＭＳ 明朝"/>
        <family val="1"/>
      </rPr>
      <t xml:space="preserve">
（高血圧性を除く）</t>
    </r>
  </si>
  <si>
    <t>年齢調整死亡率</t>
  </si>
  <si>
    <t>木曽岬町</t>
  </si>
  <si>
    <t>（6）　人口動態統計</t>
  </si>
  <si>
    <t>市町別悪性新生物死亡数・死亡率（人口１０万人対）、年齢調整死亡率（人口１０万人対）</t>
  </si>
  <si>
    <t>市町別主要死因別死亡数・死亡率（人口１０万人対）、年齢調整死亡率（人口１０万人対）</t>
  </si>
  <si>
    <t>表１　人口動態総覧　（実数、率）　市町別</t>
  </si>
  <si>
    <t>　人口動態確定数は、平成19年であるため管内には菰野町、朝日町、川越町は含まれませんがデータとしては掲載しました。</t>
  </si>
  <si>
    <t>　管内の出生数は1,837人で前年より9人増加しました。出生率は8.4で三重県と同率であり、全国の8.6と比べると0.2ポイント下回っています。</t>
  </si>
  <si>
    <t>　管内の死産数は31人で、前年より15人減少しました。
　自然死産率は7.5であり人工死産率は9.1です。</t>
  </si>
  <si>
    <t>　母体の健康状態に強く影響される指標です。周産期死亡数は5人で前年に比べ6人減少し、周産期死亡率は2.7です。</t>
  </si>
  <si>
    <t>　婚姻件数は1,122組で前年より29組増加しました。婚姻率は5.1で三重県の値と比較すると0.2ポイント低くなっています。
　離婚件数は315件で前年より27件減少しました。離婚率は1.43で三重県の値と比較すると0.38ポイント低くなっています。</t>
  </si>
  <si>
    <t>　管内の自然増加率は0.2ですが、三重県は-0.8ポイントで平成17年から減少傾向です。</t>
  </si>
  <si>
    <t>　管内の死亡数は1,783人で前年より17人増加し、死亡率は8.1で、三重県の9.2、全国の8.8より下回っています。</t>
  </si>
  <si>
    <t>　第1位悪性新生物537人、第2位心疾患274人、脳血管疾患185人を上回り肺炎193人が第3位となりました。</t>
  </si>
  <si>
    <t>　合計特殊出生率、乳児死亡率、年齢調整死亡率等の推移及び平成19年の年齢調整死亡率上位5疾患をグラフ1に示しました。</t>
  </si>
  <si>
    <t>（イ）死亡</t>
  </si>
  <si>
    <t>（ウ）乳児死亡</t>
  </si>
  <si>
    <t>（エ）死産</t>
  </si>
  <si>
    <t>（オ）周産期死亡</t>
  </si>
  <si>
    <t>（カ）婚姻と離婚</t>
  </si>
  <si>
    <t>（キ）自然増加</t>
  </si>
  <si>
    <t>イ　死亡の動向</t>
  </si>
  <si>
    <t>桑名管内</t>
  </si>
  <si>
    <t>H15</t>
  </si>
  <si>
    <t>H16</t>
  </si>
  <si>
    <t>H17</t>
  </si>
  <si>
    <t>H18</t>
  </si>
  <si>
    <t>H19</t>
  </si>
  <si>
    <t>　乳児の生存は母体の健康状態や養育条件等の影響を強く受けることから、地域の衛生状態、生活水準を反映する指標として重視されています。管内の乳児死亡数は8人で、前年より1人増加しており、新生児死亡数は3人で前年より1人減少しています。</t>
  </si>
  <si>
    <t>再掲</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</si>
</sst>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_ "/>
    <numFmt numFmtId="180" formatCode="0_);[Red]\(0\)"/>
    <numFmt numFmtId="181" formatCode="#,##0_);[Red]\(#,##0\)"/>
    <numFmt numFmtId="182" formatCode="#,##0;[Red]#,##0"/>
    <numFmt numFmtId="183" formatCode="#,##0.0;[Red]#,##0.0"/>
    <numFmt numFmtId="184" formatCode="#,##0.00_);[Red]\(#,##0.00\)"/>
    <numFmt numFmtId="185" formatCode="#,##0.0_);[Red]\(#,##0.0\)"/>
    <numFmt numFmtId="186" formatCode="#,##0.0_ "/>
    <numFmt numFmtId="187" formatCode="#,"/>
    <numFmt numFmtId="188" formatCode="0_ "/>
    <numFmt numFmtId="189" formatCode="0;&quot;△ &quot;0"/>
    <numFmt numFmtId="190" formatCode="#,##0;&quot;△ &quot;#,##0"/>
    <numFmt numFmtId="191" formatCode="&quot;[&quot;##.#&quot;]&quot;"/>
    <numFmt numFmtId="192" formatCode="#,##0.0;&quot;△ &quot;#,##0.0"/>
    <numFmt numFmtId="193" formatCode="&quot;[&quot;##0.0&quot;]&quot;"/>
    <numFmt numFmtId="194" formatCode="#,##0.000_);[Red]\(#,##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0.00;&quot;△ &quot;#,##0.00"/>
    <numFmt numFmtId="204" formatCode="0.0;[Red]0.0"/>
    <numFmt numFmtId="205" formatCode="#,##0.0;\-#,##0.0"/>
    <numFmt numFmtId="206" formatCode="#,##0_ ;[Red]\-#,##0\ "/>
    <numFmt numFmtId="207" formatCode="##0.0"/>
    <numFmt numFmtId="208" formatCode="#,###"/>
    <numFmt numFmtId="209" formatCode="0.00_ "/>
    <numFmt numFmtId="210" formatCode="&quot;[&quot;##0&quot;]&quot;"/>
    <numFmt numFmtId="211" formatCode="&quot;[&quot;#,##0&quot;]&quot;"/>
    <numFmt numFmtId="212" formatCode="&quot;[&quot;##0.00&quot;]&quot;"/>
    <numFmt numFmtId="213" formatCode="_(* #,##0_);_(* \(#,##0\);_(* &quot;-&quot;_);_(@_)"/>
    <numFmt numFmtId="214" formatCode="_(* #,##0.00_);_(* \(#,##0.00\);_(* &quot;-&quot;??_);_(@_)"/>
    <numFmt numFmtId="215" formatCode="_(&quot;$&quot;* #,##0_);_(&quot;$&quot;* \(#,##0\);_(&quot;$&quot;* &quot;-&quot;_);_(@_)"/>
    <numFmt numFmtId="216" formatCode="_(&quot;$&quot;* #,##0.00_);_(&quot;$&quot;* \(#,##0.00\);_(&quot;$&quot;* &quot;-&quot;??_);_(@_)"/>
    <numFmt numFmtId="217" formatCode="&quot;Yes&quot;;&quot;Yes&quot;;&quot;No&quot;"/>
    <numFmt numFmtId="218" formatCode="&quot;True&quot;;&quot;True&quot;;&quot;False&quot;"/>
    <numFmt numFmtId="219" formatCode="&quot;On&quot;;&quot;On&quot;;&quot;Off&quot;"/>
    <numFmt numFmtId="220" formatCode="#,\ "/>
    <numFmt numFmtId="221" formatCode="0.0_);[Red]\(0.0\)"/>
    <numFmt numFmtId="222" formatCode="0.00_);[Red]\(0.00\)"/>
    <numFmt numFmtId="223" formatCode="&quot;\&quot;#,##0.0;&quot;\&quot;\-#,##0.0"/>
    <numFmt numFmtId="224" formatCode="[$€-2]\ #,##0.00_);[Red]\([$€-2]\ #,##0.00\)"/>
    <numFmt numFmtId="225" formatCode="0.000_ "/>
    <numFmt numFmtId="226" formatCode="0.0;&quot;△ &quot;0.0"/>
  </numFmts>
  <fonts count="71">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i/>
      <sz val="12"/>
      <name val="ＭＳ 明朝"/>
      <family val="1"/>
    </font>
    <font>
      <sz val="8"/>
      <name val="ＭＳ 明朝"/>
      <family val="1"/>
    </font>
    <font>
      <sz val="10.5"/>
      <color indexed="8"/>
      <name val="ＭＳ 明朝"/>
      <family val="1"/>
    </font>
    <font>
      <sz val="9"/>
      <name val="ＭＳ 明朝"/>
      <family val="1"/>
    </font>
    <font>
      <sz val="8"/>
      <color indexed="8"/>
      <name val="ＭＳ 明朝"/>
      <family val="1"/>
    </font>
    <font>
      <b/>
      <sz val="11"/>
      <name val="ＭＳ 明朝"/>
      <family val="1"/>
    </font>
    <font>
      <sz val="9"/>
      <name val="ＭＳ Ｐゴシック"/>
      <family val="3"/>
    </font>
    <font>
      <sz val="10"/>
      <name val="ＭＳ 明朝"/>
      <family val="1"/>
    </font>
    <font>
      <b/>
      <sz val="12"/>
      <name val="ＭＳ 明朝"/>
      <family val="1"/>
    </font>
    <font>
      <sz val="8"/>
      <name val="ＭＳ Ｐゴシック"/>
      <family val="3"/>
    </font>
    <font>
      <sz val="7"/>
      <name val="ＭＳ Ｐゴシック"/>
      <family val="3"/>
    </font>
    <font>
      <sz val="10"/>
      <name val="ＭＳ Ｐゴシック"/>
      <family val="3"/>
    </font>
    <font>
      <sz val="10.5"/>
      <color indexed="12"/>
      <name val="ＭＳ 明朝"/>
      <family val="1"/>
    </font>
    <font>
      <sz val="10.5"/>
      <color indexed="10"/>
      <name val="ＭＳ 明朝"/>
      <family val="1"/>
    </font>
    <font>
      <sz val="10.5"/>
      <color indexed="8"/>
      <name val="ＭＳ Ｐゴシック"/>
      <family val="3"/>
    </font>
    <font>
      <sz val="10.5"/>
      <color indexed="12"/>
      <name val="ＭＳ Ｐゴシック"/>
      <family val="3"/>
    </font>
    <font>
      <sz val="10.5"/>
      <color indexed="10"/>
      <name val="ＭＳ Ｐゴシック"/>
      <family val="3"/>
    </font>
    <font>
      <sz val="11"/>
      <color indexed="12"/>
      <name val="ＭＳ Ｐゴシック"/>
      <family val="3"/>
    </font>
    <font>
      <sz val="11"/>
      <color indexed="10"/>
      <name val="ＭＳ Ｐゴシック"/>
      <family val="3"/>
    </font>
    <font>
      <sz val="10.5"/>
      <name val="ＭＳ ゴシック"/>
      <family val="3"/>
    </font>
    <font>
      <i/>
      <sz val="14"/>
      <name val="ＭＳ Ｐゴシック"/>
      <family val="3"/>
    </font>
    <font>
      <sz val="11"/>
      <color indexed="12"/>
      <name val="ＭＳ 明朝"/>
      <family val="1"/>
    </font>
    <font>
      <sz val="11"/>
      <color indexed="10"/>
      <name val="ＭＳ 明朝"/>
      <family val="1"/>
    </font>
    <font>
      <sz val="11"/>
      <name val="Arial"/>
      <family val="2"/>
    </font>
    <font>
      <b/>
      <sz val="11"/>
      <name val="ＭＳ Ｐゴシック"/>
      <family val="3"/>
    </font>
    <font>
      <sz val="10"/>
      <color indexed="10"/>
      <name val="ＭＳ Ｐゴシック"/>
      <family val="3"/>
    </font>
    <font>
      <b/>
      <sz val="1.75"/>
      <name val="ＭＳ ゴシック"/>
      <family val="3"/>
    </font>
    <font>
      <sz val="5"/>
      <name val="ＭＳ Ｐゴシック"/>
      <family val="3"/>
    </font>
    <font>
      <sz val="2"/>
      <name val="ＭＳ Ｐゴシック"/>
      <family val="3"/>
    </font>
    <font>
      <sz val="4"/>
      <name val="ＭＳ Ｐゴシック"/>
      <family val="3"/>
    </font>
    <font>
      <sz val="1.75"/>
      <name val="ＭＳ ゴシック"/>
      <family val="3"/>
    </font>
    <font>
      <sz val="1.25"/>
      <name val="ＭＳ ゴシック"/>
      <family val="3"/>
    </font>
    <font>
      <b/>
      <sz val="1.75"/>
      <color indexed="10"/>
      <name val="ＭＳ ゴシック"/>
      <family val="3"/>
    </font>
    <font>
      <sz val="4.5"/>
      <name val="ＭＳ Ｐゴシック"/>
      <family val="3"/>
    </font>
    <font>
      <sz val="3.75"/>
      <name val="ＭＳ Ｐゴシック"/>
      <family val="3"/>
    </font>
    <font>
      <sz val="1"/>
      <name val="ＭＳ ゴシック"/>
      <family val="3"/>
    </font>
    <font>
      <sz val="5.25"/>
      <name val="ＭＳ Ｐゴシック"/>
      <family val="3"/>
    </font>
    <font>
      <sz val="2.25"/>
      <name val="ＭＳ Ｐゴシック"/>
      <family val="3"/>
    </font>
    <font>
      <sz val="2"/>
      <name val="ＭＳ ゴシック"/>
      <family val="3"/>
    </font>
    <font>
      <sz val="2.25"/>
      <name val="ＭＳ ゴシック"/>
      <family val="3"/>
    </font>
    <font>
      <sz val="4.75"/>
      <name val="ＭＳ Ｐゴシック"/>
      <family val="3"/>
    </font>
    <font>
      <sz val="3.25"/>
      <name val="ＭＳ Ｐゴシック"/>
      <family val="3"/>
    </font>
    <font>
      <sz val="3"/>
      <name val="ＭＳ Ｐゴシック"/>
      <family val="3"/>
    </font>
    <font>
      <b/>
      <sz val="2"/>
      <color indexed="10"/>
      <name val="ＭＳ Ｐゴシック"/>
      <family val="3"/>
    </font>
    <font>
      <sz val="1"/>
      <name val="ＭＳ Ｐゴシック"/>
      <family val="3"/>
    </font>
    <font>
      <sz val="1.5"/>
      <name val="ＭＳ Ｐゴシック"/>
      <family val="3"/>
    </font>
    <font>
      <b/>
      <sz val="2"/>
      <name val="ＭＳ ゴシック"/>
      <family val="3"/>
    </font>
    <font>
      <sz val="1.25"/>
      <name val="ＭＳ Ｐゴシック"/>
      <family val="3"/>
    </font>
    <font>
      <sz val="1.5"/>
      <name val="ＭＳ ゴシック"/>
      <family val="3"/>
    </font>
    <font>
      <b/>
      <sz val="9.25"/>
      <color indexed="12"/>
      <name val="ＭＳ Ｐゴシック"/>
      <family val="3"/>
    </font>
    <font>
      <sz val="8.5"/>
      <name val="ＭＳ Ｐゴシック"/>
      <family val="3"/>
    </font>
    <font>
      <sz val="8.25"/>
      <name val="ＭＳ Ｐゴシック"/>
      <family val="3"/>
    </font>
    <font>
      <b/>
      <sz val="9"/>
      <color indexed="10"/>
      <name val="ＭＳ Ｐゴシック"/>
      <family val="3"/>
    </font>
    <font>
      <b/>
      <sz val="12"/>
      <color indexed="18"/>
      <name val="ＭＳ Ｐゴシック"/>
      <family val="3"/>
    </font>
    <font>
      <b/>
      <sz val="12"/>
      <color indexed="10"/>
      <name val="ＭＳ Ｐゴシック"/>
      <family val="3"/>
    </font>
    <font>
      <sz val="5.5"/>
      <name val="ＭＳ Ｐゴシック"/>
      <family val="3"/>
    </font>
    <font>
      <b/>
      <sz val="11.25"/>
      <name val="ＭＳ Ｐゴシック"/>
      <family val="3"/>
    </font>
    <font>
      <sz val="8.75"/>
      <name val="ＭＳ Ｐゴシック"/>
      <family val="3"/>
    </font>
    <font>
      <sz val="9"/>
      <color indexed="10"/>
      <name val="ＭＳ Ｐゴシック"/>
      <family val="3"/>
    </font>
    <font>
      <b/>
      <sz val="12"/>
      <name val="ＭＳ Ｐゴシック"/>
      <family val="3"/>
    </font>
    <font>
      <sz val="9.25"/>
      <name val="ＭＳ Ｐゴシック"/>
      <family val="3"/>
    </font>
    <font>
      <sz val="6"/>
      <name val="ＭＳ 明朝"/>
      <family val="1"/>
    </font>
    <font>
      <sz val="7"/>
      <name val="ＭＳ 明朝"/>
      <family val="1"/>
    </font>
    <font>
      <sz val="6"/>
      <color indexed="8"/>
      <name val="ＭＳ 明朝"/>
      <family val="1"/>
    </font>
    <font>
      <sz val="9"/>
      <color indexed="8"/>
      <name val="ＭＳ 明朝"/>
      <family val="1"/>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202">
    <border>
      <left/>
      <right/>
      <top/>
      <bottom/>
      <diagonal/>
    </border>
    <border>
      <left style="medium"/>
      <right style="thin"/>
      <top style="medium"/>
      <bottom style="thin"/>
    </border>
    <border>
      <left style="thin"/>
      <right style="thin"/>
      <top style="thin"/>
      <bottom style="thin"/>
    </border>
    <border>
      <left style="thin"/>
      <right style="thin"/>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right style="thin"/>
      <top style="medium"/>
      <bottom style="thin"/>
    </border>
    <border>
      <left>
        <color indexed="63"/>
      </left>
      <right style="thin">
        <color indexed="8"/>
      </right>
      <top style="medium"/>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thin"/>
      <right style="thin"/>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dotted">
        <color indexed="8"/>
      </top>
      <bottom style="medium"/>
    </border>
    <border>
      <left style="thin"/>
      <right style="thin"/>
      <top style="dotted">
        <color indexed="8"/>
      </top>
      <bottom style="medium"/>
    </border>
    <border>
      <left>
        <color indexed="63"/>
      </left>
      <right style="thin">
        <color indexed="8"/>
      </right>
      <top style="dotted">
        <color indexed="8"/>
      </top>
      <bottom style="medium"/>
    </border>
    <border>
      <left style="thin">
        <color indexed="8"/>
      </left>
      <right style="thin">
        <color indexed="8"/>
      </right>
      <top style="dotted">
        <color indexed="8"/>
      </top>
      <bottom style="medium"/>
    </border>
    <border>
      <left style="thin"/>
      <right style="medium"/>
      <top style="medium"/>
      <bottom style="thin"/>
    </border>
    <border>
      <left style="thin"/>
      <right style="medium"/>
      <top style="thin"/>
      <bottom>
        <color indexed="63"/>
      </bottom>
    </border>
    <border>
      <left style="thin"/>
      <right style="thin"/>
      <top style="double"/>
      <bottom style="double"/>
    </border>
    <border>
      <left>
        <color indexed="63"/>
      </left>
      <right style="thin">
        <color indexed="8"/>
      </right>
      <top style="double"/>
      <bottom style="double"/>
    </border>
    <border>
      <left style="thin">
        <color indexed="8"/>
      </left>
      <right style="thin">
        <color indexed="8"/>
      </right>
      <top style="double"/>
      <bottom style="double"/>
    </border>
    <border>
      <left style="thin"/>
      <right style="medium"/>
      <top style="double"/>
      <bottom style="double"/>
    </border>
    <border>
      <left style="thin"/>
      <right style="medium"/>
      <top>
        <color indexed="63"/>
      </top>
      <bottom>
        <color indexed="63"/>
      </bottom>
    </border>
    <border>
      <left style="thin"/>
      <right style="medium"/>
      <top>
        <color indexed="63"/>
      </top>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color indexed="63"/>
      </left>
      <right style="thin"/>
      <top style="thin"/>
      <bottom style="thin"/>
    </border>
    <border>
      <left style="thin">
        <color indexed="8"/>
      </left>
      <right>
        <color indexed="63"/>
      </right>
      <top>
        <color indexed="63"/>
      </top>
      <bottom style="hair">
        <color indexed="8"/>
      </bottom>
    </border>
    <border>
      <left style="medium"/>
      <right style="thin">
        <color indexed="8"/>
      </right>
      <top style="thin"/>
      <bottom style="hair">
        <color indexed="8"/>
      </bottom>
    </border>
    <border>
      <left>
        <color indexed="63"/>
      </left>
      <right style="thin">
        <color indexed="8"/>
      </right>
      <top style="thin"/>
      <bottom style="hair">
        <color indexed="8"/>
      </bottom>
    </border>
    <border>
      <left>
        <color indexed="63"/>
      </left>
      <right style="medium"/>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hair">
        <color indexed="8"/>
      </bottom>
    </border>
    <border>
      <left style="thin"/>
      <right style="medium"/>
      <top style="thin"/>
      <bottom style="hair">
        <color indexed="8"/>
      </bottom>
    </border>
    <border>
      <left style="medium"/>
      <right style="thin">
        <color indexed="8"/>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thin"/>
      <top style="hair"/>
      <bottom>
        <color indexed="63"/>
      </bottom>
    </border>
    <border>
      <left style="medium"/>
      <right>
        <color indexed="63"/>
      </right>
      <top>
        <color indexed="63"/>
      </top>
      <bottom>
        <color indexed="63"/>
      </bottom>
    </border>
    <border>
      <left style="thin">
        <color indexed="8"/>
      </left>
      <right>
        <color indexed="63"/>
      </right>
      <top style="double"/>
      <bottom style="hair">
        <color indexed="8"/>
      </bottom>
    </border>
    <border>
      <left style="medium"/>
      <right style="thin">
        <color indexed="8"/>
      </right>
      <top style="double"/>
      <bottom style="hair">
        <color indexed="8"/>
      </bottom>
    </border>
    <border>
      <left>
        <color indexed="63"/>
      </left>
      <right style="thin">
        <color indexed="8"/>
      </right>
      <top style="double"/>
      <bottom style="hair">
        <color indexed="8"/>
      </bottom>
    </border>
    <border>
      <left>
        <color indexed="63"/>
      </left>
      <right style="medium"/>
      <top style="double"/>
      <bottom style="hair">
        <color indexed="8"/>
      </bottom>
    </border>
    <border>
      <left>
        <color indexed="63"/>
      </left>
      <right style="thin"/>
      <top style="double"/>
      <bottom style="hair">
        <color indexed="8"/>
      </bottom>
    </border>
    <border>
      <left>
        <color indexed="63"/>
      </left>
      <right>
        <color indexed="63"/>
      </right>
      <top style="double"/>
      <bottom style="hair">
        <color indexed="8"/>
      </bottom>
    </border>
    <border>
      <left style="thin"/>
      <right style="thin"/>
      <top style="double"/>
      <bottom style="hair">
        <color indexed="8"/>
      </bottom>
    </border>
    <border>
      <left style="thin"/>
      <right style="medium"/>
      <top style="double"/>
      <bottom style="hair">
        <color indexed="8"/>
      </bottom>
    </border>
    <border>
      <left style="medium"/>
      <right style="thin"/>
      <top style="hair">
        <color indexed="8"/>
      </top>
      <bottom style="double"/>
    </border>
    <border>
      <left style="thin"/>
      <right style="thin"/>
      <top style="hair">
        <color indexed="8"/>
      </top>
      <bottom style="double"/>
    </border>
    <border>
      <left style="thin"/>
      <right style="medium"/>
      <top style="hair">
        <color indexed="8"/>
      </top>
      <bottom style="double"/>
    </border>
    <border>
      <left>
        <color indexed="63"/>
      </left>
      <right style="thin"/>
      <top style="hair">
        <color indexed="8"/>
      </top>
      <bottom style="double"/>
    </border>
    <border>
      <left>
        <color indexed="63"/>
      </left>
      <right>
        <color indexed="63"/>
      </right>
      <top>
        <color indexed="63"/>
      </top>
      <bottom style="hair">
        <color indexed="8"/>
      </bottom>
    </border>
    <border>
      <left style="medium"/>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style="medium"/>
      <top>
        <color indexed="63"/>
      </top>
      <bottom style="hair">
        <color indexed="8"/>
      </bottom>
    </border>
    <border>
      <left>
        <color indexed="63"/>
      </left>
      <right style="thin"/>
      <top>
        <color indexed="63"/>
      </top>
      <bottom style="hair">
        <color indexed="8"/>
      </bottom>
    </border>
    <border>
      <left style="thin"/>
      <right style="thin"/>
      <top>
        <color indexed="63"/>
      </top>
      <bottom style="hair">
        <color indexed="8"/>
      </bottom>
    </border>
    <border>
      <left style="thin"/>
      <right style="medium"/>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left>
        <color indexed="63"/>
      </left>
      <right style="thin"/>
      <top style="hair">
        <color indexed="8"/>
      </top>
      <bottom style="thin"/>
    </border>
    <border>
      <left style="medium"/>
      <right style="thin"/>
      <top style="hair">
        <color indexed="8"/>
      </top>
      <bottom style="medium"/>
    </border>
    <border>
      <left style="thin"/>
      <right style="thin"/>
      <top style="hair">
        <color indexed="8"/>
      </top>
      <bottom style="medium"/>
    </border>
    <border>
      <left style="thin"/>
      <right style="medium"/>
      <top style="hair">
        <color indexed="8"/>
      </top>
      <bottom style="medium"/>
    </border>
    <border>
      <left>
        <color indexed="63"/>
      </left>
      <right style="thin"/>
      <top style="hair">
        <color indexed="8"/>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color indexed="8"/>
      </left>
      <right style="thin">
        <color indexed="8"/>
      </right>
      <top>
        <color indexed="63"/>
      </top>
      <bottom style="hair">
        <color indexed="8"/>
      </bottom>
    </border>
    <border>
      <left style="thin"/>
      <right>
        <color indexed="63"/>
      </right>
      <top style="hair"/>
      <bottom>
        <color indexed="63"/>
      </bottom>
    </border>
    <border>
      <left style="thin">
        <color indexed="8"/>
      </left>
      <right style="thin">
        <color indexed="8"/>
      </right>
      <top style="double"/>
      <bottom style="hair">
        <color indexed="8"/>
      </bottom>
    </border>
    <border>
      <left style="thin"/>
      <right>
        <color indexed="63"/>
      </right>
      <top style="hair">
        <color indexed="8"/>
      </top>
      <bottom style="double"/>
    </border>
    <border>
      <left style="thin"/>
      <right>
        <color indexed="63"/>
      </right>
      <top style="hair">
        <color indexed="8"/>
      </top>
      <bottom style="thin"/>
    </border>
    <border>
      <left style="thin"/>
      <right>
        <color indexed="63"/>
      </right>
      <top style="hair">
        <color indexed="8"/>
      </top>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thin"/>
      <right style="thin"/>
      <top style="medium"/>
      <bottom style="thin">
        <color indexed="8"/>
      </bottom>
    </border>
    <border>
      <left style="thin"/>
      <right style="thin"/>
      <top style="thin">
        <color indexed="8"/>
      </top>
      <bottom>
        <color indexed="63"/>
      </botto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style="thin">
        <color indexed="8"/>
      </right>
      <top>
        <color indexed="63"/>
      </top>
      <bottom style="medium"/>
    </border>
    <border>
      <left>
        <color indexed="63"/>
      </left>
      <right>
        <color indexed="63"/>
      </right>
      <top>
        <color indexed="63"/>
      </top>
      <bottom style="medium"/>
    </border>
    <border>
      <left style="thin">
        <color indexed="8"/>
      </left>
      <right style="thin">
        <color indexed="8"/>
      </right>
      <top style="dashed">
        <color indexed="8"/>
      </top>
      <bottom style="dashed">
        <color indexed="8"/>
      </bottom>
    </border>
    <border>
      <left style="thin">
        <color indexed="8"/>
      </left>
      <right>
        <color indexed="63"/>
      </right>
      <top style="dashed">
        <color indexed="8"/>
      </top>
      <bottom style="dashed">
        <color indexed="8"/>
      </bottom>
    </border>
    <border>
      <left style="thin"/>
      <right style="thin"/>
      <top style="dashed">
        <color indexed="8"/>
      </top>
      <bottom style="dashed">
        <color indexed="8"/>
      </bottom>
    </border>
    <border>
      <left>
        <color indexed="63"/>
      </left>
      <right style="thin">
        <color indexed="8"/>
      </right>
      <top style="dashed">
        <color indexed="8"/>
      </top>
      <bottom style="dashed">
        <color indexed="8"/>
      </bottom>
    </border>
    <border>
      <left style="thin">
        <color indexed="8"/>
      </left>
      <right style="thin"/>
      <top style="dashed">
        <color indexed="8"/>
      </top>
      <bottom style="dashed">
        <color indexed="8"/>
      </bottom>
    </border>
    <border>
      <left style="thin"/>
      <right style="thin"/>
      <top style="dashed"/>
      <bottom style="dashed"/>
    </border>
    <border>
      <left style="thin"/>
      <right style="medium"/>
      <top style="dashed"/>
      <bottom style="dashed"/>
    </border>
    <border>
      <left style="thin">
        <color indexed="8"/>
      </left>
      <right style="thin">
        <color indexed="8"/>
      </right>
      <top style="dashed">
        <color indexed="8"/>
      </top>
      <bottom>
        <color indexed="63"/>
      </bottom>
    </border>
    <border>
      <left style="thin"/>
      <right style="thin"/>
      <top style="dashed"/>
      <bottom>
        <color indexed="63"/>
      </bottom>
    </border>
    <border>
      <left style="thin"/>
      <right style="medium"/>
      <top style="dashed"/>
      <bottom>
        <color indexed="63"/>
      </bottom>
    </border>
    <border>
      <left style="thin"/>
      <right style="thin">
        <color indexed="8"/>
      </right>
      <top style="thin"/>
      <bottom style="dashed">
        <color indexed="8"/>
      </bottom>
    </border>
    <border>
      <left style="thin"/>
      <right style="thin"/>
      <top style="thin"/>
      <bottom style="dashed"/>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right style="thin">
        <color indexed="8"/>
      </right>
      <top>
        <color indexed="63"/>
      </top>
      <bottom>
        <color indexed="63"/>
      </bottom>
    </border>
    <border>
      <left style="thin"/>
      <right style="thin">
        <color indexed="8"/>
      </right>
      <top style="dotted">
        <color indexed="8"/>
      </top>
      <bottom style="thin"/>
    </border>
    <border>
      <left style="thin"/>
      <right style="thin"/>
      <top style="dotted"/>
      <bottom style="thin"/>
    </border>
    <border>
      <left>
        <color indexed="63"/>
      </left>
      <right style="thin">
        <color indexed="8"/>
      </right>
      <top style="dotted"/>
      <bottom style="thin"/>
    </border>
    <border>
      <left style="thin">
        <color indexed="8"/>
      </left>
      <right style="thin">
        <color indexed="8"/>
      </right>
      <top style="dotted"/>
      <bottom style="thin"/>
    </border>
    <border>
      <left style="thin"/>
      <right style="thin"/>
      <top style="dashed"/>
      <bottom style="dotted"/>
    </border>
    <border>
      <left>
        <color indexed="63"/>
      </left>
      <right style="thin">
        <color indexed="8"/>
      </right>
      <top style="dashed"/>
      <bottom style="dotted"/>
    </border>
    <border>
      <left style="thin">
        <color indexed="8"/>
      </left>
      <right style="thin">
        <color indexed="8"/>
      </right>
      <top style="dashed"/>
      <bottom style="dotted"/>
    </border>
    <border>
      <left>
        <color indexed="63"/>
      </left>
      <right style="thin">
        <color indexed="8"/>
      </right>
      <top style="dashed"/>
      <bottom style="dashed"/>
    </border>
    <border>
      <left style="thin">
        <color indexed="8"/>
      </left>
      <right style="thin">
        <color indexed="8"/>
      </right>
      <top style="dashed"/>
      <bottom style="dashed"/>
    </border>
    <border>
      <left style="thin">
        <color indexed="8"/>
      </left>
      <right style="thin"/>
      <top style="dashed"/>
      <bottom style="dashed"/>
    </border>
    <border>
      <left style="thin">
        <color indexed="8"/>
      </left>
      <right>
        <color indexed="63"/>
      </right>
      <top style="dashed">
        <color indexed="8"/>
      </top>
      <bottom>
        <color indexed="63"/>
      </bottom>
    </border>
    <border>
      <left style="thin"/>
      <right style="thin"/>
      <top style="dashed">
        <color indexed="8"/>
      </top>
      <bottom>
        <color indexed="63"/>
      </bottom>
    </border>
    <border>
      <left>
        <color indexed="63"/>
      </left>
      <right style="thin">
        <color indexed="8"/>
      </right>
      <top style="dashed">
        <color indexed="8"/>
      </top>
      <bottom>
        <color indexed="63"/>
      </bottom>
    </border>
    <border>
      <left style="thin">
        <color indexed="8"/>
      </left>
      <right style="thin"/>
      <top style="dashed">
        <color indexed="8"/>
      </top>
      <bottom>
        <color indexed="63"/>
      </bottom>
    </border>
    <border>
      <left style="thin">
        <color indexed="8"/>
      </left>
      <right style="thin">
        <color indexed="8"/>
      </right>
      <top>
        <color indexed="63"/>
      </top>
      <bottom style="thin">
        <color indexed="8"/>
      </bottom>
    </border>
    <border>
      <left style="thin"/>
      <right style="thin"/>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bottom style="dashed">
        <color indexed="8"/>
      </bottom>
    </border>
    <border>
      <left style="thin"/>
      <right style="thin"/>
      <top style="thin"/>
      <bottom style="dashed">
        <color indexed="8"/>
      </bottom>
    </border>
    <border>
      <left>
        <color indexed="63"/>
      </left>
      <right style="thin">
        <color indexed="8"/>
      </right>
      <top style="thin"/>
      <bottom style="dashed">
        <color indexed="8"/>
      </bottom>
    </border>
    <border>
      <left style="thin">
        <color indexed="8"/>
      </left>
      <right style="thin">
        <color indexed="8"/>
      </right>
      <top style="thin"/>
      <bottom style="dashed">
        <color indexed="8"/>
      </bottom>
    </border>
    <border>
      <left style="thin">
        <color indexed="8"/>
      </left>
      <right style="thin"/>
      <top style="thin"/>
      <bottom style="dashed">
        <color indexed="8"/>
      </bottom>
    </border>
    <border>
      <left style="thin">
        <color indexed="8"/>
      </left>
      <right style="thin"/>
      <top>
        <color indexed="63"/>
      </top>
      <bottom>
        <color indexed="63"/>
      </bottom>
    </border>
    <border>
      <left style="thin"/>
      <right style="thin">
        <color indexed="8"/>
      </right>
      <top style="dotted">
        <color indexed="8"/>
      </top>
      <bottom style="medium"/>
    </border>
    <border>
      <left style="thin">
        <color indexed="8"/>
      </left>
      <right style="thin"/>
      <top style="dotted">
        <color indexed="8"/>
      </top>
      <bottom style="medium"/>
    </border>
    <border>
      <left style="thin"/>
      <right>
        <color indexed="63"/>
      </right>
      <top style="hair"/>
      <bottom style="medium"/>
    </border>
    <border>
      <left style="thin"/>
      <right>
        <color indexed="63"/>
      </right>
      <top style="hair"/>
      <bottom style="thin"/>
    </border>
    <border>
      <left style="thin"/>
      <right>
        <color indexed="63"/>
      </right>
      <top style="hair"/>
      <bottom style="double"/>
    </border>
    <border>
      <left style="medium"/>
      <right style="thin"/>
      <top style="hair">
        <color indexed="8"/>
      </top>
      <bottom>
        <color indexed="63"/>
      </bottom>
    </border>
    <border>
      <left style="thin"/>
      <right style="thin"/>
      <top style="hair">
        <color indexed="8"/>
      </top>
      <bottom>
        <color indexed="63"/>
      </bottom>
    </border>
    <border>
      <left style="thin"/>
      <right style="medium"/>
      <top style="hair">
        <color indexed="8"/>
      </top>
      <bottom>
        <color indexed="63"/>
      </bottom>
    </border>
    <border>
      <left>
        <color indexed="63"/>
      </left>
      <right style="thin"/>
      <top style="hair">
        <color indexed="8"/>
      </top>
      <bottom>
        <color indexed="63"/>
      </bottom>
    </border>
    <border>
      <left>
        <color indexed="63"/>
      </left>
      <right>
        <color indexed="63"/>
      </right>
      <top style="medium"/>
      <bottom style="hair">
        <color indexed="8"/>
      </bottom>
    </border>
    <border>
      <left style="medium"/>
      <right style="thin">
        <color indexed="8"/>
      </right>
      <top style="medium"/>
      <bottom style="hair">
        <color indexed="8"/>
      </bottom>
    </border>
    <border>
      <left>
        <color indexed="63"/>
      </left>
      <right style="thin">
        <color indexed="8"/>
      </right>
      <top style="medium"/>
      <bottom style="hair">
        <color indexed="8"/>
      </bottom>
    </border>
    <border>
      <left>
        <color indexed="63"/>
      </left>
      <right style="medium"/>
      <top style="medium"/>
      <bottom style="hair">
        <color indexed="8"/>
      </bottom>
    </border>
    <border>
      <left>
        <color indexed="63"/>
      </left>
      <right style="thin"/>
      <top style="medium"/>
      <bottom style="hair">
        <color indexed="8"/>
      </bottom>
    </border>
    <border>
      <left style="thin"/>
      <right style="thin"/>
      <top style="medium"/>
      <bottom style="hair">
        <color indexed="8"/>
      </bottom>
    </border>
    <border>
      <left style="thin"/>
      <right style="medium"/>
      <top style="medium"/>
      <bottom style="hair">
        <color indexed="8"/>
      </bottom>
    </border>
    <border>
      <left style="thin">
        <color indexed="8"/>
      </left>
      <right style="thin"/>
      <top style="hair"/>
      <bottom style="double">
        <color indexed="8"/>
      </bottom>
    </border>
    <border>
      <left style="thin"/>
      <right style="thin">
        <color indexed="8"/>
      </right>
      <top style="thin"/>
      <bottom style="hair">
        <color indexed="8"/>
      </bottom>
    </border>
    <border>
      <left style="thin"/>
      <right style="thin"/>
      <top style="hair"/>
      <bottom style="thin"/>
    </border>
    <border>
      <left style="thin"/>
      <right>
        <color indexed="63"/>
      </right>
      <top style="hair">
        <color indexed="8"/>
      </top>
      <bottom>
        <color indexed="63"/>
      </bottom>
    </border>
    <border>
      <left style="thin"/>
      <right style="thin">
        <color indexed="8"/>
      </right>
      <top style="medium"/>
      <bottom style="hair">
        <color indexed="8"/>
      </bottom>
    </border>
    <border>
      <left style="thin"/>
      <right style="thin"/>
      <top style="hair"/>
      <bottom style="medium"/>
    </border>
    <border>
      <left style="thin">
        <color indexed="8"/>
      </left>
      <right style="thin">
        <color indexed="8"/>
      </right>
      <top style="medium">
        <color indexed="8"/>
      </top>
      <bottom style="hair">
        <color indexed="8"/>
      </bottom>
    </border>
    <border>
      <left style="thin"/>
      <right style="thin"/>
      <top style="hair"/>
      <bottom style="double"/>
    </border>
    <border>
      <left style="thin"/>
      <right style="thin">
        <color indexed="8"/>
      </right>
      <top style="hair">
        <color indexed="8"/>
      </top>
      <bottom style="hair">
        <color indexed="8"/>
      </bottom>
    </border>
    <border>
      <left>
        <color indexed="63"/>
      </left>
      <right style="thin">
        <color indexed="8"/>
      </right>
      <top style="hair">
        <color indexed="8"/>
      </top>
      <bottom style="hair">
        <color indexed="8"/>
      </bottom>
    </border>
    <border>
      <left>
        <color indexed="63"/>
      </left>
      <right style="thin"/>
      <top style="hair">
        <color indexed="8"/>
      </top>
      <bottom style="hair">
        <color indexed="8"/>
      </bottom>
    </border>
    <border>
      <left style="medium"/>
      <right style="thin">
        <color indexed="8"/>
      </right>
      <top style="hair">
        <color indexed="8"/>
      </top>
      <bottom style="hair">
        <color indexed="8"/>
      </bottom>
    </border>
    <border>
      <left style="thin">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style="thin"/>
      <top style="hair">
        <color indexed="8"/>
      </top>
      <bottom style="double"/>
    </border>
    <border>
      <left style="thin"/>
      <right style="thin">
        <color indexed="8"/>
      </right>
      <top style="hair">
        <color indexed="8"/>
      </top>
      <bottom style="double"/>
    </border>
    <border>
      <left style="thin">
        <color indexed="8"/>
      </left>
      <right style="thin">
        <color indexed="8"/>
      </right>
      <top style="hair">
        <color indexed="8"/>
      </top>
      <bottom style="hair">
        <color indexed="8"/>
      </bottom>
    </border>
    <border>
      <left>
        <color indexed="63"/>
      </left>
      <right style="medium"/>
      <top style="hair">
        <color indexed="8"/>
      </top>
      <bottom style="hair">
        <color indexed="8"/>
      </bottom>
    </border>
    <border>
      <left style="thin"/>
      <right>
        <color indexed="63"/>
      </right>
      <top>
        <color indexed="63"/>
      </top>
      <bottom>
        <color indexed="63"/>
      </bottom>
    </border>
    <border>
      <left style="medium"/>
      <right style="thin"/>
      <top>
        <color indexed="63"/>
      </top>
      <bottom>
        <color indexed="63"/>
      </bottom>
    </border>
    <border>
      <left style="thin">
        <color indexed="8"/>
      </left>
      <right style="medium">
        <color indexed="8"/>
      </right>
      <top style="thin"/>
      <bottom>
        <color indexed="63"/>
      </bottom>
    </border>
    <border>
      <left style="thin">
        <color indexed="8"/>
      </left>
      <right style="medium">
        <color indexed="8"/>
      </right>
      <top style="dashed"/>
      <bottom style="dotted"/>
    </border>
    <border>
      <left style="thin">
        <color indexed="8"/>
      </left>
      <right style="medium">
        <color indexed="8"/>
      </right>
      <top style="dotted"/>
      <bottom style="thin"/>
    </border>
    <border>
      <left style="medium"/>
      <right style="thin">
        <color indexed="8"/>
      </right>
      <top style="medium"/>
      <bottom>
        <color indexed="63"/>
      </bottom>
    </border>
    <border>
      <left style="thin">
        <color indexed="8"/>
      </left>
      <right style="thin"/>
      <top style="thin"/>
      <bottom>
        <color indexed="63"/>
      </bottom>
    </border>
    <border>
      <left style="thin">
        <color indexed="8"/>
      </left>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medium"/>
      <right style="thin">
        <color indexed="8"/>
      </right>
      <top>
        <color indexed="63"/>
      </top>
      <bottom style="medium"/>
    </border>
    <border>
      <left style="thin">
        <color indexed="8"/>
      </left>
      <right style="thin">
        <color indexed="8"/>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color indexed="8"/>
      </right>
      <top style="medium"/>
      <bottom style="thin"/>
    </border>
    <border>
      <left style="thin">
        <color indexed="8"/>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style="thin">
        <color indexed="8"/>
      </right>
      <top style="double"/>
      <bottom>
        <color indexed="63"/>
      </bottom>
    </border>
    <border>
      <left style="medium"/>
      <right style="thin">
        <color indexed="8"/>
      </right>
      <top>
        <color indexed="63"/>
      </top>
      <bottom style="double"/>
    </border>
    <border>
      <left style="medium"/>
      <right style="thin"/>
      <top>
        <color indexed="63"/>
      </top>
      <bottom style="thin"/>
    </border>
    <border>
      <left style="medium"/>
      <right style="thin"/>
      <top style="thin"/>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64">
    <xf numFmtId="0" fontId="0" fillId="0" borderId="0" xfId="0" applyAlignment="1">
      <alignment/>
    </xf>
    <xf numFmtId="0" fontId="2" fillId="0" borderId="0" xfId="0" applyFont="1" applyAlignment="1">
      <alignment horizontal="left"/>
    </xf>
    <xf numFmtId="0" fontId="5" fillId="0" borderId="0" xfId="0" applyFont="1" applyAlignment="1">
      <alignment/>
    </xf>
    <xf numFmtId="0" fontId="6" fillId="0" borderId="0" xfId="0" applyFont="1" applyAlignment="1">
      <alignment/>
    </xf>
    <xf numFmtId="0" fontId="2" fillId="0" borderId="0" xfId="0" applyFont="1" applyAlignment="1">
      <alignment/>
    </xf>
    <xf numFmtId="0" fontId="5" fillId="0" borderId="0" xfId="0" applyFont="1" applyAlignment="1">
      <alignment horizontal="left"/>
    </xf>
    <xf numFmtId="0" fontId="5" fillId="0" borderId="0" xfId="0" applyFont="1" applyAlignment="1">
      <alignment wrapText="1"/>
    </xf>
    <xf numFmtId="0" fontId="5" fillId="0" borderId="0" xfId="0" applyFont="1" applyAlignment="1">
      <alignment horizontal="left" vertical="top" wrapText="1"/>
    </xf>
    <xf numFmtId="0" fontId="9" fillId="0" borderId="0" xfId="0" applyFont="1" applyAlignment="1">
      <alignment/>
    </xf>
    <xf numFmtId="0" fontId="5"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Alignment="1">
      <alignment/>
    </xf>
    <xf numFmtId="0" fontId="5"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2" fillId="0" borderId="0" xfId="0" applyFont="1" applyAlignment="1">
      <alignment horizontal="right"/>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5" fillId="0" borderId="0" xfId="0" applyFont="1" applyAlignment="1">
      <alignment vertical="center"/>
    </xf>
    <xf numFmtId="0" fontId="11" fillId="0" borderId="0" xfId="0" applyFont="1" applyAlignment="1">
      <alignment/>
    </xf>
    <xf numFmtId="0" fontId="0" fillId="0" borderId="0" xfId="0" applyAlignment="1">
      <alignment horizontal="center"/>
    </xf>
    <xf numFmtId="0" fontId="9" fillId="0" borderId="6" xfId="0" applyFont="1" applyBorder="1" applyAlignment="1">
      <alignment horizontal="center" vertical="center" wrapText="1"/>
    </xf>
    <xf numFmtId="3" fontId="15" fillId="0" borderId="7" xfId="0" applyNumberFormat="1" applyFont="1" applyBorder="1" applyAlignment="1">
      <alignment horizontal="right" vertical="center"/>
    </xf>
    <xf numFmtId="3" fontId="15" fillId="0" borderId="8" xfId="0" applyNumberFormat="1" applyFont="1" applyBorder="1" applyAlignment="1">
      <alignment horizontal="right" vertical="center"/>
    </xf>
    <xf numFmtId="38" fontId="15" fillId="0" borderId="8" xfId="17" applyFont="1" applyBorder="1" applyAlignment="1">
      <alignment horizontal="right" vertical="center"/>
    </xf>
    <xf numFmtId="3" fontId="15" fillId="0" borderId="9" xfId="0" applyNumberFormat="1" applyFont="1" applyBorder="1" applyAlignment="1">
      <alignment horizontal="right" vertical="center"/>
    </xf>
    <xf numFmtId="3" fontId="15" fillId="0" borderId="6" xfId="0" applyNumberFormat="1" applyFont="1" applyBorder="1" applyAlignment="1">
      <alignment horizontal="right" vertical="center"/>
    </xf>
    <xf numFmtId="3" fontId="12" fillId="0" borderId="0" xfId="0" applyNumberFormat="1" applyFont="1" applyFill="1" applyBorder="1" applyAlignment="1">
      <alignment horizontal="right" vertical="center"/>
    </xf>
    <xf numFmtId="0" fontId="9" fillId="0" borderId="4" xfId="0" applyFont="1" applyBorder="1" applyAlignment="1">
      <alignment horizontal="center" vertical="center" wrapText="1"/>
    </xf>
    <xf numFmtId="181" fontId="12" fillId="0" borderId="5" xfId="0" applyNumberFormat="1" applyFont="1" applyBorder="1" applyAlignment="1">
      <alignment horizontal="right" vertical="center"/>
    </xf>
    <xf numFmtId="181" fontId="17" fillId="0" borderId="10" xfId="0" applyNumberFormat="1" applyFont="1" applyBorder="1" applyAlignment="1">
      <alignment horizontal="right" vertical="center"/>
    </xf>
    <xf numFmtId="181" fontId="12" fillId="0" borderId="10" xfId="0" applyNumberFormat="1" applyFont="1" applyBorder="1" applyAlignment="1">
      <alignment horizontal="right" vertical="center"/>
    </xf>
    <xf numFmtId="179" fontId="17" fillId="0" borderId="10" xfId="0" applyNumberFormat="1" applyFont="1" applyBorder="1" applyAlignment="1">
      <alignment horizontal="right" vertical="center"/>
    </xf>
    <xf numFmtId="179" fontId="17" fillId="0" borderId="11" xfId="0" applyNumberFormat="1" applyFont="1" applyBorder="1" applyAlignment="1">
      <alignment horizontal="right" vertical="center"/>
    </xf>
    <xf numFmtId="179" fontId="17" fillId="0" borderId="4" xfId="0" applyNumberFormat="1" applyFont="1" applyBorder="1" applyAlignment="1">
      <alignment horizontal="right" vertical="center"/>
    </xf>
    <xf numFmtId="3" fontId="17" fillId="0" borderId="4" xfId="0" applyNumberFormat="1" applyFont="1" applyBorder="1" applyAlignment="1">
      <alignment horizontal="right" vertical="center"/>
    </xf>
    <xf numFmtId="0" fontId="9" fillId="0" borderId="12" xfId="0" applyFont="1" applyBorder="1" applyAlignment="1">
      <alignment horizontal="center" vertical="center" wrapText="1"/>
    </xf>
    <xf numFmtId="181" fontId="17" fillId="0" borderId="13" xfId="0" applyNumberFormat="1" applyFont="1" applyBorder="1" applyAlignment="1">
      <alignment horizontal="right" vertical="center"/>
    </xf>
    <xf numFmtId="181" fontId="17" fillId="0" borderId="14" xfId="0" applyNumberFormat="1" applyFont="1" applyBorder="1" applyAlignment="1">
      <alignment horizontal="right" vertical="center"/>
    </xf>
    <xf numFmtId="179" fontId="17" fillId="0" borderId="14" xfId="0" applyNumberFormat="1" applyFont="1" applyBorder="1" applyAlignment="1">
      <alignment horizontal="right" vertical="center"/>
    </xf>
    <xf numFmtId="179" fontId="17" fillId="0" borderId="15" xfId="0" applyNumberFormat="1" applyFont="1" applyBorder="1" applyAlignment="1">
      <alignment horizontal="right" vertical="center"/>
    </xf>
    <xf numFmtId="179" fontId="17" fillId="0" borderId="12" xfId="0" applyNumberFormat="1" applyFont="1" applyBorder="1" applyAlignment="1">
      <alignment horizontal="right" vertical="center"/>
    </xf>
    <xf numFmtId="0" fontId="9" fillId="0" borderId="16" xfId="0" applyFont="1" applyBorder="1" applyAlignment="1">
      <alignment horizontal="center" vertical="center" wrapText="1"/>
    </xf>
    <xf numFmtId="181" fontId="17" fillId="0" borderId="17" xfId="0" applyNumberFormat="1" applyFont="1" applyBorder="1" applyAlignment="1">
      <alignment horizontal="right" vertical="center"/>
    </xf>
    <xf numFmtId="181" fontId="17" fillId="0" borderId="18" xfId="0" applyNumberFormat="1" applyFont="1" applyBorder="1" applyAlignment="1">
      <alignment horizontal="right" vertical="center"/>
    </xf>
    <xf numFmtId="179" fontId="17" fillId="0" borderId="18" xfId="0" applyNumberFormat="1" applyFont="1" applyBorder="1" applyAlignment="1">
      <alignment horizontal="right" vertical="center"/>
    </xf>
    <xf numFmtId="179" fontId="17" fillId="0" borderId="19" xfId="0" applyNumberFormat="1" applyFont="1" applyBorder="1" applyAlignment="1">
      <alignment horizontal="right" vertical="center"/>
    </xf>
    <xf numFmtId="179" fontId="17" fillId="0" borderId="16" xfId="0" applyNumberFormat="1" applyFont="1" applyBorder="1" applyAlignment="1">
      <alignment horizontal="right" vertical="center"/>
    </xf>
    <xf numFmtId="181" fontId="17" fillId="0" borderId="20" xfId="0" applyNumberFormat="1" applyFont="1" applyBorder="1" applyAlignment="1">
      <alignment horizontal="right" vertical="center"/>
    </xf>
    <xf numFmtId="181" fontId="17" fillId="0" borderId="21" xfId="0" applyNumberFormat="1" applyFont="1" applyBorder="1" applyAlignment="1">
      <alignment horizontal="right" vertical="center"/>
    </xf>
    <xf numFmtId="179" fontId="17" fillId="0" borderId="21" xfId="0" applyNumberFormat="1" applyFont="1" applyBorder="1" applyAlignment="1">
      <alignment horizontal="right" vertical="center"/>
    </xf>
    <xf numFmtId="179" fontId="17" fillId="0" borderId="22" xfId="0" applyNumberFormat="1" applyFont="1" applyBorder="1" applyAlignment="1">
      <alignment horizontal="right" vertical="center"/>
    </xf>
    <xf numFmtId="179" fontId="17" fillId="0" borderId="23" xfId="0" applyNumberFormat="1" applyFont="1" applyBorder="1" applyAlignment="1">
      <alignment horizontal="right" vertical="center"/>
    </xf>
    <xf numFmtId="209" fontId="17" fillId="0" borderId="24" xfId="0" applyNumberFormat="1" applyFont="1" applyBorder="1" applyAlignment="1">
      <alignment vertical="center"/>
    </xf>
    <xf numFmtId="185" fontId="17" fillId="0" borderId="10" xfId="0" applyNumberFormat="1" applyFont="1" applyBorder="1" applyAlignment="1">
      <alignment horizontal="right" vertical="center"/>
    </xf>
    <xf numFmtId="185" fontId="17" fillId="0" borderId="11" xfId="0" applyNumberFormat="1" applyFont="1" applyBorder="1" applyAlignment="1">
      <alignment horizontal="right" vertical="center"/>
    </xf>
    <xf numFmtId="185" fontId="17" fillId="0" borderId="4" xfId="0" applyNumberFormat="1" applyFont="1" applyBorder="1" applyAlignment="1">
      <alignment horizontal="right" vertical="center"/>
    </xf>
    <xf numFmtId="184" fontId="17" fillId="0" borderId="4" xfId="0" applyNumberFormat="1" applyFont="1" applyBorder="1" applyAlignment="1">
      <alignment horizontal="right" vertical="center"/>
    </xf>
    <xf numFmtId="209" fontId="17" fillId="0" borderId="25" xfId="0" applyNumberFormat="1" applyFont="1" applyBorder="1" applyAlignment="1">
      <alignment vertical="center"/>
    </xf>
    <xf numFmtId="185" fontId="17" fillId="0" borderId="26" xfId="0" applyNumberFormat="1" applyFont="1" applyBorder="1" applyAlignment="1">
      <alignment horizontal="right" vertical="center"/>
    </xf>
    <xf numFmtId="185" fontId="17" fillId="0" borderId="27" xfId="0" applyNumberFormat="1" applyFont="1" applyBorder="1" applyAlignment="1">
      <alignment horizontal="right" vertical="center"/>
    </xf>
    <xf numFmtId="185" fontId="17" fillId="0" borderId="28" xfId="0" applyNumberFormat="1" applyFont="1" applyBorder="1" applyAlignment="1">
      <alignment horizontal="right" vertical="center"/>
    </xf>
    <xf numFmtId="184" fontId="17" fillId="0" borderId="28" xfId="0" applyNumberFormat="1" applyFont="1" applyBorder="1" applyAlignment="1">
      <alignment horizontal="right" vertical="center"/>
    </xf>
    <xf numFmtId="209" fontId="17" fillId="0" borderId="29" xfId="0" applyNumberFormat="1" applyFont="1" applyBorder="1" applyAlignment="1">
      <alignment vertical="center"/>
    </xf>
    <xf numFmtId="185" fontId="17" fillId="0" borderId="18" xfId="0" applyNumberFormat="1" applyFont="1" applyBorder="1" applyAlignment="1">
      <alignment horizontal="right" vertical="center"/>
    </xf>
    <xf numFmtId="185" fontId="17" fillId="0" borderId="19" xfId="0" applyNumberFormat="1" applyFont="1" applyBorder="1" applyAlignment="1">
      <alignment horizontal="right" vertical="center"/>
    </xf>
    <xf numFmtId="185" fontId="17" fillId="0" borderId="16" xfId="0" applyNumberFormat="1" applyFont="1" applyBorder="1" applyAlignment="1">
      <alignment horizontal="right" vertical="center"/>
    </xf>
    <xf numFmtId="184" fontId="17" fillId="0" borderId="16" xfId="0" applyNumberFormat="1" applyFont="1" applyBorder="1" applyAlignment="1">
      <alignment horizontal="right" vertical="center"/>
    </xf>
    <xf numFmtId="209" fontId="17" fillId="0" borderId="30" xfId="0" applyNumberFormat="1" applyFont="1" applyBorder="1" applyAlignment="1">
      <alignment vertical="center"/>
    </xf>
    <xf numFmtId="0" fontId="13" fillId="0" borderId="31" xfId="0" applyFont="1" applyBorder="1" applyAlignment="1">
      <alignment/>
    </xf>
    <xf numFmtId="0" fontId="2" fillId="0" borderId="0" xfId="0" applyFont="1" applyBorder="1" applyAlignment="1">
      <alignment horizontal="left"/>
    </xf>
    <xf numFmtId="0" fontId="8" fillId="0" borderId="32"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181" fontId="20" fillId="0" borderId="37" xfId="0" applyNumberFormat="1" applyFont="1" applyBorder="1" applyAlignment="1">
      <alignment horizontal="right" vertical="center"/>
    </xf>
    <xf numFmtId="181" fontId="21" fillId="0" borderId="38" xfId="0" applyNumberFormat="1" applyFont="1" applyBorder="1" applyAlignment="1">
      <alignment horizontal="right" vertical="center"/>
    </xf>
    <xf numFmtId="181" fontId="22" fillId="0" borderId="38" xfId="0" applyNumberFormat="1" applyFont="1" applyBorder="1" applyAlignment="1">
      <alignment horizontal="right" vertical="center"/>
    </xf>
    <xf numFmtId="181" fontId="20" fillId="0" borderId="38" xfId="0" applyNumberFormat="1" applyFont="1" applyBorder="1" applyAlignment="1">
      <alignment horizontal="right" vertical="center"/>
    </xf>
    <xf numFmtId="181" fontId="22" fillId="0" borderId="39" xfId="0" applyNumberFormat="1" applyFont="1" applyBorder="1" applyAlignment="1">
      <alignment horizontal="right" vertical="center"/>
    </xf>
    <xf numFmtId="181" fontId="22" fillId="0" borderId="40" xfId="0" applyNumberFormat="1" applyFont="1" applyBorder="1" applyAlignment="1">
      <alignment horizontal="right" vertical="center"/>
    </xf>
    <xf numFmtId="181" fontId="20" fillId="0" borderId="41" xfId="0" applyNumberFormat="1" applyFont="1" applyBorder="1" applyAlignment="1">
      <alignment horizontal="right" vertical="center"/>
    </xf>
    <xf numFmtId="181" fontId="21" fillId="0" borderId="42" xfId="0" applyNumberFormat="1" applyFont="1" applyBorder="1" applyAlignment="1">
      <alignment horizontal="right" vertical="center"/>
    </xf>
    <xf numFmtId="181" fontId="22" fillId="0" borderId="42" xfId="0" applyNumberFormat="1" applyFont="1" applyBorder="1" applyAlignment="1">
      <alignment horizontal="right" vertical="center"/>
    </xf>
    <xf numFmtId="181" fontId="20" fillId="0" borderId="42" xfId="0" applyNumberFormat="1" applyFont="1" applyBorder="1" applyAlignment="1">
      <alignment horizontal="right" vertical="center"/>
    </xf>
    <xf numFmtId="181" fontId="23" fillId="0" borderId="42" xfId="0" applyNumberFormat="1" applyFont="1" applyBorder="1" applyAlignment="1">
      <alignment vertical="center"/>
    </xf>
    <xf numFmtId="181" fontId="24" fillId="0" borderId="43" xfId="0" applyNumberFormat="1" applyFont="1" applyBorder="1" applyAlignment="1">
      <alignment vertical="center"/>
    </xf>
    <xf numFmtId="0" fontId="8" fillId="0" borderId="0" xfId="0" applyFont="1" applyBorder="1" applyAlignment="1">
      <alignment horizontal="center" vertical="center" wrapText="1"/>
    </xf>
    <xf numFmtId="191" fontId="20" fillId="0" borderId="44" xfId="0" applyNumberFormat="1" applyFont="1" applyBorder="1" applyAlignment="1">
      <alignment horizontal="right" vertical="center"/>
    </xf>
    <xf numFmtId="191" fontId="21" fillId="0" borderId="19" xfId="0" applyNumberFormat="1" applyFont="1" applyBorder="1" applyAlignment="1">
      <alignment horizontal="right" vertical="center"/>
    </xf>
    <xf numFmtId="191" fontId="22" fillId="0" borderId="19" xfId="0" applyNumberFormat="1" applyFont="1" applyBorder="1" applyAlignment="1">
      <alignment horizontal="right" vertical="center"/>
    </xf>
    <xf numFmtId="191" fontId="20" fillId="0" borderId="19" xfId="0" applyNumberFormat="1" applyFont="1" applyBorder="1" applyAlignment="1">
      <alignment horizontal="right" vertical="center"/>
    </xf>
    <xf numFmtId="191" fontId="22" fillId="0" borderId="45" xfId="0" applyNumberFormat="1" applyFont="1" applyBorder="1" applyAlignment="1">
      <alignment horizontal="right" vertical="center"/>
    </xf>
    <xf numFmtId="191" fontId="22" fillId="0" borderId="46" xfId="0" applyNumberFormat="1" applyFont="1" applyBorder="1" applyAlignment="1">
      <alignment horizontal="right" vertical="center"/>
    </xf>
    <xf numFmtId="0" fontId="0" fillId="0" borderId="47" xfId="0" applyBorder="1" applyAlignment="1">
      <alignment/>
    </xf>
    <xf numFmtId="0" fontId="0" fillId="0" borderId="48" xfId="0" applyBorder="1" applyAlignment="1">
      <alignment/>
    </xf>
    <xf numFmtId="185" fontId="20" fillId="0" borderId="49" xfId="0" applyNumberFormat="1" applyFont="1" applyBorder="1" applyAlignment="1">
      <alignment horizontal="right" vertical="center"/>
    </xf>
    <xf numFmtId="185" fontId="21" fillId="0" borderId="50" xfId="0" applyNumberFormat="1" applyFont="1" applyBorder="1" applyAlignment="1">
      <alignment horizontal="right" vertical="center"/>
    </xf>
    <xf numFmtId="185" fontId="22" fillId="0" borderId="50" xfId="0" applyNumberFormat="1" applyFont="1" applyBorder="1" applyAlignment="1">
      <alignment horizontal="right" vertical="center"/>
    </xf>
    <xf numFmtId="184" fontId="20" fillId="0" borderId="50" xfId="0" applyNumberFormat="1" applyFont="1" applyBorder="1" applyAlignment="1">
      <alignment horizontal="right" vertical="center"/>
    </xf>
    <xf numFmtId="184" fontId="21" fillId="0" borderId="50" xfId="0" applyNumberFormat="1" applyFont="1" applyBorder="1" applyAlignment="1">
      <alignment horizontal="right" vertical="center"/>
    </xf>
    <xf numFmtId="184" fontId="22" fillId="0" borderId="50" xfId="0" applyNumberFormat="1" applyFont="1" applyBorder="1" applyAlignment="1">
      <alignment horizontal="right" vertical="center"/>
    </xf>
    <xf numFmtId="185" fontId="20" fillId="0" borderId="50" xfId="0" applyNumberFormat="1" applyFont="1" applyBorder="1" applyAlignment="1">
      <alignment horizontal="right" vertical="center"/>
    </xf>
    <xf numFmtId="184" fontId="22" fillId="0" borderId="51" xfId="0" applyNumberFormat="1" applyFont="1" applyBorder="1" applyAlignment="1">
      <alignment horizontal="right" vertical="center"/>
    </xf>
    <xf numFmtId="184" fontId="20" fillId="0" borderId="49" xfId="0" applyNumberFormat="1" applyFont="1" applyBorder="1" applyAlignment="1">
      <alignment horizontal="right" vertical="center"/>
    </xf>
    <xf numFmtId="184" fontId="20" fillId="0" borderId="52" xfId="0" applyNumberFormat="1" applyFont="1" applyBorder="1" applyAlignment="1">
      <alignment horizontal="right" vertical="center"/>
    </xf>
    <xf numFmtId="185" fontId="22" fillId="0" borderId="51" xfId="0" applyNumberFormat="1" applyFont="1" applyBorder="1" applyAlignment="1">
      <alignment horizontal="right" vertical="center"/>
    </xf>
    <xf numFmtId="0" fontId="0" fillId="2" borderId="53" xfId="0" applyFill="1" applyBorder="1" applyAlignment="1">
      <alignment/>
    </xf>
    <xf numFmtId="0" fontId="0" fillId="2" borderId="45" xfId="0" applyFill="1" applyBorder="1" applyAlignment="1">
      <alignment/>
    </xf>
    <xf numFmtId="0" fontId="8" fillId="0" borderId="54" xfId="0" applyFont="1" applyBorder="1" applyAlignment="1">
      <alignment horizontal="center" vertical="center" wrapText="1"/>
    </xf>
    <xf numFmtId="181" fontId="20" fillId="0" borderId="55" xfId="0" applyNumberFormat="1" applyFont="1" applyBorder="1" applyAlignment="1">
      <alignment horizontal="right" vertical="center"/>
    </xf>
    <xf numFmtId="181" fontId="21" fillId="0" borderId="56" xfId="0" applyNumberFormat="1" applyFont="1" applyBorder="1" applyAlignment="1">
      <alignment horizontal="right" vertical="center"/>
    </xf>
    <xf numFmtId="181" fontId="22" fillId="0" borderId="56" xfId="0" applyNumberFormat="1" applyFont="1" applyBorder="1" applyAlignment="1">
      <alignment horizontal="right" vertical="center"/>
    </xf>
    <xf numFmtId="181" fontId="20" fillId="0" borderId="56" xfId="0" applyNumberFormat="1" applyFont="1" applyBorder="1" applyAlignment="1">
      <alignment horizontal="right" vertical="center"/>
    </xf>
    <xf numFmtId="181" fontId="22" fillId="0" borderId="57" xfId="0" applyNumberFormat="1" applyFont="1" applyBorder="1" applyAlignment="1">
      <alignment horizontal="right" vertical="center"/>
    </xf>
    <xf numFmtId="181" fontId="22" fillId="0" borderId="58" xfId="0" applyNumberFormat="1" applyFont="1" applyBorder="1" applyAlignment="1">
      <alignment horizontal="right" vertical="center"/>
    </xf>
    <xf numFmtId="181" fontId="20" fillId="0" borderId="59" xfId="0" applyNumberFormat="1" applyFont="1" applyBorder="1" applyAlignment="1">
      <alignment horizontal="right" vertical="center"/>
    </xf>
    <xf numFmtId="181" fontId="21" fillId="0" borderId="60" xfId="0" applyNumberFormat="1" applyFont="1" applyBorder="1" applyAlignment="1">
      <alignment horizontal="right" vertical="center"/>
    </xf>
    <xf numFmtId="181" fontId="22" fillId="0" borderId="60" xfId="0" applyNumberFormat="1" applyFont="1" applyBorder="1" applyAlignment="1">
      <alignment horizontal="right" vertical="center"/>
    </xf>
    <xf numFmtId="181" fontId="20" fillId="0" borderId="60" xfId="0" applyNumberFormat="1" applyFont="1" applyBorder="1" applyAlignment="1">
      <alignment horizontal="right" vertical="center"/>
    </xf>
    <xf numFmtId="181" fontId="23" fillId="0" borderId="60" xfId="0" applyNumberFormat="1" applyFont="1" applyBorder="1" applyAlignment="1">
      <alignment vertical="center"/>
    </xf>
    <xf numFmtId="181" fontId="24" fillId="0" borderId="61" xfId="0" applyNumberFormat="1" applyFont="1" applyBorder="1" applyAlignment="1">
      <alignment vertical="center"/>
    </xf>
    <xf numFmtId="0" fontId="0" fillId="0" borderId="53" xfId="0" applyBorder="1" applyAlignment="1">
      <alignment/>
    </xf>
    <xf numFmtId="0" fontId="0" fillId="0" borderId="45" xfId="0" applyBorder="1" applyAlignment="1">
      <alignment/>
    </xf>
    <xf numFmtId="185" fontId="20" fillId="0" borderId="62" xfId="0" applyNumberFormat="1" applyFont="1" applyBorder="1" applyAlignment="1">
      <alignment horizontal="right" vertical="center"/>
    </xf>
    <xf numFmtId="185" fontId="21" fillId="0" borderId="63" xfId="0" applyNumberFormat="1" applyFont="1" applyBorder="1" applyAlignment="1">
      <alignment horizontal="right" vertical="center"/>
    </xf>
    <xf numFmtId="185" fontId="22" fillId="0" borderId="63" xfId="0" applyNumberFormat="1" applyFont="1" applyBorder="1" applyAlignment="1">
      <alignment horizontal="right" vertical="center"/>
    </xf>
    <xf numFmtId="184" fontId="20" fillId="0" borderId="63" xfId="0" applyNumberFormat="1" applyFont="1" applyBorder="1" applyAlignment="1">
      <alignment horizontal="right" vertical="center"/>
    </xf>
    <xf numFmtId="184" fontId="21" fillId="0" borderId="63" xfId="0" applyNumberFormat="1" applyFont="1" applyBorder="1" applyAlignment="1">
      <alignment horizontal="right" vertical="center"/>
    </xf>
    <xf numFmtId="184" fontId="22" fillId="0" borderId="63" xfId="0" applyNumberFormat="1" applyFont="1" applyBorder="1" applyAlignment="1">
      <alignment horizontal="right" vertical="center"/>
    </xf>
    <xf numFmtId="185" fontId="20" fillId="0" borderId="63" xfId="0" applyNumberFormat="1" applyFont="1" applyBorder="1" applyAlignment="1">
      <alignment horizontal="right" vertical="center"/>
    </xf>
    <xf numFmtId="184" fontId="22" fillId="0" borderId="64" xfId="0" applyNumberFormat="1" applyFont="1" applyBorder="1" applyAlignment="1">
      <alignment horizontal="right" vertical="center"/>
    </xf>
    <xf numFmtId="184" fontId="20" fillId="0" borderId="62" xfId="0" applyNumberFormat="1" applyFont="1" applyBorder="1" applyAlignment="1">
      <alignment horizontal="right" vertical="center"/>
    </xf>
    <xf numFmtId="184" fontId="20" fillId="0" borderId="65" xfId="0" applyNumberFormat="1" applyFont="1" applyBorder="1" applyAlignment="1">
      <alignment horizontal="right" vertical="center"/>
    </xf>
    <xf numFmtId="185" fontId="22" fillId="0" borderId="64" xfId="0" applyNumberFormat="1" applyFont="1" applyBorder="1" applyAlignment="1">
      <alignment horizontal="right" vertical="center"/>
    </xf>
    <xf numFmtId="0" fontId="8" fillId="0" borderId="66" xfId="0" applyFont="1" applyBorder="1" applyAlignment="1">
      <alignment horizontal="center" vertical="center" wrapText="1"/>
    </xf>
    <xf numFmtId="181" fontId="20" fillId="0" borderId="67" xfId="0" applyNumberFormat="1" applyFont="1" applyBorder="1" applyAlignment="1">
      <alignment horizontal="right" vertical="center"/>
    </xf>
    <xf numFmtId="181" fontId="21" fillId="0" borderId="68" xfId="0" applyNumberFormat="1" applyFont="1" applyBorder="1" applyAlignment="1">
      <alignment horizontal="right" vertical="center"/>
    </xf>
    <xf numFmtId="181" fontId="22" fillId="0" borderId="68" xfId="0" applyNumberFormat="1" applyFont="1" applyBorder="1" applyAlignment="1">
      <alignment horizontal="right" vertical="center"/>
    </xf>
    <xf numFmtId="181" fontId="20" fillId="0" borderId="68" xfId="0" applyNumberFormat="1" applyFont="1" applyBorder="1" applyAlignment="1">
      <alignment horizontal="right" vertical="center"/>
    </xf>
    <xf numFmtId="181" fontId="22" fillId="0" borderId="69" xfId="0" applyNumberFormat="1" applyFont="1" applyBorder="1" applyAlignment="1">
      <alignment horizontal="right" vertical="center"/>
    </xf>
    <xf numFmtId="181" fontId="22" fillId="0" borderId="70" xfId="0" applyNumberFormat="1" applyFont="1" applyBorder="1" applyAlignment="1">
      <alignment horizontal="right" vertical="center"/>
    </xf>
    <xf numFmtId="181" fontId="20" fillId="0" borderId="66" xfId="0" applyNumberFormat="1" applyFont="1" applyBorder="1" applyAlignment="1">
      <alignment horizontal="right" vertical="center"/>
    </xf>
    <xf numFmtId="181" fontId="21" fillId="0" borderId="71" xfId="0" applyNumberFormat="1" applyFont="1" applyBorder="1" applyAlignment="1">
      <alignment horizontal="right" vertical="center"/>
    </xf>
    <xf numFmtId="181" fontId="22" fillId="0" borderId="71" xfId="0" applyNumberFormat="1" applyFont="1" applyBorder="1" applyAlignment="1">
      <alignment horizontal="right" vertical="center"/>
    </xf>
    <xf numFmtId="181" fontId="20" fillId="0" borderId="71" xfId="0" applyNumberFormat="1" applyFont="1" applyBorder="1" applyAlignment="1">
      <alignment horizontal="right" vertical="center"/>
    </xf>
    <xf numFmtId="181" fontId="23" fillId="0" borderId="71" xfId="0" applyNumberFormat="1" applyFont="1" applyBorder="1" applyAlignment="1">
      <alignment vertical="center"/>
    </xf>
    <xf numFmtId="181" fontId="24" fillId="0" borderId="72" xfId="0" applyNumberFormat="1" applyFont="1" applyBorder="1" applyAlignment="1">
      <alignment vertical="center"/>
    </xf>
    <xf numFmtId="185" fontId="20" fillId="0" borderId="73" xfId="0" applyNumberFormat="1" applyFont="1" applyBorder="1" applyAlignment="1">
      <alignment horizontal="right" vertical="center"/>
    </xf>
    <xf numFmtId="185" fontId="21" fillId="0" borderId="74" xfId="0" applyNumberFormat="1" applyFont="1" applyBorder="1" applyAlignment="1">
      <alignment horizontal="right" vertical="center"/>
    </xf>
    <xf numFmtId="185" fontId="22" fillId="0" borderId="74" xfId="0" applyNumberFormat="1" applyFont="1" applyBorder="1" applyAlignment="1">
      <alignment horizontal="right" vertical="center"/>
    </xf>
    <xf numFmtId="184" fontId="20" fillId="0" borderId="74" xfId="0" applyNumberFormat="1" applyFont="1" applyBorder="1" applyAlignment="1">
      <alignment horizontal="right" vertical="center"/>
    </xf>
    <xf numFmtId="184" fontId="21" fillId="0" borderId="74" xfId="0" applyNumberFormat="1" applyFont="1" applyBorder="1" applyAlignment="1">
      <alignment horizontal="right" vertical="center"/>
    </xf>
    <xf numFmtId="184" fontId="22" fillId="0" borderId="74" xfId="0" applyNumberFormat="1" applyFont="1" applyBorder="1" applyAlignment="1">
      <alignment horizontal="right" vertical="center"/>
    </xf>
    <xf numFmtId="185" fontId="20" fillId="0" borderId="74" xfId="0" applyNumberFormat="1" applyFont="1" applyBorder="1" applyAlignment="1">
      <alignment horizontal="right" vertical="center"/>
    </xf>
    <xf numFmtId="184" fontId="22" fillId="0" borderId="75" xfId="0" applyNumberFormat="1" applyFont="1" applyBorder="1" applyAlignment="1">
      <alignment horizontal="right" vertical="center"/>
    </xf>
    <xf numFmtId="184" fontId="20" fillId="0" borderId="73" xfId="0" applyNumberFormat="1" applyFont="1" applyBorder="1" applyAlignment="1">
      <alignment horizontal="right" vertical="center"/>
    </xf>
    <xf numFmtId="184" fontId="20" fillId="0" borderId="76" xfId="0" applyNumberFormat="1" applyFont="1" applyBorder="1" applyAlignment="1">
      <alignment horizontal="right" vertical="center"/>
    </xf>
    <xf numFmtId="185" fontId="22" fillId="0" borderId="75" xfId="0" applyNumberFormat="1" applyFont="1" applyBorder="1" applyAlignment="1">
      <alignment horizontal="right" vertical="center"/>
    </xf>
    <xf numFmtId="0" fontId="8" fillId="0" borderId="41" xfId="0" applyFont="1" applyBorder="1" applyAlignment="1">
      <alignment horizontal="center" vertical="center" wrapText="1"/>
    </xf>
    <xf numFmtId="185" fontId="20" fillId="0" borderId="77" xfId="0" applyNumberFormat="1" applyFont="1" applyBorder="1" applyAlignment="1">
      <alignment horizontal="right" vertical="center"/>
    </xf>
    <xf numFmtId="185" fontId="21" fillId="0" borderId="78" xfId="0" applyNumberFormat="1" applyFont="1" applyBorder="1" applyAlignment="1">
      <alignment horizontal="right" vertical="center"/>
    </xf>
    <xf numFmtId="185" fontId="22" fillId="0" borderId="78" xfId="0" applyNumberFormat="1" applyFont="1" applyBorder="1" applyAlignment="1">
      <alignment horizontal="right" vertical="center"/>
    </xf>
    <xf numFmtId="184" fontId="20" fillId="0" borderId="78" xfId="0" applyNumberFormat="1" applyFont="1" applyBorder="1" applyAlignment="1">
      <alignment horizontal="right" vertical="center"/>
    </xf>
    <xf numFmtId="184" fontId="21" fillId="0" borderId="78" xfId="0" applyNumberFormat="1" applyFont="1" applyBorder="1" applyAlignment="1">
      <alignment horizontal="right" vertical="center"/>
    </xf>
    <xf numFmtId="184" fontId="22" fillId="0" borderId="78" xfId="0" applyNumberFormat="1" applyFont="1" applyBorder="1" applyAlignment="1">
      <alignment horizontal="right" vertical="center"/>
    </xf>
    <xf numFmtId="185" fontId="20" fillId="0" borderId="78" xfId="0" applyNumberFormat="1" applyFont="1" applyBorder="1" applyAlignment="1">
      <alignment horizontal="right" vertical="center"/>
    </xf>
    <xf numFmtId="184" fontId="22" fillId="0" borderId="79" xfId="0" applyNumberFormat="1" applyFont="1" applyBorder="1" applyAlignment="1">
      <alignment horizontal="right" vertical="center"/>
    </xf>
    <xf numFmtId="184" fontId="20" fillId="0" borderId="77" xfId="0" applyNumberFormat="1" applyFont="1" applyBorder="1" applyAlignment="1">
      <alignment horizontal="right" vertical="center"/>
    </xf>
    <xf numFmtId="184" fontId="20" fillId="0" borderId="80" xfId="0" applyNumberFormat="1" applyFont="1" applyBorder="1" applyAlignment="1">
      <alignment horizontal="right" vertical="center"/>
    </xf>
    <xf numFmtId="185" fontId="22" fillId="0" borderId="79" xfId="0" applyNumberFormat="1" applyFont="1" applyBorder="1" applyAlignment="1">
      <alignment horizontal="right" vertical="center"/>
    </xf>
    <xf numFmtId="0" fontId="0" fillId="2" borderId="81" xfId="0" applyFill="1" applyBorder="1" applyAlignment="1">
      <alignment/>
    </xf>
    <xf numFmtId="0" fontId="0" fillId="2" borderId="82" xfId="0" applyFill="1" applyBorder="1" applyAlignment="1">
      <alignment/>
    </xf>
    <xf numFmtId="0" fontId="25" fillId="0" borderId="0" xfId="0" applyFont="1" applyAlignment="1">
      <alignment/>
    </xf>
    <xf numFmtId="0" fontId="19" fillId="0" borderId="83" xfId="0" applyFont="1" applyBorder="1" applyAlignment="1">
      <alignment horizontal="center" vertical="center" wrapText="1"/>
    </xf>
    <xf numFmtId="0" fontId="8" fillId="0" borderId="84" xfId="0" applyFont="1" applyBorder="1" applyAlignment="1">
      <alignment horizontal="center" vertical="center" wrapText="1"/>
    </xf>
    <xf numFmtId="181" fontId="22" fillId="0" borderId="41" xfId="0" applyNumberFormat="1" applyFont="1" applyBorder="1" applyAlignment="1">
      <alignment horizontal="right" vertical="center"/>
    </xf>
    <xf numFmtId="0" fontId="8" fillId="0" borderId="19" xfId="0" applyFont="1" applyBorder="1" applyAlignment="1">
      <alignment horizontal="center" vertical="center" wrapText="1"/>
    </xf>
    <xf numFmtId="191" fontId="22" fillId="0" borderId="0" xfId="0" applyNumberFormat="1" applyFont="1" applyBorder="1" applyAlignment="1">
      <alignment horizontal="right" vertical="center"/>
    </xf>
    <xf numFmtId="185" fontId="22" fillId="0" borderId="85" xfId="0" applyNumberFormat="1" applyFont="1" applyBorder="1" applyAlignment="1">
      <alignment horizontal="right" vertical="center"/>
    </xf>
    <xf numFmtId="0" fontId="8" fillId="0" borderId="86" xfId="0" applyFont="1" applyBorder="1" applyAlignment="1">
      <alignment horizontal="center" vertical="center" wrapText="1"/>
    </xf>
    <xf numFmtId="181" fontId="22" fillId="0" borderId="59" xfId="0" applyNumberFormat="1" applyFont="1" applyBorder="1" applyAlignment="1">
      <alignment horizontal="right" vertical="center"/>
    </xf>
    <xf numFmtId="185" fontId="22" fillId="0" borderId="87" xfId="0" applyNumberFormat="1" applyFont="1" applyBorder="1" applyAlignment="1">
      <alignment horizontal="right" vertical="center"/>
    </xf>
    <xf numFmtId="0" fontId="8" fillId="0" borderId="68" xfId="0" applyFont="1" applyBorder="1" applyAlignment="1">
      <alignment horizontal="center" vertical="center" wrapText="1"/>
    </xf>
    <xf numFmtId="181" fontId="22" fillId="0" borderId="66" xfId="0" applyNumberFormat="1" applyFont="1" applyBorder="1" applyAlignment="1">
      <alignment horizontal="right" vertical="center"/>
    </xf>
    <xf numFmtId="185" fontId="22" fillId="0" borderId="88" xfId="0" applyNumberFormat="1" applyFont="1" applyBorder="1" applyAlignment="1">
      <alignment horizontal="right" vertical="center"/>
    </xf>
    <xf numFmtId="0" fontId="8" fillId="0" borderId="38" xfId="0" applyFont="1" applyBorder="1" applyAlignment="1">
      <alignment horizontal="center" vertical="center" wrapText="1"/>
    </xf>
    <xf numFmtId="185" fontId="22" fillId="0" borderId="89" xfId="0" applyNumberFormat="1" applyFont="1" applyBorder="1" applyAlignment="1">
      <alignment horizontal="right" vertical="center"/>
    </xf>
    <xf numFmtId="0" fontId="26" fillId="0" borderId="0" xfId="0" applyFont="1" applyAlignment="1">
      <alignment/>
    </xf>
    <xf numFmtId="0" fontId="0" fillId="0" borderId="2" xfId="0" applyBorder="1" applyAlignment="1">
      <alignment/>
    </xf>
    <xf numFmtId="209" fontId="0" fillId="0" borderId="2" xfId="0" applyNumberFormat="1" applyBorder="1" applyAlignment="1">
      <alignment/>
    </xf>
    <xf numFmtId="176" fontId="0" fillId="0" borderId="2" xfId="0" applyNumberFormat="1" applyBorder="1" applyAlignment="1">
      <alignment/>
    </xf>
    <xf numFmtId="186" fontId="0" fillId="0" borderId="2" xfId="0" applyNumberFormat="1" applyBorder="1" applyAlignment="1">
      <alignment/>
    </xf>
    <xf numFmtId="0" fontId="17" fillId="0" borderId="2" xfId="0" applyFont="1" applyBorder="1" applyAlignment="1">
      <alignment horizontal="center"/>
    </xf>
    <xf numFmtId="0" fontId="27" fillId="0" borderId="8" xfId="0" applyFont="1" applyBorder="1" applyAlignment="1">
      <alignment horizontal="center" vertical="center"/>
    </xf>
    <xf numFmtId="0" fontId="28" fillId="0" borderId="24" xfId="0" applyFont="1" applyBorder="1" applyAlignment="1">
      <alignment horizontal="center" vertical="center"/>
    </xf>
    <xf numFmtId="181" fontId="17" fillId="3" borderId="2" xfId="0" applyNumberFormat="1" applyFont="1" applyFill="1" applyBorder="1" applyAlignment="1">
      <alignment/>
    </xf>
    <xf numFmtId="185" fontId="27" fillId="0" borderId="10" xfId="0" applyNumberFormat="1" applyFont="1" applyFill="1" applyBorder="1" applyAlignment="1">
      <alignment/>
    </xf>
    <xf numFmtId="185" fontId="28" fillId="0" borderId="25" xfId="0" applyNumberFormat="1" applyFont="1" applyFill="1" applyBorder="1" applyAlignment="1">
      <alignment/>
    </xf>
    <xf numFmtId="193" fontId="27" fillId="0" borderId="90" xfId="0" applyNumberFormat="1" applyFont="1" applyBorder="1" applyAlignment="1">
      <alignment vertical="center"/>
    </xf>
    <xf numFmtId="193" fontId="28" fillId="0" borderId="91" xfId="0" applyNumberFormat="1" applyFont="1" applyBorder="1" applyAlignment="1">
      <alignment vertical="center"/>
    </xf>
    <xf numFmtId="0" fontId="24" fillId="0" borderId="0" xfId="0" applyFont="1" applyAlignment="1">
      <alignment/>
    </xf>
    <xf numFmtId="0" fontId="17" fillId="0" borderId="0" xfId="0" applyFont="1" applyAlignment="1">
      <alignment/>
    </xf>
    <xf numFmtId="0" fontId="17" fillId="0" borderId="0" xfId="0" applyFont="1" applyAlignment="1">
      <alignment horizontal="right"/>
    </xf>
    <xf numFmtId="0" fontId="13" fillId="0" borderId="0" xfId="0" applyFont="1" applyAlignment="1">
      <alignment/>
    </xf>
    <xf numFmtId="193" fontId="27" fillId="0" borderId="92" xfId="0" applyNumberFormat="1" applyFont="1" applyBorder="1" applyAlignment="1">
      <alignment vertical="center"/>
    </xf>
    <xf numFmtId="193" fontId="28" fillId="0" borderId="31" xfId="0" applyNumberFormat="1" applyFont="1" applyBorder="1" applyAlignment="1">
      <alignment vertical="center"/>
    </xf>
    <xf numFmtId="0" fontId="17" fillId="0" borderId="10" xfId="0" applyFont="1" applyBorder="1" applyAlignment="1">
      <alignment horizontal="center"/>
    </xf>
    <xf numFmtId="188" fontId="17" fillId="0" borderId="1" xfId="0" applyNumberFormat="1" applyFont="1" applyBorder="1" applyAlignment="1">
      <alignment/>
    </xf>
    <xf numFmtId="188" fontId="17" fillId="0" borderId="8" xfId="0" applyNumberFormat="1" applyFont="1" applyBorder="1" applyAlignment="1">
      <alignment/>
    </xf>
    <xf numFmtId="188" fontId="17" fillId="0" borderId="24" xfId="0" applyNumberFormat="1" applyFont="1" applyBorder="1" applyAlignment="1">
      <alignment/>
    </xf>
    <xf numFmtId="188" fontId="17" fillId="0" borderId="35" xfId="0" applyNumberFormat="1" applyFont="1" applyBorder="1" applyAlignment="1">
      <alignment/>
    </xf>
    <xf numFmtId="188" fontId="17" fillId="0" borderId="93" xfId="0" applyNumberFormat="1" applyFont="1" applyBorder="1" applyAlignment="1">
      <alignment/>
    </xf>
    <xf numFmtId="188" fontId="17" fillId="0" borderId="2" xfId="0" applyNumberFormat="1" applyFont="1" applyBorder="1" applyAlignment="1">
      <alignment/>
    </xf>
    <xf numFmtId="188" fontId="17" fillId="0" borderId="94" xfId="0" applyNumberFormat="1" applyFont="1" applyBorder="1" applyAlignment="1">
      <alignment/>
    </xf>
    <xf numFmtId="188" fontId="17" fillId="0" borderId="32" xfId="0" applyNumberFormat="1" applyFont="1" applyBorder="1" applyAlignment="1">
      <alignment/>
    </xf>
    <xf numFmtId="188" fontId="17" fillId="0" borderId="3" xfId="0" applyNumberFormat="1" applyFont="1" applyBorder="1" applyAlignment="1">
      <alignment/>
    </xf>
    <xf numFmtId="188" fontId="17" fillId="0" borderId="33" xfId="0" applyNumberFormat="1" applyFont="1" applyBorder="1" applyAlignment="1">
      <alignment/>
    </xf>
    <xf numFmtId="188" fontId="17" fillId="0" borderId="0" xfId="0" applyNumberFormat="1" applyFont="1" applyBorder="1" applyAlignment="1">
      <alignment/>
    </xf>
    <xf numFmtId="188" fontId="17" fillId="0" borderId="95" xfId="0" applyNumberFormat="1" applyFont="1" applyBorder="1" applyAlignment="1">
      <alignment/>
    </xf>
    <xf numFmtId="0" fontId="30" fillId="0" borderId="0" xfId="0" applyFont="1" applyAlignment="1">
      <alignment/>
    </xf>
    <xf numFmtId="0" fontId="31" fillId="0" borderId="0" xfId="0" applyFont="1" applyAlignment="1">
      <alignment/>
    </xf>
    <xf numFmtId="190" fontId="16" fillId="0" borderId="96" xfId="0" applyNumberFormat="1" applyFont="1" applyBorder="1" applyAlignment="1">
      <alignment horizontal="right" vertical="center"/>
    </xf>
    <xf numFmtId="190" fontId="15" fillId="0" borderId="97" xfId="0" applyNumberFormat="1" applyFont="1" applyBorder="1" applyAlignment="1">
      <alignment horizontal="right" vertical="center"/>
    </xf>
    <xf numFmtId="190" fontId="17" fillId="0" borderId="14" xfId="0" applyNumberFormat="1" applyFont="1" applyBorder="1" applyAlignment="1">
      <alignment horizontal="right" vertical="center"/>
    </xf>
    <xf numFmtId="190" fontId="17" fillId="0" borderId="18" xfId="0" applyNumberFormat="1" applyFont="1" applyBorder="1" applyAlignment="1">
      <alignment horizontal="right" vertical="center"/>
    </xf>
    <xf numFmtId="190" fontId="17" fillId="0" borderId="21" xfId="0" applyNumberFormat="1" applyFont="1" applyBorder="1" applyAlignment="1">
      <alignment horizontal="right" vertical="center"/>
    </xf>
    <xf numFmtId="226" fontId="17" fillId="0" borderId="97" xfId="0" applyNumberFormat="1" applyFont="1" applyBorder="1" applyAlignment="1">
      <alignment horizontal="right" vertical="center"/>
    </xf>
    <xf numFmtId="226" fontId="17" fillId="0" borderId="26" xfId="0" applyNumberFormat="1" applyFont="1" applyBorder="1" applyAlignment="1">
      <alignment horizontal="right" vertical="center"/>
    </xf>
    <xf numFmtId="226" fontId="17" fillId="0" borderId="18" xfId="0" applyNumberFormat="1" applyFont="1" applyBorder="1" applyAlignment="1">
      <alignment horizontal="right" vertical="center"/>
    </xf>
    <xf numFmtId="0" fontId="67" fillId="0" borderId="98" xfId="0" applyFont="1" applyBorder="1" applyAlignment="1">
      <alignment horizontal="center" vertical="center" wrapText="1"/>
    </xf>
    <xf numFmtId="0" fontId="67" fillId="0" borderId="99" xfId="0" applyFont="1" applyBorder="1" applyAlignment="1">
      <alignment horizontal="center" vertical="center" wrapText="1"/>
    </xf>
    <xf numFmtId="0" fontId="67" fillId="0" borderId="92" xfId="0" applyFont="1" applyBorder="1" applyAlignment="1">
      <alignment horizontal="center" vertical="center" wrapText="1"/>
    </xf>
    <xf numFmtId="0" fontId="67" fillId="0" borderId="100" xfId="0" applyFont="1" applyBorder="1" applyAlignment="1">
      <alignment horizontal="center" vertical="center" wrapText="1"/>
    </xf>
    <xf numFmtId="0" fontId="67" fillId="0" borderId="101"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02" xfId="0" applyFont="1" applyBorder="1" applyAlignment="1">
      <alignment horizontal="center" vertical="center" wrapText="1"/>
    </xf>
    <xf numFmtId="181" fontId="17" fillId="0" borderId="103" xfId="0" applyNumberFormat="1" applyFont="1" applyBorder="1" applyAlignment="1">
      <alignment horizontal="right" vertical="center"/>
    </xf>
    <xf numFmtId="181" fontId="17" fillId="0" borderId="104" xfId="0" applyNumberFormat="1" applyFont="1" applyBorder="1" applyAlignment="1">
      <alignment horizontal="right" vertical="center"/>
    </xf>
    <xf numFmtId="179" fontId="17" fillId="0" borderId="104" xfId="0" applyNumberFormat="1" applyFont="1" applyBorder="1" applyAlignment="1">
      <alignment horizontal="right" vertical="center"/>
    </xf>
    <xf numFmtId="190" fontId="17" fillId="0" borderId="104" xfId="0" applyNumberFormat="1" applyFont="1" applyBorder="1" applyAlignment="1">
      <alignment horizontal="right" vertical="center"/>
    </xf>
    <xf numFmtId="179" fontId="17" fillId="0" borderId="105" xfId="0" applyNumberFormat="1" applyFont="1" applyBorder="1" applyAlignment="1">
      <alignment horizontal="right" vertical="center"/>
    </xf>
    <xf numFmtId="179" fontId="17" fillId="0" borderId="102" xfId="0" applyNumberFormat="1" applyFont="1" applyBorder="1" applyAlignment="1">
      <alignment horizontal="right" vertical="center"/>
    </xf>
    <xf numFmtId="179" fontId="17" fillId="0" borderId="106" xfId="0" applyNumberFormat="1" applyFont="1" applyBorder="1" applyAlignment="1">
      <alignment horizontal="right" vertical="center"/>
    </xf>
    <xf numFmtId="185" fontId="17" fillId="0" borderId="107" xfId="0" applyNumberFormat="1" applyFont="1" applyBorder="1" applyAlignment="1">
      <alignment horizontal="right" vertical="center"/>
    </xf>
    <xf numFmtId="209" fontId="17" fillId="0" borderId="108" xfId="0" applyNumberFormat="1" applyFont="1" applyBorder="1" applyAlignment="1">
      <alignment vertical="center"/>
    </xf>
    <xf numFmtId="0" fontId="9" fillId="0" borderId="109" xfId="0" applyFont="1" applyBorder="1" applyAlignment="1">
      <alignment horizontal="center" vertical="center" wrapText="1"/>
    </xf>
    <xf numFmtId="185" fontId="17" fillId="0" borderId="110" xfId="0" applyNumberFormat="1" applyFont="1" applyBorder="1" applyAlignment="1">
      <alignment horizontal="right" vertical="center"/>
    </xf>
    <xf numFmtId="209" fontId="17" fillId="0" borderId="111" xfId="0" applyNumberFormat="1" applyFont="1" applyBorder="1" applyAlignment="1">
      <alignment vertical="center"/>
    </xf>
    <xf numFmtId="0" fontId="9" fillId="0" borderId="112" xfId="0" applyFont="1" applyBorder="1" applyAlignment="1">
      <alignment horizontal="center" vertical="center" wrapText="1"/>
    </xf>
    <xf numFmtId="185" fontId="17" fillId="0" borderId="113" xfId="0" applyNumberFormat="1" applyFont="1" applyBorder="1" applyAlignment="1">
      <alignment horizontal="right" vertical="center"/>
    </xf>
    <xf numFmtId="226" fontId="17" fillId="0" borderId="10" xfId="0" applyNumberFormat="1" applyFont="1" applyBorder="1" applyAlignment="1">
      <alignment horizontal="right" vertical="center"/>
    </xf>
    <xf numFmtId="185" fontId="17" fillId="0" borderId="114" xfId="0" applyNumberFormat="1" applyFont="1" applyBorder="1" applyAlignment="1">
      <alignment horizontal="right" vertical="center"/>
    </xf>
    <xf numFmtId="185" fontId="17" fillId="0" borderId="115" xfId="0" applyNumberFormat="1" applyFont="1" applyBorder="1" applyAlignment="1">
      <alignment horizontal="right" vertical="center"/>
    </xf>
    <xf numFmtId="184" fontId="17" fillId="0" borderId="115" xfId="0" applyNumberFormat="1" applyFont="1" applyBorder="1" applyAlignment="1">
      <alignment horizontal="right" vertical="center"/>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185" fontId="17" fillId="0" borderId="118" xfId="0" applyNumberFormat="1" applyFont="1" applyBorder="1" applyAlignment="1">
      <alignment horizontal="right" vertical="center"/>
    </xf>
    <xf numFmtId="226" fontId="17" fillId="0" borderId="118" xfId="0" applyNumberFormat="1" applyFont="1" applyBorder="1" applyAlignment="1">
      <alignment horizontal="right" vertical="center"/>
    </xf>
    <xf numFmtId="185" fontId="17" fillId="0" borderId="119" xfId="0" applyNumberFormat="1" applyFont="1" applyBorder="1" applyAlignment="1">
      <alignment horizontal="right" vertical="center"/>
    </xf>
    <xf numFmtId="185" fontId="17" fillId="0" borderId="120" xfId="0" applyNumberFormat="1" applyFont="1" applyBorder="1" applyAlignment="1">
      <alignment horizontal="right" vertical="center"/>
    </xf>
    <xf numFmtId="184" fontId="17" fillId="0" borderId="120" xfId="0" applyNumberFormat="1" applyFont="1" applyBorder="1" applyAlignment="1">
      <alignment horizontal="right" vertical="center"/>
    </xf>
    <xf numFmtId="185" fontId="17" fillId="0" borderId="121" xfId="0" applyNumberFormat="1" applyFont="1" applyBorder="1" applyAlignment="1">
      <alignment horizontal="right" vertical="center"/>
    </xf>
    <xf numFmtId="226" fontId="17" fillId="0" borderId="121" xfId="0" applyNumberFormat="1" applyFont="1" applyBorder="1" applyAlignment="1">
      <alignment horizontal="right" vertical="center"/>
    </xf>
    <xf numFmtId="185" fontId="17" fillId="0" borderId="122" xfId="0" applyNumberFormat="1" applyFont="1" applyBorder="1" applyAlignment="1">
      <alignment horizontal="right" vertical="center"/>
    </xf>
    <xf numFmtId="185" fontId="17" fillId="0" borderId="123" xfId="0" applyNumberFormat="1" applyFont="1" applyBorder="1" applyAlignment="1">
      <alignment horizontal="right" vertical="center"/>
    </xf>
    <xf numFmtId="184" fontId="17" fillId="0" borderId="123" xfId="0" applyNumberFormat="1" applyFont="1" applyBorder="1" applyAlignment="1">
      <alignment horizontal="right" vertical="center"/>
    </xf>
    <xf numFmtId="226" fontId="17" fillId="0" borderId="107" xfId="0" applyNumberFormat="1" applyFont="1" applyBorder="1" applyAlignment="1">
      <alignment horizontal="right" vertical="center"/>
    </xf>
    <xf numFmtId="185" fontId="17" fillId="0" borderId="124" xfId="0" applyNumberFormat="1" applyFont="1" applyBorder="1" applyAlignment="1">
      <alignment horizontal="right" vertical="center"/>
    </xf>
    <xf numFmtId="185" fontId="17" fillId="0" borderId="125" xfId="0" applyNumberFormat="1" applyFont="1" applyBorder="1" applyAlignment="1">
      <alignment horizontal="right" vertical="center"/>
    </xf>
    <xf numFmtId="184" fontId="17" fillId="0" borderId="126" xfId="0" applyNumberFormat="1" applyFont="1" applyBorder="1" applyAlignment="1">
      <alignment horizontal="right" vertical="center"/>
    </xf>
    <xf numFmtId="181" fontId="17" fillId="0" borderId="127" xfId="0" applyNumberFormat="1" applyFont="1" applyBorder="1" applyAlignment="1">
      <alignment horizontal="right" vertical="center"/>
    </xf>
    <xf numFmtId="181" fontId="17" fillId="0" borderId="128" xfId="0" applyNumberFormat="1" applyFont="1" applyBorder="1" applyAlignment="1">
      <alignment horizontal="right" vertical="center"/>
    </xf>
    <xf numFmtId="179" fontId="17" fillId="0" borderId="128" xfId="0" applyNumberFormat="1" applyFont="1" applyBorder="1" applyAlignment="1">
      <alignment horizontal="right" vertical="center"/>
    </xf>
    <xf numFmtId="190" fontId="17" fillId="0" borderId="128" xfId="0" applyNumberFormat="1" applyFont="1" applyBorder="1" applyAlignment="1">
      <alignment horizontal="right" vertical="center"/>
    </xf>
    <xf numFmtId="179" fontId="17" fillId="0" borderId="129" xfId="0" applyNumberFormat="1" applyFont="1" applyBorder="1" applyAlignment="1">
      <alignment horizontal="right" vertical="center"/>
    </xf>
    <xf numFmtId="179" fontId="17" fillId="0" borderId="109" xfId="0" applyNumberFormat="1" applyFont="1" applyBorder="1" applyAlignment="1">
      <alignment horizontal="right" vertical="center"/>
    </xf>
    <xf numFmtId="179" fontId="17" fillId="0" borderId="130" xfId="0" applyNumberFormat="1" applyFont="1" applyBorder="1" applyAlignment="1">
      <alignment horizontal="right" vertical="center"/>
    </xf>
    <xf numFmtId="0" fontId="9" fillId="0" borderId="131" xfId="0" applyFont="1" applyBorder="1" applyAlignment="1">
      <alignment horizontal="center" vertical="center" wrapText="1"/>
    </xf>
    <xf numFmtId="185" fontId="17" fillId="0" borderId="90" xfId="0" applyNumberFormat="1" applyFont="1" applyBorder="1" applyAlignment="1">
      <alignment horizontal="right" vertical="center"/>
    </xf>
    <xf numFmtId="226" fontId="17" fillId="0" borderId="132" xfId="0" applyNumberFormat="1" applyFont="1" applyBorder="1" applyAlignment="1">
      <alignment horizontal="right" vertical="center"/>
    </xf>
    <xf numFmtId="185" fontId="17" fillId="0" borderId="133" xfId="0" applyNumberFormat="1" applyFont="1" applyBorder="1" applyAlignment="1">
      <alignment horizontal="right" vertical="center"/>
    </xf>
    <xf numFmtId="185" fontId="17" fillId="0" borderId="131" xfId="0" applyNumberFormat="1" applyFont="1" applyBorder="1" applyAlignment="1">
      <alignment horizontal="right" vertical="center"/>
    </xf>
    <xf numFmtId="184" fontId="17" fillId="0" borderId="131" xfId="0" applyNumberFormat="1" applyFont="1" applyBorder="1" applyAlignment="1">
      <alignment horizontal="right" vertical="center"/>
    </xf>
    <xf numFmtId="181" fontId="17" fillId="0" borderId="134" xfId="0" applyNumberFormat="1" applyFont="1" applyBorder="1" applyAlignment="1">
      <alignment horizontal="right" vertical="center"/>
    </xf>
    <xf numFmtId="181" fontId="17" fillId="0" borderId="135" xfId="0" applyNumberFormat="1" applyFont="1" applyBorder="1" applyAlignment="1">
      <alignment horizontal="right" vertical="center"/>
    </xf>
    <xf numFmtId="179" fontId="17" fillId="0" borderId="135" xfId="0" applyNumberFormat="1" applyFont="1" applyBorder="1" applyAlignment="1">
      <alignment horizontal="right" vertical="center"/>
    </xf>
    <xf numFmtId="190" fontId="17" fillId="0" borderId="135" xfId="0" applyNumberFormat="1" applyFont="1" applyBorder="1" applyAlignment="1">
      <alignment horizontal="right" vertical="center"/>
    </xf>
    <xf numFmtId="179" fontId="17" fillId="0" borderId="136" xfId="0" applyNumberFormat="1" applyFont="1" applyBorder="1" applyAlignment="1">
      <alignment horizontal="right" vertical="center"/>
    </xf>
    <xf numFmtId="179" fontId="17" fillId="0" borderId="137" xfId="0" applyNumberFormat="1" applyFont="1" applyBorder="1" applyAlignment="1">
      <alignment horizontal="right" vertical="center"/>
    </xf>
    <xf numFmtId="179" fontId="17" fillId="0" borderId="138" xfId="0" applyNumberFormat="1" applyFont="1" applyBorder="1" applyAlignment="1">
      <alignment horizontal="right" vertical="center"/>
    </xf>
    <xf numFmtId="179" fontId="17" fillId="0" borderId="139" xfId="0" applyNumberFormat="1" applyFont="1" applyBorder="1" applyAlignment="1">
      <alignment horizontal="right" vertical="center"/>
    </xf>
    <xf numFmtId="0" fontId="9" fillId="0" borderId="140" xfId="0" applyFont="1" applyBorder="1" applyAlignment="1">
      <alignment horizontal="center" vertical="center" wrapText="1"/>
    </xf>
    <xf numFmtId="179" fontId="17" fillId="0" borderId="141" xfId="0" applyNumberFormat="1" applyFont="1" applyBorder="1" applyAlignment="1">
      <alignment horizontal="right" vertical="center"/>
    </xf>
    <xf numFmtId="185" fontId="69" fillId="0" borderId="142" xfId="0" applyNumberFormat="1" applyFont="1" applyBorder="1" applyAlignment="1">
      <alignment horizontal="center" vertical="center" wrapText="1"/>
    </xf>
    <xf numFmtId="185" fontId="69" fillId="0" borderId="143" xfId="0" applyNumberFormat="1" applyFont="1" applyBorder="1" applyAlignment="1">
      <alignment horizontal="center" vertical="center" wrapText="1"/>
    </xf>
    <xf numFmtId="185" fontId="69" fillId="0" borderId="144" xfId="0" applyNumberFormat="1" applyFont="1" applyBorder="1" applyAlignment="1">
      <alignment horizontal="center" vertical="center" wrapText="1"/>
    </xf>
    <xf numFmtId="185" fontId="69" fillId="0" borderId="85" xfId="0" applyNumberFormat="1" applyFont="1" applyBorder="1" applyAlignment="1">
      <alignment horizontal="center" vertical="center" wrapText="1"/>
    </xf>
    <xf numFmtId="185" fontId="20" fillId="0" borderId="145" xfId="0" applyNumberFormat="1" applyFont="1" applyBorder="1" applyAlignment="1">
      <alignment horizontal="right" vertical="center"/>
    </xf>
    <xf numFmtId="185" fontId="21" fillId="0" borderId="146" xfId="0" applyNumberFormat="1" applyFont="1" applyBorder="1" applyAlignment="1">
      <alignment horizontal="right" vertical="center"/>
    </xf>
    <xf numFmtId="185" fontId="22" fillId="0" borderId="146" xfId="0" applyNumberFormat="1" applyFont="1" applyBorder="1" applyAlignment="1">
      <alignment horizontal="right" vertical="center"/>
    </xf>
    <xf numFmtId="184" fontId="20" fillId="0" borderId="146" xfId="0" applyNumberFormat="1" applyFont="1" applyBorder="1" applyAlignment="1">
      <alignment horizontal="right" vertical="center"/>
    </xf>
    <xf numFmtId="184" fontId="21" fillId="0" borderId="146" xfId="0" applyNumberFormat="1" applyFont="1" applyBorder="1" applyAlignment="1">
      <alignment horizontal="right" vertical="center"/>
    </xf>
    <xf numFmtId="184" fontId="22" fillId="0" borderId="146" xfId="0" applyNumberFormat="1" applyFont="1" applyBorder="1" applyAlignment="1">
      <alignment horizontal="right" vertical="center"/>
    </xf>
    <xf numFmtId="185" fontId="20" fillId="0" borderId="146" xfId="0" applyNumberFormat="1" applyFont="1" applyBorder="1" applyAlignment="1">
      <alignment horizontal="right" vertical="center"/>
    </xf>
    <xf numFmtId="184" fontId="22" fillId="0" borderId="147" xfId="0" applyNumberFormat="1" applyFont="1" applyBorder="1" applyAlignment="1">
      <alignment horizontal="right" vertical="center"/>
    </xf>
    <xf numFmtId="184" fontId="20" fillId="0" borderId="145" xfId="0" applyNumberFormat="1" applyFont="1" applyBorder="1" applyAlignment="1">
      <alignment horizontal="right" vertical="center"/>
    </xf>
    <xf numFmtId="184" fontId="20" fillId="0" borderId="148" xfId="0" applyNumberFormat="1" applyFont="1" applyBorder="1" applyAlignment="1">
      <alignment horizontal="right" vertical="center"/>
    </xf>
    <xf numFmtId="185" fontId="22" fillId="0" borderId="147" xfId="0" applyNumberFormat="1" applyFont="1" applyBorder="1" applyAlignment="1">
      <alignment horizontal="right" vertical="center"/>
    </xf>
    <xf numFmtId="0" fontId="8" fillId="0" borderId="149" xfId="0" applyFont="1" applyBorder="1" applyAlignment="1">
      <alignment horizontal="center" vertical="center" wrapText="1"/>
    </xf>
    <xf numFmtId="181" fontId="20" fillId="0" borderId="150" xfId="0" applyNumberFormat="1" applyFont="1" applyBorder="1" applyAlignment="1">
      <alignment horizontal="right" vertical="center"/>
    </xf>
    <xf numFmtId="181" fontId="21" fillId="0" borderId="151" xfId="0" applyNumberFormat="1" applyFont="1" applyBorder="1" applyAlignment="1">
      <alignment horizontal="right" vertical="center"/>
    </xf>
    <xf numFmtId="181" fontId="22" fillId="0" borderId="151" xfId="0" applyNumberFormat="1" applyFont="1" applyBorder="1" applyAlignment="1">
      <alignment horizontal="right" vertical="center"/>
    </xf>
    <xf numFmtId="181" fontId="20" fillId="0" borderId="151" xfId="0" applyNumberFormat="1" applyFont="1" applyBorder="1" applyAlignment="1">
      <alignment horizontal="right" vertical="center"/>
    </xf>
    <xf numFmtId="181" fontId="22" fillId="0" borderId="152" xfId="0" applyNumberFormat="1" applyFont="1" applyBorder="1" applyAlignment="1">
      <alignment horizontal="right" vertical="center"/>
    </xf>
    <xf numFmtId="181" fontId="22" fillId="0" borderId="153" xfId="0" applyNumberFormat="1" applyFont="1" applyBorder="1" applyAlignment="1">
      <alignment horizontal="right" vertical="center"/>
    </xf>
    <xf numFmtId="181" fontId="20" fillId="0" borderId="149" xfId="0" applyNumberFormat="1" applyFont="1" applyBorder="1" applyAlignment="1">
      <alignment horizontal="right" vertical="center"/>
    </xf>
    <xf numFmtId="181" fontId="21" fillId="0" borderId="154" xfId="0" applyNumberFormat="1" applyFont="1" applyBorder="1" applyAlignment="1">
      <alignment horizontal="right" vertical="center"/>
    </xf>
    <xf numFmtId="181" fontId="22" fillId="0" borderId="154" xfId="0" applyNumberFormat="1" applyFont="1" applyBorder="1" applyAlignment="1">
      <alignment horizontal="right" vertical="center"/>
    </xf>
    <xf numFmtId="181" fontId="20" fillId="0" borderId="154" xfId="0" applyNumberFormat="1" applyFont="1" applyBorder="1" applyAlignment="1">
      <alignment horizontal="right" vertical="center"/>
    </xf>
    <xf numFmtId="181" fontId="23" fillId="0" borderId="154" xfId="0" applyNumberFormat="1" applyFont="1" applyBorder="1" applyAlignment="1">
      <alignment vertical="center"/>
    </xf>
    <xf numFmtId="181" fontId="24" fillId="0" borderId="155" xfId="0" applyNumberFormat="1" applyFont="1" applyBorder="1" applyAlignment="1">
      <alignment vertical="center"/>
    </xf>
    <xf numFmtId="185" fontId="69" fillId="0" borderId="50" xfId="0" applyNumberFormat="1" applyFont="1" applyBorder="1" applyAlignment="1">
      <alignment horizontal="center" vertical="center" wrapText="1"/>
    </xf>
    <xf numFmtId="0" fontId="8" fillId="0" borderId="16" xfId="0" applyFont="1" applyBorder="1" applyAlignment="1">
      <alignment horizontal="center" vertical="center" wrapText="1"/>
    </xf>
    <xf numFmtId="185" fontId="69" fillId="0" borderId="156" xfId="0" applyNumberFormat="1" applyFont="1" applyBorder="1" applyAlignment="1">
      <alignment horizontal="center" vertical="center" wrapText="1"/>
    </xf>
    <xf numFmtId="0" fontId="8" fillId="0" borderId="157" xfId="0" applyFont="1" applyBorder="1" applyAlignment="1">
      <alignment horizontal="center" vertical="center" wrapText="1"/>
    </xf>
    <xf numFmtId="0" fontId="8" fillId="0" borderId="116" xfId="0" applyFont="1" applyBorder="1" applyAlignment="1">
      <alignment horizontal="center" vertical="center" wrapText="1"/>
    </xf>
    <xf numFmtId="185" fontId="69" fillId="0" borderId="158" xfId="0" applyNumberFormat="1" applyFont="1" applyBorder="1" applyAlignment="1">
      <alignment horizontal="center" vertical="center" wrapText="1"/>
    </xf>
    <xf numFmtId="185" fontId="22" fillId="0" borderId="159" xfId="0" applyNumberFormat="1" applyFont="1" applyBorder="1" applyAlignment="1">
      <alignment horizontal="right" vertical="center"/>
    </xf>
    <xf numFmtId="0" fontId="8" fillId="0" borderId="160" xfId="0" applyFont="1" applyBorder="1" applyAlignment="1">
      <alignment horizontal="center" vertical="center" wrapText="1"/>
    </xf>
    <xf numFmtId="181" fontId="22" fillId="0" borderId="149" xfId="0" applyNumberFormat="1" applyFont="1" applyBorder="1" applyAlignment="1">
      <alignment horizontal="right" vertical="center"/>
    </xf>
    <xf numFmtId="185" fontId="69" fillId="0" borderId="161" xfId="0" applyNumberFormat="1" applyFont="1" applyBorder="1" applyAlignment="1">
      <alignment horizontal="center" vertical="center" wrapText="1"/>
    </xf>
    <xf numFmtId="181" fontId="21" fillId="0" borderId="162" xfId="0" applyNumberFormat="1" applyFont="1" applyBorder="1" applyAlignment="1">
      <alignment horizontal="right" vertical="center"/>
    </xf>
    <xf numFmtId="184" fontId="21" fillId="0" borderId="163" xfId="0" applyNumberFormat="1" applyFont="1" applyBorder="1" applyAlignment="1">
      <alignment horizontal="right" vertical="center"/>
    </xf>
    <xf numFmtId="0" fontId="0" fillId="0" borderId="18" xfId="0" applyBorder="1" applyAlignment="1">
      <alignment/>
    </xf>
    <xf numFmtId="0" fontId="0" fillId="0" borderId="18" xfId="0" applyBorder="1" applyAlignment="1">
      <alignment horizontal="right"/>
    </xf>
    <xf numFmtId="191" fontId="20" fillId="0" borderId="164" xfId="0" applyNumberFormat="1" applyFont="1" applyBorder="1" applyAlignment="1">
      <alignment horizontal="right" vertical="center"/>
    </xf>
    <xf numFmtId="191" fontId="21" fillId="0" borderId="165" xfId="0" applyNumberFormat="1" applyFont="1" applyBorder="1" applyAlignment="1">
      <alignment horizontal="right" vertical="center"/>
    </xf>
    <xf numFmtId="191" fontId="22" fillId="0" borderId="166" xfId="0" applyNumberFormat="1" applyFont="1" applyBorder="1" applyAlignment="1">
      <alignment horizontal="right" vertical="center"/>
    </xf>
    <xf numFmtId="191" fontId="22" fillId="0" borderId="165" xfId="0" applyNumberFormat="1" applyFont="1" applyBorder="1" applyAlignment="1">
      <alignment horizontal="right" vertical="center"/>
    </xf>
    <xf numFmtId="191" fontId="20" fillId="0" borderId="167" xfId="0" applyNumberFormat="1" applyFont="1" applyBorder="1" applyAlignment="1">
      <alignment horizontal="right" vertical="center"/>
    </xf>
    <xf numFmtId="185" fontId="20" fillId="0" borderId="65" xfId="0" applyNumberFormat="1" applyFont="1" applyBorder="1" applyAlignment="1">
      <alignment horizontal="right" vertical="center"/>
    </xf>
    <xf numFmtId="191" fontId="20" fillId="0" borderId="168" xfId="0" applyNumberFormat="1" applyFont="1" applyBorder="1" applyAlignment="1">
      <alignment horizontal="right" vertical="center"/>
    </xf>
    <xf numFmtId="191" fontId="21" fillId="0" borderId="169" xfId="0" applyNumberFormat="1" applyFont="1" applyBorder="1" applyAlignment="1">
      <alignment horizontal="right" vertical="center"/>
    </xf>
    <xf numFmtId="191" fontId="22" fillId="0" borderId="169" xfId="0" applyNumberFormat="1" applyFont="1" applyBorder="1" applyAlignment="1">
      <alignment horizontal="right" vertical="center"/>
    </xf>
    <xf numFmtId="184" fontId="20" fillId="0" borderId="170" xfId="0" applyNumberFormat="1" applyFont="1" applyBorder="1" applyAlignment="1">
      <alignment horizontal="right" vertical="center"/>
    </xf>
    <xf numFmtId="184" fontId="22" fillId="0" borderId="171" xfId="0" applyNumberFormat="1" applyFont="1" applyBorder="1" applyAlignment="1">
      <alignment horizontal="right" vertical="center"/>
    </xf>
    <xf numFmtId="191" fontId="22" fillId="0" borderId="172" xfId="0" applyNumberFormat="1" applyFont="1" applyBorder="1" applyAlignment="1">
      <alignment horizontal="right" vertical="center"/>
    </xf>
    <xf numFmtId="191" fontId="22" fillId="0" borderId="173" xfId="0" applyNumberFormat="1" applyFont="1" applyBorder="1" applyAlignment="1">
      <alignment horizontal="right" vertical="center"/>
    </xf>
    <xf numFmtId="0" fontId="0" fillId="0" borderId="174" xfId="0" applyBorder="1" applyAlignment="1">
      <alignment/>
    </xf>
    <xf numFmtId="0" fontId="0" fillId="0" borderId="175" xfId="0" applyBorder="1" applyAlignment="1">
      <alignment horizontal="right"/>
    </xf>
    <xf numFmtId="0" fontId="0" fillId="0" borderId="30" xfId="0" applyBorder="1" applyAlignment="1">
      <alignment/>
    </xf>
    <xf numFmtId="0" fontId="0" fillId="0" borderId="175" xfId="0" applyBorder="1" applyAlignment="1">
      <alignment/>
    </xf>
    <xf numFmtId="0" fontId="0" fillId="0" borderId="30" xfId="0" applyBorder="1" applyAlignment="1">
      <alignment horizontal="right"/>
    </xf>
    <xf numFmtId="184" fontId="21" fillId="0" borderId="161" xfId="0" applyNumberFormat="1" applyFont="1" applyBorder="1" applyAlignment="1">
      <alignment horizontal="right" vertical="center"/>
    </xf>
    <xf numFmtId="209" fontId="17" fillId="0" borderId="176" xfId="0" applyNumberFormat="1" applyFont="1" applyBorder="1" applyAlignment="1">
      <alignment vertical="center"/>
    </xf>
    <xf numFmtId="209" fontId="17" fillId="0" borderId="177" xfId="0" applyNumberFormat="1" applyFont="1" applyBorder="1" applyAlignment="1">
      <alignment vertical="center"/>
    </xf>
    <xf numFmtId="209" fontId="17" fillId="0" borderId="178" xfId="0" applyNumberFormat="1" applyFont="1" applyBorder="1" applyAlignment="1">
      <alignment vertical="center"/>
    </xf>
    <xf numFmtId="0" fontId="5" fillId="0" borderId="179" xfId="0" applyFont="1" applyBorder="1" applyAlignment="1">
      <alignment horizontal="center" vertical="center" wrapText="1"/>
    </xf>
    <xf numFmtId="0" fontId="5" fillId="0" borderId="133" xfId="0" applyFont="1" applyBorder="1" applyAlignment="1">
      <alignment horizontal="center" vertical="center" wrapText="1"/>
    </xf>
    <xf numFmtId="0" fontId="7" fillId="0" borderId="8" xfId="0" applyFont="1" applyBorder="1" applyAlignment="1">
      <alignment horizontal="center" vertical="center" wrapText="1"/>
    </xf>
    <xf numFmtId="180" fontId="17" fillId="0" borderId="180" xfId="0" applyNumberFormat="1" applyFont="1" applyBorder="1" applyAlignment="1">
      <alignment horizontal="center" vertical="center"/>
    </xf>
    <xf numFmtId="180" fontId="17" fillId="0" borderId="181" xfId="0" applyNumberFormat="1" applyFont="1" applyBorder="1" applyAlignment="1">
      <alignment horizontal="center" vertical="center"/>
    </xf>
    <xf numFmtId="0" fontId="5" fillId="0" borderId="182" xfId="0" applyFont="1" applyBorder="1" applyAlignment="1">
      <alignment horizontal="center" vertical="center" wrapText="1"/>
    </xf>
    <xf numFmtId="0" fontId="5" fillId="0" borderId="183"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53" xfId="0" applyBorder="1" applyAlignment="1">
      <alignment horizontal="center"/>
    </xf>
    <xf numFmtId="0" fontId="0" fillId="0" borderId="0" xfId="0" applyAlignment="1">
      <alignment horizont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2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left" vertical="top" wrapText="1"/>
    </xf>
    <xf numFmtId="0" fontId="67" fillId="0" borderId="99" xfId="0" applyFont="1" applyBorder="1" applyAlignment="1">
      <alignment horizontal="center" vertical="center" wrapText="1"/>
    </xf>
    <xf numFmtId="0" fontId="67" fillId="0" borderId="101" xfId="0" applyFont="1" applyBorder="1" applyAlignment="1">
      <alignment horizontal="center" vertical="center" wrapText="1"/>
    </xf>
    <xf numFmtId="0" fontId="67" fillId="0" borderId="100" xfId="0" applyFont="1" applyBorder="1" applyAlignment="1">
      <alignment horizontal="center" vertical="center" wrapText="1"/>
    </xf>
    <xf numFmtId="0" fontId="5" fillId="0" borderId="0" xfId="0" applyFont="1" applyBorder="1" applyAlignment="1">
      <alignment wrapText="1"/>
    </xf>
    <xf numFmtId="0" fontId="17" fillId="0" borderId="48" xfId="0" applyFont="1" applyBorder="1" applyAlignment="1">
      <alignment horizontal="center" vertical="center"/>
    </xf>
    <xf numFmtId="0" fontId="17" fillId="0" borderId="45"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180" fontId="17" fillId="0" borderId="139" xfId="0" applyNumberFormat="1" applyFont="1" applyBorder="1" applyAlignment="1">
      <alignment horizontal="center" vertical="center"/>
    </xf>
    <xf numFmtId="0" fontId="5" fillId="0" borderId="184" xfId="0" applyFont="1" applyBorder="1" applyAlignment="1">
      <alignment horizontal="center" vertical="center" wrapText="1"/>
    </xf>
    <xf numFmtId="0" fontId="5" fillId="0" borderId="185" xfId="0" applyFont="1" applyBorder="1" applyAlignment="1">
      <alignment horizontal="center" vertical="center" wrapText="1"/>
    </xf>
    <xf numFmtId="0" fontId="5" fillId="0" borderId="18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81" xfId="0" applyFont="1" applyBorder="1" applyAlignment="1">
      <alignment horizontal="center" vertical="center" wrapText="1"/>
    </xf>
    <xf numFmtId="0" fontId="14" fillId="0" borderId="101" xfId="0" applyFont="1" applyBorder="1" applyAlignment="1">
      <alignment horizontal="left" vertical="top"/>
    </xf>
    <xf numFmtId="0" fontId="5" fillId="0" borderId="101" xfId="0" applyFont="1" applyBorder="1" applyAlignment="1">
      <alignment vertical="top"/>
    </xf>
    <xf numFmtId="0" fontId="9" fillId="0" borderId="184" xfId="0" applyFont="1" applyBorder="1" applyAlignment="1">
      <alignment horizontal="center" vertical="center" wrapText="1"/>
    </xf>
    <xf numFmtId="0" fontId="9" fillId="0" borderId="185" xfId="0" applyFont="1" applyBorder="1" applyAlignment="1">
      <alignment horizontal="center" vertical="center" wrapText="1"/>
    </xf>
    <xf numFmtId="0" fontId="9" fillId="0" borderId="182" xfId="0" applyFont="1" applyBorder="1" applyAlignment="1">
      <alignment horizontal="center" vertical="center" wrapText="1"/>
    </xf>
    <xf numFmtId="0" fontId="9" fillId="0" borderId="183" xfId="0" applyFont="1" applyBorder="1" applyAlignment="1">
      <alignment horizontal="center" vertical="center" wrapText="1"/>
    </xf>
    <xf numFmtId="0" fontId="5" fillId="0" borderId="44" xfId="0" applyFont="1" applyBorder="1" applyAlignment="1">
      <alignment vertical="center" wrapText="1"/>
    </xf>
    <xf numFmtId="0" fontId="5" fillId="0" borderId="53" xfId="0" applyFont="1" applyBorder="1" applyAlignment="1">
      <alignment vertical="center" wrapText="1"/>
    </xf>
    <xf numFmtId="0" fontId="5" fillId="0" borderId="187" xfId="0" applyFont="1" applyBorder="1" applyAlignment="1">
      <alignment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8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9" xfId="0" applyFont="1" applyBorder="1" applyAlignment="1">
      <alignment wrapText="1"/>
    </xf>
    <xf numFmtId="0" fontId="5" fillId="0" borderId="44" xfId="0" applyFont="1" applyBorder="1" applyAlignment="1">
      <alignment wrapText="1"/>
    </xf>
    <xf numFmtId="0" fontId="68" fillId="0" borderId="0" xfId="0" applyFont="1" applyAlignment="1">
      <alignment horizontal="center" vertical="center"/>
    </xf>
    <xf numFmtId="0" fontId="68" fillId="0" borderId="189" xfId="0" applyFont="1" applyBorder="1" applyAlignment="1">
      <alignment horizontal="center"/>
    </xf>
    <xf numFmtId="0" fontId="2" fillId="0" borderId="0" xfId="0" applyFont="1" applyAlignment="1">
      <alignment horizontal="center" vertical="center"/>
    </xf>
    <xf numFmtId="0" fontId="68" fillId="0" borderId="0" xfId="0" applyFont="1" applyAlignment="1">
      <alignment horizontal="center"/>
    </xf>
    <xf numFmtId="0" fontId="8" fillId="0" borderId="190" xfId="0" applyFont="1" applyBorder="1" applyAlignment="1">
      <alignment horizontal="center" vertical="center" wrapText="1"/>
    </xf>
    <xf numFmtId="0" fontId="8" fillId="0" borderId="191" xfId="0" applyFont="1" applyBorder="1" applyAlignment="1">
      <alignment horizontal="center" vertical="center" wrapText="1"/>
    </xf>
    <xf numFmtId="0" fontId="8" fillId="0" borderId="192" xfId="0" applyFont="1" applyBorder="1" applyAlignment="1">
      <alignment horizontal="center" vertical="center" wrapText="1"/>
    </xf>
    <xf numFmtId="0" fontId="0" fillId="0" borderId="0" xfId="0" applyBorder="1" applyAlignment="1">
      <alignment horizontal="center"/>
    </xf>
    <xf numFmtId="0" fontId="8" fillId="0" borderId="193" xfId="0" applyFont="1" applyBorder="1" applyAlignment="1">
      <alignment horizontal="center" vertical="center" wrapText="1"/>
    </xf>
    <xf numFmtId="0" fontId="8" fillId="0" borderId="194" xfId="0" applyFont="1" applyBorder="1" applyAlignment="1">
      <alignment horizontal="center" vertical="center" wrapText="1"/>
    </xf>
    <xf numFmtId="0" fontId="8" fillId="0" borderId="195" xfId="0" applyFont="1" applyBorder="1" applyAlignment="1">
      <alignment horizontal="center" vertical="center" wrapText="1"/>
    </xf>
    <xf numFmtId="0" fontId="8" fillId="0" borderId="196" xfId="0" applyFont="1" applyBorder="1" applyAlignment="1">
      <alignment horizontal="center" vertical="center" wrapText="1"/>
    </xf>
    <xf numFmtId="0" fontId="2" fillId="0" borderId="1" xfId="0" applyFont="1" applyBorder="1" applyAlignment="1">
      <alignment horizontal="center" wrapText="1"/>
    </xf>
    <xf numFmtId="0" fontId="2" fillId="0" borderId="190" xfId="0" applyFont="1" applyBorder="1" applyAlignment="1">
      <alignment horizontal="center" wrapText="1"/>
    </xf>
    <xf numFmtId="0" fontId="2" fillId="0" borderId="32" xfId="0" applyFont="1" applyBorder="1" applyAlignment="1">
      <alignment horizontal="center" wrapText="1"/>
    </xf>
    <xf numFmtId="0" fontId="2" fillId="0" borderId="83" xfId="0" applyFont="1" applyBorder="1" applyAlignment="1">
      <alignment horizontal="center" wrapText="1"/>
    </xf>
    <xf numFmtId="0" fontId="8" fillId="0" borderId="44" xfId="0" applyFont="1" applyBorder="1" applyAlignment="1">
      <alignment horizontal="center" vertical="center" textRotation="255" wrapText="1"/>
    </xf>
    <xf numFmtId="0" fontId="8" fillId="0" borderId="53" xfId="0" applyFont="1" applyBorder="1" applyAlignment="1">
      <alignment horizontal="center" vertical="center" textRotation="255" wrapText="1"/>
    </xf>
    <xf numFmtId="0" fontId="8" fillId="0" borderId="197" xfId="0" applyFont="1" applyBorder="1" applyAlignment="1">
      <alignment horizontal="center" vertical="center" textRotation="255" wrapText="1"/>
    </xf>
    <xf numFmtId="0" fontId="8" fillId="0" borderId="198" xfId="0" applyFont="1" applyBorder="1" applyAlignment="1">
      <alignment horizontal="center" vertical="center" textRotation="255" wrapText="1"/>
    </xf>
    <xf numFmtId="0" fontId="8" fillId="0" borderId="199" xfId="0" applyFont="1" applyBorder="1" applyAlignment="1">
      <alignment horizontal="center" vertical="center" textRotation="255" wrapText="1"/>
    </xf>
    <xf numFmtId="0" fontId="8" fillId="0" borderId="93" xfId="0" applyFont="1" applyBorder="1" applyAlignment="1">
      <alignment horizontal="center" vertical="center" textRotation="255" wrapText="1"/>
    </xf>
    <xf numFmtId="0" fontId="8" fillId="0" borderId="32" xfId="0" applyFont="1" applyBorder="1" applyAlignment="1">
      <alignment horizontal="center" vertical="center" textRotation="255" wrapText="1"/>
    </xf>
    <xf numFmtId="0" fontId="70" fillId="0" borderId="199" xfId="0" applyFont="1" applyBorder="1" applyAlignment="1">
      <alignment horizontal="center" vertical="center" textRotation="255" wrapText="1"/>
    </xf>
    <xf numFmtId="0" fontId="70" fillId="0" borderId="93" xfId="0" applyFont="1" applyBorder="1" applyAlignment="1">
      <alignment horizontal="center" vertical="center" textRotation="255" wrapText="1"/>
    </xf>
    <xf numFmtId="0" fontId="8" fillId="0" borderId="200"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175" xfId="0" applyFont="1" applyBorder="1" applyAlignment="1">
      <alignment horizontal="center" vertical="center" textRotation="255" wrapText="1"/>
    </xf>
    <xf numFmtId="0" fontId="5" fillId="0" borderId="2" xfId="0" applyFont="1" applyBorder="1" applyAlignment="1">
      <alignment horizontal="center" vertical="center"/>
    </xf>
    <xf numFmtId="0" fontId="5" fillId="0" borderId="94" xfId="0" applyFont="1" applyBorder="1" applyAlignment="1">
      <alignment horizontal="center" vertical="center"/>
    </xf>
    <xf numFmtId="0" fontId="13" fillId="0" borderId="93" xfId="0" applyFont="1" applyBorder="1" applyAlignment="1">
      <alignment horizontal="center" vertical="center"/>
    </xf>
    <xf numFmtId="0" fontId="13" fillId="0" borderId="2" xfId="0" applyFont="1" applyBorder="1" applyAlignment="1">
      <alignment horizontal="center" vertical="center"/>
    </xf>
    <xf numFmtId="0" fontId="5" fillId="0" borderId="93"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93" xfId="0" applyFont="1" applyBorder="1" applyAlignment="1">
      <alignment horizontal="center" vertical="center"/>
    </xf>
    <xf numFmtId="0" fontId="2" fillId="0" borderId="2" xfId="0" applyFont="1" applyBorder="1" applyAlignment="1">
      <alignment horizontal="center" vertical="center"/>
    </xf>
    <xf numFmtId="0" fontId="2" fillId="0" borderId="32" xfId="0" applyFont="1" applyBorder="1" applyAlignment="1">
      <alignment horizontal="center" vertical="center"/>
    </xf>
    <xf numFmtId="0" fontId="2" fillId="0" borderId="3" xfId="0" applyFont="1" applyBorder="1" applyAlignment="1">
      <alignment horizontal="center" vertical="center"/>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01" xfId="0" applyFont="1" applyBorder="1" applyAlignment="1">
      <alignment horizontal="center" vertical="center" wrapText="1"/>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24" xfId="0" applyFont="1" applyBorder="1" applyAlignment="1">
      <alignment horizontal="center" vertical="center"/>
    </xf>
    <xf numFmtId="0" fontId="7" fillId="0" borderId="2" xfId="0" applyFont="1" applyBorder="1" applyAlignment="1">
      <alignment horizontal="center" vertical="center"/>
    </xf>
    <xf numFmtId="0" fontId="17" fillId="0" borderId="2" xfId="0" applyFont="1" applyBorder="1" applyAlignment="1">
      <alignment horizontal="center"/>
    </xf>
    <xf numFmtId="0" fontId="17" fillId="0" borderId="201" xfId="0" applyFont="1" applyBorder="1" applyAlignment="1">
      <alignment horizontal="center"/>
    </xf>
    <xf numFmtId="0" fontId="17" fillId="0" borderId="95" xfId="0" applyFont="1" applyBorder="1" applyAlignment="1">
      <alignment horizontal="center"/>
    </xf>
    <xf numFmtId="0" fontId="5" fillId="0" borderId="32"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pPr>
        </a:p>
      </c:tx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25531200"/>
        <c:axId val="28454209"/>
      </c:barChart>
      <c:catAx>
        <c:axId val="25531200"/>
        <c:scaling>
          <c:orientation val="minMax"/>
        </c:scaling>
        <c:axPos val="l"/>
        <c:delete val="0"/>
        <c:numFmt formatCode="General" sourceLinked="1"/>
        <c:majorTickMark val="in"/>
        <c:minorTickMark val="none"/>
        <c:tickLblPos val="nextTo"/>
        <c:txPr>
          <a:bodyPr/>
          <a:lstStyle/>
          <a:p>
            <a:pPr>
              <a:defRPr lang="en-US" cap="none" sz="175" b="0" i="0" u="none" baseline="0"/>
            </a:pPr>
          </a:p>
        </c:txPr>
        <c:crossAx val="28454209"/>
        <c:crosses val="autoZero"/>
        <c:auto val="1"/>
        <c:lblOffset val="100"/>
        <c:noMultiLvlLbl val="0"/>
      </c:catAx>
      <c:valAx>
        <c:axId val="28454209"/>
        <c:scaling>
          <c:orientation val="minMax"/>
          <c:max val="10"/>
        </c:scaling>
        <c:axPos val="b"/>
        <c:title>
          <c:tx>
            <c:rich>
              <a:bodyPr vert="horz" rot="0" anchor="ctr"/>
              <a:lstStyle/>
              <a:p>
                <a:pPr algn="ctr">
                  <a:defRPr/>
                </a:pPr>
                <a:r>
                  <a:rPr lang="en-US" cap="none" sz="200" b="0" i="0" u="none" baseline="0">
                    <a:latin typeface="ＭＳ Ｐゴシック"/>
                    <a:ea typeface="ＭＳ Ｐゴシック"/>
                    <a:cs typeface="ＭＳ Ｐゴシック"/>
                  </a:rPr>
                  <a:t>%</a:t>
                </a:r>
              </a:p>
            </c:rich>
          </c:tx>
          <c:layout/>
          <c:overlay val="0"/>
          <c:spPr>
            <a:noFill/>
            <a:ln>
              <a:noFill/>
            </a:ln>
          </c:spPr>
        </c:title>
        <c:majorGridlines/>
        <c:delete val="0"/>
        <c:numFmt formatCode="General" sourceLinked="1"/>
        <c:majorTickMark val="in"/>
        <c:minorTickMark val="none"/>
        <c:tickLblPos val="nextTo"/>
        <c:txPr>
          <a:bodyPr vert="horz" rot="0"/>
          <a:lstStyle/>
          <a:p>
            <a:pPr>
              <a:defRPr lang="en-US" cap="none" sz="125" b="0" i="0" u="none" baseline="0"/>
            </a:pPr>
          </a:p>
        </c:txPr>
        <c:crossAx val="25531200"/>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ＭＳ Ｐゴシック"/>
                <a:ea typeface="ＭＳ Ｐゴシック"/>
                <a:cs typeface="ＭＳ Ｐゴシック"/>
              </a:rPr>
              <a:t>将来人口推計（２０００年基準）</a:t>
            </a:r>
          </a:p>
        </c:rich>
      </c:tx>
      <c:layout/>
      <c:spPr>
        <a:noFill/>
        <a:ln>
          <a:noFill/>
        </a:ln>
      </c:spPr>
    </c:title>
    <c:view3D>
      <c:rotX val="15"/>
      <c:rotY val="20"/>
      <c:depthPercent val="100"/>
      <c:rAngAx val="1"/>
    </c:view3D>
    <c:plotArea>
      <c:layout/>
      <c:bar3DChart>
        <c:barDir val="col"/>
        <c:grouping val="stack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ser>
          <c:idx val="1"/>
          <c:order val="1"/>
          <c:tx>
            <c:strRef>
              <c:f>グラフ!#REF!</c:f>
              <c:strCache>
                <c:ptCount val="1"/>
                <c:pt idx="0">
                  <c:v>#REF!</c:v>
                </c:pt>
              </c:strCache>
            </c:strRef>
          </c:tx>
          <c:spPr>
            <a:pattFill prst="dkDn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2"/>
          <c:order val="2"/>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overlap val="100"/>
        <c:gapDepth val="30"/>
        <c:shape val="box"/>
        <c:axId val="44232730"/>
        <c:axId val="62550251"/>
      </c:bar3DChart>
      <c:catAx>
        <c:axId val="44232730"/>
        <c:scaling>
          <c:orientation val="minMax"/>
        </c:scaling>
        <c:axPos val="b"/>
        <c:delete val="0"/>
        <c:numFmt formatCode="General" sourceLinked="1"/>
        <c:majorTickMark val="in"/>
        <c:minorTickMark val="none"/>
        <c:tickLblPos val="low"/>
        <c:txPr>
          <a:bodyPr vert="horz" rot="-2700000"/>
          <a:lstStyle/>
          <a:p>
            <a:pPr>
              <a:defRPr lang="en-US" cap="none" sz="800" b="0" i="0" u="none" baseline="0">
                <a:latin typeface="ＭＳ Ｐゴシック"/>
                <a:ea typeface="ＭＳ Ｐゴシック"/>
                <a:cs typeface="ＭＳ Ｐゴシック"/>
              </a:defRPr>
            </a:pPr>
          </a:p>
        </c:txPr>
        <c:crossAx val="62550251"/>
        <c:crosses val="autoZero"/>
        <c:auto val="1"/>
        <c:lblOffset val="100"/>
        <c:noMultiLvlLbl val="0"/>
      </c:catAx>
      <c:valAx>
        <c:axId val="62550251"/>
        <c:scaling>
          <c:orientation val="minMax"/>
        </c:scaling>
        <c:axPos val="l"/>
        <c:majorGridlines/>
        <c:delete val="0"/>
        <c:numFmt formatCode="General" sourceLinked="1"/>
        <c:majorTickMark val="in"/>
        <c:minorTickMark val="none"/>
        <c:tickLblPos val="nextTo"/>
        <c:crossAx val="44232730"/>
        <c:crossesAt val="1"/>
        <c:crossBetween val="between"/>
        <c:dispUnits/>
      </c:valAx>
      <c:spPr>
        <a:noFill/>
        <a:ln>
          <a:noFill/>
        </a:ln>
      </c:spPr>
    </c:plotArea>
    <c:floor>
      <c:thickness val="0"/>
    </c:floor>
    <c:sideWall>
      <c:spPr>
        <a:solidFill>
          <a:srgbClr val="CCCCFF"/>
        </a:solidFill>
        <a:ln w="12700">
          <a:solidFill>
            <a:srgbClr val="808080"/>
          </a:solidFill>
        </a:ln>
      </c:spPr>
      <c:thickness val="0"/>
    </c:sideWall>
    <c:backWall>
      <c:spPr>
        <a:solidFill>
          <a:srgbClr val="CCCC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FF"/>
                </a:solidFill>
                <a:latin typeface="ＭＳ Ｐゴシック"/>
                <a:ea typeface="ＭＳ Ｐゴシック"/>
                <a:cs typeface="ＭＳ Ｐゴシック"/>
              </a:rPr>
              <a:t>（男性）</a:t>
            </a:r>
          </a:p>
        </c:rich>
      </c:tx>
      <c:layout>
        <c:manualLayout>
          <c:xMode val="factor"/>
          <c:yMode val="factor"/>
          <c:x val="0.37075"/>
          <c:y val="0.01825"/>
        </c:manualLayout>
      </c:layout>
      <c:spPr>
        <a:noFill/>
        <a:ln>
          <a:noFill/>
        </a:ln>
      </c:spPr>
    </c:title>
    <c:plotArea>
      <c:layout>
        <c:manualLayout>
          <c:xMode val="edge"/>
          <c:yMode val="edge"/>
          <c:x val="0.028"/>
          <c:y val="0.1745"/>
          <c:w val="0.972"/>
          <c:h val="0.77975"/>
        </c:manualLayout>
      </c:layout>
      <c:barChart>
        <c:barDir val="bar"/>
        <c:grouping val="clustered"/>
        <c:varyColors val="0"/>
        <c:ser>
          <c:idx val="0"/>
          <c:order val="0"/>
          <c:tx>
            <c:strRef>
              <c:f>グラフ!$M$20</c:f>
              <c:strCache>
                <c:ptCount val="1"/>
                <c:pt idx="0">
                  <c:v>三重県</c:v>
                </c:pt>
              </c:strCache>
            </c:strRef>
          </c:tx>
          <c:spPr>
            <a:solidFill>
              <a:srgbClr val="9999FF"/>
            </a:solidFill>
          </c:spPr>
          <c:invertIfNegative val="0"/>
          <c:extLst>
            <c:ext xmlns:c14="http://schemas.microsoft.com/office/drawing/2007/8/2/chart" uri="{6F2FDCE9-48DA-4B69-8628-5D25D57E5C99}">
              <c14:invertSolidFillFmt>
                <c14:spPr>
                  <a:solidFill>
                    <a:srgbClr val="FF0000"/>
                  </a:solidFill>
                </c14:spPr>
              </c14:invertSolidFillFmt>
            </c:ext>
          </c:extLst>
          <c:cat>
            <c:strRef>
              <c:f>グラフ!$L$21:$L$25</c:f>
              <c:strCache/>
            </c:strRef>
          </c:cat>
          <c:val>
            <c:numRef>
              <c:f>グラフ!$M$21:$M$25</c:f>
              <c:numCache/>
            </c:numRef>
          </c:val>
        </c:ser>
        <c:ser>
          <c:idx val="1"/>
          <c:order val="1"/>
          <c:tx>
            <c:strRef>
              <c:f>グラフ!$N$20</c:f>
              <c:strCache>
                <c:ptCount val="1"/>
                <c:pt idx="0">
                  <c:v>桑名管内</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グラフ!$L$21:$L$25</c:f>
              <c:strCache/>
            </c:strRef>
          </c:cat>
          <c:val>
            <c:numRef>
              <c:f>グラフ!$N$21:$N$25</c:f>
              <c:numCache/>
            </c:numRef>
          </c:val>
        </c:ser>
        <c:gapWidth val="30"/>
        <c:axId val="26081348"/>
        <c:axId val="33405541"/>
      </c:barChart>
      <c:catAx>
        <c:axId val="26081348"/>
        <c:scaling>
          <c:orientation val="minMax"/>
        </c:scaling>
        <c:axPos val="r"/>
        <c:delete val="1"/>
        <c:majorTickMark val="in"/>
        <c:minorTickMark val="none"/>
        <c:tickLblPos val="nextTo"/>
        <c:crossAx val="33405541"/>
        <c:crosses val="autoZero"/>
        <c:auto val="1"/>
        <c:lblOffset val="100"/>
        <c:noMultiLvlLbl val="0"/>
      </c:catAx>
      <c:valAx>
        <c:axId val="33405541"/>
        <c:scaling>
          <c:orientation val="maxMin"/>
        </c:scaling>
        <c:axPos val="b"/>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08134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ＭＳ Ｐゴシック"/>
                <a:ea typeface="ＭＳ Ｐゴシック"/>
                <a:cs typeface="ＭＳ Ｐゴシック"/>
              </a:rPr>
              <a:t>（女性）</a:t>
            </a:r>
          </a:p>
        </c:rich>
      </c:tx>
      <c:layout>
        <c:manualLayout>
          <c:xMode val="factor"/>
          <c:yMode val="factor"/>
          <c:x val="-0.04725"/>
          <c:y val="0.0315"/>
        </c:manualLayout>
      </c:layout>
      <c:spPr>
        <a:noFill/>
        <a:ln>
          <a:noFill/>
        </a:ln>
      </c:spPr>
    </c:title>
    <c:plotArea>
      <c:layout>
        <c:manualLayout>
          <c:xMode val="edge"/>
          <c:yMode val="edge"/>
          <c:x val="0.03375"/>
          <c:y val="0.19575"/>
          <c:w val="0.92625"/>
          <c:h val="0.7535"/>
        </c:manualLayout>
      </c:layout>
      <c:barChart>
        <c:barDir val="bar"/>
        <c:grouping val="clustered"/>
        <c:varyColors val="0"/>
        <c:ser>
          <c:idx val="0"/>
          <c:order val="0"/>
          <c:tx>
            <c:strRef>
              <c:f>グラフ!$M$27</c:f>
              <c:strCache>
                <c:ptCount val="1"/>
                <c:pt idx="0">
                  <c:v>三重県</c:v>
                </c:pt>
              </c:strCache>
            </c:strRef>
          </c:tx>
          <c:spPr>
            <a:solidFill>
              <a:srgbClr val="9999FF"/>
            </a:solidFill>
          </c:spPr>
          <c:invertIfNegative val="0"/>
          <c:extLst>
            <c:ext xmlns:c14="http://schemas.microsoft.com/office/drawing/2007/8/2/chart" uri="{6F2FDCE9-48DA-4B69-8628-5D25D57E5C99}">
              <c14:invertSolidFillFmt>
                <c14:spPr>
                  <a:solidFill>
                    <a:srgbClr val="FF0000"/>
                  </a:solidFill>
                </c14:spPr>
              </c14:invertSolidFillFmt>
            </c:ext>
          </c:extLst>
          <c:cat>
            <c:strRef>
              <c:f>グラフ!$L$28:$L$32</c:f>
              <c:strCache/>
            </c:strRef>
          </c:cat>
          <c:val>
            <c:numRef>
              <c:f>グラフ!$M$28:$M$32</c:f>
              <c:numCache/>
            </c:numRef>
          </c:val>
        </c:ser>
        <c:ser>
          <c:idx val="1"/>
          <c:order val="1"/>
          <c:tx>
            <c:strRef>
              <c:f>グラフ!$N$27</c:f>
              <c:strCache>
                <c:ptCount val="1"/>
                <c:pt idx="0">
                  <c:v>桑名管内</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グラフ!$L$28:$L$32</c:f>
              <c:strCache/>
            </c:strRef>
          </c:cat>
          <c:val>
            <c:numRef>
              <c:f>グラフ!$N$28:$N$32</c:f>
              <c:numCache/>
            </c:numRef>
          </c:val>
        </c:ser>
        <c:gapWidth val="30"/>
        <c:axId val="32214414"/>
        <c:axId val="21494271"/>
      </c:barChart>
      <c:catAx>
        <c:axId val="32214414"/>
        <c:scaling>
          <c:orientation val="minMax"/>
        </c:scaling>
        <c:axPos val="l"/>
        <c:delete val="0"/>
        <c:numFmt formatCode="General" sourceLinked="1"/>
        <c:majorTickMark val="in"/>
        <c:minorTickMark val="none"/>
        <c:tickLblPos val="nextTo"/>
        <c:crossAx val="21494271"/>
        <c:crosses val="autoZero"/>
        <c:auto val="1"/>
        <c:lblOffset val="100"/>
        <c:noMultiLvlLbl val="0"/>
      </c:catAx>
      <c:valAx>
        <c:axId val="21494271"/>
        <c:scaling>
          <c:orientation val="minMax"/>
          <c:max val="150"/>
        </c:scaling>
        <c:axPos val="b"/>
        <c:majorGridlines/>
        <c:delete val="0"/>
        <c:numFmt formatCode="General" sourceLinked="1"/>
        <c:majorTickMark val="in"/>
        <c:minorTickMark val="none"/>
        <c:tickLblPos val="nextTo"/>
        <c:crossAx val="32214414"/>
        <c:crossesAt val="1"/>
        <c:crossBetween val="between"/>
        <c:dispUnits/>
      </c:valAx>
      <c:spPr>
        <a:noFill/>
        <a:ln w="12700">
          <a:solidFill>
            <a:srgbClr val="808080"/>
          </a:solidFill>
        </a:ln>
      </c:spPr>
    </c:plotArea>
    <c:legend>
      <c:legendPos val="t"/>
      <c:legendEntry>
        <c:idx val="1"/>
        <c:txPr>
          <a:bodyPr vert="horz" rot="0"/>
          <a:lstStyle/>
          <a:p>
            <a:pPr>
              <a:defRPr lang="en-US" cap="none" sz="900" b="0" i="0" u="none" baseline="0">
                <a:latin typeface="ＭＳ Ｐゴシック"/>
                <a:ea typeface="ＭＳ Ｐゴシック"/>
                <a:cs typeface="ＭＳ Ｐゴシック"/>
              </a:defRPr>
            </a:pPr>
          </a:p>
        </c:txPr>
      </c:legendEntry>
      <c:layout>
        <c:manualLayout>
          <c:xMode val="edge"/>
          <c:yMode val="edge"/>
          <c:x val="0"/>
          <c:y val="0.01775"/>
          <c:w val="0.31975"/>
          <c:h val="0.1607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80"/>
                </a:solidFill>
                <a:latin typeface="ＭＳ Ｐゴシック"/>
                <a:ea typeface="ＭＳ Ｐゴシック"/>
                <a:cs typeface="ＭＳ Ｐゴシック"/>
              </a:rPr>
              <a:t>男性</a:t>
            </a:r>
          </a:p>
        </c:rich>
      </c:tx>
      <c:layout>
        <c:manualLayout>
          <c:xMode val="factor"/>
          <c:yMode val="factor"/>
          <c:x val="0.14575"/>
          <c:y val="0.04025"/>
        </c:manualLayout>
      </c:layout>
      <c:spPr>
        <a:noFill/>
        <a:ln>
          <a:noFill/>
        </a:ln>
      </c:spPr>
    </c:title>
    <c:plotArea>
      <c:layout>
        <c:manualLayout>
          <c:xMode val="edge"/>
          <c:yMode val="edge"/>
          <c:x val="0"/>
          <c:y val="0"/>
          <c:w val="0.6885"/>
          <c:h val="1"/>
        </c:manualLayout>
      </c:layout>
      <c:lineChart>
        <c:grouping val="standard"/>
        <c:varyColors val="0"/>
        <c:ser>
          <c:idx val="0"/>
          <c:order val="0"/>
          <c:tx>
            <c:strRef>
              <c:f>グラフ!$K$37</c:f>
              <c:strCache>
                <c:ptCount val="1"/>
                <c:pt idx="0">
                  <c:v>悪性新生物</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cat>
            <c:strRef>
              <c:f>グラフ!$M$36:$Q$36</c:f>
              <c:strCache/>
            </c:strRef>
          </c:cat>
          <c:val>
            <c:numRef>
              <c:f>グラフ!$M$37:$Q$37</c:f>
              <c:numCache/>
            </c:numRef>
          </c:val>
          <c:smooth val="0"/>
        </c:ser>
        <c:ser>
          <c:idx val="1"/>
          <c:order val="1"/>
          <c:tx>
            <c:strRef>
              <c:f>グラフ!$K$38</c:f>
              <c:strCache>
                <c:ptCount val="1"/>
                <c:pt idx="0">
                  <c:v>心疾患</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000000"/>
                </a:solidFill>
              </a:ln>
            </c:spPr>
          </c:marker>
          <c:cat>
            <c:strRef>
              <c:f>グラフ!$M$36:$Q$36</c:f>
              <c:strCache/>
            </c:strRef>
          </c:cat>
          <c:val>
            <c:numRef>
              <c:f>グラフ!$M$38:$Q$38</c:f>
              <c:numCache/>
            </c:numRef>
          </c:val>
          <c:smooth val="0"/>
        </c:ser>
        <c:ser>
          <c:idx val="2"/>
          <c:order val="2"/>
          <c:tx>
            <c:strRef>
              <c:f>グラフ!$K$39</c:f>
              <c:strCache>
                <c:ptCount val="1"/>
                <c:pt idx="0">
                  <c:v>脳血管疾患</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FFFF00"/>
                </a:solidFill>
              </a:ln>
            </c:spPr>
          </c:marker>
          <c:cat>
            <c:strRef>
              <c:f>グラフ!$M$36:$Q$36</c:f>
              <c:strCache/>
            </c:strRef>
          </c:cat>
          <c:val>
            <c:numRef>
              <c:f>グラフ!$M$39:$Q$39</c:f>
              <c:numCache/>
            </c:numRef>
          </c:val>
          <c:smooth val="0"/>
        </c:ser>
        <c:ser>
          <c:idx val="3"/>
          <c:order val="3"/>
          <c:tx>
            <c:strRef>
              <c:f>グラフ!$K$40</c:f>
              <c:strCache>
                <c:ptCount val="1"/>
                <c:pt idx="0">
                  <c:v>肺炎</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cat>
            <c:strRef>
              <c:f>グラフ!$M$36:$Q$36</c:f>
              <c:strCache/>
            </c:strRef>
          </c:cat>
          <c:val>
            <c:numRef>
              <c:f>グラフ!$M$40:$Q$40</c:f>
              <c:numCache/>
            </c:numRef>
          </c:val>
          <c:smooth val="0"/>
        </c:ser>
        <c:ser>
          <c:idx val="4"/>
          <c:order val="4"/>
          <c:tx>
            <c:strRef>
              <c:f>グラフ!$K$41</c:f>
              <c:strCache>
                <c:ptCount val="1"/>
                <c:pt idx="0">
                  <c:v>不慮の事故</c:v>
                </c:pt>
              </c:strCache>
            </c:strRef>
          </c:tx>
          <c:spPr>
            <a:ln w="12700">
              <a:solidFill>
                <a:srgbClr val="800080"/>
              </a:solidFill>
              <a:prstDash val="lgDashDotDot"/>
            </a:ln>
          </c:spPr>
          <c:extLst>
            <c:ext xmlns:c14="http://schemas.microsoft.com/office/drawing/2007/8/2/chart" uri="{6F2FDCE9-48DA-4B69-8628-5D25D57E5C99}">
              <c14:invertSolidFillFmt>
                <c14:spPr>
                  <a:solidFill>
                    <a:srgbClr val="000000"/>
                  </a:solidFill>
                </c14:spPr>
              </c14:invertSolidFillFmt>
            </c:ext>
          </c:extLst>
          <c:cat>
            <c:strRef>
              <c:f>グラフ!$M$36:$Q$36</c:f>
              <c:strCache/>
            </c:strRef>
          </c:cat>
          <c:val>
            <c:numRef>
              <c:f>グラフ!$M$41:$Q$41</c:f>
              <c:numCache/>
            </c:numRef>
          </c:val>
          <c:smooth val="0"/>
        </c:ser>
        <c:marker val="1"/>
        <c:axId val="59230712"/>
        <c:axId val="63314361"/>
      </c:lineChart>
      <c:catAx>
        <c:axId val="59230712"/>
        <c:scaling>
          <c:orientation val="minMax"/>
        </c:scaling>
        <c:axPos val="b"/>
        <c:delete val="0"/>
        <c:numFmt formatCode="General" sourceLinked="1"/>
        <c:majorTickMark val="in"/>
        <c:minorTickMark val="none"/>
        <c:tickLblPos val="nextTo"/>
        <c:crossAx val="63314361"/>
        <c:crosses val="autoZero"/>
        <c:auto val="1"/>
        <c:lblOffset val="100"/>
        <c:noMultiLvlLbl val="0"/>
      </c:catAx>
      <c:valAx>
        <c:axId val="63314361"/>
        <c:scaling>
          <c:orientation val="minMax"/>
        </c:scaling>
        <c:axPos val="l"/>
        <c:majorGridlines/>
        <c:delete val="0"/>
        <c:numFmt formatCode="General" sourceLinked="1"/>
        <c:majorTickMark val="in"/>
        <c:minorTickMark val="none"/>
        <c:tickLblPos val="nextTo"/>
        <c:crossAx val="59230712"/>
        <c:crossesAt val="1"/>
        <c:crossBetween val="between"/>
        <c:dispUnits/>
      </c:valAx>
      <c:spPr>
        <a:noFill/>
        <a:ln w="12700">
          <a:solidFill>
            <a:srgbClr val="808080"/>
          </a:solidFill>
        </a:ln>
      </c:spPr>
    </c:plotArea>
    <c:legend>
      <c:legendPos val="r"/>
      <c:layout>
        <c:manualLayout>
          <c:xMode val="edge"/>
          <c:yMode val="edge"/>
          <c:x val="0.721"/>
          <c:y val="0.13325"/>
          <c:w val="0.2185"/>
          <c:h val="0.70675"/>
        </c:manualLayout>
      </c:layout>
      <c:overlay val="0"/>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0000"/>
                </a:solidFill>
                <a:latin typeface="ＭＳ Ｐゴシック"/>
                <a:ea typeface="ＭＳ Ｐゴシック"/>
                <a:cs typeface="ＭＳ Ｐゴシック"/>
              </a:rPr>
              <a:t>女性</a:t>
            </a:r>
          </a:p>
        </c:rich>
      </c:tx>
      <c:layout>
        <c:manualLayout>
          <c:xMode val="factor"/>
          <c:yMode val="factor"/>
          <c:x val="-0.1385"/>
          <c:y val="0.027"/>
        </c:manualLayout>
      </c:layout>
      <c:spPr>
        <a:noFill/>
        <a:ln>
          <a:noFill/>
        </a:ln>
      </c:spPr>
    </c:title>
    <c:plotArea>
      <c:layout>
        <c:manualLayout>
          <c:xMode val="edge"/>
          <c:yMode val="edge"/>
          <c:x val="0.1415"/>
          <c:y val="0.29875"/>
          <c:w val="0.8155"/>
          <c:h val="0.68825"/>
        </c:manualLayout>
      </c:layout>
      <c:lineChart>
        <c:grouping val="standard"/>
        <c:varyColors val="0"/>
        <c:ser>
          <c:idx val="0"/>
          <c:order val="0"/>
          <c:tx>
            <c:strRef>
              <c:f>グラフ!$K$45</c:f>
              <c:strCache>
                <c:ptCount val="1"/>
                <c:pt idx="0">
                  <c:v>悪性新生物</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cat>
            <c:strRef>
              <c:f>グラフ!$M$44:$Q$44</c:f>
              <c:strCache/>
            </c:strRef>
          </c:cat>
          <c:val>
            <c:numRef>
              <c:f>グラフ!$M$45:$Q$45</c:f>
              <c:numCache/>
            </c:numRef>
          </c:val>
          <c:smooth val="0"/>
        </c:ser>
        <c:ser>
          <c:idx val="1"/>
          <c:order val="1"/>
          <c:tx>
            <c:strRef>
              <c:f>グラフ!$K$46</c:f>
              <c:strCache>
                <c:ptCount val="1"/>
                <c:pt idx="0">
                  <c:v>心疾患</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000000"/>
                </a:solidFill>
              </a:ln>
            </c:spPr>
          </c:marker>
          <c:cat>
            <c:strRef>
              <c:f>グラフ!$M$44:$Q$44</c:f>
              <c:strCache/>
            </c:strRef>
          </c:cat>
          <c:val>
            <c:numRef>
              <c:f>グラフ!$M$46:$Q$46</c:f>
              <c:numCache/>
            </c:numRef>
          </c:val>
          <c:smooth val="0"/>
        </c:ser>
        <c:ser>
          <c:idx val="2"/>
          <c:order val="2"/>
          <c:tx>
            <c:strRef>
              <c:f>グラフ!$K$47</c:f>
              <c:strCache>
                <c:ptCount val="1"/>
                <c:pt idx="0">
                  <c:v>脳血管疾患</c:v>
                </c:pt>
              </c:strCache>
            </c:strRef>
          </c:tx>
          <c:spPr>
            <a:ln w="25400">
              <a:solidFill>
                <a:srgbClr val="00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FFFF00"/>
                </a:solidFill>
              </a:ln>
            </c:spPr>
          </c:marker>
          <c:cat>
            <c:strRef>
              <c:f>グラフ!$M$44:$Q$44</c:f>
              <c:strCache/>
            </c:strRef>
          </c:cat>
          <c:val>
            <c:numRef>
              <c:f>グラフ!$M$47:$Q$47</c:f>
              <c:numCache/>
            </c:numRef>
          </c:val>
          <c:smooth val="0"/>
        </c:ser>
        <c:ser>
          <c:idx val="3"/>
          <c:order val="3"/>
          <c:tx>
            <c:strRef>
              <c:f>グラフ!$K$48</c:f>
              <c:strCache>
                <c:ptCount val="1"/>
                <c:pt idx="0">
                  <c:v>肺炎</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cat>
            <c:strRef>
              <c:f>グラフ!$M$44:$Q$44</c:f>
              <c:strCache/>
            </c:strRef>
          </c:cat>
          <c:val>
            <c:numRef>
              <c:f>グラフ!$M$48:$Q$48</c:f>
              <c:numCache/>
            </c:numRef>
          </c:val>
          <c:smooth val="0"/>
        </c:ser>
        <c:ser>
          <c:idx val="4"/>
          <c:order val="4"/>
          <c:tx>
            <c:strRef>
              <c:f>グラフ!$K$49</c:f>
              <c:strCache>
                <c:ptCount val="1"/>
                <c:pt idx="0">
                  <c:v>不慮の事故</c:v>
                </c:pt>
              </c:strCache>
            </c:strRef>
          </c:tx>
          <c:spPr>
            <a:ln w="12700">
              <a:solidFill>
                <a:srgbClr val="800080"/>
              </a:solidFill>
              <a:prstDash val="lgDashDotDot"/>
            </a:ln>
          </c:spPr>
          <c:extLst>
            <c:ext xmlns:c14="http://schemas.microsoft.com/office/drawing/2007/8/2/chart" uri="{6F2FDCE9-48DA-4B69-8628-5D25D57E5C99}">
              <c14:invertSolidFillFmt>
                <c14:spPr>
                  <a:solidFill>
                    <a:srgbClr val="000000"/>
                  </a:solidFill>
                </c14:spPr>
              </c14:invertSolidFillFmt>
            </c:ext>
          </c:extLst>
          <c:cat>
            <c:strRef>
              <c:f>グラフ!$M$44:$Q$44</c:f>
              <c:strCache/>
            </c:strRef>
          </c:cat>
          <c:val>
            <c:numRef>
              <c:f>グラフ!$M$49:$Q$49</c:f>
              <c:numCache/>
            </c:numRef>
          </c:val>
          <c:smooth val="0"/>
        </c:ser>
        <c:marker val="1"/>
        <c:axId val="32958338"/>
        <c:axId val="28189587"/>
      </c:lineChart>
      <c:catAx>
        <c:axId val="32958338"/>
        <c:scaling>
          <c:orientation val="minMax"/>
        </c:scaling>
        <c:axPos val="b"/>
        <c:delete val="0"/>
        <c:numFmt formatCode="General" sourceLinked="1"/>
        <c:majorTickMark val="in"/>
        <c:minorTickMark val="none"/>
        <c:tickLblPos val="nextTo"/>
        <c:crossAx val="28189587"/>
        <c:crosses val="autoZero"/>
        <c:auto val="1"/>
        <c:lblOffset val="100"/>
        <c:noMultiLvlLbl val="0"/>
      </c:catAx>
      <c:valAx>
        <c:axId val="28189587"/>
        <c:scaling>
          <c:orientation val="minMax"/>
          <c:max val="150"/>
        </c:scaling>
        <c:axPos val="l"/>
        <c:majorGridlines/>
        <c:delete val="0"/>
        <c:numFmt formatCode="General" sourceLinked="1"/>
        <c:majorTickMark val="in"/>
        <c:minorTickMark val="none"/>
        <c:tickLblPos val="nextTo"/>
        <c:crossAx val="32958338"/>
        <c:crossesAt val="1"/>
        <c:crossBetween val="between"/>
        <c:dispUnits/>
        <c:majorUnit val="50"/>
      </c:valAx>
      <c:spPr>
        <a:noFill/>
        <a:ln w="12700">
          <a:solidFill>
            <a:srgbClr val="808080"/>
          </a:solidFill>
        </a:ln>
      </c:spPr>
    </c:plotArea>
    <c:plotVisOnly val="1"/>
    <c:dispBlanksAs val="gap"/>
    <c:showDLblsOverMax val="0"/>
  </c:chart>
  <c:spPr>
    <a:noFill/>
    <a:ln>
      <a:noFill/>
    </a:ln>
  </c:spPr>
  <c:txPr>
    <a:bodyPr vert="horz" rot="0"/>
    <a:lstStyle/>
    <a:p>
      <a:pPr>
        <a:defRPr lang="en-US" cap="none" sz="5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ＭＳ Ｐゴシック"/>
                <a:ea typeface="ＭＳ Ｐゴシック"/>
                <a:cs typeface="ＭＳ Ｐゴシック"/>
              </a:rPr>
              <a:t>合計特殊出生率の推移</a:t>
            </a:r>
          </a:p>
        </c:rich>
      </c:tx>
      <c:layout>
        <c:manualLayout>
          <c:xMode val="factor"/>
          <c:yMode val="factor"/>
          <c:x val="-0.116"/>
          <c:y val="0.0655"/>
        </c:manualLayout>
      </c:layout>
      <c:spPr>
        <a:noFill/>
        <a:ln>
          <a:noFill/>
        </a:ln>
      </c:spPr>
    </c:title>
    <c:plotArea>
      <c:layout>
        <c:manualLayout>
          <c:xMode val="edge"/>
          <c:yMode val="edge"/>
          <c:x val="0.00325"/>
          <c:y val="0.198"/>
          <c:w val="0.89725"/>
          <c:h val="0.6865"/>
        </c:manualLayout>
      </c:layout>
      <c:lineChart>
        <c:grouping val="standard"/>
        <c:varyColors val="0"/>
        <c:ser>
          <c:idx val="0"/>
          <c:order val="0"/>
          <c:tx>
            <c:strRef>
              <c:f>グラフ!$K$3</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グラフ!$L$2:$P$2</c:f>
              <c:strCache/>
            </c:strRef>
          </c:cat>
          <c:val>
            <c:numRef>
              <c:f>グラフ!$L$3:$P$3</c:f>
              <c:numCache/>
            </c:numRef>
          </c:val>
          <c:smooth val="0"/>
        </c:ser>
        <c:ser>
          <c:idx val="1"/>
          <c:order val="1"/>
          <c:tx>
            <c:strRef>
              <c:f>グラフ!$K$4</c:f>
              <c:strCache>
                <c:ptCount val="1"/>
                <c:pt idx="0">
                  <c:v>三重県</c:v>
                </c:pt>
              </c:strCache>
            </c:strRef>
          </c:tx>
          <c:spPr>
            <a:ln w="25400">
              <a:solidFill>
                <a:srgbClr val="000080"/>
              </a:solidFill>
              <a:prstDash val="sysDot"/>
            </a:ln>
          </c:spPr>
          <c:extLst>
            <c:ext xmlns:c14="http://schemas.microsoft.com/office/drawing/2007/8/2/chart" uri="{6F2FDCE9-48DA-4B69-8628-5D25D57E5C99}">
              <c14:invertSolidFillFmt>
                <c14:spPr>
                  <a:solidFill>
                    <a:srgbClr val="CCCCFF"/>
                  </a:solidFill>
                </c14:spPr>
              </c14:invertSolidFillFmt>
            </c:ext>
          </c:extLst>
          <c:marker>
            <c:symbol val="circle"/>
            <c:size val="7"/>
            <c:spPr>
              <a:solidFill>
                <a:srgbClr val="FFFFFF"/>
              </a:solidFill>
              <a:ln>
                <a:solidFill>
                  <a:srgbClr val="000080"/>
                </a:solidFill>
              </a:ln>
            </c:spPr>
          </c:marker>
          <c:cat>
            <c:strRef>
              <c:f>グラフ!$L$2:$P$2</c:f>
              <c:strCache/>
            </c:strRef>
          </c:cat>
          <c:val>
            <c:numRef>
              <c:f>グラフ!$L$4:$P$4</c:f>
              <c:numCache/>
            </c:numRef>
          </c:val>
          <c:smooth val="0"/>
        </c:ser>
        <c:marker val="1"/>
        <c:axId val="52379692"/>
        <c:axId val="1655181"/>
      </c:lineChart>
      <c:catAx>
        <c:axId val="52379692"/>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年</a:t>
                </a:r>
              </a:p>
            </c:rich>
          </c:tx>
          <c:layout>
            <c:manualLayout>
              <c:xMode val="factor"/>
              <c:yMode val="factor"/>
              <c:x val="0"/>
              <c:y val="0.1005"/>
            </c:manualLayout>
          </c:layout>
          <c:overlay val="0"/>
          <c:spPr>
            <a:noFill/>
            <a:ln>
              <a:noFill/>
            </a:ln>
          </c:spPr>
        </c:title>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1655181"/>
        <c:crossesAt val="0"/>
        <c:auto val="1"/>
        <c:lblOffset val="100"/>
        <c:noMultiLvlLbl val="0"/>
      </c:catAx>
      <c:valAx>
        <c:axId val="1655181"/>
        <c:scaling>
          <c:orientation val="minMax"/>
        </c:scaling>
        <c:axPos val="l"/>
        <c:title>
          <c:tx>
            <c:rich>
              <a:bodyPr vert="wordArtVert" rot="0" anchor="ctr"/>
              <a:lstStyle/>
              <a:p>
                <a:pPr algn="ctr">
                  <a:defRPr/>
                </a:pPr>
                <a:r>
                  <a:rPr lang="en-US" cap="none" sz="900" b="0" i="0" u="none" baseline="0">
                    <a:latin typeface="ＭＳ Ｐゴシック"/>
                    <a:ea typeface="ＭＳ Ｐゴシック"/>
                    <a:cs typeface="ＭＳ Ｐゴシック"/>
                  </a:rPr>
                  <a:t/>
                </a:r>
              </a:p>
            </c:rich>
          </c:tx>
          <c:layout>
            <c:manualLayout>
              <c:xMode val="factor"/>
              <c:yMode val="factor"/>
              <c:x val="0"/>
              <c:y val="0"/>
            </c:manualLayout>
          </c:layout>
          <c:overlay val="0"/>
          <c:spPr>
            <a:noFill/>
            <a:ln>
              <a:noFill/>
            </a:ln>
          </c:spPr>
        </c:title>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52379692"/>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乳児死亡率の推移</a:t>
            </a:r>
          </a:p>
        </c:rich>
      </c:tx>
      <c:layout>
        <c:manualLayout>
          <c:xMode val="factor"/>
          <c:yMode val="factor"/>
          <c:x val="-0.1425"/>
          <c:y val="0.07275"/>
        </c:manualLayout>
      </c:layout>
      <c:spPr>
        <a:noFill/>
        <a:ln>
          <a:noFill/>
        </a:ln>
      </c:spPr>
    </c:title>
    <c:plotArea>
      <c:layout>
        <c:manualLayout>
          <c:xMode val="edge"/>
          <c:yMode val="edge"/>
          <c:x val="0.12375"/>
          <c:y val="0.19425"/>
          <c:w val="0.8485"/>
          <c:h val="0.688"/>
        </c:manualLayout>
      </c:layout>
      <c:lineChart>
        <c:grouping val="standard"/>
        <c:varyColors val="0"/>
        <c:ser>
          <c:idx val="0"/>
          <c:order val="0"/>
          <c:tx>
            <c:strRef>
              <c:f>グラフ!$R$3</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dLbl>
              <c:idx val="2"/>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グラフ!$S$2:$W$2</c:f>
              <c:strCache/>
            </c:strRef>
          </c:cat>
          <c:val>
            <c:numRef>
              <c:f>グラフ!$S$3:$W$3</c:f>
              <c:numCache/>
            </c:numRef>
          </c:val>
          <c:smooth val="0"/>
        </c:ser>
        <c:ser>
          <c:idx val="1"/>
          <c:order val="1"/>
          <c:tx>
            <c:strRef>
              <c:f>グラフ!$R$4</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CCCCFF"/>
                  </a:solidFill>
                </c14:spPr>
              </c14:invertSolidFillFmt>
            </c:ext>
          </c:extLst>
          <c:marker>
            <c:symbol val="circle"/>
            <c:size val="7"/>
            <c:spPr>
              <a:solidFill>
                <a:srgbClr val="FFFFFF"/>
              </a:solidFill>
              <a:ln>
                <a:solidFill>
                  <a:srgbClr val="0000FF"/>
                </a:solidFill>
              </a:ln>
            </c:spPr>
          </c:marker>
          <c:cat>
            <c:strRef>
              <c:f>グラフ!$S$2:$W$2</c:f>
              <c:strCache/>
            </c:strRef>
          </c:cat>
          <c:val>
            <c:numRef>
              <c:f>グラフ!$S$4:$W$4</c:f>
              <c:numCache/>
            </c:numRef>
          </c:val>
          <c:smooth val="0"/>
        </c:ser>
        <c:marker val="1"/>
        <c:axId val="14896630"/>
        <c:axId val="66960807"/>
      </c:lineChart>
      <c:catAx>
        <c:axId val="1489663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
              <c:y val="0.118"/>
            </c:manualLayout>
          </c:layout>
          <c:overlay val="0"/>
          <c:spPr>
            <a:noFill/>
            <a:ln>
              <a:noFill/>
            </a:ln>
          </c:spPr>
        </c:title>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66960807"/>
        <c:crossesAt val="0"/>
        <c:auto val="1"/>
        <c:lblOffset val="100"/>
        <c:noMultiLvlLbl val="0"/>
      </c:catAx>
      <c:valAx>
        <c:axId val="66960807"/>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千対
</a:t>
                </a:r>
              </a:p>
            </c:rich>
          </c:tx>
          <c:layout>
            <c:manualLayout>
              <c:xMode val="factor"/>
              <c:yMode val="factor"/>
              <c:x val="0.022"/>
              <c:y val="-0.1595"/>
            </c:manualLayout>
          </c:layout>
          <c:overlay val="0"/>
          <c:spPr>
            <a:noFill/>
            <a:ln>
              <a:noFill/>
            </a:ln>
          </c:spPr>
        </c:title>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14896630"/>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出生率・低体重児出生率の推移</a:t>
            </a:r>
          </a:p>
        </c:rich>
      </c:tx>
      <c:layout>
        <c:manualLayout>
          <c:xMode val="factor"/>
          <c:yMode val="factor"/>
          <c:x val="-0.165"/>
          <c:y val="0.23575"/>
        </c:manualLayout>
      </c:layout>
      <c:spPr>
        <a:noFill/>
        <a:ln>
          <a:noFill/>
        </a:ln>
      </c:spPr>
    </c:title>
    <c:plotArea>
      <c:layout>
        <c:manualLayout>
          <c:xMode val="edge"/>
          <c:yMode val="edge"/>
          <c:x val="0.0025"/>
          <c:y val="0.32075"/>
          <c:w val="0.65975"/>
          <c:h val="0.55375"/>
        </c:manualLayout>
      </c:layout>
      <c:barChart>
        <c:barDir val="col"/>
        <c:grouping val="clustered"/>
        <c:varyColors val="0"/>
        <c:ser>
          <c:idx val="1"/>
          <c:order val="0"/>
          <c:tx>
            <c:strRef>
              <c:f>グラフ!$K$7</c:f>
              <c:strCache>
                <c:ptCount val="1"/>
                <c:pt idx="0">
                  <c:v>桑名管内</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グラフ!$L$6:$P$6</c:f>
              <c:strCache/>
            </c:strRef>
          </c:cat>
          <c:val>
            <c:numRef>
              <c:f>グラフ!$L$7:$P$7</c:f>
              <c:numCache/>
            </c:numRef>
          </c:val>
        </c:ser>
        <c:ser>
          <c:idx val="0"/>
          <c:order val="1"/>
          <c:tx>
            <c:strRef>
              <c:f>グラフ!$K$8</c:f>
              <c:strCache>
                <c:ptCount val="1"/>
                <c:pt idx="0">
                  <c:v>三重県</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グラフ!$L$6:$P$6</c:f>
              <c:strCache/>
            </c:strRef>
          </c:cat>
          <c:val>
            <c:numRef>
              <c:f>グラフ!$L$8:$P$8</c:f>
              <c:numCache/>
            </c:numRef>
          </c:val>
        </c:ser>
        <c:gapWidth val="30"/>
        <c:axId val="65776352"/>
        <c:axId val="55116257"/>
      </c:barChart>
      <c:lineChart>
        <c:grouping val="standard"/>
        <c:varyColors val="0"/>
        <c:ser>
          <c:idx val="2"/>
          <c:order val="2"/>
          <c:tx>
            <c:strRef>
              <c:f>グラフ!$K$9</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グラフ!$L$6:$P$6</c:f>
              <c:strCache/>
            </c:strRef>
          </c:cat>
          <c:val>
            <c:numRef>
              <c:f>グラフ!$L$9:$P$9</c:f>
              <c:numCache/>
            </c:numRef>
          </c:val>
          <c:smooth val="0"/>
        </c:ser>
        <c:ser>
          <c:idx val="3"/>
          <c:order val="3"/>
          <c:tx>
            <c:strRef>
              <c:f>グラフ!$K$10</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グラフ!$L$6:$P$6</c:f>
              <c:strCache/>
            </c:strRef>
          </c:cat>
          <c:val>
            <c:numRef>
              <c:f>グラフ!$L$10:$P$10</c:f>
              <c:numCache/>
            </c:numRef>
          </c:val>
          <c:smooth val="0"/>
        </c:ser>
        <c:axId val="26284266"/>
        <c:axId val="35231803"/>
      </c:lineChart>
      <c:catAx>
        <c:axId val="65776352"/>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年</a:t>
                </a:r>
              </a:p>
            </c:rich>
          </c:tx>
          <c:layout>
            <c:manualLayout>
              <c:xMode val="factor"/>
              <c:yMode val="factor"/>
              <c:x val="0.0235"/>
              <c:y val="0.127"/>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5116257"/>
        <c:crosses val="autoZero"/>
        <c:auto val="1"/>
        <c:lblOffset val="100"/>
        <c:noMultiLvlLbl val="0"/>
      </c:catAx>
      <c:valAx>
        <c:axId val="55116257"/>
        <c:scaling>
          <c:orientation val="minMax"/>
        </c:scaling>
        <c:axPos val="l"/>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5776352"/>
        <c:crossesAt val="1"/>
        <c:crossBetween val="between"/>
        <c:dispUnits/>
        <c:minorUnit val="0.4"/>
      </c:valAx>
      <c:catAx>
        <c:axId val="26284266"/>
        <c:scaling>
          <c:orientation val="minMax"/>
        </c:scaling>
        <c:axPos val="b"/>
        <c:title>
          <c:tx>
            <c:rich>
              <a:bodyPr vert="wordArtVert" rot="0" anchor="ctr"/>
              <a:lstStyle/>
              <a:p>
                <a:pPr algn="ctr">
                  <a:defRPr/>
                </a:pPr>
                <a:r>
                  <a:rPr lang="en-US" cap="none" sz="900" b="0" i="0" u="none" baseline="0">
                    <a:latin typeface="ＭＳ Ｐゴシック"/>
                    <a:ea typeface="ＭＳ Ｐゴシック"/>
                    <a:cs typeface="ＭＳ Ｐゴシック"/>
                  </a:rPr>
                  <a:t>千対</a:t>
                </a:r>
              </a:p>
            </c:rich>
          </c:tx>
          <c:layout>
            <c:manualLayout>
              <c:xMode val="factor"/>
              <c:yMode val="factor"/>
              <c:x val="0.1785"/>
              <c:y val="-0.162"/>
            </c:manualLayout>
          </c:layout>
          <c:overlay val="0"/>
          <c:spPr>
            <a:noFill/>
            <a:ln>
              <a:noFill/>
            </a:ln>
          </c:spPr>
        </c:title>
        <c:delete val="1"/>
        <c:majorTickMark val="in"/>
        <c:minorTickMark val="none"/>
        <c:tickLblPos val="nextTo"/>
        <c:crossAx val="35231803"/>
        <c:crosses val="autoZero"/>
        <c:auto val="1"/>
        <c:lblOffset val="100"/>
        <c:noMultiLvlLbl val="0"/>
      </c:catAx>
      <c:valAx>
        <c:axId val="35231803"/>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百対</a:t>
                </a:r>
              </a:p>
            </c:rich>
          </c:tx>
          <c:layout>
            <c:manualLayout>
              <c:xMode val="factor"/>
              <c:yMode val="factor"/>
              <c:x val="0.238"/>
              <c:y val="-0.1535"/>
            </c:manualLayout>
          </c:layout>
          <c:overlay val="0"/>
          <c:spPr>
            <a:noFill/>
            <a:ln>
              <a:noFill/>
            </a:ln>
          </c:spPr>
        </c:title>
        <c:delete val="1"/>
        <c:majorTickMark val="in"/>
        <c:minorTickMark val="none"/>
        <c:tickLblPos val="nextTo"/>
        <c:crossAx val="26284266"/>
        <c:crosses val="max"/>
        <c:crossBetween val="between"/>
        <c:dispUnits/>
      </c:valAx>
      <c:spPr>
        <a:noFill/>
        <a:ln w="12700">
          <a:solidFill>
            <a:srgbClr val="000000"/>
          </a:solidFill>
        </a:ln>
      </c:spPr>
    </c:plotArea>
    <c:legend>
      <c:legendPos val="r"/>
      <c:legendEntry>
        <c:idx val="0"/>
        <c:txPr>
          <a:bodyPr vert="horz" rot="0"/>
          <a:lstStyle/>
          <a:p>
            <a:pPr>
              <a:defRPr lang="en-US" cap="none" sz="800" b="0" i="0" u="none" baseline="0">
                <a:latin typeface="ＭＳ Ｐゴシック"/>
                <a:ea typeface="ＭＳ Ｐゴシック"/>
                <a:cs typeface="ＭＳ Ｐゴシック"/>
              </a:defRPr>
            </a:pPr>
          </a:p>
        </c:txPr>
      </c:legendEntry>
      <c:legendEntry>
        <c:idx val="1"/>
        <c:txPr>
          <a:bodyPr vert="horz" rot="0"/>
          <a:lstStyle/>
          <a:p>
            <a:pPr>
              <a:defRPr lang="en-US" cap="none" sz="800" b="0" i="0" u="none" baseline="0">
                <a:latin typeface="ＭＳ Ｐゴシック"/>
                <a:ea typeface="ＭＳ Ｐゴシック"/>
                <a:cs typeface="ＭＳ Ｐゴシック"/>
              </a:defRPr>
            </a:pPr>
          </a:p>
        </c:txPr>
      </c:legendEntry>
      <c:legendEntry>
        <c:idx val="2"/>
        <c:txPr>
          <a:bodyPr vert="horz" rot="0"/>
          <a:lstStyle/>
          <a:p>
            <a:pPr>
              <a:defRPr lang="en-US" cap="none" sz="800" b="0" i="0" u="none" baseline="0">
                <a:latin typeface="ＭＳ Ｐゴシック"/>
                <a:ea typeface="ＭＳ Ｐゴシック"/>
                <a:cs typeface="ＭＳ Ｐゴシック"/>
              </a:defRPr>
            </a:pPr>
          </a:p>
        </c:txPr>
      </c:legendEntry>
      <c:legendEntry>
        <c:idx val="3"/>
        <c:txPr>
          <a:bodyPr vert="horz" rot="0"/>
          <a:lstStyle/>
          <a:p>
            <a:pPr>
              <a:defRPr lang="en-US" cap="none" sz="800" b="0" i="0" u="none" baseline="0">
                <a:latin typeface="ＭＳ Ｐゴシック"/>
                <a:ea typeface="ＭＳ Ｐゴシック"/>
                <a:cs typeface="ＭＳ Ｐゴシック"/>
              </a:defRPr>
            </a:pPr>
          </a:p>
        </c:txPr>
      </c:legendEntry>
      <c:layout>
        <c:manualLayout>
          <c:xMode val="edge"/>
          <c:yMode val="edge"/>
          <c:x val="0.68925"/>
          <c:y val="0.1225"/>
          <c:w val="0.25475"/>
          <c:h val="0.2615"/>
        </c:manualLayout>
      </c:layout>
      <c:overlay val="0"/>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周産期死亡率の推移
</a:t>
            </a:r>
            <a:r>
              <a:rPr lang="en-US" cap="none" sz="850" b="0" i="0" u="none" baseline="0">
                <a:latin typeface="ＭＳ Ｐゴシック"/>
                <a:ea typeface="ＭＳ Ｐゴシック"/>
                <a:cs typeface="ＭＳ Ｐゴシック"/>
              </a:rPr>
              <a:t>（出産千対）</a:t>
            </a:r>
          </a:p>
        </c:rich>
      </c:tx>
      <c:layout>
        <c:manualLayout>
          <c:xMode val="factor"/>
          <c:yMode val="factor"/>
          <c:x val="-0.0695"/>
          <c:y val="0.0145"/>
        </c:manualLayout>
      </c:layout>
      <c:spPr>
        <a:noFill/>
        <a:ln>
          <a:noFill/>
        </a:ln>
      </c:spPr>
    </c:title>
    <c:plotArea>
      <c:layout>
        <c:manualLayout>
          <c:xMode val="edge"/>
          <c:yMode val="edge"/>
          <c:x val="0.0625"/>
          <c:y val="0.218"/>
          <c:w val="0.9025"/>
          <c:h val="0.66225"/>
        </c:manualLayout>
      </c:layout>
      <c:lineChart>
        <c:grouping val="standard"/>
        <c:varyColors val="0"/>
        <c:ser>
          <c:idx val="0"/>
          <c:order val="0"/>
          <c:tx>
            <c:strRef>
              <c:f>グラフ!$R$7</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グラフ!$S$6:$W$6</c:f>
              <c:strCache/>
            </c:strRef>
          </c:cat>
          <c:val>
            <c:numRef>
              <c:f>グラフ!$S$7:$W$7</c:f>
              <c:numCache/>
            </c:numRef>
          </c:val>
          <c:smooth val="0"/>
        </c:ser>
        <c:ser>
          <c:idx val="1"/>
          <c:order val="1"/>
          <c:tx>
            <c:strRef>
              <c:f>グラフ!$R$8</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CCCCFF"/>
                  </a:solidFill>
                </c14:spPr>
              </c14:invertSolidFillFmt>
            </c:ext>
          </c:extLst>
          <c:marker>
            <c:symbol val="circle"/>
            <c:size val="7"/>
            <c:spPr>
              <a:solidFill>
                <a:srgbClr val="FFFFFF"/>
              </a:solidFill>
              <a:ln>
                <a:solidFill>
                  <a:srgbClr val="0000FF"/>
                </a:solidFill>
              </a:ln>
            </c:spPr>
          </c:marker>
          <c:cat>
            <c:strRef>
              <c:f>グラフ!$S$6:$W$6</c:f>
              <c:strCache/>
            </c:strRef>
          </c:cat>
          <c:val>
            <c:numRef>
              <c:f>グラフ!$S$8:$W$8</c:f>
              <c:numCache/>
            </c:numRef>
          </c:val>
          <c:smooth val="0"/>
        </c:ser>
        <c:marker val="1"/>
        <c:axId val="48650772"/>
        <c:axId val="35203765"/>
      </c:lineChart>
      <c:catAx>
        <c:axId val="48650772"/>
        <c:scaling>
          <c:orientation val="minMax"/>
        </c:scaling>
        <c:axPos val="b"/>
        <c:title>
          <c:tx>
            <c:rich>
              <a:bodyPr vert="horz" rot="0" anchor="ctr"/>
              <a:lstStyle/>
              <a:p>
                <a:pPr algn="ctr">
                  <a:defRPr/>
                </a:pPr>
                <a:r>
                  <a:rPr lang="en-US" cap="none" sz="825" b="0" i="0" u="none" baseline="0">
                    <a:latin typeface="ＭＳ Ｐゴシック"/>
                    <a:ea typeface="ＭＳ Ｐゴシック"/>
                    <a:cs typeface="ＭＳ Ｐゴシック"/>
                  </a:rPr>
                  <a:t>年</a:t>
                </a:r>
              </a:p>
            </c:rich>
          </c:tx>
          <c:layout>
            <c:manualLayout>
              <c:xMode val="factor"/>
              <c:yMode val="factor"/>
              <c:x val="0.02125"/>
              <c:y val="0.121"/>
            </c:manualLayout>
          </c:layout>
          <c:overlay val="0"/>
          <c:spPr>
            <a:noFill/>
            <a:ln>
              <a:noFill/>
            </a:ln>
          </c:spPr>
        </c:title>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35203765"/>
        <c:crossesAt val="0"/>
        <c:auto val="1"/>
        <c:lblOffset val="100"/>
        <c:noMultiLvlLbl val="0"/>
      </c:catAx>
      <c:valAx>
        <c:axId val="35203765"/>
        <c:scaling>
          <c:orientation val="minMax"/>
        </c:scaling>
        <c:axPos val="l"/>
        <c:title>
          <c:tx>
            <c:rich>
              <a:bodyPr vert="wordArtVert" rot="0" anchor="ctr"/>
              <a:lstStyle/>
              <a:p>
                <a:pPr algn="ctr">
                  <a:defRPr/>
                </a:pPr>
                <a:r>
                  <a:rPr lang="en-US" cap="none" sz="825" b="0" i="0" u="none" baseline="0">
                    <a:latin typeface="ＭＳ Ｐゴシック"/>
                    <a:ea typeface="ＭＳ Ｐゴシック"/>
                    <a:cs typeface="ＭＳ Ｐゴシック"/>
                  </a:rPr>
                  <a:t>千対
</a:t>
                </a:r>
              </a:p>
            </c:rich>
          </c:tx>
          <c:layout>
            <c:manualLayout>
              <c:xMode val="factor"/>
              <c:yMode val="factor"/>
              <c:x val="0.022"/>
              <c:y val="-0.1595"/>
            </c:manualLayout>
          </c:layout>
          <c:overlay val="0"/>
          <c:spPr>
            <a:noFill/>
            <a:ln>
              <a:noFill/>
            </a:ln>
          </c:spPr>
        </c:title>
        <c:majorGridlines/>
        <c:delete val="0"/>
        <c:numFmt formatCode="General" sourceLinked="1"/>
        <c:majorTickMark val="in"/>
        <c:minorTickMark val="none"/>
        <c:tickLblPos val="nextTo"/>
        <c:crossAx val="48650772"/>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FF0000"/>
                </a:solidFill>
              </a:rPr>
              <a:t>女</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54761290"/>
        <c:axId val="23089563"/>
      </c:barChart>
      <c:catAx>
        <c:axId val="54761290"/>
        <c:scaling>
          <c:orientation val="minMax"/>
        </c:scaling>
        <c:axPos val="r"/>
        <c:delete val="1"/>
        <c:majorTickMark val="in"/>
        <c:minorTickMark val="none"/>
        <c:tickLblPos val="nextTo"/>
        <c:txPr>
          <a:bodyPr/>
          <a:lstStyle/>
          <a:p>
            <a:pPr>
              <a:defRPr lang="en-US" cap="none" sz="375" b="0" i="0" u="none" baseline="0">
                <a:latin typeface="ＭＳ Ｐゴシック"/>
                <a:ea typeface="ＭＳ Ｐゴシック"/>
                <a:cs typeface="ＭＳ Ｐゴシック"/>
              </a:defRPr>
            </a:pPr>
          </a:p>
        </c:txPr>
        <c:crossAx val="23089563"/>
        <c:crosses val="autoZero"/>
        <c:auto val="1"/>
        <c:lblOffset val="100"/>
        <c:noMultiLvlLbl val="0"/>
      </c:catAx>
      <c:valAx>
        <c:axId val="23089563"/>
        <c:scaling>
          <c:orientation val="maxMin"/>
          <c:max val="10"/>
        </c:scaling>
        <c:axPos val="b"/>
        <c:majorGridlines/>
        <c:delete val="0"/>
        <c:numFmt formatCode="General" sourceLinked="1"/>
        <c:majorTickMark val="in"/>
        <c:minorTickMark val="none"/>
        <c:tickLblPos val="nextTo"/>
        <c:txPr>
          <a:bodyPr/>
          <a:lstStyle/>
          <a:p>
            <a:pPr>
              <a:defRPr lang="en-US" cap="none" sz="100" b="0" i="0" u="none" baseline="0"/>
            </a:pPr>
          </a:p>
        </c:txPr>
        <c:crossAx val="54761290"/>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pPr>
        </a:p>
      </c:tx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6479476"/>
        <c:axId val="58315285"/>
      </c:barChart>
      <c:catAx>
        <c:axId val="6479476"/>
        <c:scaling>
          <c:orientation val="minMax"/>
        </c:scaling>
        <c:axPos val="l"/>
        <c:delete val="0"/>
        <c:numFmt formatCode="General" sourceLinked="1"/>
        <c:majorTickMark val="in"/>
        <c:minorTickMark val="none"/>
        <c:tickLblPos val="nextTo"/>
        <c:txPr>
          <a:bodyPr/>
          <a:lstStyle/>
          <a:p>
            <a:pPr>
              <a:defRPr lang="en-US" cap="none" sz="200" b="0" i="0" u="none" baseline="0"/>
            </a:pPr>
          </a:p>
        </c:txPr>
        <c:crossAx val="58315285"/>
        <c:crosses val="autoZero"/>
        <c:auto val="1"/>
        <c:lblOffset val="100"/>
        <c:noMultiLvlLbl val="0"/>
      </c:catAx>
      <c:valAx>
        <c:axId val="58315285"/>
        <c:scaling>
          <c:orientation val="minMax"/>
          <c:max val="10"/>
        </c:scaling>
        <c:axPos val="b"/>
        <c:title>
          <c:tx>
            <c:rich>
              <a:bodyPr vert="horz" rot="0" anchor="ctr"/>
              <a:lstStyle/>
              <a:p>
                <a:pPr algn="ctr">
                  <a:defRPr/>
                </a:pPr>
                <a:r>
                  <a:rPr lang="en-US" cap="none" sz="225" b="0" i="0" u="none" baseline="0">
                    <a:latin typeface="ＭＳ Ｐゴシック"/>
                    <a:ea typeface="ＭＳ Ｐゴシック"/>
                    <a:cs typeface="ＭＳ Ｐゴシック"/>
                  </a:rPr>
                  <a:t>%</a:t>
                </a:r>
              </a:p>
            </c:rich>
          </c:tx>
          <c:layout/>
          <c:overlay val="0"/>
          <c:spPr>
            <a:noFill/>
            <a:ln>
              <a:noFill/>
            </a:ln>
          </c:spPr>
        </c:title>
        <c:majorGridlines/>
        <c:delete val="0"/>
        <c:numFmt formatCode="General" sourceLinked="1"/>
        <c:majorTickMark val="in"/>
        <c:minorTickMark val="none"/>
        <c:tickLblPos val="nextTo"/>
        <c:txPr>
          <a:bodyPr vert="horz" rot="0"/>
          <a:lstStyle/>
          <a:p>
            <a:pPr>
              <a:defRPr lang="en-US" cap="none" sz="225" b="0" i="0" u="none" baseline="0"/>
            </a:pPr>
          </a:p>
        </c:txPr>
        <c:crossAx val="6479476"/>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FF0000"/>
                </a:solidFill>
              </a:rPr>
              <a:t>女</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55075518"/>
        <c:axId val="25917615"/>
      </c:barChart>
      <c:catAx>
        <c:axId val="55075518"/>
        <c:scaling>
          <c:orientation val="minMax"/>
        </c:scaling>
        <c:axPos val="r"/>
        <c:delete val="1"/>
        <c:majorTickMark val="in"/>
        <c:minorTickMark val="none"/>
        <c:tickLblPos val="nextTo"/>
        <c:txPr>
          <a:bodyPr/>
          <a:lstStyle/>
          <a:p>
            <a:pPr>
              <a:defRPr lang="en-US" cap="none" sz="375" b="0" i="0" u="none" baseline="0">
                <a:latin typeface="ＭＳ Ｐゴシック"/>
                <a:ea typeface="ＭＳ Ｐゴシック"/>
                <a:cs typeface="ＭＳ Ｐゴシック"/>
              </a:defRPr>
            </a:pPr>
          </a:p>
        </c:txPr>
        <c:crossAx val="25917615"/>
        <c:crosses val="autoZero"/>
        <c:auto val="1"/>
        <c:lblOffset val="100"/>
        <c:noMultiLvlLbl val="0"/>
      </c:catAx>
      <c:valAx>
        <c:axId val="25917615"/>
        <c:scaling>
          <c:orientation val="maxMin"/>
          <c:max val="10"/>
        </c:scaling>
        <c:axPos val="b"/>
        <c:majorGridlines/>
        <c:delete val="0"/>
        <c:numFmt formatCode="General" sourceLinked="1"/>
        <c:majorTickMark val="in"/>
        <c:minorTickMark val="none"/>
        <c:tickLblPos val="nextTo"/>
        <c:txPr>
          <a:bodyPr/>
          <a:lstStyle/>
          <a:p>
            <a:pPr>
              <a:defRPr lang="en-US" cap="none" sz="175" b="0" i="0" u="none" baseline="0"/>
            </a:pPr>
          </a:p>
        </c:txPr>
        <c:crossAx val="55075518"/>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ＭＳ Ｐゴシック"/>
                <a:ea typeface="ＭＳ Ｐゴシック"/>
                <a:cs typeface="ＭＳ Ｐゴシック"/>
              </a:rPr>
              <a:t>３区分別割合の推移</a:t>
            </a:r>
          </a:p>
        </c:rich>
      </c:tx>
      <c:layout/>
      <c:spPr>
        <a:noFill/>
        <a:ln>
          <a:noFill/>
        </a:ln>
      </c:spPr>
    </c:title>
    <c:view3D>
      <c:rotX val="15"/>
      <c:rotY val="20"/>
      <c:depthPercent val="100"/>
      <c:rAngAx val="1"/>
    </c:view3D>
    <c:plotArea>
      <c:layout/>
      <c:bar3DChart>
        <c:barDir val="col"/>
        <c:grouping val="stack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ser>
          <c:idx val="1"/>
          <c:order val="1"/>
          <c:tx>
            <c:strRef>
              <c:f>グラフ!#REF!</c:f>
              <c:strCache>
                <c:ptCount val="1"/>
                <c:pt idx="0">
                  <c:v>#REF!</c:v>
                </c:pt>
              </c:strCache>
            </c:strRef>
          </c:tx>
          <c:spPr>
            <a:pattFill prst="dkDn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2"/>
          <c:order val="2"/>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overlap val="100"/>
        <c:gapDepth val="30"/>
        <c:shape val="box"/>
        <c:axId val="31931944"/>
        <c:axId val="18952041"/>
      </c:bar3DChart>
      <c:catAx>
        <c:axId val="31931944"/>
        <c:scaling>
          <c:orientation val="minMax"/>
        </c:scaling>
        <c:axPos val="b"/>
        <c:delete val="0"/>
        <c:numFmt formatCode="General" sourceLinked="1"/>
        <c:majorTickMark val="in"/>
        <c:minorTickMark val="none"/>
        <c:tickLblPos val="low"/>
        <c:txPr>
          <a:bodyPr vert="horz" rot="-2700000"/>
          <a:lstStyle/>
          <a:p>
            <a:pPr>
              <a:defRPr lang="en-US" cap="none" sz="800" b="0" i="0" u="none" baseline="0">
                <a:latin typeface="ＭＳ Ｐゴシック"/>
                <a:ea typeface="ＭＳ Ｐゴシック"/>
                <a:cs typeface="ＭＳ Ｐゴシック"/>
              </a:defRPr>
            </a:pPr>
          </a:p>
        </c:txPr>
        <c:crossAx val="18952041"/>
        <c:crosses val="autoZero"/>
        <c:auto val="1"/>
        <c:lblOffset val="100"/>
        <c:noMultiLvlLbl val="0"/>
      </c:catAx>
      <c:valAx>
        <c:axId val="18952041"/>
        <c:scaling>
          <c:orientation val="minMax"/>
        </c:scaling>
        <c:axPos val="l"/>
        <c:title>
          <c:tx>
            <c:rich>
              <a:bodyPr vert="wordArtVert" rot="0" anchor="ctr"/>
              <a:lstStyle/>
              <a:p>
                <a:pPr algn="ctr">
                  <a:defRPr/>
                </a:pPr>
                <a:r>
                  <a:rPr lang="en-US" cap="none" sz="325" b="0" i="0" u="none" baseline="0">
                    <a:latin typeface="ＭＳ Ｐゴシック"/>
                    <a:ea typeface="ＭＳ Ｐゴシック"/>
                    <a:cs typeface="ＭＳ Ｐゴシック"/>
                  </a:rPr>
                  <a:t>千人</a:t>
                </a:r>
              </a:p>
            </c:rich>
          </c:tx>
          <c:layout/>
          <c:overlay val="0"/>
          <c:spPr>
            <a:noFill/>
            <a:ln>
              <a:noFill/>
            </a:ln>
          </c:spPr>
        </c:title>
        <c:majorGridlines/>
        <c:delete val="0"/>
        <c:numFmt formatCode="General" sourceLinked="1"/>
        <c:majorTickMark val="in"/>
        <c:minorTickMark val="none"/>
        <c:tickLblPos val="nextTo"/>
        <c:crossAx val="31931944"/>
        <c:crossesAt val="1"/>
        <c:crossBetween val="between"/>
        <c:dispUnits/>
      </c:valAx>
      <c:spPr>
        <a:noFill/>
        <a:ln>
          <a:noFill/>
        </a:ln>
      </c:spPr>
    </c:plotArea>
    <c:legend>
      <c:legendPos val="r"/>
      <c:layout/>
      <c:overlay val="0"/>
    </c:legend>
    <c:floor>
      <c:thickness val="0"/>
    </c:floor>
    <c:sideWall>
      <c:spPr>
        <a:solidFill>
          <a:srgbClr val="CCCCFF"/>
        </a:solidFill>
        <a:ln w="12700">
          <a:solidFill>
            <a:srgbClr val="808080"/>
          </a:solidFill>
        </a:ln>
      </c:spPr>
      <c:thickness val="0"/>
    </c:sideWall>
    <c:backWall>
      <c:spPr>
        <a:solidFill>
          <a:srgbClr val="CCCC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FF0000"/>
                </a:solidFill>
                <a:latin typeface="ＭＳ Ｐゴシック"/>
                <a:ea typeface="ＭＳ Ｐゴシック"/>
                <a:cs typeface="ＭＳ Ｐゴシック"/>
              </a:rPr>
              <a:t>女性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36350642"/>
        <c:axId val="58720323"/>
      </c:barChart>
      <c:catAx>
        <c:axId val="36350642"/>
        <c:scaling>
          <c:orientation val="minMax"/>
        </c:scaling>
        <c:axPos val="l"/>
        <c:delete val="1"/>
        <c:majorTickMark val="in"/>
        <c:minorTickMark val="none"/>
        <c:tickLblPos val="nextTo"/>
        <c:txPr>
          <a:bodyPr/>
          <a:lstStyle/>
          <a:p>
            <a:pPr>
              <a:defRPr lang="en-US" cap="none" sz="150" b="0" i="0" u="none" baseline="0">
                <a:latin typeface="ＭＳ Ｐゴシック"/>
                <a:ea typeface="ＭＳ Ｐゴシック"/>
                <a:cs typeface="ＭＳ Ｐゴシック"/>
              </a:defRPr>
            </a:pPr>
          </a:p>
        </c:txPr>
        <c:crossAx val="58720323"/>
        <c:crosses val="autoZero"/>
        <c:auto val="1"/>
        <c:lblOffset val="100"/>
        <c:noMultiLvlLbl val="0"/>
      </c:catAx>
      <c:valAx>
        <c:axId val="58720323"/>
        <c:scaling>
          <c:orientation val="minMax"/>
          <c:max val="10"/>
        </c:scaling>
        <c:axPos val="b"/>
        <c:majorGridlines/>
        <c:delete val="0"/>
        <c:numFmt formatCode="#,##0_);[Red]\(#,##0\)" sourceLinked="0"/>
        <c:majorTickMark val="in"/>
        <c:minorTickMark val="none"/>
        <c:tickLblPos val="nextTo"/>
        <c:txPr>
          <a:bodyPr/>
          <a:lstStyle/>
          <a:p>
            <a:pPr>
              <a:defRPr lang="en-US" cap="none" sz="150" b="0" i="0" u="none" baseline="0">
                <a:latin typeface="ＭＳ Ｐゴシック"/>
                <a:ea typeface="ＭＳ Ｐゴシック"/>
                <a:cs typeface="ＭＳ Ｐゴシック"/>
              </a:defRPr>
            </a:pPr>
          </a:p>
        </c:txPr>
        <c:crossAx val="36350642"/>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男性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58720860"/>
        <c:axId val="58725693"/>
      </c:barChart>
      <c:catAx>
        <c:axId val="58720860"/>
        <c:scaling>
          <c:orientation val="minMax"/>
        </c:scaling>
        <c:axPos val="r"/>
        <c:delete val="0"/>
        <c:numFmt formatCode="General" sourceLinked="1"/>
        <c:majorTickMark val="in"/>
        <c:minorTickMark val="none"/>
        <c:tickLblPos val="nextTo"/>
        <c:spPr>
          <a:ln w="3175">
            <a:noFill/>
          </a:ln>
        </c:spPr>
        <c:txPr>
          <a:bodyPr/>
          <a:lstStyle/>
          <a:p>
            <a:pPr>
              <a:defRPr lang="en-US" cap="none" sz="125" b="0" i="0" u="none" baseline="0">
                <a:latin typeface="ＭＳ Ｐゴシック"/>
                <a:ea typeface="ＭＳ Ｐゴシック"/>
                <a:cs typeface="ＭＳ Ｐゴシック"/>
              </a:defRPr>
            </a:pPr>
          </a:p>
        </c:txPr>
        <c:crossAx val="58725693"/>
        <c:crosses val="autoZero"/>
        <c:auto val="1"/>
        <c:lblOffset val="100"/>
        <c:noMultiLvlLbl val="0"/>
      </c:catAx>
      <c:valAx>
        <c:axId val="58725693"/>
        <c:scaling>
          <c:orientation val="maxMin"/>
          <c:max val="10"/>
        </c:scaling>
        <c:axPos val="b"/>
        <c:majorGridlines/>
        <c:delete val="0"/>
        <c:numFmt formatCode="#,##0_);[Red]\(#,##0\)" sourceLinked="0"/>
        <c:majorTickMark val="in"/>
        <c:minorTickMark val="none"/>
        <c:tickLblPos val="nextTo"/>
        <c:txPr>
          <a:bodyPr/>
          <a:lstStyle/>
          <a:p>
            <a:pPr>
              <a:defRPr lang="en-US" cap="none" sz="150" b="0" i="0" u="none" baseline="0"/>
            </a:pPr>
          </a:p>
        </c:txPr>
        <c:crossAx val="58720860"/>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男性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58769190"/>
        <c:axId val="59160663"/>
      </c:barChart>
      <c:catAx>
        <c:axId val="58769190"/>
        <c:scaling>
          <c:orientation val="minMax"/>
        </c:scaling>
        <c:axPos val="r"/>
        <c:delete val="0"/>
        <c:numFmt formatCode="General" sourceLinked="1"/>
        <c:majorTickMark val="in"/>
        <c:minorTickMark val="none"/>
        <c:tickLblPos val="nextTo"/>
        <c:spPr>
          <a:ln w="3175">
            <a:noFill/>
          </a:ln>
        </c:spPr>
        <c:txPr>
          <a:bodyPr/>
          <a:lstStyle/>
          <a:p>
            <a:pPr>
              <a:defRPr lang="en-US" cap="none" sz="100" b="0" i="0" u="none" baseline="0">
                <a:latin typeface="ＭＳ Ｐゴシック"/>
                <a:ea typeface="ＭＳ Ｐゴシック"/>
                <a:cs typeface="ＭＳ Ｐゴシック"/>
              </a:defRPr>
            </a:pPr>
          </a:p>
        </c:txPr>
        <c:crossAx val="59160663"/>
        <c:crosses val="autoZero"/>
        <c:auto val="1"/>
        <c:lblOffset val="100"/>
        <c:noMultiLvlLbl val="0"/>
      </c:catAx>
      <c:valAx>
        <c:axId val="59160663"/>
        <c:scaling>
          <c:orientation val="maxMin"/>
          <c:max val="10"/>
        </c:scaling>
        <c:axPos val="b"/>
        <c:majorGridlines/>
        <c:delete val="0"/>
        <c:numFmt formatCode="#,##0_);[Red]\(#,##0\)" sourceLinked="0"/>
        <c:majorTickMark val="in"/>
        <c:minorTickMark val="none"/>
        <c:tickLblPos val="nextTo"/>
        <c:txPr>
          <a:bodyPr/>
          <a:lstStyle/>
          <a:p>
            <a:pPr>
              <a:defRPr lang="en-US" cap="none" sz="125" b="0" i="0" u="none" baseline="0"/>
            </a:pPr>
          </a:p>
        </c:txPr>
        <c:crossAx val="58769190"/>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FF0000"/>
                </a:solidFill>
                <a:latin typeface="ＭＳ Ｐゴシック"/>
                <a:ea typeface="ＭＳ Ｐゴシック"/>
                <a:cs typeface="ＭＳ Ｐゴシック"/>
              </a:rPr>
              <a:t>女性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62683920"/>
        <c:axId val="27284369"/>
      </c:barChart>
      <c:catAx>
        <c:axId val="62683920"/>
        <c:scaling>
          <c:orientation val="minMax"/>
        </c:scaling>
        <c:axPos val="l"/>
        <c:delete val="1"/>
        <c:majorTickMark val="in"/>
        <c:minorTickMark val="none"/>
        <c:tickLblPos val="nextTo"/>
        <c:txPr>
          <a:bodyPr/>
          <a:lstStyle/>
          <a:p>
            <a:pPr>
              <a:defRPr lang="en-US" cap="none" sz="125" b="0" i="0" u="none" baseline="0">
                <a:latin typeface="ＭＳ Ｐゴシック"/>
                <a:ea typeface="ＭＳ Ｐゴシック"/>
                <a:cs typeface="ＭＳ Ｐゴシック"/>
              </a:defRPr>
            </a:pPr>
          </a:p>
        </c:txPr>
        <c:crossAx val="27284369"/>
        <c:crosses val="autoZero"/>
        <c:auto val="1"/>
        <c:lblOffset val="100"/>
        <c:noMultiLvlLbl val="0"/>
      </c:catAx>
      <c:valAx>
        <c:axId val="27284369"/>
        <c:scaling>
          <c:orientation val="minMax"/>
          <c:max val="10"/>
        </c:scaling>
        <c:axPos val="b"/>
        <c:majorGridlines/>
        <c:delete val="0"/>
        <c:numFmt formatCode="#,##0_);[Red]\(#,##0\)" sourceLinked="0"/>
        <c:majorTickMark val="in"/>
        <c:minorTickMark val="none"/>
        <c:tickLblPos val="nextTo"/>
        <c:txPr>
          <a:bodyPr/>
          <a:lstStyle/>
          <a:p>
            <a:pPr>
              <a:defRPr lang="en-US" cap="none" sz="125" b="0" i="0" u="none" baseline="0">
                <a:latin typeface="ＭＳ Ｐゴシック"/>
                <a:ea typeface="ＭＳ Ｐゴシック"/>
                <a:cs typeface="ＭＳ Ｐゴシック"/>
              </a:defRPr>
            </a:pPr>
          </a:p>
        </c:txPr>
        <c:crossAx val="62683920"/>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0</xdr:rowOff>
    </xdr:from>
    <xdr:to>
      <xdr:col>5</xdr:col>
      <xdr:colOff>952500</xdr:colOff>
      <xdr:row>0</xdr:row>
      <xdr:rowOff>0</xdr:rowOff>
    </xdr:to>
    <xdr:grpSp>
      <xdr:nvGrpSpPr>
        <xdr:cNvPr id="1" name="Group 1"/>
        <xdr:cNvGrpSpPr>
          <a:grpSpLocks/>
        </xdr:cNvGrpSpPr>
      </xdr:nvGrpSpPr>
      <xdr:grpSpPr>
        <a:xfrm>
          <a:off x="342900" y="0"/>
          <a:ext cx="3009900" cy="0"/>
          <a:chOff x="36" y="652"/>
          <a:chExt cx="316" cy="364"/>
        </a:xfrm>
        <a:solidFill>
          <a:srgbClr val="FFFFFF"/>
        </a:solidFill>
      </xdr:grpSpPr>
      <xdr:graphicFrame>
        <xdr:nvGraphicFramePr>
          <xdr:cNvPr id="2" name="Chart 2"/>
          <xdr:cNvGraphicFramePr/>
        </xdr:nvGraphicFramePr>
        <xdr:xfrm>
          <a:off x="176" y="654"/>
          <a:ext cx="176" cy="362"/>
        </xdr:xfrm>
        <a:graphic>
          <a:graphicData uri="http://schemas.openxmlformats.org/drawingml/2006/chart">
            <c:chart xmlns:c="http://schemas.openxmlformats.org/drawingml/2006/chart" r:id="rId1"/>
          </a:graphicData>
        </a:graphic>
      </xdr:graphicFrame>
      <xdr:graphicFrame>
        <xdr:nvGraphicFramePr>
          <xdr:cNvPr id="3" name="Chart 3"/>
          <xdr:cNvGraphicFramePr/>
        </xdr:nvGraphicFramePr>
        <xdr:xfrm>
          <a:off x="36" y="652"/>
          <a:ext cx="154" cy="362"/>
        </xdr:xfrm>
        <a:graphic>
          <a:graphicData uri="http://schemas.openxmlformats.org/drawingml/2006/chart">
            <c:chart xmlns:c="http://schemas.openxmlformats.org/drawingml/2006/chart" r:id="rId2"/>
          </a:graphicData>
        </a:graphic>
      </xdr:graphicFrame>
    </xdr:grpSp>
    <xdr:clientData/>
  </xdr:twoCellAnchor>
  <xdr:twoCellAnchor>
    <xdr:from>
      <xdr:col>5</xdr:col>
      <xdr:colOff>866775</xdr:colOff>
      <xdr:row>0</xdr:row>
      <xdr:rowOff>0</xdr:rowOff>
    </xdr:from>
    <xdr:to>
      <xdr:col>8</xdr:col>
      <xdr:colOff>942975</xdr:colOff>
      <xdr:row>0</xdr:row>
      <xdr:rowOff>0</xdr:rowOff>
    </xdr:to>
    <xdr:grpSp>
      <xdr:nvGrpSpPr>
        <xdr:cNvPr id="4" name="Group 4"/>
        <xdr:cNvGrpSpPr>
          <a:grpSpLocks/>
        </xdr:cNvGrpSpPr>
      </xdr:nvGrpSpPr>
      <xdr:grpSpPr>
        <a:xfrm>
          <a:off x="3267075" y="0"/>
          <a:ext cx="3076575" cy="0"/>
          <a:chOff x="343" y="655"/>
          <a:chExt cx="323" cy="363"/>
        </a:xfrm>
        <a:solidFill>
          <a:srgbClr val="FFFFFF"/>
        </a:solidFill>
      </xdr:grpSpPr>
      <xdr:graphicFrame>
        <xdr:nvGraphicFramePr>
          <xdr:cNvPr id="5" name="Chart 5"/>
          <xdr:cNvGraphicFramePr/>
        </xdr:nvGraphicFramePr>
        <xdr:xfrm>
          <a:off x="486" y="655"/>
          <a:ext cx="180" cy="362"/>
        </xdr:xfrm>
        <a:graphic>
          <a:graphicData uri="http://schemas.openxmlformats.org/drawingml/2006/chart">
            <c:chart xmlns:c="http://schemas.openxmlformats.org/drawingml/2006/chart" r:id="rId3"/>
          </a:graphicData>
        </a:graphic>
      </xdr:graphicFrame>
      <xdr:graphicFrame>
        <xdr:nvGraphicFramePr>
          <xdr:cNvPr id="6" name="Chart 6"/>
          <xdr:cNvGraphicFramePr/>
        </xdr:nvGraphicFramePr>
        <xdr:xfrm>
          <a:off x="343" y="656"/>
          <a:ext cx="164" cy="362"/>
        </xdr:xfrm>
        <a:graphic>
          <a:graphicData uri="http://schemas.openxmlformats.org/drawingml/2006/chart">
            <c:chart xmlns:c="http://schemas.openxmlformats.org/drawingml/2006/chart" r:id="rId4"/>
          </a:graphicData>
        </a:graphic>
      </xdr:graphicFrame>
    </xdr:grpSp>
    <xdr:clientData/>
  </xdr:twoCellAnchor>
  <xdr:twoCellAnchor>
    <xdr:from>
      <xdr:col>0</xdr:col>
      <xdr:colOff>0</xdr:colOff>
      <xdr:row>0</xdr:row>
      <xdr:rowOff>0</xdr:rowOff>
    </xdr:from>
    <xdr:to>
      <xdr:col>6</xdr:col>
      <xdr:colOff>352425</xdr:colOff>
      <xdr:row>0</xdr:row>
      <xdr:rowOff>0</xdr:rowOff>
    </xdr:to>
    <xdr:graphicFrame>
      <xdr:nvGraphicFramePr>
        <xdr:cNvPr id="7" name="Chart 7"/>
        <xdr:cNvGraphicFramePr/>
      </xdr:nvGraphicFramePr>
      <xdr:xfrm>
        <a:off x="0" y="0"/>
        <a:ext cx="3752850" cy="0"/>
      </xdr:xfrm>
      <a:graphic>
        <a:graphicData uri="http://schemas.openxmlformats.org/drawingml/2006/chart">
          <c:chart xmlns:c="http://schemas.openxmlformats.org/drawingml/2006/chart" r:id="rId5"/>
        </a:graphicData>
      </a:graphic>
    </xdr:graphicFrame>
    <xdr:clientData/>
  </xdr:twoCellAnchor>
  <xdr:twoCellAnchor>
    <xdr:from>
      <xdr:col>4</xdr:col>
      <xdr:colOff>390525</xdr:colOff>
      <xdr:row>0</xdr:row>
      <xdr:rowOff>0</xdr:rowOff>
    </xdr:from>
    <xdr:to>
      <xdr:col>5</xdr:col>
      <xdr:colOff>752475</xdr:colOff>
      <xdr:row>0</xdr:row>
      <xdr:rowOff>0</xdr:rowOff>
    </xdr:to>
    <xdr:graphicFrame>
      <xdr:nvGraphicFramePr>
        <xdr:cNvPr id="8" name="Chart 8"/>
        <xdr:cNvGraphicFramePr/>
      </xdr:nvGraphicFramePr>
      <xdr:xfrm>
        <a:off x="1790700" y="0"/>
        <a:ext cx="1362075" cy="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0</xdr:row>
      <xdr:rowOff>0</xdr:rowOff>
    </xdr:from>
    <xdr:to>
      <xdr:col>4</xdr:col>
      <xdr:colOff>609600</xdr:colOff>
      <xdr:row>0</xdr:row>
      <xdr:rowOff>0</xdr:rowOff>
    </xdr:to>
    <xdr:graphicFrame>
      <xdr:nvGraphicFramePr>
        <xdr:cNvPr id="9" name="Chart 9"/>
        <xdr:cNvGraphicFramePr/>
      </xdr:nvGraphicFramePr>
      <xdr:xfrm>
        <a:off x="152400" y="0"/>
        <a:ext cx="1857375" cy="0"/>
      </xdr:xfrm>
      <a:graphic>
        <a:graphicData uri="http://schemas.openxmlformats.org/drawingml/2006/chart">
          <c:chart xmlns:c="http://schemas.openxmlformats.org/drawingml/2006/chart" r:id="rId7"/>
        </a:graphicData>
      </a:graphic>
    </xdr:graphicFrame>
    <xdr:clientData/>
  </xdr:twoCellAnchor>
  <xdr:twoCellAnchor>
    <xdr:from>
      <xdr:col>5</xdr:col>
      <xdr:colOff>857250</xdr:colOff>
      <xdr:row>0</xdr:row>
      <xdr:rowOff>0</xdr:rowOff>
    </xdr:from>
    <xdr:to>
      <xdr:col>7</xdr:col>
      <xdr:colOff>723900</xdr:colOff>
      <xdr:row>0</xdr:row>
      <xdr:rowOff>0</xdr:rowOff>
    </xdr:to>
    <xdr:graphicFrame>
      <xdr:nvGraphicFramePr>
        <xdr:cNvPr id="10" name="Chart 10"/>
        <xdr:cNvGraphicFramePr/>
      </xdr:nvGraphicFramePr>
      <xdr:xfrm>
        <a:off x="3257550" y="0"/>
        <a:ext cx="1866900" cy="0"/>
      </xdr:xfrm>
      <a:graphic>
        <a:graphicData uri="http://schemas.openxmlformats.org/drawingml/2006/chart">
          <c:chart xmlns:c="http://schemas.openxmlformats.org/drawingml/2006/chart" r:id="rId8"/>
        </a:graphicData>
      </a:graphic>
    </xdr:graphicFrame>
    <xdr:clientData/>
  </xdr:twoCellAnchor>
  <xdr:twoCellAnchor>
    <xdr:from>
      <xdr:col>7</xdr:col>
      <xdr:colOff>552450</xdr:colOff>
      <xdr:row>0</xdr:row>
      <xdr:rowOff>0</xdr:rowOff>
    </xdr:from>
    <xdr:to>
      <xdr:col>8</xdr:col>
      <xdr:colOff>923925</xdr:colOff>
      <xdr:row>0</xdr:row>
      <xdr:rowOff>0</xdr:rowOff>
    </xdr:to>
    <xdr:graphicFrame>
      <xdr:nvGraphicFramePr>
        <xdr:cNvPr id="11" name="Chart 11"/>
        <xdr:cNvGraphicFramePr/>
      </xdr:nvGraphicFramePr>
      <xdr:xfrm>
        <a:off x="4953000" y="0"/>
        <a:ext cx="1371600" cy="0"/>
      </xdr:xfrm>
      <a:graphic>
        <a:graphicData uri="http://schemas.openxmlformats.org/drawingml/2006/chart">
          <c:chart xmlns:c="http://schemas.openxmlformats.org/drawingml/2006/chart" r:id="rId9"/>
        </a:graphicData>
      </a:graphic>
    </xdr:graphicFrame>
    <xdr:clientData/>
  </xdr:twoCellAnchor>
  <xdr:twoCellAnchor>
    <xdr:from>
      <xdr:col>5</xdr:col>
      <xdr:colOff>790575</xdr:colOff>
      <xdr:row>0</xdr:row>
      <xdr:rowOff>0</xdr:rowOff>
    </xdr:from>
    <xdr:to>
      <xdr:col>8</xdr:col>
      <xdr:colOff>914400</xdr:colOff>
      <xdr:row>0</xdr:row>
      <xdr:rowOff>0</xdr:rowOff>
    </xdr:to>
    <xdr:graphicFrame>
      <xdr:nvGraphicFramePr>
        <xdr:cNvPr id="12" name="Chart 12"/>
        <xdr:cNvGraphicFramePr/>
      </xdr:nvGraphicFramePr>
      <xdr:xfrm>
        <a:off x="3190875" y="0"/>
        <a:ext cx="31242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30</xdr:row>
      <xdr:rowOff>0</xdr:rowOff>
    </xdr:from>
    <xdr:to>
      <xdr:col>8</xdr:col>
      <xdr:colOff>800100</xdr:colOff>
      <xdr:row>42</xdr:row>
      <xdr:rowOff>142875</xdr:rowOff>
    </xdr:to>
    <xdr:grpSp>
      <xdr:nvGrpSpPr>
        <xdr:cNvPr id="13" name="Group 13"/>
        <xdr:cNvGrpSpPr>
          <a:grpSpLocks/>
        </xdr:cNvGrpSpPr>
      </xdr:nvGrpSpPr>
      <xdr:grpSpPr>
        <a:xfrm>
          <a:off x="0" y="5181600"/>
          <a:ext cx="6200775" cy="2238375"/>
          <a:chOff x="0" y="559"/>
          <a:chExt cx="651" cy="231"/>
        </a:xfrm>
        <a:solidFill>
          <a:srgbClr val="FFFFFF"/>
        </a:solidFill>
      </xdr:grpSpPr>
      <xdr:graphicFrame>
        <xdr:nvGraphicFramePr>
          <xdr:cNvPr id="14" name="Chart 14"/>
          <xdr:cNvGraphicFramePr/>
        </xdr:nvGraphicFramePr>
        <xdr:xfrm>
          <a:off x="0" y="564"/>
          <a:ext cx="365" cy="225"/>
        </xdr:xfrm>
        <a:graphic>
          <a:graphicData uri="http://schemas.openxmlformats.org/drawingml/2006/chart">
            <c:chart xmlns:c="http://schemas.openxmlformats.org/drawingml/2006/chart" r:id="rId11"/>
          </a:graphicData>
        </a:graphic>
      </xdr:graphicFrame>
      <xdr:graphicFrame>
        <xdr:nvGraphicFramePr>
          <xdr:cNvPr id="15" name="Chart 15"/>
          <xdr:cNvGraphicFramePr/>
        </xdr:nvGraphicFramePr>
        <xdr:xfrm>
          <a:off x="345" y="559"/>
          <a:ext cx="306" cy="231"/>
        </xdr:xfrm>
        <a:graphic>
          <a:graphicData uri="http://schemas.openxmlformats.org/drawingml/2006/chart">
            <c:chart xmlns:c="http://schemas.openxmlformats.org/drawingml/2006/chart" r:id="rId12"/>
          </a:graphicData>
        </a:graphic>
      </xdr:graphicFrame>
    </xdr:grpSp>
    <xdr:clientData/>
  </xdr:twoCellAnchor>
  <xdr:twoCellAnchor>
    <xdr:from>
      <xdr:col>0</xdr:col>
      <xdr:colOff>0</xdr:colOff>
      <xdr:row>42</xdr:row>
      <xdr:rowOff>38100</xdr:rowOff>
    </xdr:from>
    <xdr:to>
      <xdr:col>8</xdr:col>
      <xdr:colOff>923925</xdr:colOff>
      <xdr:row>55</xdr:row>
      <xdr:rowOff>47625</xdr:rowOff>
    </xdr:to>
    <xdr:grpSp>
      <xdr:nvGrpSpPr>
        <xdr:cNvPr id="16" name="Group 16"/>
        <xdr:cNvGrpSpPr>
          <a:grpSpLocks/>
        </xdr:cNvGrpSpPr>
      </xdr:nvGrpSpPr>
      <xdr:grpSpPr>
        <a:xfrm>
          <a:off x="0" y="7315200"/>
          <a:ext cx="6324600" cy="2257425"/>
          <a:chOff x="0" y="787"/>
          <a:chExt cx="664" cy="235"/>
        </a:xfrm>
        <a:solidFill>
          <a:srgbClr val="FFFFFF"/>
        </a:solidFill>
      </xdr:grpSpPr>
      <xdr:graphicFrame>
        <xdr:nvGraphicFramePr>
          <xdr:cNvPr id="17" name="Chart 17"/>
          <xdr:cNvGraphicFramePr/>
        </xdr:nvGraphicFramePr>
        <xdr:xfrm>
          <a:off x="0" y="787"/>
          <a:ext cx="407" cy="232"/>
        </xdr:xfrm>
        <a:graphic>
          <a:graphicData uri="http://schemas.openxmlformats.org/drawingml/2006/chart">
            <c:chart xmlns:c="http://schemas.openxmlformats.org/drawingml/2006/chart" r:id="rId13"/>
          </a:graphicData>
        </a:graphic>
      </xdr:graphicFrame>
      <xdr:graphicFrame>
        <xdr:nvGraphicFramePr>
          <xdr:cNvPr id="18" name="Chart 18"/>
          <xdr:cNvGraphicFramePr/>
        </xdr:nvGraphicFramePr>
        <xdr:xfrm>
          <a:off x="330" y="790"/>
          <a:ext cx="334" cy="232"/>
        </xdr:xfrm>
        <a:graphic>
          <a:graphicData uri="http://schemas.openxmlformats.org/drawingml/2006/chart">
            <c:chart xmlns:c="http://schemas.openxmlformats.org/drawingml/2006/chart" r:id="rId14"/>
          </a:graphicData>
        </a:graphic>
      </xdr:graphicFrame>
    </xdr:grpSp>
    <xdr:clientData/>
  </xdr:twoCellAnchor>
  <xdr:twoCellAnchor>
    <xdr:from>
      <xdr:col>0</xdr:col>
      <xdr:colOff>9525</xdr:colOff>
      <xdr:row>1</xdr:row>
      <xdr:rowOff>0</xdr:rowOff>
    </xdr:from>
    <xdr:to>
      <xdr:col>8</xdr:col>
      <xdr:colOff>895350</xdr:colOff>
      <xdr:row>31</xdr:row>
      <xdr:rowOff>133350</xdr:rowOff>
    </xdr:to>
    <xdr:grpSp>
      <xdr:nvGrpSpPr>
        <xdr:cNvPr id="19" name="Group 27"/>
        <xdr:cNvGrpSpPr>
          <a:grpSpLocks/>
        </xdr:cNvGrpSpPr>
      </xdr:nvGrpSpPr>
      <xdr:grpSpPr>
        <a:xfrm>
          <a:off x="9525" y="219075"/>
          <a:ext cx="6286500" cy="5276850"/>
          <a:chOff x="1" y="23"/>
          <a:chExt cx="660" cy="549"/>
        </a:xfrm>
        <a:solidFill>
          <a:srgbClr val="FFFFFF"/>
        </a:solidFill>
      </xdr:grpSpPr>
      <xdr:grpSp>
        <xdr:nvGrpSpPr>
          <xdr:cNvPr id="20" name="Group 26"/>
          <xdr:cNvGrpSpPr>
            <a:grpSpLocks/>
          </xdr:cNvGrpSpPr>
        </xdr:nvGrpSpPr>
        <xdr:grpSpPr>
          <a:xfrm>
            <a:off x="1" y="23"/>
            <a:ext cx="660" cy="252"/>
            <a:chOff x="1" y="23"/>
            <a:chExt cx="660" cy="252"/>
          </a:xfrm>
          <a:solidFill>
            <a:srgbClr val="FFFFFF"/>
          </a:solidFill>
        </xdr:grpSpPr>
        <xdr:graphicFrame>
          <xdr:nvGraphicFramePr>
            <xdr:cNvPr id="21" name="Chart 19"/>
            <xdr:cNvGraphicFramePr/>
          </xdr:nvGraphicFramePr>
          <xdr:xfrm>
            <a:off x="1" y="23"/>
            <a:ext cx="320" cy="250"/>
          </xdr:xfrm>
          <a:graphic>
            <a:graphicData uri="http://schemas.openxmlformats.org/drawingml/2006/chart">
              <c:chart xmlns:c="http://schemas.openxmlformats.org/drawingml/2006/chart" r:id="rId15"/>
            </a:graphicData>
          </a:graphic>
        </xdr:graphicFrame>
        <xdr:graphicFrame>
          <xdr:nvGraphicFramePr>
            <xdr:cNvPr id="22" name="Chart 20"/>
            <xdr:cNvGraphicFramePr/>
          </xdr:nvGraphicFramePr>
          <xdr:xfrm>
            <a:off x="328" y="23"/>
            <a:ext cx="333" cy="252"/>
          </xdr:xfrm>
          <a:graphic>
            <a:graphicData uri="http://schemas.openxmlformats.org/drawingml/2006/chart">
              <c:chart xmlns:c="http://schemas.openxmlformats.org/drawingml/2006/chart" r:id="rId16"/>
            </a:graphicData>
          </a:graphic>
        </xdr:graphicFrame>
      </xdr:grpSp>
      <xdr:graphicFrame>
        <xdr:nvGraphicFramePr>
          <xdr:cNvPr id="23" name="Chart 22"/>
          <xdr:cNvGraphicFramePr/>
        </xdr:nvGraphicFramePr>
        <xdr:xfrm>
          <a:off x="1" y="196"/>
          <a:ext cx="421" cy="376"/>
        </xdr:xfrm>
        <a:graphic>
          <a:graphicData uri="http://schemas.openxmlformats.org/drawingml/2006/chart">
            <c:chart xmlns:c="http://schemas.openxmlformats.org/drawingml/2006/chart" r:id="rId17"/>
          </a:graphicData>
        </a:graphic>
      </xdr:graphicFrame>
    </xdr:grpSp>
    <xdr:clientData/>
  </xdr:twoCellAnchor>
  <xdr:twoCellAnchor>
    <xdr:from>
      <xdr:col>5</xdr:col>
      <xdr:colOff>847725</xdr:colOff>
      <xdr:row>15</xdr:row>
      <xdr:rowOff>95250</xdr:rowOff>
    </xdr:from>
    <xdr:to>
      <xdr:col>8</xdr:col>
      <xdr:colOff>952500</xdr:colOff>
      <xdr:row>31</xdr:row>
      <xdr:rowOff>9525</xdr:rowOff>
    </xdr:to>
    <xdr:graphicFrame>
      <xdr:nvGraphicFramePr>
        <xdr:cNvPr id="24" name="Chart 23"/>
        <xdr:cNvGraphicFramePr/>
      </xdr:nvGraphicFramePr>
      <xdr:xfrm>
        <a:off x="3248025" y="2714625"/>
        <a:ext cx="3105150" cy="2657475"/>
      </xdr:xfrm>
      <a:graphic>
        <a:graphicData uri="http://schemas.openxmlformats.org/drawingml/2006/chart">
          <c:chart xmlns:c="http://schemas.openxmlformats.org/drawingml/2006/chart" r:id="rId18"/>
        </a:graphicData>
      </a:graphic>
    </xdr:graphicFrame>
    <xdr:clientData/>
  </xdr:twoCellAnchor>
  <xdr:twoCellAnchor>
    <xdr:from>
      <xdr:col>5</xdr:col>
      <xdr:colOff>400050</xdr:colOff>
      <xdr:row>19</xdr:row>
      <xdr:rowOff>142875</xdr:rowOff>
    </xdr:from>
    <xdr:to>
      <xdr:col>6</xdr:col>
      <xdr:colOff>66675</xdr:colOff>
      <xdr:row>21</xdr:row>
      <xdr:rowOff>133350</xdr:rowOff>
    </xdr:to>
    <xdr:sp>
      <xdr:nvSpPr>
        <xdr:cNvPr id="25" name="AutoShape 24"/>
        <xdr:cNvSpPr>
          <a:spLocks/>
        </xdr:cNvSpPr>
      </xdr:nvSpPr>
      <xdr:spPr>
        <a:xfrm>
          <a:off x="2800350" y="3486150"/>
          <a:ext cx="666750" cy="361950"/>
        </a:xfrm>
        <a:prstGeom prst="wedgeRectCallout">
          <a:avLst>
            <a:gd name="adj1" fmla="val -98569"/>
            <a:gd name="adj2" fmla="val -63157"/>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出生率（人口千対）</a:t>
          </a:r>
        </a:p>
      </xdr:txBody>
    </xdr:sp>
    <xdr:clientData/>
  </xdr:twoCellAnchor>
  <xdr:twoCellAnchor>
    <xdr:from>
      <xdr:col>5</xdr:col>
      <xdr:colOff>390525</xdr:colOff>
      <xdr:row>23</xdr:row>
      <xdr:rowOff>95250</xdr:rowOff>
    </xdr:from>
    <xdr:to>
      <xdr:col>6</xdr:col>
      <xdr:colOff>76200</xdr:colOff>
      <xdr:row>25</xdr:row>
      <xdr:rowOff>104775</xdr:rowOff>
    </xdr:to>
    <xdr:sp>
      <xdr:nvSpPr>
        <xdr:cNvPr id="26" name="AutoShape 25"/>
        <xdr:cNvSpPr>
          <a:spLocks/>
        </xdr:cNvSpPr>
      </xdr:nvSpPr>
      <xdr:spPr>
        <a:xfrm>
          <a:off x="2790825" y="4152900"/>
          <a:ext cx="685800" cy="352425"/>
        </a:xfrm>
        <a:prstGeom prst="wedgeRectCallout">
          <a:avLst>
            <a:gd name="adj1" fmla="val -91666"/>
            <a:gd name="adj2" fmla="val -12162"/>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低体重児（出生百対）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6"/>
  <sheetViews>
    <sheetView tabSelected="1" view="pageBreakPreview" zoomScaleSheetLayoutView="100" workbookViewId="0" topLeftCell="A1">
      <selection activeCell="A1" sqref="A1"/>
    </sheetView>
  </sheetViews>
  <sheetFormatPr defaultColWidth="9.00390625" defaultRowHeight="13.5"/>
  <cols>
    <col min="1" max="3" width="1.625" style="0" customWidth="1"/>
    <col min="4" max="4" width="2.75390625" style="0" customWidth="1"/>
    <col min="5" max="5" width="3.875" style="0" customWidth="1"/>
    <col min="6" max="6" width="8.00390625" style="0" customWidth="1"/>
    <col min="8" max="9" width="8.25390625" style="0" customWidth="1"/>
    <col min="10" max="10" width="7.75390625" style="0" customWidth="1"/>
    <col min="11" max="11" width="8.375" style="0" customWidth="1"/>
    <col min="12" max="12" width="8.875" style="0" customWidth="1"/>
    <col min="13" max="13" width="7.625" style="0" customWidth="1"/>
    <col min="14" max="14" width="7.50390625" style="0" customWidth="1"/>
  </cols>
  <sheetData>
    <row r="1" spans="1:14" ht="14.25">
      <c r="A1" s="2"/>
      <c r="B1" s="3" t="s">
        <v>145</v>
      </c>
      <c r="C1" s="2"/>
      <c r="D1" s="2"/>
      <c r="E1" s="2"/>
      <c r="F1" s="2"/>
      <c r="G1" s="2"/>
      <c r="I1" s="2"/>
      <c r="J1" s="2"/>
      <c r="K1" s="2"/>
      <c r="L1" s="2"/>
      <c r="M1" s="2"/>
      <c r="N1" s="2"/>
    </row>
    <row r="2" spans="1:14" ht="24.75" customHeight="1">
      <c r="A2" s="2"/>
      <c r="B2" s="2"/>
      <c r="C2" s="19" t="s">
        <v>90</v>
      </c>
      <c r="D2" s="10"/>
      <c r="E2" s="9"/>
      <c r="F2" s="9"/>
      <c r="G2" s="9"/>
      <c r="H2" s="8"/>
      <c r="I2" s="9"/>
      <c r="J2" s="9"/>
      <c r="K2" s="9"/>
      <c r="L2" s="9"/>
      <c r="M2" s="9"/>
      <c r="N2" s="9"/>
    </row>
    <row r="3" spans="1:14" ht="21" customHeight="1">
      <c r="A3" s="2"/>
      <c r="B3" s="2"/>
      <c r="C3" s="2"/>
      <c r="D3" s="9" t="s">
        <v>117</v>
      </c>
      <c r="E3" s="9"/>
      <c r="F3" s="9"/>
      <c r="G3" s="9"/>
      <c r="H3" s="9"/>
      <c r="I3" s="9"/>
      <c r="J3" s="9"/>
      <c r="K3" s="9"/>
      <c r="L3" s="9"/>
      <c r="M3" s="9"/>
      <c r="N3" s="9"/>
    </row>
    <row r="4" spans="1:14" ht="40.5" customHeight="1">
      <c r="A4" s="2"/>
      <c r="B4" s="2"/>
      <c r="C4" s="2"/>
      <c r="D4" s="368" t="s">
        <v>149</v>
      </c>
      <c r="E4" s="368"/>
      <c r="F4" s="368"/>
      <c r="G4" s="368"/>
      <c r="H4" s="368"/>
      <c r="I4" s="368"/>
      <c r="J4" s="368"/>
      <c r="K4" s="368"/>
      <c r="L4" s="368"/>
      <c r="M4" s="368"/>
      <c r="N4" s="368"/>
    </row>
    <row r="5" spans="1:14" ht="18.75" customHeight="1">
      <c r="A5" s="2"/>
      <c r="B5" s="2"/>
      <c r="C5" s="2"/>
      <c r="D5" s="5" t="s">
        <v>8</v>
      </c>
      <c r="E5" s="2"/>
      <c r="F5" s="2"/>
      <c r="G5" s="2"/>
      <c r="H5" s="2"/>
      <c r="I5" s="2"/>
      <c r="J5" s="2"/>
      <c r="K5" s="2"/>
      <c r="L5" s="2"/>
      <c r="M5" s="2"/>
      <c r="N5" s="2"/>
    </row>
    <row r="6" spans="1:14" ht="42.75" customHeight="1">
      <c r="A6" s="2"/>
      <c r="B6" s="2"/>
      <c r="C6" s="6"/>
      <c r="D6" s="368" t="s">
        <v>150</v>
      </c>
      <c r="E6" s="368"/>
      <c r="F6" s="368"/>
      <c r="G6" s="368"/>
      <c r="H6" s="368"/>
      <c r="I6" s="368"/>
      <c r="J6" s="368"/>
      <c r="K6" s="368"/>
      <c r="L6" s="368"/>
      <c r="M6" s="368"/>
      <c r="N6" s="368"/>
    </row>
    <row r="7" spans="1:14" ht="14.25" customHeight="1">
      <c r="A7" s="2"/>
      <c r="B7" s="2"/>
      <c r="C7" s="2"/>
      <c r="D7" s="5" t="s">
        <v>158</v>
      </c>
      <c r="E7" s="2"/>
      <c r="F7" s="2"/>
      <c r="G7" s="2"/>
      <c r="H7" s="2"/>
      <c r="I7" s="2"/>
      <c r="J7" s="2"/>
      <c r="K7" s="2"/>
      <c r="L7" s="2"/>
      <c r="M7" s="2"/>
      <c r="N7" s="2"/>
    </row>
    <row r="8" spans="1:14" ht="35.25" customHeight="1">
      <c r="A8" s="2"/>
      <c r="B8" s="2"/>
      <c r="C8" s="2"/>
      <c r="D8" s="368" t="s">
        <v>155</v>
      </c>
      <c r="E8" s="369"/>
      <c r="F8" s="369"/>
      <c r="G8" s="369"/>
      <c r="H8" s="369"/>
      <c r="I8" s="369"/>
      <c r="J8" s="369"/>
      <c r="K8" s="369"/>
      <c r="L8" s="369"/>
      <c r="M8" s="369"/>
      <c r="N8" s="369"/>
    </row>
    <row r="9" spans="1:14" ht="18.75" customHeight="1">
      <c r="A9" s="2"/>
      <c r="B9" s="2"/>
      <c r="C9" s="2"/>
      <c r="D9" s="2" t="s">
        <v>159</v>
      </c>
      <c r="E9" s="7"/>
      <c r="F9" s="7"/>
      <c r="G9" s="7"/>
      <c r="H9" s="7"/>
      <c r="I9" s="7"/>
      <c r="J9" s="7"/>
      <c r="K9" s="7"/>
      <c r="L9" s="7"/>
      <c r="M9" s="7"/>
      <c r="N9" s="7"/>
    </row>
    <row r="10" spans="1:14" ht="62.25" customHeight="1">
      <c r="A10" s="2"/>
      <c r="B10" s="2"/>
      <c r="C10" s="2"/>
      <c r="D10" s="368" t="s">
        <v>171</v>
      </c>
      <c r="E10" s="368"/>
      <c r="F10" s="368"/>
      <c r="G10" s="368"/>
      <c r="H10" s="368"/>
      <c r="I10" s="368"/>
      <c r="J10" s="368"/>
      <c r="K10" s="368"/>
      <c r="L10" s="368"/>
      <c r="M10" s="368"/>
      <c r="N10" s="368"/>
    </row>
    <row r="11" spans="1:14" ht="13.5">
      <c r="A11" s="2"/>
      <c r="B11" s="2"/>
      <c r="C11" s="2"/>
      <c r="D11" s="5" t="s">
        <v>160</v>
      </c>
      <c r="E11" s="2"/>
      <c r="F11" s="2"/>
      <c r="G11" s="2"/>
      <c r="H11" s="2"/>
      <c r="I11" s="2"/>
      <c r="J11" s="2"/>
      <c r="K11" s="2"/>
      <c r="L11" s="2"/>
      <c r="M11" s="2"/>
      <c r="N11" s="2"/>
    </row>
    <row r="12" spans="1:14" ht="48.75" customHeight="1">
      <c r="A12" s="2"/>
      <c r="B12" s="2"/>
      <c r="C12" s="2"/>
      <c r="D12" s="368" t="s">
        <v>151</v>
      </c>
      <c r="E12" s="368"/>
      <c r="F12" s="368"/>
      <c r="G12" s="368"/>
      <c r="H12" s="368"/>
      <c r="I12" s="368"/>
      <c r="J12" s="368"/>
      <c r="K12" s="368"/>
      <c r="L12" s="368"/>
      <c r="M12" s="368"/>
      <c r="N12" s="368"/>
    </row>
    <row r="13" spans="1:14" ht="20.25" customHeight="1">
      <c r="A13" s="2"/>
      <c r="B13" s="2"/>
      <c r="C13" s="2"/>
      <c r="D13" s="5" t="s">
        <v>161</v>
      </c>
      <c r="E13" s="7"/>
      <c r="F13" s="7"/>
      <c r="G13" s="7"/>
      <c r="H13" s="7"/>
      <c r="I13" s="7"/>
      <c r="J13" s="7"/>
      <c r="K13" s="7"/>
      <c r="L13" s="7"/>
      <c r="M13" s="7"/>
      <c r="N13" s="7"/>
    </row>
    <row r="14" spans="1:14" ht="41.25" customHeight="1">
      <c r="A14" s="2"/>
      <c r="B14" s="2"/>
      <c r="C14" s="2"/>
      <c r="D14" s="368" t="s">
        <v>152</v>
      </c>
      <c r="E14" s="368"/>
      <c r="F14" s="368"/>
      <c r="G14" s="368"/>
      <c r="H14" s="368"/>
      <c r="I14" s="368"/>
      <c r="J14" s="368"/>
      <c r="K14" s="368"/>
      <c r="L14" s="368"/>
      <c r="M14" s="368"/>
      <c r="N14" s="368"/>
    </row>
    <row r="15" spans="1:14" ht="21.75" customHeight="1">
      <c r="A15" s="2"/>
      <c r="B15" s="2"/>
      <c r="C15" s="2"/>
      <c r="D15" s="9" t="s">
        <v>162</v>
      </c>
      <c r="E15" s="10"/>
      <c r="F15" s="10"/>
      <c r="G15" s="10"/>
      <c r="H15" s="10"/>
      <c r="I15" s="10"/>
      <c r="J15" s="10"/>
      <c r="K15" s="10"/>
      <c r="L15" s="10"/>
      <c r="M15" s="10"/>
      <c r="N15" s="10"/>
    </row>
    <row r="16" spans="1:14" ht="63.75" customHeight="1">
      <c r="A16" s="2"/>
      <c r="B16" s="2"/>
      <c r="C16" s="2"/>
      <c r="D16" s="368" t="s">
        <v>153</v>
      </c>
      <c r="E16" s="369"/>
      <c r="F16" s="369"/>
      <c r="G16" s="369"/>
      <c r="H16" s="369"/>
      <c r="I16" s="369"/>
      <c r="J16" s="369"/>
      <c r="K16" s="369"/>
      <c r="L16" s="369"/>
      <c r="M16" s="369"/>
      <c r="N16" s="369"/>
    </row>
    <row r="17" spans="1:14" ht="23.25" customHeight="1">
      <c r="A17" s="2"/>
      <c r="B17" s="2"/>
      <c r="C17" s="2"/>
      <c r="D17" s="9" t="s">
        <v>163</v>
      </c>
      <c r="E17" s="9"/>
      <c r="F17" s="9"/>
      <c r="G17" s="9"/>
      <c r="H17" s="9"/>
      <c r="I17" s="9"/>
      <c r="J17" s="9"/>
      <c r="K17" s="9"/>
      <c r="L17" s="9"/>
      <c r="M17" s="9"/>
      <c r="N17" s="9"/>
    </row>
    <row r="18" spans="1:14" ht="23.25" customHeight="1">
      <c r="A18" s="2"/>
      <c r="B18" s="2"/>
      <c r="C18" s="2"/>
      <c r="D18" s="368" t="s">
        <v>154</v>
      </c>
      <c r="E18" s="368"/>
      <c r="F18" s="368"/>
      <c r="G18" s="368"/>
      <c r="H18" s="368"/>
      <c r="I18" s="368"/>
      <c r="J18" s="368"/>
      <c r="K18" s="368"/>
      <c r="L18" s="368"/>
      <c r="M18" s="368"/>
      <c r="N18" s="368"/>
    </row>
    <row r="19" spans="1:14" ht="13.5">
      <c r="A19" s="2"/>
      <c r="B19" s="2"/>
      <c r="C19" s="2"/>
      <c r="D19" s="2"/>
      <c r="E19" s="2"/>
      <c r="F19" s="2"/>
      <c r="G19" s="2"/>
      <c r="H19" s="2"/>
      <c r="I19" s="2"/>
      <c r="J19" s="2"/>
      <c r="K19" s="2"/>
      <c r="L19" s="2"/>
      <c r="M19" s="2"/>
      <c r="N19" s="2"/>
    </row>
    <row r="20" spans="1:14" ht="13.5">
      <c r="A20" s="2"/>
      <c r="B20" s="2"/>
      <c r="C20" s="19" t="s">
        <v>164</v>
      </c>
      <c r="D20" s="2"/>
      <c r="E20" s="2"/>
      <c r="F20" s="2"/>
      <c r="G20" s="8"/>
      <c r="H20" s="2"/>
      <c r="I20" s="2"/>
      <c r="J20" s="2"/>
      <c r="K20" s="2"/>
      <c r="L20" s="2"/>
      <c r="M20" s="2"/>
      <c r="N20" s="2"/>
    </row>
    <row r="21" spans="2:14" ht="19.5" customHeight="1">
      <c r="B21" s="2"/>
      <c r="C21" s="2"/>
      <c r="D21" s="18" t="s">
        <v>9</v>
      </c>
      <c r="E21" s="2"/>
      <c r="F21" s="2"/>
      <c r="G21" s="2"/>
      <c r="H21" s="2"/>
      <c r="I21" s="2"/>
      <c r="J21" s="2"/>
      <c r="K21" s="2"/>
      <c r="L21" s="2"/>
      <c r="M21" s="2"/>
      <c r="N21" s="2"/>
    </row>
    <row r="22" spans="2:14" ht="34.5" customHeight="1">
      <c r="B22" s="2"/>
      <c r="C22" s="2"/>
      <c r="D22" s="368" t="s">
        <v>10</v>
      </c>
      <c r="E22" s="368"/>
      <c r="F22" s="368"/>
      <c r="G22" s="368"/>
      <c r="H22" s="368"/>
      <c r="I22" s="368"/>
      <c r="J22" s="368"/>
      <c r="K22" s="368"/>
      <c r="L22" s="368"/>
      <c r="M22" s="368"/>
      <c r="N22" s="368"/>
    </row>
    <row r="23" spans="2:14" ht="45" customHeight="1">
      <c r="B23" s="2"/>
      <c r="C23" s="2"/>
      <c r="D23" s="368" t="s">
        <v>156</v>
      </c>
      <c r="E23" s="368"/>
      <c r="F23" s="368"/>
      <c r="G23" s="368"/>
      <c r="H23" s="368"/>
      <c r="I23" s="368"/>
      <c r="J23" s="368"/>
      <c r="K23" s="368"/>
      <c r="L23" s="368"/>
      <c r="M23" s="368"/>
      <c r="N23" s="368"/>
    </row>
    <row r="24" spans="2:14" ht="9" customHeight="1">
      <c r="B24" s="2"/>
      <c r="C24" s="2"/>
      <c r="D24" s="2"/>
      <c r="E24" s="2"/>
      <c r="F24" s="2"/>
      <c r="G24" s="2"/>
      <c r="H24" s="2"/>
      <c r="I24" s="2"/>
      <c r="J24" s="2"/>
      <c r="K24" s="2"/>
      <c r="L24" s="2"/>
      <c r="M24" s="2"/>
      <c r="N24" s="2"/>
    </row>
    <row r="25" spans="2:14" ht="13.5">
      <c r="B25" s="2"/>
      <c r="C25" s="19" t="s">
        <v>11</v>
      </c>
      <c r="D25" s="2"/>
      <c r="E25" s="2"/>
      <c r="F25" s="2"/>
      <c r="G25" s="2"/>
      <c r="H25" s="2"/>
      <c r="I25" s="2"/>
      <c r="J25" s="2"/>
      <c r="K25" s="2"/>
      <c r="L25" s="2"/>
      <c r="M25" s="2"/>
      <c r="N25" s="2"/>
    </row>
    <row r="26" spans="2:14" ht="36" customHeight="1">
      <c r="B26" s="2"/>
      <c r="C26" s="2"/>
      <c r="D26" s="368" t="s">
        <v>157</v>
      </c>
      <c r="E26" s="368"/>
      <c r="F26" s="368"/>
      <c r="G26" s="368"/>
      <c r="H26" s="368"/>
      <c r="I26" s="368"/>
      <c r="J26" s="368"/>
      <c r="K26" s="368"/>
      <c r="L26" s="368"/>
      <c r="M26" s="368"/>
      <c r="N26" s="368"/>
    </row>
  </sheetData>
  <mergeCells count="11">
    <mergeCell ref="D10:N10"/>
    <mergeCell ref="D4:N4"/>
    <mergeCell ref="D22:N22"/>
    <mergeCell ref="D23:N23"/>
    <mergeCell ref="D26:N26"/>
    <mergeCell ref="D18:N18"/>
    <mergeCell ref="D8:N8"/>
    <mergeCell ref="D6:N6"/>
    <mergeCell ref="D16:N16"/>
    <mergeCell ref="D12:N12"/>
    <mergeCell ref="D14:N14"/>
  </mergeCells>
  <printOptions/>
  <pageMargins left="0.7874015748031497" right="0.7874015748031497" top="0.984251968503937" bottom="0.984251968503937" header="0.5118110236220472" footer="0.5118110236220472"/>
  <pageSetup firstPageNumber="8" useFirstPageNumber="1" horizontalDpi="600" verticalDpi="600" orientation="portrait" paperSize="9"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dimension ref="A1:AB27"/>
  <sheetViews>
    <sheetView view="pageBreakPreview" zoomScaleSheetLayoutView="100" workbookViewId="0" topLeftCell="A1">
      <pane xSplit="3" ySplit="4" topLeftCell="D11" activePane="bottomRight" state="frozen"/>
      <selection pane="topLeft" activeCell="I16" sqref="I16"/>
      <selection pane="topRight" activeCell="I16" sqref="I16"/>
      <selection pane="bottomLeft" activeCell="I16" sqref="I16"/>
      <selection pane="bottomRight" activeCell="V20" sqref="V20"/>
    </sheetView>
  </sheetViews>
  <sheetFormatPr defaultColWidth="9.00390625" defaultRowHeight="13.5"/>
  <cols>
    <col min="1" max="1" width="2.625" style="0" customWidth="1"/>
    <col min="2" max="2" width="6.25390625" style="0" customWidth="1"/>
    <col min="3" max="3" width="8.125" style="0" customWidth="1"/>
    <col min="4" max="4" width="7.00390625" style="0" customWidth="1"/>
    <col min="5" max="5" width="6.25390625" style="0" customWidth="1"/>
    <col min="6" max="7" width="5.875" style="0" customWidth="1"/>
    <col min="8" max="8" width="5.375" style="0" customWidth="1"/>
    <col min="9" max="9" width="5.25390625" style="0" customWidth="1"/>
    <col min="10" max="10" width="6.375" style="0" customWidth="1"/>
    <col min="11" max="12" width="5.875" style="0" customWidth="1"/>
    <col min="13" max="13" width="4.50390625" style="0" customWidth="1"/>
    <col min="14" max="14" width="4.375" style="0" customWidth="1"/>
    <col min="15" max="15" width="4.625" style="0" customWidth="1"/>
    <col min="16" max="16" width="4.00390625" style="0" customWidth="1"/>
    <col min="17" max="20" width="5.625" style="0" customWidth="1"/>
    <col min="21" max="21" width="5.00390625" style="0" customWidth="1"/>
    <col min="22" max="22" width="5.125" style="0" customWidth="1"/>
    <col min="23" max="23" width="5.00390625" style="0" customWidth="1"/>
    <col min="24" max="24" width="6.125" style="0" customWidth="1"/>
    <col min="25" max="25" width="6.00390625" style="0" customWidth="1"/>
    <col min="26" max="26" width="4.625" style="0" customWidth="1"/>
  </cols>
  <sheetData>
    <row r="1" spans="1:24" ht="26.25" customHeight="1" thickBot="1">
      <c r="A1" s="399" t="s">
        <v>148</v>
      </c>
      <c r="B1" s="400"/>
      <c r="C1" s="400"/>
      <c r="D1" s="400"/>
      <c r="E1" s="400"/>
      <c r="F1" s="400"/>
      <c r="G1" s="400"/>
      <c r="H1" s="400"/>
      <c r="I1" s="400"/>
      <c r="J1" s="400"/>
      <c r="K1" s="400"/>
      <c r="L1" s="400"/>
      <c r="M1" s="400"/>
      <c r="N1" s="400"/>
      <c r="O1" s="400"/>
      <c r="X1" t="s">
        <v>113</v>
      </c>
    </row>
    <row r="2" spans="1:26" ht="15.75" customHeight="1">
      <c r="A2" s="412"/>
      <c r="B2" s="410" t="s">
        <v>125</v>
      </c>
      <c r="C2" s="410" t="s">
        <v>12</v>
      </c>
      <c r="D2" s="393" t="s">
        <v>13</v>
      </c>
      <c r="E2" s="394"/>
      <c r="F2" s="395"/>
      <c r="G2" s="393" t="s">
        <v>14</v>
      </c>
      <c r="H2" s="394"/>
      <c r="I2" s="395"/>
      <c r="J2" s="393" t="s">
        <v>15</v>
      </c>
      <c r="K2" s="394"/>
      <c r="L2" s="395"/>
      <c r="M2" s="401" t="s">
        <v>16</v>
      </c>
      <c r="N2" s="402"/>
      <c r="O2" s="402"/>
      <c r="P2" s="363" t="s">
        <v>17</v>
      </c>
      <c r="Q2" s="378" t="s">
        <v>22</v>
      </c>
      <c r="R2" s="372" t="s">
        <v>18</v>
      </c>
      <c r="S2" s="372"/>
      <c r="T2" s="372"/>
      <c r="U2" s="372" t="s">
        <v>19</v>
      </c>
      <c r="V2" s="372"/>
      <c r="W2" s="372"/>
      <c r="X2" s="372" t="s">
        <v>20</v>
      </c>
      <c r="Y2" s="372" t="s">
        <v>21</v>
      </c>
      <c r="Z2" s="375" t="s">
        <v>23</v>
      </c>
    </row>
    <row r="3" spans="1:28" ht="15.75" customHeight="1">
      <c r="A3" s="413"/>
      <c r="B3" s="411"/>
      <c r="C3" s="411"/>
      <c r="D3" s="366"/>
      <c r="E3" s="367"/>
      <c r="F3" s="362"/>
      <c r="G3" s="366"/>
      <c r="H3" s="367"/>
      <c r="I3" s="362"/>
      <c r="J3" s="366"/>
      <c r="K3" s="367"/>
      <c r="L3" s="362"/>
      <c r="M3" s="403"/>
      <c r="N3" s="404"/>
      <c r="O3" s="404"/>
      <c r="P3" s="390"/>
      <c r="Q3" s="379"/>
      <c r="R3" s="373" t="s">
        <v>2</v>
      </c>
      <c r="S3" s="373" t="s">
        <v>24</v>
      </c>
      <c r="T3" s="373" t="s">
        <v>25</v>
      </c>
      <c r="U3" s="373" t="s">
        <v>2</v>
      </c>
      <c r="V3" s="390" t="s">
        <v>128</v>
      </c>
      <c r="W3" s="390" t="s">
        <v>26</v>
      </c>
      <c r="X3" s="373"/>
      <c r="Y3" s="373"/>
      <c r="Z3" s="376"/>
      <c r="AA3" s="370" t="s">
        <v>27</v>
      </c>
      <c r="AB3" s="371"/>
    </row>
    <row r="4" spans="1:28" ht="34.5" customHeight="1" thickBot="1">
      <c r="A4" s="413"/>
      <c r="B4" s="411"/>
      <c r="C4" s="411"/>
      <c r="D4" s="16" t="s">
        <v>2</v>
      </c>
      <c r="E4" s="16" t="s">
        <v>0</v>
      </c>
      <c r="F4" s="16" t="s">
        <v>1</v>
      </c>
      <c r="G4" s="16" t="s">
        <v>2</v>
      </c>
      <c r="H4" s="16" t="s">
        <v>0</v>
      </c>
      <c r="I4" s="16" t="s">
        <v>1</v>
      </c>
      <c r="J4" s="16" t="s">
        <v>2</v>
      </c>
      <c r="K4" s="16" t="s">
        <v>0</v>
      </c>
      <c r="L4" s="16" t="s">
        <v>1</v>
      </c>
      <c r="M4" s="16" t="s">
        <v>2</v>
      </c>
      <c r="N4" s="16" t="s">
        <v>0</v>
      </c>
      <c r="O4" s="17" t="s">
        <v>1</v>
      </c>
      <c r="P4" s="391"/>
      <c r="Q4" s="380"/>
      <c r="R4" s="374"/>
      <c r="S4" s="374"/>
      <c r="T4" s="374"/>
      <c r="U4" s="374"/>
      <c r="V4" s="391"/>
      <c r="W4" s="391"/>
      <c r="X4" s="374"/>
      <c r="Y4" s="374"/>
      <c r="Z4" s="377"/>
      <c r="AA4" s="20" t="s">
        <v>4</v>
      </c>
      <c r="AB4" s="20" t="s">
        <v>3</v>
      </c>
    </row>
    <row r="5" spans="1:28" ht="18.75" customHeight="1">
      <c r="A5" s="361" t="s">
        <v>28</v>
      </c>
      <c r="B5" s="21" t="s">
        <v>29</v>
      </c>
      <c r="C5" s="22">
        <f>+AA5+AB5</f>
        <v>126085000</v>
      </c>
      <c r="D5" s="23">
        <v>1089818</v>
      </c>
      <c r="E5" s="23">
        <v>559847</v>
      </c>
      <c r="F5" s="23">
        <v>529971</v>
      </c>
      <c r="G5" s="24">
        <v>105164</v>
      </c>
      <c r="H5" s="24">
        <v>47856</v>
      </c>
      <c r="I5" s="24">
        <v>57308</v>
      </c>
      <c r="J5" s="23">
        <v>1108334</v>
      </c>
      <c r="K5" s="23">
        <v>592784</v>
      </c>
      <c r="L5" s="23">
        <v>515550</v>
      </c>
      <c r="M5" s="23">
        <v>2828</v>
      </c>
      <c r="N5" s="23">
        <v>1534</v>
      </c>
      <c r="O5" s="23">
        <v>1294</v>
      </c>
      <c r="P5" s="23">
        <v>1434</v>
      </c>
      <c r="Q5" s="225">
        <v>-18516</v>
      </c>
      <c r="R5" s="25">
        <v>29313</v>
      </c>
      <c r="S5" s="26">
        <v>13107</v>
      </c>
      <c r="T5" s="26">
        <v>16206</v>
      </c>
      <c r="U5" s="26">
        <v>4906</v>
      </c>
      <c r="V5" s="26">
        <v>3854</v>
      </c>
      <c r="W5" s="26">
        <v>1052</v>
      </c>
      <c r="X5" s="26">
        <v>719822</v>
      </c>
      <c r="Y5" s="26">
        <v>254832</v>
      </c>
      <c r="Z5" s="386"/>
      <c r="AA5" s="27">
        <v>61511000</v>
      </c>
      <c r="AB5" s="27">
        <v>64574000</v>
      </c>
    </row>
    <row r="6" spans="1:28" ht="18.75" customHeight="1" thickBot="1">
      <c r="A6" s="396"/>
      <c r="B6" s="28" t="s">
        <v>6</v>
      </c>
      <c r="C6" s="29">
        <f>+AA6+AB6</f>
        <v>1869307</v>
      </c>
      <c r="D6" s="30">
        <v>15716</v>
      </c>
      <c r="E6" s="30">
        <v>8038</v>
      </c>
      <c r="F6" s="30">
        <v>7678</v>
      </c>
      <c r="G6" s="30">
        <v>1449</v>
      </c>
      <c r="H6" s="30">
        <v>647</v>
      </c>
      <c r="I6" s="30">
        <v>802</v>
      </c>
      <c r="J6" s="31">
        <v>17141</v>
      </c>
      <c r="K6" s="30">
        <v>8892</v>
      </c>
      <c r="L6" s="30">
        <v>8249</v>
      </c>
      <c r="M6" s="30">
        <v>59</v>
      </c>
      <c r="N6" s="30">
        <v>31</v>
      </c>
      <c r="O6" s="30">
        <v>28</v>
      </c>
      <c r="P6" s="32">
        <v>26</v>
      </c>
      <c r="Q6" s="226">
        <v>-1425</v>
      </c>
      <c r="R6" s="33">
        <v>363</v>
      </c>
      <c r="S6" s="34">
        <v>172</v>
      </c>
      <c r="T6" s="34">
        <v>191</v>
      </c>
      <c r="U6" s="34">
        <v>70</v>
      </c>
      <c r="V6" s="34">
        <v>54</v>
      </c>
      <c r="W6" s="34">
        <v>16</v>
      </c>
      <c r="X6" s="35">
        <v>9919</v>
      </c>
      <c r="Y6" s="35">
        <v>3377</v>
      </c>
      <c r="Z6" s="387"/>
      <c r="AA6">
        <v>910282</v>
      </c>
      <c r="AB6">
        <v>959025</v>
      </c>
    </row>
    <row r="7" spans="1:28" ht="18.75" customHeight="1" thickBot="1" thickTop="1">
      <c r="A7" s="396"/>
      <c r="B7" s="36" t="s">
        <v>5</v>
      </c>
      <c r="C7" s="37">
        <f>+AA7+AB7</f>
        <v>219830</v>
      </c>
      <c r="D7" s="38">
        <v>1837</v>
      </c>
      <c r="E7" s="38">
        <v>944</v>
      </c>
      <c r="F7" s="38">
        <v>893</v>
      </c>
      <c r="G7" s="38">
        <v>187</v>
      </c>
      <c r="H7" s="38">
        <v>78</v>
      </c>
      <c r="I7" s="38">
        <v>109</v>
      </c>
      <c r="J7" s="38">
        <v>1783</v>
      </c>
      <c r="K7" s="38">
        <v>999</v>
      </c>
      <c r="L7" s="38">
        <v>784</v>
      </c>
      <c r="M7" s="38">
        <v>8</v>
      </c>
      <c r="N7" s="38">
        <v>3</v>
      </c>
      <c r="O7" s="38">
        <v>5</v>
      </c>
      <c r="P7" s="39">
        <v>3</v>
      </c>
      <c r="Q7" s="227">
        <v>54</v>
      </c>
      <c r="R7" s="40">
        <v>31</v>
      </c>
      <c r="S7" s="41">
        <v>14</v>
      </c>
      <c r="T7" s="41">
        <v>17</v>
      </c>
      <c r="U7" s="41">
        <v>5</v>
      </c>
      <c r="V7" s="41">
        <v>3</v>
      </c>
      <c r="W7" s="41">
        <v>2</v>
      </c>
      <c r="X7" s="41">
        <v>1122</v>
      </c>
      <c r="Y7" s="41">
        <v>315</v>
      </c>
      <c r="Z7" s="387"/>
      <c r="AA7">
        <v>108810</v>
      </c>
      <c r="AB7">
        <v>111020</v>
      </c>
    </row>
    <row r="8" spans="1:28" ht="18.75" customHeight="1" thickTop="1">
      <c r="A8" s="396"/>
      <c r="B8" s="42" t="s">
        <v>129</v>
      </c>
      <c r="C8" s="43">
        <f>+AA8+AB8</f>
        <v>140554</v>
      </c>
      <c r="D8" s="44">
        <v>1263</v>
      </c>
      <c r="E8" s="44">
        <v>646</v>
      </c>
      <c r="F8" s="44">
        <v>617</v>
      </c>
      <c r="G8" s="44">
        <v>126</v>
      </c>
      <c r="H8" s="44">
        <v>50</v>
      </c>
      <c r="I8" s="44">
        <v>76</v>
      </c>
      <c r="J8" s="44">
        <v>1073</v>
      </c>
      <c r="K8" s="44">
        <v>613</v>
      </c>
      <c r="L8" s="44">
        <v>460</v>
      </c>
      <c r="M8" s="44">
        <v>3</v>
      </c>
      <c r="N8" s="44">
        <v>1</v>
      </c>
      <c r="O8" s="44">
        <v>2</v>
      </c>
      <c r="P8" s="45">
        <v>2</v>
      </c>
      <c r="Q8" s="228">
        <v>190</v>
      </c>
      <c r="R8" s="46">
        <v>20</v>
      </c>
      <c r="S8" s="47">
        <v>10</v>
      </c>
      <c r="T8" s="47">
        <v>10</v>
      </c>
      <c r="U8" s="47">
        <v>3</v>
      </c>
      <c r="V8" s="47">
        <v>2</v>
      </c>
      <c r="W8" s="47">
        <v>1</v>
      </c>
      <c r="X8" s="47">
        <v>746</v>
      </c>
      <c r="Y8" s="47">
        <v>202</v>
      </c>
      <c r="Z8" s="387"/>
      <c r="AA8">
        <v>69028</v>
      </c>
      <c r="AB8">
        <v>71526</v>
      </c>
    </row>
    <row r="9" spans="1:28" ht="18.75" customHeight="1">
      <c r="A9" s="396"/>
      <c r="B9" s="239" t="s">
        <v>130</v>
      </c>
      <c r="C9" s="240">
        <f aca="true" t="shared" si="0" ref="C9:C14">+AA9+AB9</f>
        <v>46625</v>
      </c>
      <c r="D9" s="241">
        <v>368</v>
      </c>
      <c r="E9" s="241">
        <v>198</v>
      </c>
      <c r="F9" s="241">
        <v>170</v>
      </c>
      <c r="G9" s="241">
        <v>43</v>
      </c>
      <c r="H9" s="241">
        <v>23</v>
      </c>
      <c r="I9" s="241">
        <v>20</v>
      </c>
      <c r="J9" s="241">
        <v>492</v>
      </c>
      <c r="K9" s="241">
        <v>260</v>
      </c>
      <c r="L9" s="241">
        <v>232</v>
      </c>
      <c r="M9" s="241">
        <v>4</v>
      </c>
      <c r="N9" s="241">
        <v>1</v>
      </c>
      <c r="O9" s="241">
        <v>3</v>
      </c>
      <c r="P9" s="242">
        <v>1</v>
      </c>
      <c r="Q9" s="243">
        <v>-124</v>
      </c>
      <c r="R9" s="244">
        <v>4</v>
      </c>
      <c r="S9" s="245">
        <v>2</v>
      </c>
      <c r="T9" s="245">
        <v>2</v>
      </c>
      <c r="U9" s="245">
        <v>2</v>
      </c>
      <c r="V9" s="245">
        <v>1</v>
      </c>
      <c r="W9" s="245">
        <v>1</v>
      </c>
      <c r="X9" s="245">
        <v>233</v>
      </c>
      <c r="Y9" s="246">
        <v>65</v>
      </c>
      <c r="Z9" s="387"/>
      <c r="AA9">
        <v>23698</v>
      </c>
      <c r="AB9">
        <v>22927</v>
      </c>
    </row>
    <row r="10" spans="1:28" ht="18.75" customHeight="1">
      <c r="A10" s="396"/>
      <c r="B10" s="238" t="s">
        <v>131</v>
      </c>
      <c r="C10" s="43">
        <f t="shared" si="0"/>
        <v>6848</v>
      </c>
      <c r="D10" s="44">
        <v>36</v>
      </c>
      <c r="E10" s="44">
        <v>19</v>
      </c>
      <c r="F10" s="44">
        <v>17</v>
      </c>
      <c r="G10" s="44">
        <v>4</v>
      </c>
      <c r="H10" s="44">
        <v>1</v>
      </c>
      <c r="I10" s="44">
        <v>3</v>
      </c>
      <c r="J10" s="44">
        <v>58</v>
      </c>
      <c r="K10" s="44">
        <v>31</v>
      </c>
      <c r="L10" s="44">
        <v>27</v>
      </c>
      <c r="M10" s="44">
        <v>0</v>
      </c>
      <c r="N10" s="44">
        <v>0</v>
      </c>
      <c r="O10" s="44">
        <v>0</v>
      </c>
      <c r="P10" s="45">
        <v>0</v>
      </c>
      <c r="Q10" s="228">
        <v>-22</v>
      </c>
      <c r="R10" s="46">
        <v>2</v>
      </c>
      <c r="S10" s="47">
        <v>1</v>
      </c>
      <c r="T10" s="47">
        <v>1</v>
      </c>
      <c r="U10" s="47">
        <v>0</v>
      </c>
      <c r="V10" s="47">
        <v>0</v>
      </c>
      <c r="W10" s="47">
        <v>0</v>
      </c>
      <c r="X10" s="47">
        <v>32</v>
      </c>
      <c r="Y10" s="47">
        <v>9</v>
      </c>
      <c r="Z10" s="387"/>
      <c r="AA10">
        <v>3434</v>
      </c>
      <c r="AB10">
        <v>3414</v>
      </c>
    </row>
    <row r="11" spans="1:28" ht="18.75" customHeight="1">
      <c r="A11" s="396"/>
      <c r="B11" s="249" t="s">
        <v>132</v>
      </c>
      <c r="C11" s="274">
        <f t="shared" si="0"/>
        <v>25803</v>
      </c>
      <c r="D11" s="275">
        <v>170</v>
      </c>
      <c r="E11" s="275">
        <v>81</v>
      </c>
      <c r="F11" s="275">
        <v>89</v>
      </c>
      <c r="G11" s="275">
        <v>14</v>
      </c>
      <c r="H11" s="275">
        <v>4</v>
      </c>
      <c r="I11" s="275">
        <v>10</v>
      </c>
      <c r="J11" s="275">
        <v>160</v>
      </c>
      <c r="K11" s="275">
        <v>95</v>
      </c>
      <c r="L11" s="275">
        <v>65</v>
      </c>
      <c r="M11" s="275">
        <v>1</v>
      </c>
      <c r="N11" s="275">
        <v>1</v>
      </c>
      <c r="O11" s="275">
        <v>0</v>
      </c>
      <c r="P11" s="276">
        <v>0</v>
      </c>
      <c r="Q11" s="277">
        <v>10</v>
      </c>
      <c r="R11" s="278">
        <v>5</v>
      </c>
      <c r="S11" s="279">
        <v>1</v>
      </c>
      <c r="T11" s="279">
        <v>4</v>
      </c>
      <c r="U11" s="279">
        <v>0</v>
      </c>
      <c r="V11" s="279">
        <v>0</v>
      </c>
      <c r="W11" s="279">
        <v>0</v>
      </c>
      <c r="X11" s="279">
        <v>111</v>
      </c>
      <c r="Y11" s="280">
        <v>39</v>
      </c>
      <c r="Z11" s="387"/>
      <c r="AA11">
        <v>12650</v>
      </c>
      <c r="AB11">
        <v>13153</v>
      </c>
    </row>
    <row r="12" spans="1:28" ht="18.75" customHeight="1">
      <c r="A12" s="397"/>
      <c r="B12" s="252" t="s">
        <v>133</v>
      </c>
      <c r="C12" s="287">
        <f t="shared" si="0"/>
        <v>39576</v>
      </c>
      <c r="D12" s="288">
        <v>354</v>
      </c>
      <c r="E12" s="288">
        <v>166</v>
      </c>
      <c r="F12" s="288">
        <v>188</v>
      </c>
      <c r="G12" s="288">
        <v>33</v>
      </c>
      <c r="H12" s="288">
        <v>9</v>
      </c>
      <c r="I12" s="288">
        <v>24</v>
      </c>
      <c r="J12" s="288">
        <v>326</v>
      </c>
      <c r="K12" s="288">
        <v>164</v>
      </c>
      <c r="L12" s="288">
        <v>162</v>
      </c>
      <c r="M12" s="288">
        <v>1</v>
      </c>
      <c r="N12" s="288">
        <v>0</v>
      </c>
      <c r="O12" s="288">
        <v>1</v>
      </c>
      <c r="P12" s="289">
        <v>0</v>
      </c>
      <c r="Q12" s="290">
        <v>28</v>
      </c>
      <c r="R12" s="291">
        <v>4</v>
      </c>
      <c r="S12" s="292">
        <v>0</v>
      </c>
      <c r="T12" s="292">
        <v>4</v>
      </c>
      <c r="U12" s="292">
        <v>0</v>
      </c>
      <c r="V12" s="292">
        <v>0</v>
      </c>
      <c r="W12" s="292">
        <v>0</v>
      </c>
      <c r="X12" s="292">
        <v>181</v>
      </c>
      <c r="Y12" s="293">
        <v>64</v>
      </c>
      <c r="Z12" s="388"/>
      <c r="AA12">
        <v>19345</v>
      </c>
      <c r="AB12">
        <v>20231</v>
      </c>
    </row>
    <row r="13" spans="1:28" ht="18.75" customHeight="1">
      <c r="A13" s="397"/>
      <c r="B13" s="258" t="s">
        <v>134</v>
      </c>
      <c r="C13" s="43">
        <f t="shared" si="0"/>
        <v>8347</v>
      </c>
      <c r="D13" s="44">
        <v>106</v>
      </c>
      <c r="E13" s="44">
        <v>58</v>
      </c>
      <c r="F13" s="44">
        <v>48</v>
      </c>
      <c r="G13" s="44">
        <v>11</v>
      </c>
      <c r="H13" s="44">
        <v>7</v>
      </c>
      <c r="I13" s="44">
        <v>4</v>
      </c>
      <c r="J13" s="44">
        <v>63</v>
      </c>
      <c r="K13" s="44">
        <v>35</v>
      </c>
      <c r="L13" s="44">
        <v>28</v>
      </c>
      <c r="M13" s="44">
        <v>0</v>
      </c>
      <c r="N13" s="44">
        <v>0</v>
      </c>
      <c r="O13" s="44">
        <v>0</v>
      </c>
      <c r="P13" s="45">
        <v>0</v>
      </c>
      <c r="Q13" s="228">
        <v>43</v>
      </c>
      <c r="R13" s="46">
        <v>2</v>
      </c>
      <c r="S13" s="47">
        <v>1</v>
      </c>
      <c r="T13" s="47">
        <v>1</v>
      </c>
      <c r="U13" s="47">
        <v>1</v>
      </c>
      <c r="V13" s="47">
        <v>1</v>
      </c>
      <c r="W13" s="47">
        <v>0</v>
      </c>
      <c r="X13" s="47">
        <v>48</v>
      </c>
      <c r="Y13" s="294">
        <v>9</v>
      </c>
      <c r="Z13" s="388"/>
      <c r="AA13">
        <v>4155</v>
      </c>
      <c r="AB13">
        <v>4192</v>
      </c>
    </row>
    <row r="14" spans="1:28" ht="18.75" customHeight="1" thickBot="1">
      <c r="A14" s="398"/>
      <c r="B14" s="295" t="s">
        <v>135</v>
      </c>
      <c r="C14" s="48">
        <f t="shared" si="0"/>
        <v>13245</v>
      </c>
      <c r="D14" s="49">
        <v>156</v>
      </c>
      <c r="E14" s="49">
        <v>76</v>
      </c>
      <c r="F14" s="49">
        <v>80</v>
      </c>
      <c r="G14" s="49">
        <v>15</v>
      </c>
      <c r="H14" s="49">
        <v>7</v>
      </c>
      <c r="I14" s="49">
        <v>8</v>
      </c>
      <c r="J14" s="49">
        <v>101</v>
      </c>
      <c r="K14" s="49">
        <v>54</v>
      </c>
      <c r="L14" s="49">
        <v>47</v>
      </c>
      <c r="M14" s="49">
        <v>0</v>
      </c>
      <c r="N14" s="49">
        <v>0</v>
      </c>
      <c r="O14" s="49">
        <v>0</v>
      </c>
      <c r="P14" s="50">
        <v>0</v>
      </c>
      <c r="Q14" s="229">
        <v>55</v>
      </c>
      <c r="R14" s="51">
        <v>6</v>
      </c>
      <c r="S14" s="52">
        <v>5</v>
      </c>
      <c r="T14" s="52">
        <v>1</v>
      </c>
      <c r="U14" s="52">
        <v>0</v>
      </c>
      <c r="V14" s="52">
        <v>0</v>
      </c>
      <c r="W14" s="52">
        <v>0</v>
      </c>
      <c r="X14" s="52">
        <v>110</v>
      </c>
      <c r="Y14" s="296">
        <v>33</v>
      </c>
      <c r="Z14" s="389"/>
      <c r="AA14">
        <v>6574</v>
      </c>
      <c r="AB14">
        <v>6671</v>
      </c>
    </row>
    <row r="15" spans="1:26" ht="18.75" customHeight="1">
      <c r="A15" s="405" t="s">
        <v>30</v>
      </c>
      <c r="B15" s="281" t="s">
        <v>29</v>
      </c>
      <c r="C15" s="392"/>
      <c r="D15" s="282">
        <f aca="true" t="shared" si="1" ref="D15:D24">+D5/C5*1000</f>
        <v>8.643518261490264</v>
      </c>
      <c r="E15" s="282">
        <f aca="true" t="shared" si="2" ref="E15:F18">+E5/AA5*1000</f>
        <v>9.101575327990115</v>
      </c>
      <c r="F15" s="282">
        <f t="shared" si="2"/>
        <v>8.207188651779353</v>
      </c>
      <c r="G15" s="282">
        <f aca="true" t="shared" si="3" ref="G15:I18">+G5/D5*1000</f>
        <v>96.49684626240344</v>
      </c>
      <c r="H15" s="282">
        <f t="shared" si="3"/>
        <v>85.48049735016889</v>
      </c>
      <c r="I15" s="282">
        <f t="shared" si="3"/>
        <v>108.13421866479486</v>
      </c>
      <c r="J15" s="282">
        <f aca="true" t="shared" si="4" ref="J15:J24">+J5/C5*1000</f>
        <v>8.790371574731331</v>
      </c>
      <c r="K15" s="282">
        <f aca="true" t="shared" si="5" ref="K15:K24">+K5/AA5*1000</f>
        <v>9.637040529336216</v>
      </c>
      <c r="L15" s="282">
        <f aca="true" t="shared" si="6" ref="L15:L24">+L5/AB5*1000</f>
        <v>7.983863474463407</v>
      </c>
      <c r="M15" s="282">
        <f aca="true" t="shared" si="7" ref="M15:M24">+M5/D5*1000</f>
        <v>2.594928694515965</v>
      </c>
      <c r="N15" s="282">
        <f aca="true" t="shared" si="8" ref="N15:N24">+N5/E5*1000</f>
        <v>2.7400343308082387</v>
      </c>
      <c r="O15" s="282">
        <f aca="true" t="shared" si="9" ref="O15:O24">+O5/F5*1000</f>
        <v>2.4416430332980483</v>
      </c>
      <c r="P15" s="282">
        <f aca="true" t="shared" si="10" ref="P15:P24">+P5/D5*1000</f>
        <v>1.3158160353380106</v>
      </c>
      <c r="Q15" s="283">
        <f aca="true" t="shared" si="11" ref="Q15:Q24">+Q5/C5*1000</f>
        <v>-0.14685331324106754</v>
      </c>
      <c r="R15" s="284">
        <f aca="true" t="shared" si="12" ref="R15:R24">+R5/(D5+R5)*1000</f>
        <v>26.192644114049205</v>
      </c>
      <c r="S15" s="285">
        <f aca="true" t="shared" si="13" ref="S15:S24">+S5/(D5+R5)*1000</f>
        <v>11.711765646738407</v>
      </c>
      <c r="T15" s="285">
        <f aca="true" t="shared" si="14" ref="T15:T24">+T5/(D5+R5)*1000</f>
        <v>14.480878467310797</v>
      </c>
      <c r="U15" s="285">
        <f aca="true" t="shared" si="15" ref="U15:U24">+U5/(D5+V5)*1000</f>
        <v>4.4858056163090945</v>
      </c>
      <c r="V15" s="285">
        <f aca="true" t="shared" si="16" ref="V15:V24">+V5/(D5+V5)*1000</f>
        <v>3.5239084478710256</v>
      </c>
      <c r="W15" s="285">
        <f aca="true" t="shared" si="17" ref="W15:W24">+W5/(D5+V5)*1000</f>
        <v>0.9618971684380693</v>
      </c>
      <c r="X15" s="285">
        <f aca="true" t="shared" si="18" ref="X15:X24">+X5/C5*1000</f>
        <v>5.709021691715906</v>
      </c>
      <c r="Y15" s="286">
        <f aca="true" t="shared" si="19" ref="Y15:Y24">+Y5/C5*1000</f>
        <v>2.021112741404608</v>
      </c>
      <c r="Z15" s="53">
        <v>1.34</v>
      </c>
    </row>
    <row r="16" spans="1:26" ht="18.75" customHeight="1" thickBot="1">
      <c r="A16" s="405"/>
      <c r="B16" s="28" t="s">
        <v>6</v>
      </c>
      <c r="C16" s="392"/>
      <c r="D16" s="54">
        <f t="shared" si="1"/>
        <v>8.407393756081799</v>
      </c>
      <c r="E16" s="54">
        <f t="shared" si="2"/>
        <v>8.830230631826181</v>
      </c>
      <c r="F16" s="54">
        <f t="shared" si="2"/>
        <v>8.006047808972655</v>
      </c>
      <c r="G16" s="54">
        <f t="shared" si="3"/>
        <v>92.19903283278187</v>
      </c>
      <c r="H16" s="54">
        <f t="shared" si="3"/>
        <v>80.49265986563822</v>
      </c>
      <c r="I16" s="54">
        <f t="shared" si="3"/>
        <v>104.45428497004427</v>
      </c>
      <c r="J16" s="54">
        <f t="shared" si="4"/>
        <v>9.169708346462086</v>
      </c>
      <c r="K16" s="54">
        <f t="shared" si="5"/>
        <v>9.768401440432745</v>
      </c>
      <c r="L16" s="54">
        <f t="shared" si="6"/>
        <v>8.601444175073643</v>
      </c>
      <c r="M16" s="54">
        <f t="shared" si="7"/>
        <v>3.754135912445915</v>
      </c>
      <c r="N16" s="54">
        <f t="shared" si="8"/>
        <v>3.856680766359791</v>
      </c>
      <c r="O16" s="54">
        <f t="shared" si="9"/>
        <v>3.6467830164105237</v>
      </c>
      <c r="P16" s="54">
        <f t="shared" si="10"/>
        <v>1.6543649783659964</v>
      </c>
      <c r="Q16" s="230">
        <f t="shared" si="11"/>
        <v>-0.7623145903802853</v>
      </c>
      <c r="R16" s="55">
        <f t="shared" si="12"/>
        <v>22.576030847689534</v>
      </c>
      <c r="S16" s="56">
        <f t="shared" si="13"/>
        <v>10.69718266061322</v>
      </c>
      <c r="T16" s="56">
        <f t="shared" si="14"/>
        <v>11.87884818707631</v>
      </c>
      <c r="U16" s="56">
        <f t="shared" si="15"/>
        <v>4.438807863031071</v>
      </c>
      <c r="V16" s="56">
        <f t="shared" si="16"/>
        <v>3.4242232086239697</v>
      </c>
      <c r="W16" s="56">
        <f t="shared" si="17"/>
        <v>1.014584654407102</v>
      </c>
      <c r="X16" s="56">
        <f t="shared" si="18"/>
        <v>5.30624450665407</v>
      </c>
      <c r="Y16" s="57">
        <f t="shared" si="19"/>
        <v>1.806551839799455</v>
      </c>
      <c r="Z16" s="58">
        <v>1.37</v>
      </c>
    </row>
    <row r="17" spans="1:26" ht="18.75" customHeight="1" thickBot="1" thickTop="1">
      <c r="A17" s="405"/>
      <c r="B17" s="36" t="s">
        <v>5</v>
      </c>
      <c r="C17" s="392"/>
      <c r="D17" s="59">
        <f t="shared" si="1"/>
        <v>8.35645726243006</v>
      </c>
      <c r="E17" s="59">
        <f t="shared" si="2"/>
        <v>8.675673191802224</v>
      </c>
      <c r="F17" s="59">
        <f t="shared" si="2"/>
        <v>8.04359574851378</v>
      </c>
      <c r="G17" s="59">
        <f t="shared" si="3"/>
        <v>101.79640718562874</v>
      </c>
      <c r="H17" s="59">
        <f t="shared" si="3"/>
        <v>82.62711864406779</v>
      </c>
      <c r="I17" s="59">
        <f t="shared" si="3"/>
        <v>122.06047032474804</v>
      </c>
      <c r="J17" s="59">
        <f t="shared" si="4"/>
        <v>8.110812900877951</v>
      </c>
      <c r="K17" s="59">
        <f t="shared" si="5"/>
        <v>9.181141439205955</v>
      </c>
      <c r="L17" s="59">
        <f t="shared" si="6"/>
        <v>7.061790668348046</v>
      </c>
      <c r="M17" s="59">
        <f t="shared" si="7"/>
        <v>4.354926510615134</v>
      </c>
      <c r="N17" s="59">
        <f t="shared" si="8"/>
        <v>3.1779661016949157</v>
      </c>
      <c r="O17" s="59">
        <f t="shared" si="9"/>
        <v>5.599104143337066</v>
      </c>
      <c r="P17" s="59">
        <f t="shared" si="10"/>
        <v>1.633097441480675</v>
      </c>
      <c r="Q17" s="231">
        <f t="shared" si="11"/>
        <v>0.24564436155210845</v>
      </c>
      <c r="R17" s="60">
        <f t="shared" si="12"/>
        <v>16.595289079229122</v>
      </c>
      <c r="S17" s="61">
        <f t="shared" si="13"/>
        <v>7.494646680942185</v>
      </c>
      <c r="T17" s="61">
        <f t="shared" si="14"/>
        <v>9.100642398286936</v>
      </c>
      <c r="U17" s="61">
        <f t="shared" si="15"/>
        <v>2.717391304347826</v>
      </c>
      <c r="V17" s="61">
        <f t="shared" si="16"/>
        <v>1.6304347826086956</v>
      </c>
      <c r="W17" s="61">
        <f t="shared" si="17"/>
        <v>1.0869565217391304</v>
      </c>
      <c r="X17" s="61">
        <f t="shared" si="18"/>
        <v>5.103943956693809</v>
      </c>
      <c r="Y17" s="62">
        <f t="shared" si="19"/>
        <v>1.4329254423872995</v>
      </c>
      <c r="Z17" s="63">
        <v>1.29</v>
      </c>
    </row>
    <row r="18" spans="1:26" ht="18.75" customHeight="1" thickTop="1">
      <c r="A18" s="405"/>
      <c r="B18" s="42" t="s">
        <v>129</v>
      </c>
      <c r="C18" s="392"/>
      <c r="D18" s="64">
        <f t="shared" si="1"/>
        <v>8.985870199353984</v>
      </c>
      <c r="E18" s="64">
        <f t="shared" si="2"/>
        <v>9.358521179811092</v>
      </c>
      <c r="F18" s="64">
        <f t="shared" si="2"/>
        <v>8.626233817073512</v>
      </c>
      <c r="G18" s="64">
        <f t="shared" si="3"/>
        <v>99.7624703087886</v>
      </c>
      <c r="H18" s="64">
        <f t="shared" si="3"/>
        <v>77.39938080495357</v>
      </c>
      <c r="I18" s="64">
        <f t="shared" si="3"/>
        <v>123.17666126418152</v>
      </c>
      <c r="J18" s="64">
        <f t="shared" si="4"/>
        <v>7.634076582665737</v>
      </c>
      <c r="K18" s="64">
        <f t="shared" si="5"/>
        <v>8.880454308396592</v>
      </c>
      <c r="L18" s="64">
        <f t="shared" si="6"/>
        <v>6.431227805273607</v>
      </c>
      <c r="M18" s="64">
        <f t="shared" si="7"/>
        <v>2.375296912114014</v>
      </c>
      <c r="N18" s="64">
        <f t="shared" si="8"/>
        <v>1.5479876160990713</v>
      </c>
      <c r="O18" s="64">
        <f t="shared" si="9"/>
        <v>3.2414910858995136</v>
      </c>
      <c r="P18" s="64">
        <f t="shared" si="10"/>
        <v>1.5835312747426762</v>
      </c>
      <c r="Q18" s="232">
        <f t="shared" si="11"/>
        <v>1.351793616688248</v>
      </c>
      <c r="R18" s="65">
        <f t="shared" si="12"/>
        <v>15.58846453624318</v>
      </c>
      <c r="S18" s="66">
        <f t="shared" si="13"/>
        <v>7.79423226812159</v>
      </c>
      <c r="T18" s="66">
        <f t="shared" si="14"/>
        <v>7.79423226812159</v>
      </c>
      <c r="U18" s="66">
        <f t="shared" si="15"/>
        <v>2.3715415019762847</v>
      </c>
      <c r="V18" s="66">
        <f t="shared" si="16"/>
        <v>1.5810276679841897</v>
      </c>
      <c r="W18" s="66">
        <f t="shared" si="17"/>
        <v>0.7905138339920948</v>
      </c>
      <c r="X18" s="66">
        <f t="shared" si="18"/>
        <v>5.3075686213128055</v>
      </c>
      <c r="Y18" s="67">
        <f t="shared" si="19"/>
        <v>1.4371700556369793</v>
      </c>
      <c r="Z18" s="68">
        <v>1.33</v>
      </c>
    </row>
    <row r="19" spans="1:26" ht="18.75" customHeight="1">
      <c r="A19" s="405"/>
      <c r="B19" s="239" t="s">
        <v>130</v>
      </c>
      <c r="C19" s="392"/>
      <c r="D19" s="247">
        <f t="shared" si="1"/>
        <v>7.892761394101876</v>
      </c>
      <c r="E19" s="247">
        <f aca="true" t="shared" si="20" ref="E19:F24">+E9/AA9*1000</f>
        <v>8.355135454468732</v>
      </c>
      <c r="F19" s="247">
        <f t="shared" si="20"/>
        <v>7.4148384001395735</v>
      </c>
      <c r="G19" s="247">
        <f aca="true" t="shared" si="21" ref="G19:I24">+G9/D9*1000</f>
        <v>116.84782608695653</v>
      </c>
      <c r="H19" s="247">
        <f t="shared" si="21"/>
        <v>116.16161616161617</v>
      </c>
      <c r="I19" s="247">
        <f t="shared" si="21"/>
        <v>117.6470588235294</v>
      </c>
      <c r="J19" s="247">
        <f t="shared" si="4"/>
        <v>10.552278820375335</v>
      </c>
      <c r="K19" s="247">
        <f t="shared" si="5"/>
        <v>10.971389990716515</v>
      </c>
      <c r="L19" s="247">
        <f t="shared" si="6"/>
        <v>10.119073581366948</v>
      </c>
      <c r="M19" s="247">
        <f t="shared" si="7"/>
        <v>10.869565217391305</v>
      </c>
      <c r="N19" s="247">
        <f t="shared" si="8"/>
        <v>5.050505050505051</v>
      </c>
      <c r="O19" s="247">
        <f t="shared" si="9"/>
        <v>17.647058823529413</v>
      </c>
      <c r="P19" s="247">
        <f t="shared" si="10"/>
        <v>2.717391304347826</v>
      </c>
      <c r="Q19" s="270">
        <f t="shared" si="11"/>
        <v>-2.6595174262734584</v>
      </c>
      <c r="R19" s="271">
        <f t="shared" si="12"/>
        <v>10.752688172043012</v>
      </c>
      <c r="S19" s="272">
        <f t="shared" si="13"/>
        <v>5.376344086021506</v>
      </c>
      <c r="T19" s="272">
        <f t="shared" si="14"/>
        <v>5.376344086021506</v>
      </c>
      <c r="U19" s="272">
        <f t="shared" si="15"/>
        <v>5.420054200542006</v>
      </c>
      <c r="V19" s="272">
        <f t="shared" si="16"/>
        <v>2.710027100271003</v>
      </c>
      <c r="W19" s="272">
        <f t="shared" si="17"/>
        <v>2.710027100271003</v>
      </c>
      <c r="X19" s="272">
        <f t="shared" si="18"/>
        <v>4.997319034852547</v>
      </c>
      <c r="Y19" s="273">
        <f t="shared" si="19"/>
        <v>1.3941018766756033</v>
      </c>
      <c r="Z19" s="248">
        <v>1.36</v>
      </c>
    </row>
    <row r="20" spans="1:26" ht="18.75" customHeight="1">
      <c r="A20" s="405"/>
      <c r="B20" s="238" t="s">
        <v>131</v>
      </c>
      <c r="C20" s="392"/>
      <c r="D20" s="247">
        <f t="shared" si="1"/>
        <v>5.257009345794392</v>
      </c>
      <c r="E20" s="247">
        <f t="shared" si="20"/>
        <v>5.53290623179965</v>
      </c>
      <c r="F20" s="247">
        <f t="shared" si="20"/>
        <v>4.979496192149971</v>
      </c>
      <c r="G20" s="247">
        <f t="shared" si="21"/>
        <v>111.1111111111111</v>
      </c>
      <c r="H20" s="247">
        <f t="shared" si="21"/>
        <v>52.63157894736842</v>
      </c>
      <c r="I20" s="247">
        <f t="shared" si="21"/>
        <v>176.47058823529412</v>
      </c>
      <c r="J20" s="247">
        <f t="shared" si="4"/>
        <v>8.469626168224298</v>
      </c>
      <c r="K20" s="247">
        <f t="shared" si="5"/>
        <v>9.02737332556785</v>
      </c>
      <c r="L20" s="247">
        <f t="shared" si="6"/>
        <v>7.9086115992970125</v>
      </c>
      <c r="M20" s="247">
        <f t="shared" si="7"/>
        <v>0</v>
      </c>
      <c r="N20" s="247">
        <f t="shared" si="8"/>
        <v>0</v>
      </c>
      <c r="O20" s="247">
        <f t="shared" si="9"/>
        <v>0</v>
      </c>
      <c r="P20" s="247">
        <f t="shared" si="10"/>
        <v>0</v>
      </c>
      <c r="Q20" s="270">
        <f t="shared" si="11"/>
        <v>-3.2126168224299065</v>
      </c>
      <c r="R20" s="271">
        <f t="shared" si="12"/>
        <v>52.63157894736842</v>
      </c>
      <c r="S20" s="272">
        <f t="shared" si="13"/>
        <v>26.31578947368421</v>
      </c>
      <c r="T20" s="272">
        <f t="shared" si="14"/>
        <v>26.31578947368421</v>
      </c>
      <c r="U20" s="272">
        <f t="shared" si="15"/>
        <v>0</v>
      </c>
      <c r="V20" s="272">
        <f t="shared" si="16"/>
        <v>0</v>
      </c>
      <c r="W20" s="272">
        <f t="shared" si="17"/>
        <v>0</v>
      </c>
      <c r="X20" s="272">
        <f t="shared" si="18"/>
        <v>4.672897196261682</v>
      </c>
      <c r="Y20" s="273">
        <f t="shared" si="19"/>
        <v>1.314252336448598</v>
      </c>
      <c r="Z20" s="248">
        <v>0.97</v>
      </c>
    </row>
    <row r="21" spans="1:26" ht="18.75" customHeight="1">
      <c r="A21" s="405"/>
      <c r="B21" s="249" t="s">
        <v>132</v>
      </c>
      <c r="C21" s="392"/>
      <c r="D21" s="250">
        <f t="shared" si="1"/>
        <v>6.5883811959849625</v>
      </c>
      <c r="E21" s="250">
        <f t="shared" si="20"/>
        <v>6.403162055335968</v>
      </c>
      <c r="F21" s="250">
        <f t="shared" si="20"/>
        <v>6.766517144377708</v>
      </c>
      <c r="G21" s="250">
        <f t="shared" si="21"/>
        <v>82.3529411764706</v>
      </c>
      <c r="H21" s="250">
        <f t="shared" si="21"/>
        <v>49.382716049382715</v>
      </c>
      <c r="I21" s="250">
        <f t="shared" si="21"/>
        <v>112.35955056179775</v>
      </c>
      <c r="J21" s="64">
        <f t="shared" si="4"/>
        <v>6.200829360927024</v>
      </c>
      <c r="K21" s="64">
        <f t="shared" si="5"/>
        <v>7.509881422924901</v>
      </c>
      <c r="L21" s="64">
        <f t="shared" si="6"/>
        <v>4.941838363871359</v>
      </c>
      <c r="M21" s="64">
        <f t="shared" si="7"/>
        <v>5.88235294117647</v>
      </c>
      <c r="N21" s="64">
        <f t="shared" si="8"/>
        <v>12.345679012345679</v>
      </c>
      <c r="O21" s="64">
        <f t="shared" si="9"/>
        <v>0</v>
      </c>
      <c r="P21" s="64">
        <f t="shared" si="10"/>
        <v>0</v>
      </c>
      <c r="Q21" s="232">
        <f t="shared" si="11"/>
        <v>0.387551835057939</v>
      </c>
      <c r="R21" s="65">
        <f t="shared" si="12"/>
        <v>28.57142857142857</v>
      </c>
      <c r="S21" s="66">
        <f t="shared" si="13"/>
        <v>5.714285714285714</v>
      </c>
      <c r="T21" s="66">
        <f t="shared" si="14"/>
        <v>22.857142857142858</v>
      </c>
      <c r="U21" s="66">
        <f t="shared" si="15"/>
        <v>0</v>
      </c>
      <c r="V21" s="66">
        <f t="shared" si="16"/>
        <v>0</v>
      </c>
      <c r="W21" s="66">
        <f t="shared" si="17"/>
        <v>0</v>
      </c>
      <c r="X21" s="66">
        <f t="shared" si="18"/>
        <v>4.301825369143123</v>
      </c>
      <c r="Y21" s="67">
        <f t="shared" si="19"/>
        <v>1.511452156725962</v>
      </c>
      <c r="Z21" s="251">
        <v>1.03</v>
      </c>
    </row>
    <row r="22" spans="1:26" ht="18.75" customHeight="1">
      <c r="A22" s="406"/>
      <c r="B22" s="252" t="s">
        <v>133</v>
      </c>
      <c r="C22" s="364"/>
      <c r="D22" s="253">
        <f t="shared" si="1"/>
        <v>8.94481503941783</v>
      </c>
      <c r="E22" s="253">
        <f t="shared" si="20"/>
        <v>8.581028689583873</v>
      </c>
      <c r="F22" s="253">
        <f t="shared" si="20"/>
        <v>9.292669665365034</v>
      </c>
      <c r="G22" s="253">
        <f t="shared" si="21"/>
        <v>93.22033898305085</v>
      </c>
      <c r="H22" s="253">
        <f t="shared" si="21"/>
        <v>54.21686746987952</v>
      </c>
      <c r="I22" s="253">
        <f t="shared" si="21"/>
        <v>127.6595744680851</v>
      </c>
      <c r="J22" s="54">
        <f t="shared" si="4"/>
        <v>8.237315544774612</v>
      </c>
      <c r="K22" s="54">
        <f t="shared" si="5"/>
        <v>8.47764280175756</v>
      </c>
      <c r="L22" s="54">
        <f t="shared" si="6"/>
        <v>8.007513222282636</v>
      </c>
      <c r="M22" s="54">
        <f t="shared" si="7"/>
        <v>2.824858757062147</v>
      </c>
      <c r="N22" s="54">
        <f t="shared" si="8"/>
        <v>0</v>
      </c>
      <c r="O22" s="54">
        <f t="shared" si="9"/>
        <v>5.319148936170213</v>
      </c>
      <c r="P22" s="54">
        <f t="shared" si="10"/>
        <v>0</v>
      </c>
      <c r="Q22" s="254">
        <f t="shared" si="11"/>
        <v>0.707499494643218</v>
      </c>
      <c r="R22" s="255">
        <f t="shared" si="12"/>
        <v>11.1731843575419</v>
      </c>
      <c r="S22" s="256">
        <f t="shared" si="13"/>
        <v>0</v>
      </c>
      <c r="T22" s="256">
        <f t="shared" si="14"/>
        <v>11.1731843575419</v>
      </c>
      <c r="U22" s="256">
        <f t="shared" si="15"/>
        <v>0</v>
      </c>
      <c r="V22" s="256">
        <f t="shared" si="16"/>
        <v>0</v>
      </c>
      <c r="W22" s="256">
        <f t="shared" si="17"/>
        <v>0</v>
      </c>
      <c r="X22" s="256">
        <f t="shared" si="18"/>
        <v>4.573478876086518</v>
      </c>
      <c r="Y22" s="257">
        <f t="shared" si="19"/>
        <v>1.6171417020416412</v>
      </c>
      <c r="Z22" s="358">
        <v>1.46</v>
      </c>
    </row>
    <row r="23" spans="1:26" ht="18.75" customHeight="1">
      <c r="A23" s="406"/>
      <c r="B23" s="258" t="s">
        <v>134</v>
      </c>
      <c r="C23" s="392"/>
      <c r="D23" s="265">
        <f t="shared" si="1"/>
        <v>12.699173355696658</v>
      </c>
      <c r="E23" s="265">
        <f t="shared" si="20"/>
        <v>13.959085439229844</v>
      </c>
      <c r="F23" s="265">
        <f t="shared" si="20"/>
        <v>11.450381679389313</v>
      </c>
      <c r="G23" s="265">
        <f t="shared" si="21"/>
        <v>103.77358490566039</v>
      </c>
      <c r="H23" s="265">
        <f t="shared" si="21"/>
        <v>120.6896551724138</v>
      </c>
      <c r="I23" s="265">
        <f t="shared" si="21"/>
        <v>83.33333333333333</v>
      </c>
      <c r="J23" s="265">
        <f t="shared" si="4"/>
        <v>7.547621900083863</v>
      </c>
      <c r="K23" s="265">
        <f t="shared" si="5"/>
        <v>8.42358604091456</v>
      </c>
      <c r="L23" s="265">
        <f t="shared" si="6"/>
        <v>6.679389312977099</v>
      </c>
      <c r="M23" s="265">
        <f t="shared" si="7"/>
        <v>0</v>
      </c>
      <c r="N23" s="265">
        <f t="shared" si="8"/>
        <v>0</v>
      </c>
      <c r="O23" s="265">
        <f t="shared" si="9"/>
        <v>0</v>
      </c>
      <c r="P23" s="265">
        <f t="shared" si="10"/>
        <v>0</v>
      </c>
      <c r="Q23" s="266">
        <f t="shared" si="11"/>
        <v>5.151551455612795</v>
      </c>
      <c r="R23" s="267">
        <f t="shared" si="12"/>
        <v>18.51851851851852</v>
      </c>
      <c r="S23" s="268">
        <f t="shared" si="13"/>
        <v>9.25925925925926</v>
      </c>
      <c r="T23" s="268">
        <f t="shared" si="14"/>
        <v>9.25925925925926</v>
      </c>
      <c r="U23" s="268">
        <f t="shared" si="15"/>
        <v>9.345794392523365</v>
      </c>
      <c r="V23" s="268">
        <f t="shared" si="16"/>
        <v>9.345794392523365</v>
      </c>
      <c r="W23" s="268">
        <f t="shared" si="17"/>
        <v>0</v>
      </c>
      <c r="X23" s="268">
        <f t="shared" si="18"/>
        <v>5.750569066730562</v>
      </c>
      <c r="Y23" s="269">
        <f t="shared" si="19"/>
        <v>1.0782317000119803</v>
      </c>
      <c r="Z23" s="359">
        <v>1.54</v>
      </c>
    </row>
    <row r="24" spans="1:26" ht="18.75" customHeight="1">
      <c r="A24" s="406"/>
      <c r="B24" s="259" t="s">
        <v>135</v>
      </c>
      <c r="C24" s="365"/>
      <c r="D24" s="260">
        <f t="shared" si="1"/>
        <v>11.778029445073612</v>
      </c>
      <c r="E24" s="260">
        <f t="shared" si="20"/>
        <v>11.560693641618496</v>
      </c>
      <c r="F24" s="260">
        <f t="shared" si="20"/>
        <v>11.99220506670664</v>
      </c>
      <c r="G24" s="260">
        <f t="shared" si="21"/>
        <v>96.15384615384616</v>
      </c>
      <c r="H24" s="260">
        <f t="shared" si="21"/>
        <v>92.10526315789473</v>
      </c>
      <c r="I24" s="260">
        <f t="shared" si="21"/>
        <v>100</v>
      </c>
      <c r="J24" s="260">
        <f t="shared" si="4"/>
        <v>7.625519063797659</v>
      </c>
      <c r="K24" s="260">
        <f t="shared" si="5"/>
        <v>8.214177061149984</v>
      </c>
      <c r="L24" s="260">
        <f t="shared" si="6"/>
        <v>7.045420476690151</v>
      </c>
      <c r="M24" s="260">
        <f t="shared" si="7"/>
        <v>0</v>
      </c>
      <c r="N24" s="260">
        <f t="shared" si="8"/>
        <v>0</v>
      </c>
      <c r="O24" s="260">
        <f t="shared" si="9"/>
        <v>0</v>
      </c>
      <c r="P24" s="260">
        <f t="shared" si="10"/>
        <v>0</v>
      </c>
      <c r="Q24" s="261">
        <f t="shared" si="11"/>
        <v>4.152510381275953</v>
      </c>
      <c r="R24" s="262">
        <f t="shared" si="12"/>
        <v>37.03703703703704</v>
      </c>
      <c r="S24" s="263">
        <f t="shared" si="13"/>
        <v>30.864197530864196</v>
      </c>
      <c r="T24" s="263">
        <f t="shared" si="14"/>
        <v>6.172839506172839</v>
      </c>
      <c r="U24" s="263">
        <f t="shared" si="15"/>
        <v>0</v>
      </c>
      <c r="V24" s="263">
        <f t="shared" si="16"/>
        <v>0</v>
      </c>
      <c r="W24" s="263">
        <f t="shared" si="17"/>
        <v>0</v>
      </c>
      <c r="X24" s="263">
        <f t="shared" si="18"/>
        <v>8.305020762551907</v>
      </c>
      <c r="Y24" s="264">
        <f t="shared" si="19"/>
        <v>2.491506228765572</v>
      </c>
      <c r="Z24" s="360">
        <v>1.55</v>
      </c>
    </row>
    <row r="25" spans="1:26" ht="38.25" customHeight="1" thickBot="1">
      <c r="A25" s="407"/>
      <c r="B25" s="408" t="s">
        <v>31</v>
      </c>
      <c r="C25" s="409"/>
      <c r="D25" s="233" t="s">
        <v>32</v>
      </c>
      <c r="E25" s="233" t="s">
        <v>33</v>
      </c>
      <c r="F25" s="233" t="s">
        <v>34</v>
      </c>
      <c r="G25" s="233" t="s">
        <v>35</v>
      </c>
      <c r="H25" s="233" t="s">
        <v>36</v>
      </c>
      <c r="I25" s="233" t="s">
        <v>37</v>
      </c>
      <c r="J25" s="233" t="s">
        <v>32</v>
      </c>
      <c r="K25" s="233" t="s">
        <v>33</v>
      </c>
      <c r="L25" s="233" t="s">
        <v>34</v>
      </c>
      <c r="M25" s="233" t="s">
        <v>35</v>
      </c>
      <c r="N25" s="234" t="s">
        <v>36</v>
      </c>
      <c r="O25" s="235" t="s">
        <v>37</v>
      </c>
      <c r="P25" s="236" t="s">
        <v>35</v>
      </c>
      <c r="Q25" s="237" t="s">
        <v>126</v>
      </c>
      <c r="R25" s="382" t="s">
        <v>38</v>
      </c>
      <c r="S25" s="383"/>
      <c r="T25" s="384"/>
      <c r="U25" s="382" t="s">
        <v>136</v>
      </c>
      <c r="V25" s="383"/>
      <c r="W25" s="384"/>
      <c r="X25" s="382" t="s">
        <v>127</v>
      </c>
      <c r="Y25" s="383"/>
      <c r="Z25" s="69"/>
    </row>
    <row r="26" spans="1:15" ht="19.5" customHeight="1">
      <c r="A26" s="385" t="s">
        <v>39</v>
      </c>
      <c r="B26" s="385"/>
      <c r="C26" s="385"/>
      <c r="D26" s="385"/>
      <c r="E26" s="385"/>
      <c r="F26" s="385"/>
      <c r="G26" s="385"/>
      <c r="H26" s="385"/>
      <c r="I26" s="385"/>
      <c r="J26" s="385"/>
      <c r="K26" s="385"/>
      <c r="L26" s="385"/>
      <c r="M26" s="385"/>
      <c r="N26" s="385"/>
      <c r="O26" s="385"/>
    </row>
    <row r="27" spans="2:26" ht="36" customHeight="1">
      <c r="B27" s="381" t="s">
        <v>40</v>
      </c>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row>
  </sheetData>
  <mergeCells count="34">
    <mergeCell ref="C22:C24"/>
    <mergeCell ref="A5:A14"/>
    <mergeCell ref="A1:O1"/>
    <mergeCell ref="M2:O3"/>
    <mergeCell ref="A15:A25"/>
    <mergeCell ref="B25:C25"/>
    <mergeCell ref="C2:C4"/>
    <mergeCell ref="D2:F3"/>
    <mergeCell ref="A2:A4"/>
    <mergeCell ref="B2:B4"/>
    <mergeCell ref="C15:C21"/>
    <mergeCell ref="G2:I3"/>
    <mergeCell ref="J2:L3"/>
    <mergeCell ref="U3:U4"/>
    <mergeCell ref="P2:P4"/>
    <mergeCell ref="W3:W4"/>
    <mergeCell ref="T3:T4"/>
    <mergeCell ref="R2:T2"/>
    <mergeCell ref="R3:R4"/>
    <mergeCell ref="S3:S4"/>
    <mergeCell ref="Q2:Q4"/>
    <mergeCell ref="B27:Z27"/>
    <mergeCell ref="R25:T25"/>
    <mergeCell ref="U25:W25"/>
    <mergeCell ref="A26:O26"/>
    <mergeCell ref="Z5:Z11"/>
    <mergeCell ref="Z12:Z14"/>
    <mergeCell ref="X25:Y25"/>
    <mergeCell ref="V3:V4"/>
    <mergeCell ref="U2:W2"/>
    <mergeCell ref="AA3:AB3"/>
    <mergeCell ref="X2:X4"/>
    <mergeCell ref="Z2:Z4"/>
    <mergeCell ref="Y2:Y4"/>
  </mergeCells>
  <printOptions/>
  <pageMargins left="0.4724409448818898" right="0.1968503937007874" top="0.5511811023622047" bottom="0.5511811023622047" header="0.5118110236220472" footer="0.66929133858267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A35"/>
  <sheetViews>
    <sheetView view="pageBreakPreview" zoomScaleSheetLayoutView="100" workbookViewId="0" topLeftCell="A1">
      <pane xSplit="5" ySplit="4" topLeftCell="F5" activePane="bottomRight" state="frozen"/>
      <selection pane="topLeft" activeCell="I16" sqref="I16"/>
      <selection pane="topRight" activeCell="I16" sqref="I16"/>
      <selection pane="bottomLeft" activeCell="I16" sqref="I16"/>
      <selection pane="bottomRight" activeCell="C3" sqref="C3:E3"/>
    </sheetView>
  </sheetViews>
  <sheetFormatPr defaultColWidth="9.00390625" defaultRowHeight="13.5"/>
  <cols>
    <col min="1" max="1" width="3.625" style="0" customWidth="1"/>
    <col min="2" max="2" width="10.00390625" style="0" customWidth="1"/>
    <col min="3" max="15" width="8.125" style="0" customWidth="1"/>
    <col min="16" max="16" width="7.75390625" style="0" customWidth="1"/>
    <col min="17" max="28" width="8.125" style="0" customWidth="1"/>
    <col min="29" max="29" width="7.625" style="0" customWidth="1"/>
    <col min="30" max="31" width="8.125" style="0" customWidth="1"/>
    <col min="32" max="32" width="7.625" style="0" customWidth="1"/>
    <col min="33" max="33" width="6.875" style="0" customWidth="1"/>
    <col min="34" max="34" width="6.50390625" style="0" customWidth="1"/>
    <col min="35" max="35" width="6.375" style="0" customWidth="1"/>
    <col min="36" max="37" width="6.875" style="0" customWidth="1"/>
    <col min="38" max="38" width="6.25390625" style="0" customWidth="1"/>
    <col min="39" max="49" width="6.875" style="0" customWidth="1"/>
    <col min="50" max="50" width="6.125" style="0" customWidth="1"/>
  </cols>
  <sheetData>
    <row r="1" spans="1:48" ht="13.5">
      <c r="A1" t="s">
        <v>139</v>
      </c>
      <c r="B1" s="2"/>
      <c r="C1" s="1" t="s">
        <v>91</v>
      </c>
      <c r="D1" s="2"/>
      <c r="E1" s="2"/>
      <c r="F1" s="2" t="s">
        <v>92</v>
      </c>
      <c r="H1" s="2"/>
      <c r="I1" s="2"/>
      <c r="J1" s="2"/>
      <c r="K1" s="2"/>
      <c r="L1" s="2"/>
      <c r="M1" s="2"/>
      <c r="N1" s="2"/>
      <c r="O1" s="2"/>
      <c r="P1" s="2"/>
      <c r="Q1" s="2"/>
      <c r="R1" s="2"/>
      <c r="S1" s="2" t="s">
        <v>140</v>
      </c>
      <c r="T1" s="2"/>
      <c r="U1" s="2"/>
      <c r="V1" s="2"/>
      <c r="W1" s="2"/>
      <c r="X1" s="2"/>
      <c r="Y1" s="2"/>
      <c r="Z1" s="2"/>
      <c r="AA1" s="2"/>
      <c r="AB1" s="2"/>
      <c r="AC1" s="2"/>
      <c r="AD1" s="2"/>
      <c r="AE1" s="2"/>
      <c r="AF1" s="2"/>
      <c r="AG1" s="2"/>
      <c r="AH1" s="2" t="s">
        <v>141</v>
      </c>
      <c r="AI1" s="2"/>
      <c r="AJ1" s="2"/>
      <c r="AK1" s="2"/>
      <c r="AL1" s="2"/>
      <c r="AM1" s="2"/>
      <c r="AN1" s="2"/>
      <c r="AO1" s="2"/>
      <c r="AP1" s="2"/>
      <c r="AQ1" s="2"/>
      <c r="AR1" s="2"/>
      <c r="AS1" s="2"/>
      <c r="AT1" s="2"/>
      <c r="AU1" s="2"/>
      <c r="AV1" s="2"/>
    </row>
    <row r="2" spans="2:48" ht="14.25" thickBot="1">
      <c r="B2" s="2"/>
      <c r="C2" s="4" t="s">
        <v>147</v>
      </c>
      <c r="D2" s="2"/>
      <c r="E2" s="2"/>
      <c r="F2" s="2"/>
      <c r="G2" s="2"/>
      <c r="H2" s="2"/>
      <c r="I2" s="2"/>
      <c r="J2" s="2"/>
      <c r="K2" s="2"/>
      <c r="L2" s="2"/>
      <c r="M2" s="2"/>
      <c r="N2" s="2"/>
      <c r="O2" s="70" t="s">
        <v>112</v>
      </c>
      <c r="P2" s="2"/>
      <c r="Q2" s="2"/>
      <c r="R2" s="2"/>
      <c r="S2" s="2"/>
      <c r="T2" s="2"/>
      <c r="U2" s="2"/>
      <c r="V2" s="2"/>
      <c r="W2" s="2"/>
      <c r="X2" s="2"/>
      <c r="Y2" s="2"/>
      <c r="Z2" s="2"/>
      <c r="AA2" s="2"/>
      <c r="AB2" s="2"/>
      <c r="AC2" s="2"/>
      <c r="AD2" s="70" t="s">
        <v>114</v>
      </c>
      <c r="AE2" s="2"/>
      <c r="AF2" s="2"/>
      <c r="AG2" s="2"/>
      <c r="AH2" s="2"/>
      <c r="AI2" s="2"/>
      <c r="AJ2" s="2"/>
      <c r="AK2" s="2"/>
      <c r="AL2" s="2"/>
      <c r="AM2" s="2"/>
      <c r="AN2" s="2"/>
      <c r="AO2" s="2"/>
      <c r="AP2" s="2"/>
      <c r="AQ2" s="2"/>
      <c r="AR2" s="2"/>
      <c r="AS2" s="2"/>
      <c r="AT2" s="2"/>
      <c r="AU2" s="2"/>
      <c r="AV2" s="70" t="s">
        <v>114</v>
      </c>
    </row>
    <row r="3" spans="1:53" ht="24" customHeight="1">
      <c r="A3" s="426"/>
      <c r="B3" s="427"/>
      <c r="C3" s="425" t="s">
        <v>2</v>
      </c>
      <c r="D3" s="419"/>
      <c r="E3" s="422"/>
      <c r="F3" s="423" t="s">
        <v>41</v>
      </c>
      <c r="G3" s="419"/>
      <c r="H3" s="422"/>
      <c r="I3" s="423" t="s">
        <v>42</v>
      </c>
      <c r="J3" s="419"/>
      <c r="K3" s="422"/>
      <c r="L3" s="423" t="s">
        <v>43</v>
      </c>
      <c r="M3" s="419"/>
      <c r="N3" s="422"/>
      <c r="O3" s="423" t="s">
        <v>44</v>
      </c>
      <c r="P3" s="419"/>
      <c r="Q3" s="420"/>
      <c r="R3" s="425" t="s">
        <v>142</v>
      </c>
      <c r="S3" s="419"/>
      <c r="T3" s="422"/>
      <c r="U3" s="423" t="s">
        <v>45</v>
      </c>
      <c r="V3" s="419"/>
      <c r="W3" s="422"/>
      <c r="X3" s="423" t="s">
        <v>93</v>
      </c>
      <c r="Y3" s="419"/>
      <c r="Z3" s="422"/>
      <c r="AA3" s="423" t="s">
        <v>46</v>
      </c>
      <c r="AB3" s="419"/>
      <c r="AC3" s="422"/>
      <c r="AD3" s="423" t="s">
        <v>47</v>
      </c>
      <c r="AE3" s="419"/>
      <c r="AF3" s="420"/>
      <c r="AG3" s="425" t="s">
        <v>48</v>
      </c>
      <c r="AH3" s="419"/>
      <c r="AI3" s="424"/>
      <c r="AJ3" s="419" t="s">
        <v>49</v>
      </c>
      <c r="AK3" s="419"/>
      <c r="AL3" s="422"/>
      <c r="AM3" s="423" t="s">
        <v>50</v>
      </c>
      <c r="AN3" s="419"/>
      <c r="AO3" s="422"/>
      <c r="AP3" s="423" t="s">
        <v>51</v>
      </c>
      <c r="AQ3" s="419"/>
      <c r="AR3" s="422"/>
      <c r="AS3" s="423" t="s">
        <v>52</v>
      </c>
      <c r="AT3" s="419"/>
      <c r="AU3" s="424"/>
      <c r="AV3" s="418" t="s">
        <v>53</v>
      </c>
      <c r="AW3" s="419"/>
      <c r="AX3" s="420"/>
      <c r="AY3" s="421" t="s">
        <v>27</v>
      </c>
      <c r="AZ3" s="371"/>
      <c r="BA3" s="371"/>
    </row>
    <row r="4" spans="1:53" ht="16.5" customHeight="1" thickBot="1">
      <c r="A4" s="428"/>
      <c r="B4" s="429"/>
      <c r="C4" s="71" t="s">
        <v>7</v>
      </c>
      <c r="D4" s="72" t="s">
        <v>4</v>
      </c>
      <c r="E4" s="73" t="s">
        <v>3</v>
      </c>
      <c r="F4" s="14" t="s">
        <v>7</v>
      </c>
      <c r="G4" s="72" t="s">
        <v>4</v>
      </c>
      <c r="H4" s="73" t="s">
        <v>3</v>
      </c>
      <c r="I4" s="14" t="s">
        <v>7</v>
      </c>
      <c r="J4" s="72" t="s">
        <v>4</v>
      </c>
      <c r="K4" s="73" t="s">
        <v>3</v>
      </c>
      <c r="L4" s="14" t="s">
        <v>7</v>
      </c>
      <c r="M4" s="72" t="s">
        <v>4</v>
      </c>
      <c r="N4" s="73" t="s">
        <v>3</v>
      </c>
      <c r="O4" s="14" t="s">
        <v>7</v>
      </c>
      <c r="P4" s="72" t="s">
        <v>4</v>
      </c>
      <c r="Q4" s="74" t="s">
        <v>3</v>
      </c>
      <c r="R4" s="71" t="s">
        <v>7</v>
      </c>
      <c r="S4" s="72" t="s">
        <v>4</v>
      </c>
      <c r="T4" s="73" t="s">
        <v>3</v>
      </c>
      <c r="U4" s="14" t="s">
        <v>7</v>
      </c>
      <c r="V4" s="72" t="s">
        <v>4</v>
      </c>
      <c r="W4" s="73" t="s">
        <v>3</v>
      </c>
      <c r="X4" s="14" t="s">
        <v>7</v>
      </c>
      <c r="Y4" s="72" t="s">
        <v>4</v>
      </c>
      <c r="Z4" s="73" t="s">
        <v>3</v>
      </c>
      <c r="AA4" s="14" t="s">
        <v>7</v>
      </c>
      <c r="AB4" s="72" t="s">
        <v>4</v>
      </c>
      <c r="AC4" s="73" t="s">
        <v>3</v>
      </c>
      <c r="AD4" s="14" t="s">
        <v>7</v>
      </c>
      <c r="AE4" s="72" t="s">
        <v>4</v>
      </c>
      <c r="AF4" s="74" t="s">
        <v>3</v>
      </c>
      <c r="AG4" s="71" t="s">
        <v>7</v>
      </c>
      <c r="AH4" s="72" t="s">
        <v>4</v>
      </c>
      <c r="AI4" s="73" t="s">
        <v>3</v>
      </c>
      <c r="AJ4" s="75" t="s">
        <v>7</v>
      </c>
      <c r="AK4" s="72" t="s">
        <v>4</v>
      </c>
      <c r="AL4" s="73" t="s">
        <v>3</v>
      </c>
      <c r="AM4" s="14" t="s">
        <v>7</v>
      </c>
      <c r="AN4" s="72" t="s">
        <v>4</v>
      </c>
      <c r="AO4" s="73" t="s">
        <v>3</v>
      </c>
      <c r="AP4" s="14" t="s">
        <v>7</v>
      </c>
      <c r="AQ4" s="72" t="s">
        <v>4</v>
      </c>
      <c r="AR4" s="73" t="s">
        <v>3</v>
      </c>
      <c r="AS4" s="14" t="s">
        <v>7</v>
      </c>
      <c r="AT4" s="72" t="s">
        <v>4</v>
      </c>
      <c r="AU4" s="73" t="s">
        <v>3</v>
      </c>
      <c r="AV4" s="14" t="s">
        <v>7</v>
      </c>
      <c r="AW4" s="72" t="s">
        <v>4</v>
      </c>
      <c r="AX4" s="74" t="s">
        <v>3</v>
      </c>
      <c r="AY4" s="76" t="s">
        <v>7</v>
      </c>
      <c r="AZ4" s="13" t="s">
        <v>4</v>
      </c>
      <c r="BA4" s="13" t="s">
        <v>3</v>
      </c>
    </row>
    <row r="5" spans="1:50" ht="17.25" customHeight="1" thickBot="1">
      <c r="A5" s="430" t="s">
        <v>6</v>
      </c>
      <c r="B5" s="77" t="s">
        <v>54</v>
      </c>
      <c r="C5" s="78">
        <v>17141</v>
      </c>
      <c r="D5" s="79">
        <v>8892</v>
      </c>
      <c r="E5" s="80">
        <v>8249</v>
      </c>
      <c r="F5" s="81">
        <v>37</v>
      </c>
      <c r="G5" s="79">
        <v>23</v>
      </c>
      <c r="H5" s="80">
        <v>14</v>
      </c>
      <c r="I5" s="81">
        <v>4781</v>
      </c>
      <c r="J5" s="79">
        <v>2860</v>
      </c>
      <c r="K5" s="80">
        <v>1921</v>
      </c>
      <c r="L5" s="81">
        <v>216</v>
      </c>
      <c r="M5" s="79">
        <v>103</v>
      </c>
      <c r="N5" s="80">
        <v>113</v>
      </c>
      <c r="O5" s="81">
        <v>107</v>
      </c>
      <c r="P5" s="79">
        <v>36</v>
      </c>
      <c r="Q5" s="82">
        <v>71</v>
      </c>
      <c r="R5" s="78">
        <v>2731</v>
      </c>
      <c r="S5" s="79">
        <v>1284</v>
      </c>
      <c r="T5" s="80">
        <v>1447</v>
      </c>
      <c r="U5" s="81">
        <v>1902</v>
      </c>
      <c r="V5" s="79">
        <v>870</v>
      </c>
      <c r="W5" s="80">
        <v>1032</v>
      </c>
      <c r="X5" s="81">
        <v>206</v>
      </c>
      <c r="Y5" s="79">
        <v>113</v>
      </c>
      <c r="Z5" s="80">
        <v>93</v>
      </c>
      <c r="AA5" s="81">
        <v>1686</v>
      </c>
      <c r="AB5" s="79">
        <v>917</v>
      </c>
      <c r="AC5" s="80">
        <v>769</v>
      </c>
      <c r="AD5" s="81">
        <v>253</v>
      </c>
      <c r="AE5" s="79">
        <v>200</v>
      </c>
      <c r="AF5" s="82">
        <v>53</v>
      </c>
      <c r="AG5" s="78">
        <v>33</v>
      </c>
      <c r="AH5" s="79">
        <v>17</v>
      </c>
      <c r="AI5" s="83">
        <v>16</v>
      </c>
      <c r="AJ5" s="81">
        <v>213</v>
      </c>
      <c r="AK5" s="79">
        <v>124</v>
      </c>
      <c r="AL5" s="80">
        <v>89</v>
      </c>
      <c r="AM5" s="81">
        <v>391</v>
      </c>
      <c r="AN5" s="79">
        <v>173</v>
      </c>
      <c r="AO5" s="80">
        <v>218</v>
      </c>
      <c r="AP5" s="81">
        <v>847</v>
      </c>
      <c r="AQ5" s="79">
        <v>219</v>
      </c>
      <c r="AR5" s="80">
        <v>628</v>
      </c>
      <c r="AS5" s="84">
        <v>704</v>
      </c>
      <c r="AT5" s="85">
        <v>411</v>
      </c>
      <c r="AU5" s="86">
        <v>293</v>
      </c>
      <c r="AV5" s="87">
        <v>368</v>
      </c>
      <c r="AW5" s="88">
        <v>259</v>
      </c>
      <c r="AX5" s="89">
        <v>109</v>
      </c>
    </row>
    <row r="6" spans="1:53" ht="17.25" customHeight="1">
      <c r="A6" s="430"/>
      <c r="B6" s="90" t="s">
        <v>55</v>
      </c>
      <c r="C6" s="91">
        <f>+C5/$AY$6*100000</f>
        <v>916.9708346462085</v>
      </c>
      <c r="D6" s="92">
        <f>+D5/$AZ$6*100000</f>
        <v>976.8401440432746</v>
      </c>
      <c r="E6" s="93">
        <f>+E5/$BA$6*100000</f>
        <v>860.1444175073643</v>
      </c>
      <c r="F6" s="94">
        <f>+F5/$AY$6*100000</f>
        <v>1.9793431469523197</v>
      </c>
      <c r="G6" s="92">
        <f>+G5/$AZ$6*100000</f>
        <v>2.5266895313759914</v>
      </c>
      <c r="H6" s="93">
        <f>+H5/$BA$6*100000</f>
        <v>1.459815958916608</v>
      </c>
      <c r="I6" s="94">
        <f>+I5/$AY$6*100000</f>
        <v>255.76323204267678</v>
      </c>
      <c r="J6" s="92">
        <f>+J5/$AZ$6*100000</f>
        <v>314.18835042327544</v>
      </c>
      <c r="K6" s="93">
        <f>+K5/$BA$6*100000</f>
        <v>200.30760407705742</v>
      </c>
      <c r="L6" s="94">
        <f>+L5/$AY$6*100000</f>
        <v>11.555084317343272</v>
      </c>
      <c r="M6" s="92">
        <f>+M5/$AZ$6*100000</f>
        <v>11.315174857901178</v>
      </c>
      <c r="N6" s="93">
        <f>+N5/$BA$6*100000</f>
        <v>11.782800239826908</v>
      </c>
      <c r="O6" s="94">
        <f>+O5/$AY$6*100000</f>
        <v>5.724046397943195</v>
      </c>
      <c r="P6" s="92">
        <f>+P5/$AZ$6*100000</f>
        <v>3.954818396936334</v>
      </c>
      <c r="Q6" s="95">
        <f>+Q5/$BA$6*100000</f>
        <v>7.403352363077084</v>
      </c>
      <c r="R6" s="91">
        <f>+R5/$AY$6*100000</f>
        <v>146.09692254937258</v>
      </c>
      <c r="S6" s="92">
        <f>+S5/$AZ$6*100000</f>
        <v>141.05518949072925</v>
      </c>
      <c r="T6" s="93">
        <f>+T5/$BA$6*100000</f>
        <v>150.88240661088085</v>
      </c>
      <c r="U6" s="94">
        <f>+U5/$AY$6*100000</f>
        <v>101.74893690549493</v>
      </c>
      <c r="V6" s="92">
        <f>+V5/$AZ$6*100000</f>
        <v>95.5747779259614</v>
      </c>
      <c r="W6" s="93">
        <f>+W5/$BA$6*100000</f>
        <v>107.60929068585283</v>
      </c>
      <c r="X6" s="94">
        <f>+X5/$AY$6*100000</f>
        <v>11.020126710058863</v>
      </c>
      <c r="Y6" s="92">
        <f>+Y5/$AZ$6*100000</f>
        <v>12.413735523716825</v>
      </c>
      <c r="Z6" s="93">
        <f>+Z5/$BA$6*100000</f>
        <v>9.697348869946039</v>
      </c>
      <c r="AA6" s="94">
        <f>+AA5/$AY$6*100000</f>
        <v>90.19385258815166</v>
      </c>
      <c r="AB6" s="92">
        <f>+AB5/$AZ$6*100000</f>
        <v>100.73801305529496</v>
      </c>
      <c r="AC6" s="93">
        <f>+AC5/$BA$6*100000</f>
        <v>80.1856051719194</v>
      </c>
      <c r="AD6" s="94">
        <f>+AD5/$AY$6*100000</f>
        <v>13.534427464295591</v>
      </c>
      <c r="AE6" s="92">
        <f>+AE5/$AZ$6*100000</f>
        <v>21.971213316312966</v>
      </c>
      <c r="AF6" s="95">
        <f>+AF5/$BA$6*100000</f>
        <v>5.5264461301843015</v>
      </c>
      <c r="AG6" s="91">
        <f>+AG5/$AY$6*100000</f>
        <v>1.7653601040385554</v>
      </c>
      <c r="AH6" s="92">
        <f>+AH5/$AZ$6*100000</f>
        <v>1.8675531318866023</v>
      </c>
      <c r="AI6" s="96">
        <f>+AI5/$BA$6*100000</f>
        <v>1.6683610959046946</v>
      </c>
      <c r="AJ6" s="94">
        <f>+AJ5/$AY$6*100000</f>
        <v>11.394597035157949</v>
      </c>
      <c r="AK6" s="92">
        <f>+AK5/$AZ$6*100000</f>
        <v>13.62215225611404</v>
      </c>
      <c r="AL6" s="93">
        <f>+AL5/$BA$6*100000</f>
        <v>9.280258595969865</v>
      </c>
      <c r="AM6" s="94">
        <f>+AM5/$AY$6*100000</f>
        <v>20.91684244482046</v>
      </c>
      <c r="AN6" s="92">
        <f>+AN5/$AZ$6*100000</f>
        <v>19.005099518610717</v>
      </c>
      <c r="AO6" s="93">
        <f>+AO5/$BA$6*100000</f>
        <v>22.73141993170147</v>
      </c>
      <c r="AP6" s="94">
        <f>+AP5/$AY$6*100000</f>
        <v>45.31090933698959</v>
      </c>
      <c r="AQ6" s="92">
        <f>+AQ5/$AZ$6*100000</f>
        <v>24.0584785813627</v>
      </c>
      <c r="AR6" s="93">
        <f>+AR5/$BA$6*100000</f>
        <v>65.48317301425926</v>
      </c>
      <c r="AS6" s="94">
        <f>+AS5/$AY$6*100000</f>
        <v>37.66101555282252</v>
      </c>
      <c r="AT6" s="92">
        <f>+AT5/$AZ$6*100000</f>
        <v>45.15084336502315</v>
      </c>
      <c r="AU6" s="93">
        <f>+AU5/$BA$6*100000</f>
        <v>30.551862568754725</v>
      </c>
      <c r="AV6" s="94">
        <f>+AV5/$AY$6*100000</f>
        <v>19.686439948066315</v>
      </c>
      <c r="AW6" s="92">
        <f>+AW5/$AZ$6*100000</f>
        <v>28.452721244625295</v>
      </c>
      <c r="AX6" s="95">
        <f>+AX5/$BA$6*100000</f>
        <v>11.365709965850735</v>
      </c>
      <c r="AY6">
        <f>SUM(AZ6:BA6)</f>
        <v>1869307</v>
      </c>
      <c r="AZ6" s="97">
        <v>910282</v>
      </c>
      <c r="BA6" s="98">
        <v>959025</v>
      </c>
    </row>
    <row r="7" spans="1:53" ht="17.25" customHeight="1" thickBot="1">
      <c r="A7" s="431"/>
      <c r="B7" s="300" t="s">
        <v>143</v>
      </c>
      <c r="C7" s="99">
        <v>397.33</v>
      </c>
      <c r="D7" s="100">
        <v>544.4</v>
      </c>
      <c r="E7" s="101">
        <v>283.18</v>
      </c>
      <c r="F7" s="102">
        <v>0.73</v>
      </c>
      <c r="G7" s="103">
        <v>1.34</v>
      </c>
      <c r="H7" s="104">
        <v>0.29</v>
      </c>
      <c r="I7" s="105">
        <v>125.32</v>
      </c>
      <c r="J7" s="100">
        <v>174.91</v>
      </c>
      <c r="K7" s="101">
        <v>87.04</v>
      </c>
      <c r="L7" s="102">
        <v>5.13</v>
      </c>
      <c r="M7" s="103">
        <v>6.55</v>
      </c>
      <c r="N7" s="104">
        <v>3.71</v>
      </c>
      <c r="O7" s="102">
        <v>1.7</v>
      </c>
      <c r="P7" s="103">
        <v>1.87</v>
      </c>
      <c r="Q7" s="106">
        <v>1.58</v>
      </c>
      <c r="R7" s="99">
        <v>58.29</v>
      </c>
      <c r="S7" s="100">
        <v>77.22</v>
      </c>
      <c r="T7" s="101">
        <v>42.86</v>
      </c>
      <c r="U7" s="105">
        <v>39.22</v>
      </c>
      <c r="V7" s="100">
        <v>50.69</v>
      </c>
      <c r="W7" s="101">
        <v>30.2</v>
      </c>
      <c r="X7" s="102">
        <v>4.55</v>
      </c>
      <c r="Y7" s="103">
        <v>6.52</v>
      </c>
      <c r="Z7" s="104">
        <v>3.02</v>
      </c>
      <c r="AA7" s="105">
        <v>30.71</v>
      </c>
      <c r="AB7" s="100">
        <v>49.08</v>
      </c>
      <c r="AC7" s="101">
        <v>19.45</v>
      </c>
      <c r="AD7" s="102">
        <v>4.65</v>
      </c>
      <c r="AE7" s="103">
        <v>10.26</v>
      </c>
      <c r="AF7" s="106">
        <v>1.32</v>
      </c>
      <c r="AG7" s="107">
        <v>0.86</v>
      </c>
      <c r="AH7" s="103">
        <v>1.08</v>
      </c>
      <c r="AI7" s="104">
        <v>0.72</v>
      </c>
      <c r="AJ7" s="108">
        <v>6.42</v>
      </c>
      <c r="AK7" s="103">
        <v>9.3</v>
      </c>
      <c r="AL7" s="104">
        <v>3.65</v>
      </c>
      <c r="AM7" s="102">
        <v>7.28</v>
      </c>
      <c r="AN7" s="103">
        <v>9.27</v>
      </c>
      <c r="AO7" s="104">
        <v>6.12</v>
      </c>
      <c r="AP7" s="105">
        <v>11.59</v>
      </c>
      <c r="AQ7" s="100">
        <v>10.87</v>
      </c>
      <c r="AR7" s="101">
        <v>11.62</v>
      </c>
      <c r="AS7" s="105">
        <v>20.57</v>
      </c>
      <c r="AT7" s="100">
        <v>29.73</v>
      </c>
      <c r="AU7" s="101">
        <v>12.73</v>
      </c>
      <c r="AV7" s="105">
        <v>16.76</v>
      </c>
      <c r="AW7" s="100">
        <v>25.03</v>
      </c>
      <c r="AX7" s="109">
        <v>8.74</v>
      </c>
      <c r="AZ7" s="110"/>
      <c r="BA7" s="111"/>
    </row>
    <row r="8" spans="1:53" ht="17.25" customHeight="1" thickTop="1">
      <c r="A8" s="432" t="s">
        <v>5</v>
      </c>
      <c r="B8" s="112" t="s">
        <v>54</v>
      </c>
      <c r="C8" s="113">
        <v>1783</v>
      </c>
      <c r="D8" s="114">
        <v>999</v>
      </c>
      <c r="E8" s="115">
        <v>784</v>
      </c>
      <c r="F8" s="116">
        <v>3</v>
      </c>
      <c r="G8" s="114">
        <v>2</v>
      </c>
      <c r="H8" s="115">
        <v>1</v>
      </c>
      <c r="I8" s="116">
        <v>537</v>
      </c>
      <c r="J8" s="114">
        <v>355</v>
      </c>
      <c r="K8" s="115">
        <v>182</v>
      </c>
      <c r="L8" s="116">
        <v>17</v>
      </c>
      <c r="M8" s="114">
        <v>7</v>
      </c>
      <c r="N8" s="115">
        <v>10</v>
      </c>
      <c r="O8" s="116">
        <v>10</v>
      </c>
      <c r="P8" s="114">
        <v>4</v>
      </c>
      <c r="Q8" s="117">
        <v>6</v>
      </c>
      <c r="R8" s="113">
        <v>274</v>
      </c>
      <c r="S8" s="114">
        <v>138</v>
      </c>
      <c r="T8" s="115">
        <v>136</v>
      </c>
      <c r="U8" s="116">
        <v>185</v>
      </c>
      <c r="V8" s="114">
        <v>89</v>
      </c>
      <c r="W8" s="115">
        <v>96</v>
      </c>
      <c r="X8" s="116">
        <v>18</v>
      </c>
      <c r="Y8" s="114">
        <v>12</v>
      </c>
      <c r="Z8" s="115">
        <v>6</v>
      </c>
      <c r="AA8" s="116">
        <v>193</v>
      </c>
      <c r="AB8" s="114">
        <v>110</v>
      </c>
      <c r="AC8" s="115">
        <v>83</v>
      </c>
      <c r="AD8" s="116">
        <v>23</v>
      </c>
      <c r="AE8" s="114">
        <v>20</v>
      </c>
      <c r="AF8" s="117">
        <v>3</v>
      </c>
      <c r="AG8" s="113">
        <v>1</v>
      </c>
      <c r="AH8" s="114">
        <v>1</v>
      </c>
      <c r="AI8" s="118">
        <v>0</v>
      </c>
      <c r="AJ8" s="116">
        <v>20</v>
      </c>
      <c r="AK8" s="114">
        <v>10</v>
      </c>
      <c r="AL8" s="115">
        <v>10</v>
      </c>
      <c r="AM8" s="116">
        <v>40</v>
      </c>
      <c r="AN8" s="114">
        <v>19</v>
      </c>
      <c r="AO8" s="115">
        <v>21</v>
      </c>
      <c r="AP8" s="116">
        <v>73</v>
      </c>
      <c r="AQ8" s="114">
        <v>21</v>
      </c>
      <c r="AR8" s="115">
        <v>52</v>
      </c>
      <c r="AS8" s="119">
        <v>86</v>
      </c>
      <c r="AT8" s="120">
        <v>46</v>
      </c>
      <c r="AU8" s="121">
        <v>40</v>
      </c>
      <c r="AV8" s="122">
        <v>32</v>
      </c>
      <c r="AW8" s="123">
        <v>23</v>
      </c>
      <c r="AX8" s="124">
        <v>9</v>
      </c>
      <c r="AZ8" s="110"/>
      <c r="BA8" s="111"/>
    </row>
    <row r="9" spans="1:53" ht="17.25" customHeight="1">
      <c r="A9" s="430"/>
      <c r="B9" s="90" t="s">
        <v>55</v>
      </c>
      <c r="C9" s="91">
        <f>+C8/$AY$9*100000</f>
        <v>811.0812900877951</v>
      </c>
      <c r="D9" s="92">
        <f>+D8/$AZ$9*100000</f>
        <v>918.1141439205954</v>
      </c>
      <c r="E9" s="181">
        <f>+E8/$BA$9*100000</f>
        <v>706.1790668348045</v>
      </c>
      <c r="F9" s="339">
        <f>+F8/$AY$9*100000</f>
        <v>1.3646908975117136</v>
      </c>
      <c r="G9" s="340">
        <f>+G8/$AZ$9*100000</f>
        <v>1.8380663541953866</v>
      </c>
      <c r="H9" s="341">
        <f>+H8/$BA$9*100000</f>
        <v>0.9007386056566384</v>
      </c>
      <c r="I9" s="94">
        <f>+I8/$AY$9*100000</f>
        <v>244.2796706545967</v>
      </c>
      <c r="J9" s="92">
        <f>+J8/$AZ$9*100000</f>
        <v>326.2567778696811</v>
      </c>
      <c r="K9" s="181">
        <f>+K8/$BA$9*100000</f>
        <v>163.9344262295082</v>
      </c>
      <c r="L9" s="339">
        <f>+L8/$AY$9*100000</f>
        <v>7.7332484192330435</v>
      </c>
      <c r="M9" s="340">
        <f>+M8/$AZ$9*100000</f>
        <v>6.433232239683852</v>
      </c>
      <c r="N9" s="341">
        <f>+N8/$BA$9*100000</f>
        <v>9.007386056566384</v>
      </c>
      <c r="O9" s="94">
        <f>+O8/$AY$9*100000</f>
        <v>4.548969658372378</v>
      </c>
      <c r="P9" s="92">
        <f>+P8/$AZ$9*100000</f>
        <v>3.676132708390773</v>
      </c>
      <c r="Q9" s="95">
        <f>+Q8/$BA$9*100000</f>
        <v>5.404431633939831</v>
      </c>
      <c r="R9" s="343">
        <f>+R8/$AY$9*100000</f>
        <v>124.64176863940318</v>
      </c>
      <c r="S9" s="340">
        <f>+S8/$AZ$9*100000</f>
        <v>126.82657843948166</v>
      </c>
      <c r="T9" s="341">
        <f>+T8/$BA$9*100000</f>
        <v>122.50045036930283</v>
      </c>
      <c r="U9" s="94">
        <f>+U8/$AY$9*100000</f>
        <v>84.155938679889</v>
      </c>
      <c r="V9" s="92">
        <f>+V8/$AZ$9*100000</f>
        <v>81.7939527616947</v>
      </c>
      <c r="W9" s="181">
        <f>+W8/$BA$9*100000</f>
        <v>86.4709061430373</v>
      </c>
      <c r="X9" s="345">
        <f>+X8/$AY$9*100000</f>
        <v>8.188145385070282</v>
      </c>
      <c r="Y9" s="346">
        <f>+Y8/$AZ$9*100000</f>
        <v>11.028398125172318</v>
      </c>
      <c r="Z9" s="347">
        <f>+Z8/$BA$9*100000</f>
        <v>5.404431633939831</v>
      </c>
      <c r="AA9" s="94">
        <f>+AA8/$AY$9*100000</f>
        <v>87.79511440658692</v>
      </c>
      <c r="AB9" s="92">
        <f>+AB8/$AZ$9*100000</f>
        <v>101.09364948074627</v>
      </c>
      <c r="AC9" s="181">
        <f>+AC8/$BA$9*100000</f>
        <v>74.761304269501</v>
      </c>
      <c r="AD9" s="339">
        <f>+AD8/$AY$9*100000</f>
        <v>10.462630214256471</v>
      </c>
      <c r="AE9" s="92">
        <f>+AE8/$AZ$9*100000</f>
        <v>18.380663541953865</v>
      </c>
      <c r="AF9" s="95">
        <f>+AF8/$BA$9*100000</f>
        <v>2.7022158169699155</v>
      </c>
      <c r="AG9" s="91">
        <f>+AG8/$AY$9*100000</f>
        <v>0.4548969658372378</v>
      </c>
      <c r="AH9" s="92">
        <f>+AH8/$AZ$9*100000</f>
        <v>0.9190331770976933</v>
      </c>
      <c r="AI9" s="181">
        <f>+AI8/$BA$9*100000</f>
        <v>0</v>
      </c>
      <c r="AJ9" s="339">
        <f>+AJ8/$AY$9*100000</f>
        <v>9.097939316744757</v>
      </c>
      <c r="AK9" s="340">
        <f>+AK8/$AZ$9*100000</f>
        <v>9.190331770976933</v>
      </c>
      <c r="AL9" s="341">
        <f>+AL8/$BA$9*100000</f>
        <v>9.007386056566384</v>
      </c>
      <c r="AM9" s="94">
        <f>+AM8/$AY$9*100000</f>
        <v>18.195878633489514</v>
      </c>
      <c r="AN9" s="92">
        <f>+AN8/$AZ$9*100000</f>
        <v>17.461630364856173</v>
      </c>
      <c r="AO9" s="181">
        <f>+AO8/$BA$9*100000</f>
        <v>18.915510718789406</v>
      </c>
      <c r="AP9" s="339">
        <f>+AP8/$AY$9*100000</f>
        <v>33.20747850611836</v>
      </c>
      <c r="AQ9" s="340">
        <f>+AQ8/$AZ$9*100000</f>
        <v>19.299696719051557</v>
      </c>
      <c r="AR9" s="341">
        <f>+AR8/$BA$9*100000</f>
        <v>46.8384074941452</v>
      </c>
      <c r="AS9" s="94">
        <f>+AS8/$AY$9*100000</f>
        <v>39.121139062002456</v>
      </c>
      <c r="AT9" s="92">
        <f>+AT8/$AZ$9*100000</f>
        <v>42.27552614649389</v>
      </c>
      <c r="AU9" s="350">
        <f>+AU8/$BA$9*100000</f>
        <v>36.029544226265536</v>
      </c>
      <c r="AV9" s="94">
        <f>+AV8/$AY$9*100000</f>
        <v>14.55670290679161</v>
      </c>
      <c r="AW9" s="92">
        <f>+AW8/$AZ$9*100000</f>
        <v>21.137763073246944</v>
      </c>
      <c r="AX9" s="95">
        <f>+AX8/$BA$9*100000</f>
        <v>8.106647450909746</v>
      </c>
      <c r="AY9">
        <f>SUM(AZ9:BA9)</f>
        <v>219830</v>
      </c>
      <c r="AZ9" s="125">
        <v>108810</v>
      </c>
      <c r="BA9" s="126">
        <v>111020</v>
      </c>
    </row>
    <row r="10" spans="1:53" ht="17.25" customHeight="1" thickBot="1">
      <c r="A10" s="433"/>
      <c r="B10" s="299" t="s">
        <v>143</v>
      </c>
      <c r="C10" s="127">
        <v>390.39</v>
      </c>
      <c r="D10" s="128">
        <v>566.94</v>
      </c>
      <c r="E10" s="129">
        <v>256.52</v>
      </c>
      <c r="F10" s="130">
        <v>0.56</v>
      </c>
      <c r="G10" s="131">
        <v>1.01</v>
      </c>
      <c r="H10" s="132">
        <v>0.43</v>
      </c>
      <c r="I10" s="133">
        <v>132.29</v>
      </c>
      <c r="J10" s="128">
        <v>202.2</v>
      </c>
      <c r="K10" s="129">
        <v>77.49</v>
      </c>
      <c r="L10" s="130">
        <v>3.39</v>
      </c>
      <c r="M10" s="131">
        <v>4</v>
      </c>
      <c r="N10" s="132">
        <v>2.41</v>
      </c>
      <c r="O10" s="130">
        <v>1.65</v>
      </c>
      <c r="P10" s="131">
        <v>2.03</v>
      </c>
      <c r="Q10" s="134">
        <v>1.32</v>
      </c>
      <c r="R10" s="127">
        <v>57.08</v>
      </c>
      <c r="S10" s="128">
        <v>77.48</v>
      </c>
      <c r="T10" s="129">
        <v>40.47</v>
      </c>
      <c r="U10" s="133">
        <v>35.8</v>
      </c>
      <c r="V10" s="128">
        <v>49.35</v>
      </c>
      <c r="W10" s="185">
        <v>24.82</v>
      </c>
      <c r="X10" s="348">
        <v>3.89</v>
      </c>
      <c r="Y10" s="131">
        <v>6.41</v>
      </c>
      <c r="Z10" s="349">
        <v>2.37</v>
      </c>
      <c r="AA10" s="344">
        <v>34.45</v>
      </c>
      <c r="AB10" s="128">
        <v>58.77</v>
      </c>
      <c r="AC10" s="129">
        <v>20.64</v>
      </c>
      <c r="AD10" s="130">
        <v>4.59</v>
      </c>
      <c r="AE10" s="131">
        <v>10.41</v>
      </c>
      <c r="AF10" s="134">
        <v>0.66</v>
      </c>
      <c r="AG10" s="135">
        <v>0.23</v>
      </c>
      <c r="AH10" s="131">
        <v>0.51</v>
      </c>
      <c r="AI10" s="132">
        <v>0</v>
      </c>
      <c r="AJ10" s="136">
        <v>5.67</v>
      </c>
      <c r="AK10" s="131">
        <v>6.61</v>
      </c>
      <c r="AL10" s="132">
        <v>4.65</v>
      </c>
      <c r="AM10" s="130">
        <v>7.31</v>
      </c>
      <c r="AN10" s="131">
        <v>10.04</v>
      </c>
      <c r="AO10" s="132">
        <v>5.37</v>
      </c>
      <c r="AP10" s="133">
        <v>10.77</v>
      </c>
      <c r="AQ10" s="128">
        <v>10.63</v>
      </c>
      <c r="AR10" s="129">
        <v>10.46</v>
      </c>
      <c r="AS10" s="133">
        <v>21.86</v>
      </c>
      <c r="AT10" s="128">
        <v>29.07</v>
      </c>
      <c r="AU10" s="129">
        <v>15.29</v>
      </c>
      <c r="AV10" s="133">
        <v>11.93</v>
      </c>
      <c r="AW10" s="128">
        <v>18.12</v>
      </c>
      <c r="AX10" s="137">
        <v>5.71</v>
      </c>
      <c r="AZ10" s="110"/>
      <c r="BA10" s="111"/>
    </row>
    <row r="11" spans="1:53" ht="17.25" customHeight="1" thickTop="1">
      <c r="A11" s="434" t="s">
        <v>129</v>
      </c>
      <c r="B11" s="138" t="s">
        <v>54</v>
      </c>
      <c r="C11" s="139">
        <v>1073</v>
      </c>
      <c r="D11" s="140">
        <v>613</v>
      </c>
      <c r="E11" s="141">
        <v>460</v>
      </c>
      <c r="F11" s="142">
        <v>1</v>
      </c>
      <c r="G11" s="140">
        <v>1</v>
      </c>
      <c r="H11" s="141">
        <v>0</v>
      </c>
      <c r="I11" s="142">
        <v>324</v>
      </c>
      <c r="J11" s="140">
        <v>220</v>
      </c>
      <c r="K11" s="141">
        <v>104</v>
      </c>
      <c r="L11" s="142">
        <v>11</v>
      </c>
      <c r="M11" s="140">
        <v>5</v>
      </c>
      <c r="N11" s="141">
        <v>6</v>
      </c>
      <c r="O11" s="142">
        <v>6</v>
      </c>
      <c r="P11" s="140">
        <v>4</v>
      </c>
      <c r="Q11" s="143">
        <v>2</v>
      </c>
      <c r="R11" s="139">
        <v>170</v>
      </c>
      <c r="S11" s="140">
        <v>88</v>
      </c>
      <c r="T11" s="141">
        <v>82</v>
      </c>
      <c r="U11" s="142">
        <v>116</v>
      </c>
      <c r="V11" s="140">
        <v>56</v>
      </c>
      <c r="W11" s="141">
        <v>60</v>
      </c>
      <c r="X11" s="142">
        <v>9</v>
      </c>
      <c r="Y11" s="140">
        <v>7</v>
      </c>
      <c r="Z11" s="141">
        <v>2</v>
      </c>
      <c r="AA11" s="142">
        <v>135</v>
      </c>
      <c r="AB11" s="140">
        <v>79</v>
      </c>
      <c r="AC11" s="141">
        <v>56</v>
      </c>
      <c r="AD11" s="142">
        <v>16</v>
      </c>
      <c r="AE11" s="140">
        <v>14</v>
      </c>
      <c r="AF11" s="143">
        <v>2</v>
      </c>
      <c r="AG11" s="139">
        <v>0</v>
      </c>
      <c r="AH11" s="140">
        <v>0</v>
      </c>
      <c r="AI11" s="144">
        <v>0</v>
      </c>
      <c r="AJ11" s="142">
        <v>13</v>
      </c>
      <c r="AK11" s="140">
        <v>5</v>
      </c>
      <c r="AL11" s="141">
        <v>8</v>
      </c>
      <c r="AM11" s="142">
        <v>15</v>
      </c>
      <c r="AN11" s="140">
        <v>7</v>
      </c>
      <c r="AO11" s="141">
        <v>8</v>
      </c>
      <c r="AP11" s="142">
        <v>44</v>
      </c>
      <c r="AQ11" s="140">
        <v>13</v>
      </c>
      <c r="AR11" s="141">
        <v>31</v>
      </c>
      <c r="AS11" s="145">
        <v>47</v>
      </c>
      <c r="AT11" s="146">
        <v>26</v>
      </c>
      <c r="AU11" s="147">
        <v>21</v>
      </c>
      <c r="AV11" s="148">
        <v>21</v>
      </c>
      <c r="AW11" s="149">
        <v>14</v>
      </c>
      <c r="AX11" s="150">
        <v>7</v>
      </c>
      <c r="AZ11" s="110"/>
      <c r="BA11" s="111"/>
    </row>
    <row r="12" spans="1:53" ht="17.25" customHeight="1">
      <c r="A12" s="435"/>
      <c r="B12" s="90" t="s">
        <v>55</v>
      </c>
      <c r="C12" s="91">
        <f>+C11/$AY$12*100000</f>
        <v>763.4076582665737</v>
      </c>
      <c r="D12" s="92">
        <f>+D11/$AZ$12*100000</f>
        <v>888.0454308396593</v>
      </c>
      <c r="E12" s="181">
        <f>+E11/$BA$12*100000</f>
        <v>643.1227805273606</v>
      </c>
      <c r="F12" s="339">
        <f>+F11/$AY$12*100000</f>
        <v>0.711470324572762</v>
      </c>
      <c r="G12" s="340">
        <f>+G11/$AZ$12*100000</f>
        <v>1.4486874891348438</v>
      </c>
      <c r="H12" s="342">
        <f>+H11/$BA$12*100000</f>
        <v>0</v>
      </c>
      <c r="I12" s="339">
        <f>+I11/$AY$12*100000</f>
        <v>230.5163851615749</v>
      </c>
      <c r="J12" s="340">
        <f>+J11/$AZ$12*100000</f>
        <v>318.71124760966563</v>
      </c>
      <c r="K12" s="342">
        <f>+K11/$BA$12*100000</f>
        <v>145.40167211922937</v>
      </c>
      <c r="L12" s="339">
        <f>+L11/$AY$12*100000</f>
        <v>7.826173570300382</v>
      </c>
      <c r="M12" s="340">
        <f>+M11/$AZ$12*100000</f>
        <v>7.2434374456742185</v>
      </c>
      <c r="N12" s="342">
        <f>+N11/$BA$12*100000</f>
        <v>8.388558006878618</v>
      </c>
      <c r="O12" s="339">
        <f>+O11/$AY$12*100000</f>
        <v>4.268821947436573</v>
      </c>
      <c r="P12" s="340">
        <f>+P11/$AZ$12*100000</f>
        <v>5.794749956539375</v>
      </c>
      <c r="Q12" s="351">
        <f>+Q11/$BA$12*100000</f>
        <v>2.7961860022928726</v>
      </c>
      <c r="R12" s="343">
        <f>+R11/$AY$12*100000</f>
        <v>120.94995517736955</v>
      </c>
      <c r="S12" s="340">
        <f>+S11/$AZ$12*100000</f>
        <v>127.48449904386625</v>
      </c>
      <c r="T12" s="342">
        <f>+T11/$BA$12*100000</f>
        <v>114.64362609400777</v>
      </c>
      <c r="U12" s="339">
        <f>+U11/$AY$12*100000</f>
        <v>82.5305576504404</v>
      </c>
      <c r="V12" s="340">
        <f>+V11/$AZ$12*100000</f>
        <v>81.12649939155125</v>
      </c>
      <c r="W12" s="342">
        <f>+W11/$BA$12*100000</f>
        <v>83.88558006878617</v>
      </c>
      <c r="X12" s="339">
        <f>+X11/$AY$12*100000</f>
        <v>6.403232921154859</v>
      </c>
      <c r="Y12" s="340">
        <f>+Y11/$AZ$12*100000</f>
        <v>10.140812423943906</v>
      </c>
      <c r="Z12" s="342">
        <f>+Z11/$BA$12*100000</f>
        <v>2.7961860022928726</v>
      </c>
      <c r="AA12" s="339">
        <f>+AA11/$AY$12*100000</f>
        <v>96.04849381732288</v>
      </c>
      <c r="AB12" s="340">
        <f>+AB11/$AZ$12*100000</f>
        <v>114.44631164165267</v>
      </c>
      <c r="AC12" s="342">
        <f>+AC11/$BA$12*100000</f>
        <v>78.29320806420043</v>
      </c>
      <c r="AD12" s="339">
        <f>+AD11/$AY$12*100000</f>
        <v>11.383525193164193</v>
      </c>
      <c r="AE12" s="340">
        <f>+AE11/$AZ$12*100000</f>
        <v>20.281624847887812</v>
      </c>
      <c r="AF12" s="351">
        <f>+AF11/$BA$12*100000</f>
        <v>2.7961860022928726</v>
      </c>
      <c r="AG12" s="343">
        <f>+AG11/$AY$12*100000</f>
        <v>0</v>
      </c>
      <c r="AH12" s="340">
        <f>+AH11/$AZ$12*100000</f>
        <v>0</v>
      </c>
      <c r="AI12" s="342">
        <f>+AI11/$BA$12*100000</f>
        <v>0</v>
      </c>
      <c r="AJ12" s="339">
        <f>+AJ11/$AY$12*100000</f>
        <v>9.249114219445907</v>
      </c>
      <c r="AK12" s="340">
        <f>+AK11/$AZ$12*100000</f>
        <v>7.2434374456742185</v>
      </c>
      <c r="AL12" s="342">
        <f>+AL11/$BA$12*100000</f>
        <v>11.18474400917149</v>
      </c>
      <c r="AM12" s="339">
        <f>+AM11/$AY$12*100000</f>
        <v>10.672054868591431</v>
      </c>
      <c r="AN12" s="340">
        <f>+AN11/$AZ$12*100000</f>
        <v>10.140812423943906</v>
      </c>
      <c r="AO12" s="342">
        <f>+AO11/$BA$12*100000</f>
        <v>11.18474400917149</v>
      </c>
      <c r="AP12" s="339">
        <f>+AP11/$AY$12*100000</f>
        <v>31.304694281201527</v>
      </c>
      <c r="AQ12" s="340">
        <f>+AQ11/$AZ$12*100000</f>
        <v>18.832937358752968</v>
      </c>
      <c r="AR12" s="342">
        <f>+AR11/$BA$12*100000</f>
        <v>43.34088303553953</v>
      </c>
      <c r="AS12" s="339">
        <f>+AS11/$AY$12*100000</f>
        <v>33.439105254919816</v>
      </c>
      <c r="AT12" s="340">
        <f>+AT11/$AZ$12*100000</f>
        <v>37.665874717505936</v>
      </c>
      <c r="AU12" s="342">
        <f>+AU11/$BA$12*100000</f>
        <v>29.35995302407516</v>
      </c>
      <c r="AV12" s="339">
        <f>+AV11/$AY$12*100000</f>
        <v>14.940876816028004</v>
      </c>
      <c r="AW12" s="340">
        <f>+AW11/$AZ$12*100000</f>
        <v>20.281624847887812</v>
      </c>
      <c r="AX12" s="351">
        <f>+AX11/$BA$12*100000</f>
        <v>9.786651008025053</v>
      </c>
      <c r="AY12">
        <f>SUM(AZ12:BA12)</f>
        <v>140554</v>
      </c>
      <c r="AZ12" s="125">
        <v>69028</v>
      </c>
      <c r="BA12" s="126">
        <v>71526</v>
      </c>
    </row>
    <row r="13" spans="1:53" ht="17.25" customHeight="1">
      <c r="A13" s="435"/>
      <c r="B13" s="298" t="s">
        <v>143</v>
      </c>
      <c r="C13" s="151">
        <v>384.94</v>
      </c>
      <c r="D13" s="152">
        <v>571.79</v>
      </c>
      <c r="E13" s="153">
        <v>243.79</v>
      </c>
      <c r="F13" s="154">
        <v>0.22</v>
      </c>
      <c r="G13" s="155">
        <v>0.89</v>
      </c>
      <c r="H13" s="156">
        <v>0</v>
      </c>
      <c r="I13" s="157">
        <v>127</v>
      </c>
      <c r="J13" s="152">
        <v>203.28</v>
      </c>
      <c r="K13" s="153">
        <v>68.93</v>
      </c>
      <c r="L13" s="154">
        <v>3.71</v>
      </c>
      <c r="M13" s="155">
        <v>4.79</v>
      </c>
      <c r="N13" s="156">
        <v>2.39</v>
      </c>
      <c r="O13" s="154">
        <v>1.77</v>
      </c>
      <c r="P13" s="155">
        <v>3.36</v>
      </c>
      <c r="Q13" s="158">
        <v>0.81</v>
      </c>
      <c r="R13" s="151">
        <v>59.53</v>
      </c>
      <c r="S13" s="152">
        <v>80.78</v>
      </c>
      <c r="T13" s="153">
        <v>42.76</v>
      </c>
      <c r="U13" s="157">
        <v>36.89</v>
      </c>
      <c r="V13" s="152">
        <v>51.67</v>
      </c>
      <c r="W13" s="153">
        <v>24.66</v>
      </c>
      <c r="X13" s="154">
        <v>2.65</v>
      </c>
      <c r="Y13" s="155">
        <v>6.11</v>
      </c>
      <c r="Z13" s="156">
        <v>0.6</v>
      </c>
      <c r="AA13" s="157">
        <v>40.79</v>
      </c>
      <c r="AB13" s="152">
        <v>70.86</v>
      </c>
      <c r="AC13" s="153">
        <v>23.11</v>
      </c>
      <c r="AD13" s="154">
        <v>5.05</v>
      </c>
      <c r="AE13" s="155">
        <v>12.04</v>
      </c>
      <c r="AF13" s="158">
        <v>0.6</v>
      </c>
      <c r="AG13" s="159">
        <v>0</v>
      </c>
      <c r="AH13" s="155">
        <v>0</v>
      </c>
      <c r="AI13" s="156">
        <v>0</v>
      </c>
      <c r="AJ13" s="160">
        <v>5.72</v>
      </c>
      <c r="AK13" s="155">
        <v>5.28</v>
      </c>
      <c r="AL13" s="156">
        <v>6.07</v>
      </c>
      <c r="AM13" s="154">
        <v>4.77</v>
      </c>
      <c r="AN13" s="155">
        <v>6.05</v>
      </c>
      <c r="AO13" s="156">
        <v>4.16</v>
      </c>
      <c r="AP13" s="157">
        <v>11.13</v>
      </c>
      <c r="AQ13" s="152">
        <v>11.19</v>
      </c>
      <c r="AR13" s="153">
        <v>10.55</v>
      </c>
      <c r="AS13" s="157">
        <v>19.8</v>
      </c>
      <c r="AT13" s="152">
        <v>25.98</v>
      </c>
      <c r="AU13" s="153">
        <v>15.01</v>
      </c>
      <c r="AV13" s="157">
        <v>12.6</v>
      </c>
      <c r="AW13" s="152">
        <v>18.05</v>
      </c>
      <c r="AX13" s="161">
        <v>7.06</v>
      </c>
      <c r="AZ13" s="125"/>
      <c r="BA13" s="126"/>
    </row>
    <row r="14" spans="1:53" ht="17.25" customHeight="1">
      <c r="A14" s="437" t="s">
        <v>130</v>
      </c>
      <c r="B14" s="138" t="s">
        <v>54</v>
      </c>
      <c r="C14" s="139">
        <v>492</v>
      </c>
      <c r="D14" s="140">
        <v>260</v>
      </c>
      <c r="E14" s="141">
        <v>232</v>
      </c>
      <c r="F14" s="142">
        <v>2</v>
      </c>
      <c r="G14" s="140">
        <v>1</v>
      </c>
      <c r="H14" s="141">
        <v>1</v>
      </c>
      <c r="I14" s="142">
        <v>131</v>
      </c>
      <c r="J14" s="140">
        <v>80</v>
      </c>
      <c r="K14" s="141">
        <v>51</v>
      </c>
      <c r="L14" s="142">
        <v>6</v>
      </c>
      <c r="M14" s="140">
        <v>2</v>
      </c>
      <c r="N14" s="141">
        <v>4</v>
      </c>
      <c r="O14" s="142">
        <v>3</v>
      </c>
      <c r="P14" s="140">
        <v>0</v>
      </c>
      <c r="Q14" s="143">
        <v>3</v>
      </c>
      <c r="R14" s="139">
        <v>70</v>
      </c>
      <c r="S14" s="140">
        <v>34</v>
      </c>
      <c r="T14" s="141">
        <v>36</v>
      </c>
      <c r="U14" s="142">
        <v>49</v>
      </c>
      <c r="V14" s="140">
        <v>23</v>
      </c>
      <c r="W14" s="141">
        <v>26</v>
      </c>
      <c r="X14" s="142">
        <v>7</v>
      </c>
      <c r="Y14" s="140">
        <v>5</v>
      </c>
      <c r="Z14" s="141">
        <v>2</v>
      </c>
      <c r="AA14" s="142">
        <v>41</v>
      </c>
      <c r="AB14" s="140">
        <v>19</v>
      </c>
      <c r="AC14" s="141">
        <v>22</v>
      </c>
      <c r="AD14" s="142">
        <v>6</v>
      </c>
      <c r="AE14" s="140">
        <v>5</v>
      </c>
      <c r="AF14" s="143">
        <v>1</v>
      </c>
      <c r="AG14" s="139">
        <v>1</v>
      </c>
      <c r="AH14" s="140">
        <v>1</v>
      </c>
      <c r="AI14" s="144">
        <v>0</v>
      </c>
      <c r="AJ14" s="142">
        <v>1</v>
      </c>
      <c r="AK14" s="140">
        <v>0</v>
      </c>
      <c r="AL14" s="141">
        <v>1</v>
      </c>
      <c r="AM14" s="142">
        <v>20</v>
      </c>
      <c r="AN14" s="140">
        <v>10</v>
      </c>
      <c r="AO14" s="141">
        <v>10</v>
      </c>
      <c r="AP14" s="142">
        <v>20</v>
      </c>
      <c r="AQ14" s="140">
        <v>5</v>
      </c>
      <c r="AR14" s="141">
        <v>15</v>
      </c>
      <c r="AS14" s="145">
        <v>28</v>
      </c>
      <c r="AT14" s="146">
        <v>15</v>
      </c>
      <c r="AU14" s="147">
        <v>13</v>
      </c>
      <c r="AV14" s="148">
        <v>6</v>
      </c>
      <c r="AW14" s="149">
        <v>6</v>
      </c>
      <c r="AX14" s="150">
        <v>0</v>
      </c>
      <c r="AZ14" s="125"/>
      <c r="BA14" s="126"/>
    </row>
    <row r="15" spans="1:53" ht="17.25" customHeight="1">
      <c r="A15" s="438"/>
      <c r="B15" s="90" t="s">
        <v>55</v>
      </c>
      <c r="C15" s="91">
        <f>+C14/$AY$15*100000</f>
        <v>1055.2278820375336</v>
      </c>
      <c r="D15" s="92">
        <f>+D14/$AZ$15*100000</f>
        <v>1097.1389990716516</v>
      </c>
      <c r="E15" s="93">
        <f>+E14/$BA$15*100000</f>
        <v>1011.9073581366947</v>
      </c>
      <c r="F15" s="94">
        <f>+F14/$AY$15*100000</f>
        <v>4.289544235924933</v>
      </c>
      <c r="G15" s="92">
        <f>+G14/$AZ$15*100000</f>
        <v>4.219765381044814</v>
      </c>
      <c r="H15" s="93">
        <f>+H14/$BA$15*100000</f>
        <v>4.361669647140926</v>
      </c>
      <c r="I15" s="94">
        <f>+I14/$AY$15*100000</f>
        <v>280.9651474530831</v>
      </c>
      <c r="J15" s="92">
        <f>+J14/$AZ$15*100000</f>
        <v>337.5812304835851</v>
      </c>
      <c r="K15" s="93">
        <f>+K14/$BA$15*100000</f>
        <v>222.4451520041872</v>
      </c>
      <c r="L15" s="94">
        <f>+L14/$AY$15*100000</f>
        <v>12.868632707774797</v>
      </c>
      <c r="M15" s="92">
        <f>+M14/$AZ$15*100000</f>
        <v>8.439530762089628</v>
      </c>
      <c r="N15" s="93">
        <f>+N14/$BA$15*100000</f>
        <v>17.446678588563703</v>
      </c>
      <c r="O15" s="94">
        <f>+O14/$AY$15*100000</f>
        <v>6.434316353887398</v>
      </c>
      <c r="P15" s="92">
        <f>+P14/$AZ$15*100000</f>
        <v>0</v>
      </c>
      <c r="Q15" s="95">
        <f>+Q14/$BA$15*100000</f>
        <v>13.085008941422776</v>
      </c>
      <c r="R15" s="91">
        <f>+R14/$AY$15*100000</f>
        <v>150.13404825737265</v>
      </c>
      <c r="S15" s="92">
        <f>+S14/$AZ$15*100000</f>
        <v>143.47202295552367</v>
      </c>
      <c r="T15" s="93">
        <f>+T14/$BA$15*100000</f>
        <v>157.0201072970733</v>
      </c>
      <c r="U15" s="94">
        <f>+U14/$AY$15*100000</f>
        <v>105.09383378016085</v>
      </c>
      <c r="V15" s="92">
        <f>+V14/$AZ$15*100000</f>
        <v>97.05460376403072</v>
      </c>
      <c r="W15" s="93">
        <f>+W14/$BA$15*100000</f>
        <v>113.40341082566405</v>
      </c>
      <c r="X15" s="94">
        <f>+X14/$AY$15*100000</f>
        <v>15.013404825737267</v>
      </c>
      <c r="Y15" s="92">
        <f>+Y14/$AZ$15*100000</f>
        <v>21.09882690522407</v>
      </c>
      <c r="Z15" s="93">
        <f>+Z14/$BA$15*100000</f>
        <v>8.723339294281852</v>
      </c>
      <c r="AA15" s="94">
        <f>+AA14/$AY$15*100000</f>
        <v>87.93565683646112</v>
      </c>
      <c r="AB15" s="92">
        <f>+AB14/$AZ$15*100000</f>
        <v>80.17554223985147</v>
      </c>
      <c r="AC15" s="93">
        <f>+AC14/$BA$15*100000</f>
        <v>95.95673223710037</v>
      </c>
      <c r="AD15" s="94">
        <f>+AD14/$AY$15*100000</f>
        <v>12.868632707774797</v>
      </c>
      <c r="AE15" s="92">
        <f>+AE14/$AZ$15*100000</f>
        <v>21.09882690522407</v>
      </c>
      <c r="AF15" s="95">
        <f>+AF14/$BA$15*100000</f>
        <v>4.361669647140926</v>
      </c>
      <c r="AG15" s="91">
        <f>+AG14/$AY$15*100000</f>
        <v>2.1447721179624666</v>
      </c>
      <c r="AH15" s="92">
        <f>+AH14/$AZ$15*100000</f>
        <v>4.219765381044814</v>
      </c>
      <c r="AI15" s="93">
        <f>+AI14/$BA$15*100000</f>
        <v>0</v>
      </c>
      <c r="AJ15" s="94">
        <f>+AJ14/$AY$15*100000</f>
        <v>2.1447721179624666</v>
      </c>
      <c r="AK15" s="92">
        <f>+AK14/$AZ$15*100000</f>
        <v>0</v>
      </c>
      <c r="AL15" s="93">
        <f>+AL14/$BA$15*100000</f>
        <v>4.361669647140926</v>
      </c>
      <c r="AM15" s="94">
        <f>+AM14/$AY$15*100000</f>
        <v>42.89544235924933</v>
      </c>
      <c r="AN15" s="92">
        <f>+AN14/$AZ$15*100000</f>
        <v>42.19765381044814</v>
      </c>
      <c r="AO15" s="93">
        <f>+AO14/$BA$15*100000</f>
        <v>43.616696471409256</v>
      </c>
      <c r="AP15" s="94">
        <f>+AP14/$AY$15*100000</f>
        <v>42.89544235924933</v>
      </c>
      <c r="AQ15" s="92">
        <f>+AQ14/$AZ$15*100000</f>
        <v>21.09882690522407</v>
      </c>
      <c r="AR15" s="93">
        <f>+AR14/$BA$15*100000</f>
        <v>65.42504470711388</v>
      </c>
      <c r="AS15" s="94">
        <f>+AS14/$AY$15*100000</f>
        <v>60.053619302949066</v>
      </c>
      <c r="AT15" s="92">
        <f>+AT14/$AZ$15*100000</f>
        <v>63.29648071567221</v>
      </c>
      <c r="AU15" s="93">
        <f>+AU14/$BA$15*100000</f>
        <v>56.70170541283203</v>
      </c>
      <c r="AV15" s="94">
        <f>+AV14/$AY$15*100000</f>
        <v>12.868632707774797</v>
      </c>
      <c r="AW15" s="92">
        <f>+AW14/$AZ$15*100000</f>
        <v>25.318592286268885</v>
      </c>
      <c r="AX15" s="95">
        <f>+AX14/$BA$15*100000</f>
        <v>0</v>
      </c>
      <c r="AY15">
        <f>SUM(AZ15:BA15)</f>
        <v>46625</v>
      </c>
      <c r="AZ15" s="110">
        <v>23698</v>
      </c>
      <c r="BA15" s="111">
        <v>22927</v>
      </c>
    </row>
    <row r="16" spans="1:53" ht="17.25" customHeight="1">
      <c r="A16" s="438"/>
      <c r="B16" s="298" t="s">
        <v>143</v>
      </c>
      <c r="C16" s="151">
        <v>439.81</v>
      </c>
      <c r="D16" s="152">
        <v>592.6</v>
      </c>
      <c r="E16" s="153">
        <v>318.4</v>
      </c>
      <c r="F16" s="154">
        <v>1.67</v>
      </c>
      <c r="G16" s="155">
        <v>1.89</v>
      </c>
      <c r="H16" s="156">
        <v>1.74</v>
      </c>
      <c r="I16" s="157">
        <v>145.95</v>
      </c>
      <c r="J16" s="152">
        <v>198.65</v>
      </c>
      <c r="K16" s="153">
        <v>101.44</v>
      </c>
      <c r="L16" s="154">
        <v>4.58</v>
      </c>
      <c r="M16" s="155">
        <v>4.69</v>
      </c>
      <c r="N16" s="156">
        <v>3.69</v>
      </c>
      <c r="O16" s="154">
        <v>1.68</v>
      </c>
      <c r="P16" s="155">
        <v>0</v>
      </c>
      <c r="Q16" s="158">
        <v>2.5</v>
      </c>
      <c r="R16" s="151">
        <v>55.83</v>
      </c>
      <c r="S16" s="152">
        <v>77.74</v>
      </c>
      <c r="T16" s="153">
        <v>35.69</v>
      </c>
      <c r="U16" s="157">
        <v>39.41</v>
      </c>
      <c r="V16" s="152">
        <v>50.74</v>
      </c>
      <c r="W16" s="153">
        <v>29.41</v>
      </c>
      <c r="X16" s="154">
        <v>7.93</v>
      </c>
      <c r="Y16" s="155">
        <v>11.97</v>
      </c>
      <c r="Z16" s="156">
        <v>4.63</v>
      </c>
      <c r="AA16" s="157">
        <v>27.42</v>
      </c>
      <c r="AB16" s="152">
        <v>38.02</v>
      </c>
      <c r="AC16" s="153">
        <v>21.82</v>
      </c>
      <c r="AD16" s="154">
        <v>5.28</v>
      </c>
      <c r="AE16" s="155">
        <v>10.56</v>
      </c>
      <c r="AF16" s="158">
        <v>1.19</v>
      </c>
      <c r="AG16" s="159">
        <v>0.94</v>
      </c>
      <c r="AH16" s="155">
        <v>2.03</v>
      </c>
      <c r="AI16" s="156">
        <v>0</v>
      </c>
      <c r="AJ16" s="160">
        <v>1.45</v>
      </c>
      <c r="AK16" s="155">
        <v>0</v>
      </c>
      <c r="AL16" s="156">
        <v>3</v>
      </c>
      <c r="AM16" s="154">
        <v>13.83</v>
      </c>
      <c r="AN16" s="155">
        <v>20.65</v>
      </c>
      <c r="AO16" s="156">
        <v>8.19</v>
      </c>
      <c r="AP16" s="157">
        <v>10.79</v>
      </c>
      <c r="AQ16" s="152">
        <v>8.74</v>
      </c>
      <c r="AR16" s="153">
        <v>12.16</v>
      </c>
      <c r="AS16" s="157">
        <v>26.18</v>
      </c>
      <c r="AT16" s="152">
        <v>37.58</v>
      </c>
      <c r="AU16" s="153">
        <v>14.5</v>
      </c>
      <c r="AV16" s="157">
        <v>8.86</v>
      </c>
      <c r="AW16" s="152">
        <v>17.67</v>
      </c>
      <c r="AX16" s="161">
        <v>0</v>
      </c>
      <c r="AZ16" s="125"/>
      <c r="BA16" s="126"/>
    </row>
    <row r="17" spans="1:53" ht="17.25" customHeight="1">
      <c r="A17" s="437" t="s">
        <v>144</v>
      </c>
      <c r="B17" s="138" t="s">
        <v>54</v>
      </c>
      <c r="C17" s="139">
        <v>58</v>
      </c>
      <c r="D17" s="140">
        <v>31</v>
      </c>
      <c r="E17" s="141">
        <v>27</v>
      </c>
      <c r="F17" s="142">
        <v>0</v>
      </c>
      <c r="G17" s="140">
        <v>0</v>
      </c>
      <c r="H17" s="141">
        <v>0</v>
      </c>
      <c r="I17" s="142">
        <v>21</v>
      </c>
      <c r="J17" s="140">
        <v>13</v>
      </c>
      <c r="K17" s="141">
        <v>8</v>
      </c>
      <c r="L17" s="142">
        <v>0</v>
      </c>
      <c r="M17" s="140">
        <v>0</v>
      </c>
      <c r="N17" s="141">
        <v>0</v>
      </c>
      <c r="O17" s="142">
        <v>0</v>
      </c>
      <c r="P17" s="140">
        <v>0</v>
      </c>
      <c r="Q17" s="143">
        <v>0</v>
      </c>
      <c r="R17" s="139">
        <v>10</v>
      </c>
      <c r="S17" s="140">
        <v>6</v>
      </c>
      <c r="T17" s="141">
        <v>4</v>
      </c>
      <c r="U17" s="142">
        <v>7</v>
      </c>
      <c r="V17" s="140">
        <v>3</v>
      </c>
      <c r="W17" s="141">
        <v>4</v>
      </c>
      <c r="X17" s="142">
        <v>0</v>
      </c>
      <c r="Y17" s="140">
        <v>0</v>
      </c>
      <c r="Z17" s="141">
        <v>0</v>
      </c>
      <c r="AA17" s="142">
        <v>8</v>
      </c>
      <c r="AB17" s="140">
        <v>4</v>
      </c>
      <c r="AC17" s="141">
        <v>4</v>
      </c>
      <c r="AD17" s="142">
        <v>1</v>
      </c>
      <c r="AE17" s="140">
        <v>1</v>
      </c>
      <c r="AF17" s="143">
        <v>0</v>
      </c>
      <c r="AG17" s="139">
        <v>0</v>
      </c>
      <c r="AH17" s="140">
        <v>0</v>
      </c>
      <c r="AI17" s="144">
        <v>0</v>
      </c>
      <c r="AJ17" s="142">
        <v>0</v>
      </c>
      <c r="AK17" s="140">
        <v>0</v>
      </c>
      <c r="AL17" s="141">
        <v>0</v>
      </c>
      <c r="AM17" s="142">
        <v>0</v>
      </c>
      <c r="AN17" s="140">
        <v>0</v>
      </c>
      <c r="AO17" s="141">
        <v>0</v>
      </c>
      <c r="AP17" s="142">
        <v>3</v>
      </c>
      <c r="AQ17" s="140">
        <v>1</v>
      </c>
      <c r="AR17" s="141">
        <v>2</v>
      </c>
      <c r="AS17" s="145">
        <v>5</v>
      </c>
      <c r="AT17" s="146">
        <v>2</v>
      </c>
      <c r="AU17" s="147">
        <v>3</v>
      </c>
      <c r="AV17" s="148">
        <v>1</v>
      </c>
      <c r="AW17" s="149">
        <v>0</v>
      </c>
      <c r="AX17" s="150">
        <v>1</v>
      </c>
      <c r="AZ17" s="125"/>
      <c r="BA17" s="126"/>
    </row>
    <row r="18" spans="1:53" ht="17.25" customHeight="1">
      <c r="A18" s="438"/>
      <c r="B18" s="90" t="s">
        <v>55</v>
      </c>
      <c r="C18" s="91">
        <f>+C17/$AY$18*100000</f>
        <v>846.9626168224298</v>
      </c>
      <c r="D18" s="92">
        <f>+D17/$AZ$18*100000</f>
        <v>902.7373325567851</v>
      </c>
      <c r="E18" s="93">
        <f>+E17/$BA$18*100000</f>
        <v>790.8611599297012</v>
      </c>
      <c r="F18" s="94">
        <f>+F17/$AY$18*100000</f>
        <v>0</v>
      </c>
      <c r="G18" s="92">
        <f>+G17/$AZ$18*100000</f>
        <v>0</v>
      </c>
      <c r="H18" s="93">
        <f>+H17/$BA$18*100000</f>
        <v>0</v>
      </c>
      <c r="I18" s="94">
        <f>+I17/$AY$18*100000</f>
        <v>306.6588785046729</v>
      </c>
      <c r="J18" s="92">
        <f>+J17/$AZ$18*100000</f>
        <v>378.567268491555</v>
      </c>
      <c r="K18" s="93">
        <f>+K17/$BA$18*100000</f>
        <v>234.32923257176333</v>
      </c>
      <c r="L18" s="94">
        <f>+L17/$AY$18*100000</f>
        <v>0</v>
      </c>
      <c r="M18" s="92">
        <f>+M17/$AZ$18*100000</f>
        <v>0</v>
      </c>
      <c r="N18" s="93">
        <f>+N17/$BA$18*100000</f>
        <v>0</v>
      </c>
      <c r="O18" s="94">
        <f>+O17/$AY$18*100000</f>
        <v>0</v>
      </c>
      <c r="P18" s="92">
        <f>+P17/$AZ$18*100000</f>
        <v>0</v>
      </c>
      <c r="Q18" s="95">
        <f>+Q17/$BA$18*100000</f>
        <v>0</v>
      </c>
      <c r="R18" s="91">
        <f>+R17/$AY$18*100000</f>
        <v>146.02803738317758</v>
      </c>
      <c r="S18" s="92">
        <f>+S17/$AZ$18*100000</f>
        <v>174.72335468841</v>
      </c>
      <c r="T18" s="93">
        <f>+T17/$BA$18*100000</f>
        <v>117.16461628588166</v>
      </c>
      <c r="U18" s="94">
        <f>+U17/$AY$18*100000</f>
        <v>102.2196261682243</v>
      </c>
      <c r="V18" s="92">
        <f>+V17/$AZ$18*100000</f>
        <v>87.361677344205</v>
      </c>
      <c r="W18" s="93">
        <f>+W17/$BA$18*100000</f>
        <v>117.16461628588166</v>
      </c>
      <c r="X18" s="94">
        <f>+X17/$AY$18*100000</f>
        <v>0</v>
      </c>
      <c r="Y18" s="92">
        <f>+Y17/$AZ$18*100000</f>
        <v>0</v>
      </c>
      <c r="Z18" s="93">
        <f>+Z17/$BA$18*100000</f>
        <v>0</v>
      </c>
      <c r="AA18" s="94">
        <f>+AA17/$AY$18*100000</f>
        <v>116.82242990654204</v>
      </c>
      <c r="AB18" s="92">
        <f>+AB17/$AZ$18*100000</f>
        <v>116.48223645894002</v>
      </c>
      <c r="AC18" s="93">
        <f>+AC17/$BA$18*100000</f>
        <v>117.16461628588166</v>
      </c>
      <c r="AD18" s="94">
        <f>+AD17/$AY$18*100000</f>
        <v>14.602803738317755</v>
      </c>
      <c r="AE18" s="92">
        <f>+AE17/$AZ$18*100000</f>
        <v>29.120559114735006</v>
      </c>
      <c r="AF18" s="95">
        <f>+AF17/$BA$18*100000</f>
        <v>0</v>
      </c>
      <c r="AG18" s="91">
        <f>+AG17/$AY$18*100000</f>
        <v>0</v>
      </c>
      <c r="AH18" s="92">
        <f>+AH17/$AZ$18*100000</f>
        <v>0</v>
      </c>
      <c r="AI18" s="93">
        <f>+AI17/$BA$18*100000</f>
        <v>0</v>
      </c>
      <c r="AJ18" s="94">
        <f>+AJ17/$AY$18*100000</f>
        <v>0</v>
      </c>
      <c r="AK18" s="92">
        <f>+AK17/$AZ$18*100000</f>
        <v>0</v>
      </c>
      <c r="AL18" s="93">
        <f>+AL17/$BA$18*100000</f>
        <v>0</v>
      </c>
      <c r="AM18" s="94">
        <f>+AM17/$AY$18*100000</f>
        <v>0</v>
      </c>
      <c r="AN18" s="92">
        <f>+AN17/$AZ$18*100000</f>
        <v>0</v>
      </c>
      <c r="AO18" s="93">
        <f>+AO17/$BA$18*100000</f>
        <v>0</v>
      </c>
      <c r="AP18" s="94">
        <f>+AP17/$AY$18*100000</f>
        <v>43.80841121495327</v>
      </c>
      <c r="AQ18" s="92">
        <f>+AQ17/$AZ$18*100000</f>
        <v>29.120559114735006</v>
      </c>
      <c r="AR18" s="93">
        <f>+AR17/$BA$18*100000</f>
        <v>58.58230814294083</v>
      </c>
      <c r="AS18" s="94">
        <f>+AS17/$AY$18*100000</f>
        <v>73.01401869158879</v>
      </c>
      <c r="AT18" s="92">
        <f>+AT17/$AZ$18*100000</f>
        <v>58.24111822947001</v>
      </c>
      <c r="AU18" s="93">
        <f>+AU17/$BA$18*100000</f>
        <v>87.87346221441125</v>
      </c>
      <c r="AV18" s="94">
        <f>+AV17/$AY$18*100000</f>
        <v>14.602803738317755</v>
      </c>
      <c r="AW18" s="92">
        <f>+AW17/$AZ$18*100000</f>
        <v>0</v>
      </c>
      <c r="AX18" s="95">
        <f>+AX17/$BA$18*100000</f>
        <v>29.291154071470416</v>
      </c>
      <c r="AY18">
        <f>SUM(AZ18:BA18)</f>
        <v>6848</v>
      </c>
      <c r="AZ18" s="110">
        <v>3434</v>
      </c>
      <c r="BA18" s="111">
        <v>3414</v>
      </c>
    </row>
    <row r="19" spans="1:53" ht="17.25" customHeight="1">
      <c r="A19" s="438"/>
      <c r="B19" s="298" t="s">
        <v>143</v>
      </c>
      <c r="C19" s="151">
        <v>411.79</v>
      </c>
      <c r="D19" s="152">
        <v>572.47</v>
      </c>
      <c r="E19" s="153">
        <v>336.36</v>
      </c>
      <c r="F19" s="154">
        <v>0</v>
      </c>
      <c r="G19" s="155">
        <v>0</v>
      </c>
      <c r="H19" s="156">
        <v>0</v>
      </c>
      <c r="I19" s="157">
        <v>164.33</v>
      </c>
      <c r="J19" s="152">
        <v>232.8</v>
      </c>
      <c r="K19" s="153">
        <v>126.72</v>
      </c>
      <c r="L19" s="154">
        <v>0</v>
      </c>
      <c r="M19" s="155">
        <v>0</v>
      </c>
      <c r="N19" s="156">
        <v>0</v>
      </c>
      <c r="O19" s="154">
        <v>0</v>
      </c>
      <c r="P19" s="155">
        <v>0</v>
      </c>
      <c r="Q19" s="158">
        <v>0</v>
      </c>
      <c r="R19" s="151">
        <v>69.26</v>
      </c>
      <c r="S19" s="152">
        <v>104.75</v>
      </c>
      <c r="T19" s="153">
        <v>45.29</v>
      </c>
      <c r="U19" s="157">
        <v>45.44</v>
      </c>
      <c r="V19" s="152">
        <v>61.25</v>
      </c>
      <c r="W19" s="153">
        <v>44.32</v>
      </c>
      <c r="X19" s="154">
        <v>0</v>
      </c>
      <c r="Y19" s="155">
        <v>0</v>
      </c>
      <c r="Z19" s="156">
        <v>0</v>
      </c>
      <c r="AA19" s="157">
        <v>51.93</v>
      </c>
      <c r="AB19" s="152">
        <v>76.99</v>
      </c>
      <c r="AC19" s="153">
        <v>40.4</v>
      </c>
      <c r="AD19" s="154">
        <v>7.59</v>
      </c>
      <c r="AE19" s="155">
        <v>22.92</v>
      </c>
      <c r="AF19" s="158">
        <v>0</v>
      </c>
      <c r="AG19" s="159">
        <v>0</v>
      </c>
      <c r="AH19" s="155">
        <v>0</v>
      </c>
      <c r="AI19" s="156">
        <v>0</v>
      </c>
      <c r="AJ19" s="160">
        <v>0</v>
      </c>
      <c r="AK19" s="155">
        <v>0</v>
      </c>
      <c r="AL19" s="156">
        <v>0</v>
      </c>
      <c r="AM19" s="154">
        <v>0</v>
      </c>
      <c r="AN19" s="155">
        <v>0</v>
      </c>
      <c r="AO19" s="156">
        <v>0</v>
      </c>
      <c r="AP19" s="157">
        <v>16.9</v>
      </c>
      <c r="AQ19" s="152">
        <v>22.92</v>
      </c>
      <c r="AR19" s="153">
        <v>11.85</v>
      </c>
      <c r="AS19" s="157">
        <v>35.36</v>
      </c>
      <c r="AT19" s="152">
        <v>29.1</v>
      </c>
      <c r="AU19" s="153">
        <v>33.51</v>
      </c>
      <c r="AV19" s="157">
        <v>7.68</v>
      </c>
      <c r="AW19" s="152">
        <v>0</v>
      </c>
      <c r="AX19" s="161">
        <v>16.48</v>
      </c>
      <c r="AZ19" s="125"/>
      <c r="BA19" s="126"/>
    </row>
    <row r="20" spans="1:53" ht="17.25" customHeight="1">
      <c r="A20" s="434" t="s">
        <v>132</v>
      </c>
      <c r="B20" s="138" t="s">
        <v>54</v>
      </c>
      <c r="C20" s="139">
        <v>160</v>
      </c>
      <c r="D20" s="140">
        <v>95</v>
      </c>
      <c r="E20" s="141">
        <v>65</v>
      </c>
      <c r="F20" s="142">
        <v>0</v>
      </c>
      <c r="G20" s="140">
        <v>0</v>
      </c>
      <c r="H20" s="141">
        <v>0</v>
      </c>
      <c r="I20" s="142">
        <v>61</v>
      </c>
      <c r="J20" s="140">
        <v>42</v>
      </c>
      <c r="K20" s="141">
        <v>19</v>
      </c>
      <c r="L20" s="142">
        <v>0</v>
      </c>
      <c r="M20" s="140">
        <v>0</v>
      </c>
      <c r="N20" s="141">
        <v>0</v>
      </c>
      <c r="O20" s="142">
        <v>1</v>
      </c>
      <c r="P20" s="140">
        <v>0</v>
      </c>
      <c r="Q20" s="143">
        <v>1</v>
      </c>
      <c r="R20" s="139">
        <v>24</v>
      </c>
      <c r="S20" s="140">
        <v>10</v>
      </c>
      <c r="T20" s="141">
        <v>14</v>
      </c>
      <c r="U20" s="142">
        <v>13</v>
      </c>
      <c r="V20" s="140">
        <v>7</v>
      </c>
      <c r="W20" s="141">
        <v>6</v>
      </c>
      <c r="X20" s="142">
        <v>2</v>
      </c>
      <c r="Y20" s="140">
        <v>0</v>
      </c>
      <c r="Z20" s="141">
        <v>2</v>
      </c>
      <c r="AA20" s="142">
        <v>9</v>
      </c>
      <c r="AB20" s="140">
        <v>8</v>
      </c>
      <c r="AC20" s="141">
        <v>1</v>
      </c>
      <c r="AD20" s="142">
        <v>0</v>
      </c>
      <c r="AE20" s="140">
        <v>0</v>
      </c>
      <c r="AF20" s="143">
        <v>0</v>
      </c>
      <c r="AG20" s="139">
        <v>0</v>
      </c>
      <c r="AH20" s="140">
        <v>0</v>
      </c>
      <c r="AI20" s="144">
        <v>0</v>
      </c>
      <c r="AJ20" s="142">
        <v>6</v>
      </c>
      <c r="AK20" s="140">
        <v>5</v>
      </c>
      <c r="AL20" s="141">
        <v>1</v>
      </c>
      <c r="AM20" s="142">
        <v>5</v>
      </c>
      <c r="AN20" s="140">
        <v>2</v>
      </c>
      <c r="AO20" s="141">
        <v>3</v>
      </c>
      <c r="AP20" s="142">
        <v>6</v>
      </c>
      <c r="AQ20" s="140">
        <v>2</v>
      </c>
      <c r="AR20" s="141">
        <v>4</v>
      </c>
      <c r="AS20" s="145">
        <v>6</v>
      </c>
      <c r="AT20" s="146">
        <v>3</v>
      </c>
      <c r="AU20" s="147">
        <v>3</v>
      </c>
      <c r="AV20" s="148">
        <v>4</v>
      </c>
      <c r="AW20" s="149">
        <v>3</v>
      </c>
      <c r="AX20" s="150">
        <v>1</v>
      </c>
      <c r="AZ20" s="125"/>
      <c r="BA20" s="126"/>
    </row>
    <row r="21" spans="1:53" ht="17.25" customHeight="1">
      <c r="A21" s="435"/>
      <c r="B21" s="90" t="s">
        <v>55</v>
      </c>
      <c r="C21" s="91">
        <f>+C20/$AY$21*100000</f>
        <v>620.0829360927024</v>
      </c>
      <c r="D21" s="92">
        <f>+D20/$AZ$21*100000</f>
        <v>750.9881422924901</v>
      </c>
      <c r="E21" s="93">
        <f>+E20/$BA$21*100000</f>
        <v>494.18383638713595</v>
      </c>
      <c r="F21" s="94">
        <f>+F20/$AY$21*100000</f>
        <v>0</v>
      </c>
      <c r="G21" s="92">
        <f>+G20/$AZ$21*100000</f>
        <v>0</v>
      </c>
      <c r="H21" s="93">
        <f>+H20/$BA$21*100000</f>
        <v>0</v>
      </c>
      <c r="I21" s="94">
        <f>+I20/$AY$21*100000</f>
        <v>236.4066193853428</v>
      </c>
      <c r="J21" s="92">
        <f>+J20/$AZ$21*100000</f>
        <v>332.0158102766798</v>
      </c>
      <c r="K21" s="93">
        <f>+K20/$BA$21*100000</f>
        <v>144.4537367900859</v>
      </c>
      <c r="L21" s="94">
        <f>+L20/$AY$21*100000</f>
        <v>0</v>
      </c>
      <c r="M21" s="92">
        <f>+M20/$AZ$21*100000</f>
        <v>0</v>
      </c>
      <c r="N21" s="93">
        <f>+N20/$BA$21*100000</f>
        <v>0</v>
      </c>
      <c r="O21" s="94">
        <f>+O20/$AY$21*100000</f>
        <v>3.87551835057939</v>
      </c>
      <c r="P21" s="92">
        <f>+P20/$AZ$21*100000</f>
        <v>0</v>
      </c>
      <c r="Q21" s="95">
        <f>+Q20/$BA$21*100000</f>
        <v>7.602828252109785</v>
      </c>
      <c r="R21" s="91">
        <f>+R20/$AY$21*100000</f>
        <v>93.01244041390535</v>
      </c>
      <c r="S21" s="92">
        <f>+S20/$AZ$21*100000</f>
        <v>79.05138339920948</v>
      </c>
      <c r="T21" s="93">
        <f>+T20/$BA$21*100000</f>
        <v>106.43959552953699</v>
      </c>
      <c r="U21" s="94">
        <f>+U20/$AY$21*100000</f>
        <v>50.381738557532074</v>
      </c>
      <c r="V21" s="92">
        <f>+V20/$AZ$21*100000</f>
        <v>55.33596837944664</v>
      </c>
      <c r="W21" s="93">
        <f>+W20/$BA$21*100000</f>
        <v>45.616969512658706</v>
      </c>
      <c r="X21" s="94">
        <f>+X20/$AY$21*100000</f>
        <v>7.75103670115878</v>
      </c>
      <c r="Y21" s="92">
        <f>+Y20/$AZ$21*100000</f>
        <v>0</v>
      </c>
      <c r="Z21" s="93">
        <f>+Z20/$BA$21*100000</f>
        <v>15.20565650421957</v>
      </c>
      <c r="AA21" s="94">
        <f>+AA20/$AY$21*100000</f>
        <v>34.87966515521451</v>
      </c>
      <c r="AB21" s="92">
        <f>+AB20/$AZ$21*100000</f>
        <v>63.24110671936759</v>
      </c>
      <c r="AC21" s="93">
        <f>+AC20/$BA$21*100000</f>
        <v>7.602828252109785</v>
      </c>
      <c r="AD21" s="94">
        <f>+AD20/$AY$21*100000</f>
        <v>0</v>
      </c>
      <c r="AE21" s="92">
        <f>+AE20/$AZ$21*100000</f>
        <v>0</v>
      </c>
      <c r="AF21" s="95">
        <f>+AF20/$BA$21*100000</f>
        <v>0</v>
      </c>
      <c r="AG21" s="91">
        <f>+AG20/$AY$21*100000</f>
        <v>0</v>
      </c>
      <c r="AH21" s="92">
        <f>+AH20/$AZ$21*100000</f>
        <v>0</v>
      </c>
      <c r="AI21" s="93">
        <f>+AI20/$BA$21*100000</f>
        <v>0</v>
      </c>
      <c r="AJ21" s="94">
        <f>+AJ20/$AY$21*100000</f>
        <v>23.253110103476338</v>
      </c>
      <c r="AK21" s="92">
        <f>+AK20/$AZ$21*100000</f>
        <v>39.52569169960474</v>
      </c>
      <c r="AL21" s="93">
        <f>+AL20/$BA$21*100000</f>
        <v>7.602828252109785</v>
      </c>
      <c r="AM21" s="94">
        <f>+AM20/$AY$21*100000</f>
        <v>19.37759175289695</v>
      </c>
      <c r="AN21" s="92">
        <f>+AN20/$AZ$21*100000</f>
        <v>15.810276679841898</v>
      </c>
      <c r="AO21" s="93">
        <f>+AO20/$BA$21*100000</f>
        <v>22.808484756329353</v>
      </c>
      <c r="AP21" s="94">
        <f>+AP20/$AY$21*100000</f>
        <v>23.253110103476338</v>
      </c>
      <c r="AQ21" s="92">
        <f>+AQ20/$AZ$21*100000</f>
        <v>15.810276679841898</v>
      </c>
      <c r="AR21" s="93">
        <f>+AR20/$BA$21*100000</f>
        <v>30.41131300843914</v>
      </c>
      <c r="AS21" s="94">
        <f>+AS20/$AY$21*100000</f>
        <v>23.253110103476338</v>
      </c>
      <c r="AT21" s="92">
        <f>+AT20/$AZ$21*100000</f>
        <v>23.715415019762844</v>
      </c>
      <c r="AU21" s="93">
        <f>+AU20/$BA$21*100000</f>
        <v>22.808484756329353</v>
      </c>
      <c r="AV21" s="94">
        <f>+AV20/$AY$21*100000</f>
        <v>15.50207340231756</v>
      </c>
      <c r="AW21" s="92">
        <f>+AW20/$AZ$21*100000</f>
        <v>23.715415019762844</v>
      </c>
      <c r="AX21" s="95">
        <f>+AX20/$BA$21*100000</f>
        <v>7.602828252109785</v>
      </c>
      <c r="AY21">
        <f>SUM(AZ21:BA21)</f>
        <v>25803</v>
      </c>
      <c r="AZ21" s="125">
        <v>12650</v>
      </c>
      <c r="BA21" s="126">
        <v>13153</v>
      </c>
    </row>
    <row r="22" spans="1:53" ht="17.25" customHeight="1" thickBot="1">
      <c r="A22" s="439"/>
      <c r="B22" s="300" t="s">
        <v>143</v>
      </c>
      <c r="C22" s="301">
        <v>314.92</v>
      </c>
      <c r="D22" s="302">
        <v>508.18</v>
      </c>
      <c r="E22" s="303">
        <v>177.5</v>
      </c>
      <c r="F22" s="304">
        <v>0</v>
      </c>
      <c r="G22" s="305">
        <v>0</v>
      </c>
      <c r="H22" s="306">
        <v>0</v>
      </c>
      <c r="I22" s="307">
        <v>137.77</v>
      </c>
      <c r="J22" s="302">
        <v>222.28</v>
      </c>
      <c r="K22" s="303">
        <v>70.26</v>
      </c>
      <c r="L22" s="304">
        <v>0</v>
      </c>
      <c r="M22" s="305">
        <v>0</v>
      </c>
      <c r="N22" s="306">
        <v>0</v>
      </c>
      <c r="O22" s="304">
        <v>1.04</v>
      </c>
      <c r="P22" s="305">
        <v>0</v>
      </c>
      <c r="Q22" s="308">
        <v>1.37</v>
      </c>
      <c r="R22" s="301">
        <v>38.31</v>
      </c>
      <c r="S22" s="302">
        <v>52.31</v>
      </c>
      <c r="T22" s="303">
        <v>30.89</v>
      </c>
      <c r="U22" s="307">
        <v>19.46</v>
      </c>
      <c r="V22" s="302">
        <v>31.52</v>
      </c>
      <c r="W22" s="303">
        <v>9.87</v>
      </c>
      <c r="X22" s="304">
        <v>4.53</v>
      </c>
      <c r="Y22" s="305">
        <v>0</v>
      </c>
      <c r="Z22" s="306">
        <v>9.05</v>
      </c>
      <c r="AA22" s="307">
        <v>12.5</v>
      </c>
      <c r="AB22" s="302">
        <v>38.04</v>
      </c>
      <c r="AC22" s="303">
        <v>1.37</v>
      </c>
      <c r="AD22" s="304">
        <v>0</v>
      </c>
      <c r="AE22" s="305">
        <v>0</v>
      </c>
      <c r="AF22" s="308">
        <v>0</v>
      </c>
      <c r="AG22" s="309">
        <v>0</v>
      </c>
      <c r="AH22" s="305">
        <v>0</v>
      </c>
      <c r="AI22" s="306">
        <v>0</v>
      </c>
      <c r="AJ22" s="310">
        <v>13.41</v>
      </c>
      <c r="AK22" s="305">
        <v>24.11</v>
      </c>
      <c r="AL22" s="306">
        <v>1.37</v>
      </c>
      <c r="AM22" s="304">
        <v>8.71</v>
      </c>
      <c r="AN22" s="305">
        <v>11.38</v>
      </c>
      <c r="AO22" s="306">
        <v>5.76</v>
      </c>
      <c r="AP22" s="307">
        <v>8.12</v>
      </c>
      <c r="AQ22" s="302">
        <v>10.07</v>
      </c>
      <c r="AR22" s="303">
        <v>7.13</v>
      </c>
      <c r="AS22" s="307">
        <v>19.9</v>
      </c>
      <c r="AT22" s="302">
        <v>30.65</v>
      </c>
      <c r="AU22" s="303">
        <v>8.62</v>
      </c>
      <c r="AV22" s="307">
        <v>15</v>
      </c>
      <c r="AW22" s="302">
        <v>24.75</v>
      </c>
      <c r="AX22" s="311">
        <v>6.04</v>
      </c>
      <c r="AZ22" s="125"/>
      <c r="BA22" s="126"/>
    </row>
    <row r="23" spans="1:53" ht="17.25" customHeight="1">
      <c r="A23" s="440" t="s">
        <v>133</v>
      </c>
      <c r="B23" s="312" t="s">
        <v>54</v>
      </c>
      <c r="C23" s="313">
        <v>326</v>
      </c>
      <c r="D23" s="314">
        <v>164</v>
      </c>
      <c r="E23" s="315">
        <v>162</v>
      </c>
      <c r="F23" s="316">
        <v>0</v>
      </c>
      <c r="G23" s="314">
        <v>0</v>
      </c>
      <c r="H23" s="315">
        <v>0</v>
      </c>
      <c r="I23" s="316">
        <v>93</v>
      </c>
      <c r="J23" s="314">
        <v>51</v>
      </c>
      <c r="K23" s="315">
        <v>42</v>
      </c>
      <c r="L23" s="316">
        <v>1</v>
      </c>
      <c r="M23" s="314">
        <v>1</v>
      </c>
      <c r="N23" s="315">
        <v>0</v>
      </c>
      <c r="O23" s="316">
        <v>0</v>
      </c>
      <c r="P23" s="314">
        <v>0</v>
      </c>
      <c r="Q23" s="317">
        <v>0</v>
      </c>
      <c r="R23" s="313">
        <v>53</v>
      </c>
      <c r="S23" s="314">
        <v>23</v>
      </c>
      <c r="T23" s="315">
        <v>30</v>
      </c>
      <c r="U23" s="316">
        <v>28</v>
      </c>
      <c r="V23" s="314">
        <v>12</v>
      </c>
      <c r="W23" s="315">
        <v>16</v>
      </c>
      <c r="X23" s="316">
        <v>8</v>
      </c>
      <c r="Y23" s="314">
        <v>2</v>
      </c>
      <c r="Z23" s="315">
        <v>6</v>
      </c>
      <c r="AA23" s="316">
        <v>38</v>
      </c>
      <c r="AB23" s="314">
        <v>17</v>
      </c>
      <c r="AC23" s="315">
        <v>21</v>
      </c>
      <c r="AD23" s="316">
        <v>4</v>
      </c>
      <c r="AE23" s="314">
        <v>4</v>
      </c>
      <c r="AF23" s="317">
        <v>0</v>
      </c>
      <c r="AG23" s="313">
        <v>0</v>
      </c>
      <c r="AH23" s="314">
        <v>0</v>
      </c>
      <c r="AI23" s="318">
        <v>0</v>
      </c>
      <c r="AJ23" s="316">
        <v>2</v>
      </c>
      <c r="AK23" s="314">
        <v>0</v>
      </c>
      <c r="AL23" s="315">
        <v>2</v>
      </c>
      <c r="AM23" s="316">
        <v>7</v>
      </c>
      <c r="AN23" s="314">
        <v>2</v>
      </c>
      <c r="AO23" s="315">
        <v>5</v>
      </c>
      <c r="AP23" s="316">
        <v>16</v>
      </c>
      <c r="AQ23" s="314">
        <v>5</v>
      </c>
      <c r="AR23" s="315">
        <v>11</v>
      </c>
      <c r="AS23" s="319">
        <v>16</v>
      </c>
      <c r="AT23" s="320">
        <v>13</v>
      </c>
      <c r="AU23" s="321">
        <v>3</v>
      </c>
      <c r="AV23" s="322">
        <v>6</v>
      </c>
      <c r="AW23" s="323">
        <v>4</v>
      </c>
      <c r="AX23" s="324">
        <v>2</v>
      </c>
      <c r="AZ23" s="125"/>
      <c r="BA23" s="126"/>
    </row>
    <row r="24" spans="1:53" ht="17.25" customHeight="1">
      <c r="A24" s="435"/>
      <c r="B24" s="90" t="s">
        <v>55</v>
      </c>
      <c r="C24" s="91">
        <f>+C23/$AY$24*100000</f>
        <v>823.7315544774611</v>
      </c>
      <c r="D24" s="92">
        <f>+D23/$AZ$24*100000</f>
        <v>847.764280175756</v>
      </c>
      <c r="E24" s="93">
        <f>+E23/$BA$24*100000</f>
        <v>800.7513222282636</v>
      </c>
      <c r="F24" s="94">
        <f>+F23/$AY$24*100000</f>
        <v>0</v>
      </c>
      <c r="G24" s="92">
        <f>+G23/$AZ$24*100000</f>
        <v>0</v>
      </c>
      <c r="H24" s="93">
        <f>+H23/$BA$24*100000</f>
        <v>0</v>
      </c>
      <c r="I24" s="94">
        <f>+I23/$AY$24*100000</f>
        <v>234.990903577926</v>
      </c>
      <c r="J24" s="92">
        <f>+J23/$AZ$24*100000</f>
        <v>263.63401395709485</v>
      </c>
      <c r="K24" s="93">
        <f>+K23/$BA$24*100000</f>
        <v>207.60219465177204</v>
      </c>
      <c r="L24" s="94">
        <f>+L23/$AY$24*100000</f>
        <v>2.5267839094400646</v>
      </c>
      <c r="M24" s="92">
        <f>+M23/$AZ$24*100000</f>
        <v>5.169294391315585</v>
      </c>
      <c r="N24" s="93">
        <f>+N23/$BA$24*100000</f>
        <v>0</v>
      </c>
      <c r="O24" s="94">
        <f>+O23/$AY$24*100000</f>
        <v>0</v>
      </c>
      <c r="P24" s="92">
        <f>+P23/$AZ$24*100000</f>
        <v>0</v>
      </c>
      <c r="Q24" s="95">
        <f>+Q23/$BA$24*100000</f>
        <v>0</v>
      </c>
      <c r="R24" s="91">
        <f>+R23/$AY$24*100000</f>
        <v>133.91954720032342</v>
      </c>
      <c r="S24" s="92">
        <f>+S23/$AZ$24*100000</f>
        <v>118.89377100025847</v>
      </c>
      <c r="T24" s="93">
        <f>+T23/$BA$24*100000</f>
        <v>148.28728189412288</v>
      </c>
      <c r="U24" s="94">
        <f>+U23/$AY$24*100000</f>
        <v>70.74994946432182</v>
      </c>
      <c r="V24" s="92">
        <f>+V23/$AZ$24*100000</f>
        <v>62.03153269578703</v>
      </c>
      <c r="W24" s="93">
        <f>+W23/$BA$24*100000</f>
        <v>79.08655034353221</v>
      </c>
      <c r="X24" s="94">
        <f>+X23/$AY$24*100000</f>
        <v>20.214271275520517</v>
      </c>
      <c r="Y24" s="92">
        <f>+Y23/$AZ$24*100000</f>
        <v>10.33858878263117</v>
      </c>
      <c r="Z24" s="93">
        <f>+Z23/$BA$24*100000</f>
        <v>29.657456378824577</v>
      </c>
      <c r="AA24" s="94">
        <f>+AA23/$AY$24*100000</f>
        <v>96.01778855872246</v>
      </c>
      <c r="AB24" s="92">
        <f>+AB23/$AZ$24*100000</f>
        <v>87.87800465236495</v>
      </c>
      <c r="AC24" s="93">
        <f>+AC23/$BA$24*100000</f>
        <v>103.80109732588602</v>
      </c>
      <c r="AD24" s="94">
        <f>+AD23/$AY$24*100000</f>
        <v>10.107135637760258</v>
      </c>
      <c r="AE24" s="92">
        <f>+AE23/$AZ$24*100000</f>
        <v>20.67717756526234</v>
      </c>
      <c r="AF24" s="95">
        <f>+AF23/$BA$24*100000</f>
        <v>0</v>
      </c>
      <c r="AG24" s="91">
        <f>+AG23/$AY$24*100000</f>
        <v>0</v>
      </c>
      <c r="AH24" s="92">
        <f>+AH23/$AZ$24*100000</f>
        <v>0</v>
      </c>
      <c r="AI24" s="93">
        <f>+AI23/$BA$24*100000</f>
        <v>0</v>
      </c>
      <c r="AJ24" s="94">
        <f>+AJ23/$AY$24*100000</f>
        <v>5.053567818880129</v>
      </c>
      <c r="AK24" s="92">
        <f>+AK23/$AZ$24*100000</f>
        <v>0</v>
      </c>
      <c r="AL24" s="93">
        <f>+AL23/$BA$24*100000</f>
        <v>9.885818792941526</v>
      </c>
      <c r="AM24" s="94">
        <f>+AM23/$AY$24*100000</f>
        <v>17.687487366080454</v>
      </c>
      <c r="AN24" s="92">
        <f>+AN23/$AZ$24*100000</f>
        <v>10.33858878263117</v>
      </c>
      <c r="AO24" s="93">
        <f>+AO23/$BA$24*100000</f>
        <v>24.714546982353813</v>
      </c>
      <c r="AP24" s="94">
        <f>+AP23/$AY$24*100000</f>
        <v>40.42854255104103</v>
      </c>
      <c r="AQ24" s="92">
        <f>+AQ23/$AZ$24*100000</f>
        <v>25.84647195657793</v>
      </c>
      <c r="AR24" s="93">
        <f>+AR23/$BA$24*100000</f>
        <v>54.372003361178386</v>
      </c>
      <c r="AS24" s="94">
        <f>+AS23/$AY$24*100000</f>
        <v>40.42854255104103</v>
      </c>
      <c r="AT24" s="92">
        <f>+AT23/$AZ$24*100000</f>
        <v>67.20082708710261</v>
      </c>
      <c r="AU24" s="93">
        <f>+AU23/$BA$24*100000</f>
        <v>14.828728189412288</v>
      </c>
      <c r="AV24" s="94">
        <f>+AV23/$AY$24*100000</f>
        <v>15.16070345664039</v>
      </c>
      <c r="AW24" s="92">
        <f>+AW23/$AZ$24*100000</f>
        <v>20.67717756526234</v>
      </c>
      <c r="AX24" s="95">
        <f>+AX23/$BA$24*100000</f>
        <v>9.885818792941526</v>
      </c>
      <c r="AY24">
        <f>SUM(AZ24:BA24)</f>
        <v>39576</v>
      </c>
      <c r="AZ24" s="110">
        <v>19345</v>
      </c>
      <c r="BA24" s="111">
        <v>20231</v>
      </c>
    </row>
    <row r="25" spans="1:53" ht="17.25" customHeight="1">
      <c r="A25" s="435"/>
      <c r="B25" s="298" t="s">
        <v>143</v>
      </c>
      <c r="C25" s="151">
        <v>361.28</v>
      </c>
      <c r="D25" s="152">
        <v>485.41</v>
      </c>
      <c r="E25" s="153">
        <v>259.42</v>
      </c>
      <c r="F25" s="154">
        <v>0</v>
      </c>
      <c r="G25" s="155">
        <v>0</v>
      </c>
      <c r="H25" s="156">
        <v>0</v>
      </c>
      <c r="I25" s="157">
        <v>119.01</v>
      </c>
      <c r="J25" s="152">
        <v>149.88</v>
      </c>
      <c r="K25" s="153">
        <v>93.95</v>
      </c>
      <c r="L25" s="154">
        <v>0.51</v>
      </c>
      <c r="M25" s="155">
        <v>2.21</v>
      </c>
      <c r="N25" s="156">
        <v>0</v>
      </c>
      <c r="O25" s="154">
        <v>0</v>
      </c>
      <c r="P25" s="155">
        <v>0</v>
      </c>
      <c r="Q25" s="158">
        <v>0</v>
      </c>
      <c r="R25" s="151">
        <v>51.69</v>
      </c>
      <c r="S25" s="152">
        <v>67.26</v>
      </c>
      <c r="T25" s="153">
        <v>37.36</v>
      </c>
      <c r="U25" s="157">
        <v>33.32</v>
      </c>
      <c r="V25" s="152">
        <v>37</v>
      </c>
      <c r="W25" s="153">
        <v>29.78</v>
      </c>
      <c r="X25" s="154">
        <v>6.97</v>
      </c>
      <c r="Y25" s="155">
        <v>5.7</v>
      </c>
      <c r="Z25" s="156">
        <v>6.41</v>
      </c>
      <c r="AA25" s="157">
        <v>33.31</v>
      </c>
      <c r="AB25" s="152">
        <v>47.15</v>
      </c>
      <c r="AC25" s="153">
        <v>22.46</v>
      </c>
      <c r="AD25" s="154">
        <v>4.14</v>
      </c>
      <c r="AE25" s="155">
        <v>10.43</v>
      </c>
      <c r="AF25" s="158">
        <v>0</v>
      </c>
      <c r="AG25" s="159">
        <v>0</v>
      </c>
      <c r="AH25" s="155">
        <v>0</v>
      </c>
      <c r="AI25" s="156">
        <v>0</v>
      </c>
      <c r="AJ25" s="160">
        <v>2.43</v>
      </c>
      <c r="AK25" s="155">
        <v>0</v>
      </c>
      <c r="AL25" s="156">
        <v>4.41</v>
      </c>
      <c r="AM25" s="154">
        <v>4.02</v>
      </c>
      <c r="AN25" s="155">
        <v>4.81</v>
      </c>
      <c r="AO25" s="156">
        <v>3.29</v>
      </c>
      <c r="AP25" s="157">
        <v>9.53</v>
      </c>
      <c r="AQ25" s="152">
        <v>11.82</v>
      </c>
      <c r="AR25" s="153">
        <v>8.15</v>
      </c>
      <c r="AS25" s="157">
        <v>22.83</v>
      </c>
      <c r="AT25" s="152">
        <v>40.78</v>
      </c>
      <c r="AU25" s="153">
        <v>9.04</v>
      </c>
      <c r="AV25" s="157">
        <v>13.57</v>
      </c>
      <c r="AW25" s="152">
        <v>21.87</v>
      </c>
      <c r="AX25" s="161">
        <v>6.22</v>
      </c>
      <c r="AZ25" s="125"/>
      <c r="BA25" s="126"/>
    </row>
    <row r="26" spans="1:53" ht="17.25" customHeight="1">
      <c r="A26" s="434" t="s">
        <v>134</v>
      </c>
      <c r="B26" s="138" t="s">
        <v>54</v>
      </c>
      <c r="C26" s="139">
        <v>63</v>
      </c>
      <c r="D26" s="140">
        <v>35</v>
      </c>
      <c r="E26" s="141">
        <v>28</v>
      </c>
      <c r="F26" s="142">
        <v>0</v>
      </c>
      <c r="G26" s="140">
        <v>0</v>
      </c>
      <c r="H26" s="141">
        <v>0</v>
      </c>
      <c r="I26" s="142">
        <v>25</v>
      </c>
      <c r="J26" s="140">
        <v>15</v>
      </c>
      <c r="K26" s="141">
        <v>10</v>
      </c>
      <c r="L26" s="142">
        <v>2</v>
      </c>
      <c r="M26" s="140">
        <v>0</v>
      </c>
      <c r="N26" s="141">
        <v>2</v>
      </c>
      <c r="O26" s="142">
        <v>0</v>
      </c>
      <c r="P26" s="140">
        <v>0</v>
      </c>
      <c r="Q26" s="143">
        <v>0</v>
      </c>
      <c r="R26" s="139">
        <v>10</v>
      </c>
      <c r="S26" s="140">
        <v>5</v>
      </c>
      <c r="T26" s="141">
        <v>5</v>
      </c>
      <c r="U26" s="142">
        <v>3</v>
      </c>
      <c r="V26" s="140">
        <v>1</v>
      </c>
      <c r="W26" s="141">
        <v>2</v>
      </c>
      <c r="X26" s="142">
        <v>1</v>
      </c>
      <c r="Y26" s="140">
        <v>1</v>
      </c>
      <c r="Z26" s="141">
        <v>0</v>
      </c>
      <c r="AA26" s="142">
        <v>6</v>
      </c>
      <c r="AB26" s="140">
        <v>3</v>
      </c>
      <c r="AC26" s="141">
        <v>3</v>
      </c>
      <c r="AD26" s="142">
        <v>0</v>
      </c>
      <c r="AE26" s="140">
        <v>0</v>
      </c>
      <c r="AF26" s="143">
        <v>0</v>
      </c>
      <c r="AG26" s="139">
        <v>0</v>
      </c>
      <c r="AH26" s="140">
        <v>0</v>
      </c>
      <c r="AI26" s="144">
        <v>0</v>
      </c>
      <c r="AJ26" s="142">
        <v>0</v>
      </c>
      <c r="AK26" s="140">
        <v>0</v>
      </c>
      <c r="AL26" s="141">
        <v>0</v>
      </c>
      <c r="AM26" s="142">
        <v>3</v>
      </c>
      <c r="AN26" s="140">
        <v>1</v>
      </c>
      <c r="AO26" s="141">
        <v>2</v>
      </c>
      <c r="AP26" s="142">
        <v>3</v>
      </c>
      <c r="AQ26" s="140">
        <v>1</v>
      </c>
      <c r="AR26" s="141">
        <v>2</v>
      </c>
      <c r="AS26" s="145">
        <v>2</v>
      </c>
      <c r="AT26" s="146">
        <v>2</v>
      </c>
      <c r="AU26" s="147">
        <v>0</v>
      </c>
      <c r="AV26" s="148">
        <v>0</v>
      </c>
      <c r="AW26" s="149">
        <v>0</v>
      </c>
      <c r="AX26" s="150">
        <v>0</v>
      </c>
      <c r="AZ26" s="125"/>
      <c r="BA26" s="126"/>
    </row>
    <row r="27" spans="1:53" ht="17.25" customHeight="1">
      <c r="A27" s="435"/>
      <c r="B27" s="90" t="s">
        <v>55</v>
      </c>
      <c r="C27" s="91">
        <f>+C26/$AY$27*100000</f>
        <v>754.7621900083863</v>
      </c>
      <c r="D27" s="92">
        <f>+D26/$AZ$27*100000</f>
        <v>842.3586040914561</v>
      </c>
      <c r="E27" s="93">
        <f>+E26/$BA$27*100000</f>
        <v>667.9389312977099</v>
      </c>
      <c r="F27" s="94">
        <f>+F26/$AY$27*100000</f>
        <v>0</v>
      </c>
      <c r="G27" s="92">
        <f>+G26/$AZ$27*100000</f>
        <v>0</v>
      </c>
      <c r="H27" s="93">
        <f>+H26/$BA$27*100000</f>
        <v>0</v>
      </c>
      <c r="I27" s="94">
        <f>+I26/$AY$27*100000</f>
        <v>299.5088055588834</v>
      </c>
      <c r="J27" s="92">
        <f>+J26/$AZ$27*100000</f>
        <v>361.01083032490976</v>
      </c>
      <c r="K27" s="93">
        <f>+K26/$BA$27*100000</f>
        <v>238.5496183206107</v>
      </c>
      <c r="L27" s="94">
        <f>+L26/$AY$27*100000</f>
        <v>23.960704444710675</v>
      </c>
      <c r="M27" s="92">
        <f>+M26/$AZ$27*100000</f>
        <v>0</v>
      </c>
      <c r="N27" s="93">
        <f>+N26/$BA$27*100000</f>
        <v>47.70992366412214</v>
      </c>
      <c r="O27" s="94">
        <f>+O26/$AY$27*100000</f>
        <v>0</v>
      </c>
      <c r="P27" s="92">
        <f>+P26/$AZ$27*100000</f>
        <v>0</v>
      </c>
      <c r="Q27" s="95">
        <f>+Q26/$BA$27*100000</f>
        <v>0</v>
      </c>
      <c r="R27" s="91">
        <f>+R26/$AY$27*100000</f>
        <v>119.80352222355336</v>
      </c>
      <c r="S27" s="92">
        <f>+S26/$AZ$27*100000</f>
        <v>120.33694344163659</v>
      </c>
      <c r="T27" s="93">
        <f>+T26/$BA$27*100000</f>
        <v>119.27480916030535</v>
      </c>
      <c r="U27" s="94">
        <f>+U26/$AY$27*100000</f>
        <v>35.94105666706601</v>
      </c>
      <c r="V27" s="92">
        <f>+V26/$AZ$27*100000</f>
        <v>24.067388688327316</v>
      </c>
      <c r="W27" s="93">
        <f>+W26/$BA$27*100000</f>
        <v>47.70992366412214</v>
      </c>
      <c r="X27" s="94">
        <f>+X26/$AY$27*100000</f>
        <v>11.980352222355338</v>
      </c>
      <c r="Y27" s="92">
        <f>+Y26/$AZ$27*100000</f>
        <v>24.067388688327316</v>
      </c>
      <c r="Z27" s="93">
        <f>+Z26/$BA$27*100000</f>
        <v>0</v>
      </c>
      <c r="AA27" s="94">
        <f>+AA26/$AY$27*100000</f>
        <v>71.88211333413201</v>
      </c>
      <c r="AB27" s="92">
        <f>+AB26/$AZ$27*100000</f>
        <v>72.20216606498195</v>
      </c>
      <c r="AC27" s="93">
        <f>+AC26/$BA$27*100000</f>
        <v>71.56488549618321</v>
      </c>
      <c r="AD27" s="94">
        <f>+AD26/$AY$27*100000</f>
        <v>0</v>
      </c>
      <c r="AE27" s="92">
        <f>+AE26/$AZ$27*100000</f>
        <v>0</v>
      </c>
      <c r="AF27" s="95">
        <f>+AF26/$BA$27*100000</f>
        <v>0</v>
      </c>
      <c r="AG27" s="91">
        <f>+AG26/$AY$27*100000</f>
        <v>0</v>
      </c>
      <c r="AH27" s="92">
        <f>+AH26/$AZ$27*100000</f>
        <v>0</v>
      </c>
      <c r="AI27" s="93">
        <f>+AI26/$BA$27*100000</f>
        <v>0</v>
      </c>
      <c r="AJ27" s="94">
        <f>+AJ26/$AY$27*100000</f>
        <v>0</v>
      </c>
      <c r="AK27" s="92">
        <f>+AK26/$AZ$27*100000</f>
        <v>0</v>
      </c>
      <c r="AL27" s="93">
        <f>+AL26/$BA$27*100000</f>
        <v>0</v>
      </c>
      <c r="AM27" s="94">
        <f>+AM26/$AY$27*100000</f>
        <v>35.94105666706601</v>
      </c>
      <c r="AN27" s="92">
        <f>+AN26/$AZ$27*100000</f>
        <v>24.067388688327316</v>
      </c>
      <c r="AO27" s="93">
        <f>+AO26/$BA$27*100000</f>
        <v>47.70992366412214</v>
      </c>
      <c r="AP27" s="94">
        <f>+AP26/$AY$27*100000</f>
        <v>35.94105666706601</v>
      </c>
      <c r="AQ27" s="92">
        <f>+AQ26/$AZ$27*100000</f>
        <v>24.067388688327316</v>
      </c>
      <c r="AR27" s="93">
        <f>+AR26/$BA$27*100000</f>
        <v>47.70992366412214</v>
      </c>
      <c r="AS27" s="94">
        <f>+AS26/$AY$27*100000</f>
        <v>23.960704444710675</v>
      </c>
      <c r="AT27" s="92">
        <f>+AT26/$AZ$27*100000</f>
        <v>48.13477737665463</v>
      </c>
      <c r="AU27" s="93">
        <f>+AU26/$BA$27*100000</f>
        <v>0</v>
      </c>
      <c r="AV27" s="94">
        <f>+AV26/$AY$27*100000</f>
        <v>0</v>
      </c>
      <c r="AW27" s="92">
        <f>+AW26/$AZ$27*100000</f>
        <v>0</v>
      </c>
      <c r="AX27" s="95">
        <f>+AX26/$BA$27*100000</f>
        <v>0</v>
      </c>
      <c r="AY27">
        <f>SUM(AZ27:BA27)</f>
        <v>8347</v>
      </c>
      <c r="AZ27" s="110">
        <v>4155</v>
      </c>
      <c r="BA27" s="111">
        <v>4192</v>
      </c>
    </row>
    <row r="28" spans="1:53" ht="17.25" customHeight="1">
      <c r="A28" s="435"/>
      <c r="B28" s="298" t="s">
        <v>143</v>
      </c>
      <c r="C28" s="151">
        <v>458.9</v>
      </c>
      <c r="D28" s="152">
        <v>611.26</v>
      </c>
      <c r="E28" s="153">
        <v>341.88</v>
      </c>
      <c r="F28" s="154">
        <v>0</v>
      </c>
      <c r="G28" s="155">
        <v>0</v>
      </c>
      <c r="H28" s="156">
        <v>0</v>
      </c>
      <c r="I28" s="157">
        <v>221.03</v>
      </c>
      <c r="J28" s="152">
        <v>279.03</v>
      </c>
      <c r="K28" s="153">
        <v>180.17</v>
      </c>
      <c r="L28" s="154">
        <v>7.32</v>
      </c>
      <c r="M28" s="155">
        <v>0</v>
      </c>
      <c r="N28" s="156">
        <v>9.73</v>
      </c>
      <c r="O28" s="154">
        <v>0</v>
      </c>
      <c r="P28" s="155">
        <v>0</v>
      </c>
      <c r="Q28" s="158">
        <v>0</v>
      </c>
      <c r="R28" s="151">
        <v>78.26</v>
      </c>
      <c r="S28" s="152">
        <v>90.37</v>
      </c>
      <c r="T28" s="153">
        <v>71.21</v>
      </c>
      <c r="U28" s="157">
        <v>15.83</v>
      </c>
      <c r="V28" s="152">
        <v>13.53</v>
      </c>
      <c r="W28" s="153">
        <v>14.69</v>
      </c>
      <c r="X28" s="154">
        <v>9.3</v>
      </c>
      <c r="Y28" s="155">
        <v>17.53</v>
      </c>
      <c r="Z28" s="156">
        <v>0</v>
      </c>
      <c r="AA28" s="157">
        <v>30.54</v>
      </c>
      <c r="AB28" s="152">
        <v>44.45</v>
      </c>
      <c r="AC28" s="153">
        <v>26.99</v>
      </c>
      <c r="AD28" s="154">
        <v>0</v>
      </c>
      <c r="AE28" s="155">
        <v>0</v>
      </c>
      <c r="AF28" s="158">
        <v>0</v>
      </c>
      <c r="AG28" s="159">
        <v>0</v>
      </c>
      <c r="AH28" s="155">
        <v>0</v>
      </c>
      <c r="AI28" s="156">
        <v>0</v>
      </c>
      <c r="AJ28" s="160">
        <v>0</v>
      </c>
      <c r="AK28" s="155">
        <v>0</v>
      </c>
      <c r="AL28" s="156">
        <v>0</v>
      </c>
      <c r="AM28" s="154">
        <v>15.83</v>
      </c>
      <c r="AN28" s="155">
        <v>13.53</v>
      </c>
      <c r="AO28" s="156">
        <v>14.69</v>
      </c>
      <c r="AP28" s="157">
        <v>10.98</v>
      </c>
      <c r="AQ28" s="152">
        <v>14.81</v>
      </c>
      <c r="AR28" s="153">
        <v>9.73</v>
      </c>
      <c r="AS28" s="157">
        <v>22.32</v>
      </c>
      <c r="AT28" s="152">
        <v>46.05</v>
      </c>
      <c r="AU28" s="153">
        <v>0</v>
      </c>
      <c r="AV28" s="157">
        <v>0</v>
      </c>
      <c r="AW28" s="152">
        <v>0</v>
      </c>
      <c r="AX28" s="161">
        <v>0</v>
      </c>
      <c r="AZ28" s="110"/>
      <c r="BA28" s="111"/>
    </row>
    <row r="29" spans="1:53" ht="17.25" customHeight="1">
      <c r="A29" s="435" t="s">
        <v>135</v>
      </c>
      <c r="B29" s="162" t="s">
        <v>54</v>
      </c>
      <c r="C29" s="78">
        <v>101</v>
      </c>
      <c r="D29" s="79">
        <v>54</v>
      </c>
      <c r="E29" s="80">
        <v>47</v>
      </c>
      <c r="F29" s="81">
        <v>0</v>
      </c>
      <c r="G29" s="79">
        <v>0</v>
      </c>
      <c r="H29" s="80">
        <v>0</v>
      </c>
      <c r="I29" s="81">
        <v>36</v>
      </c>
      <c r="J29" s="79">
        <v>20</v>
      </c>
      <c r="K29" s="80">
        <v>16</v>
      </c>
      <c r="L29" s="81">
        <v>0</v>
      </c>
      <c r="M29" s="79">
        <v>0</v>
      </c>
      <c r="N29" s="80">
        <v>0</v>
      </c>
      <c r="O29" s="81">
        <v>1</v>
      </c>
      <c r="P29" s="79">
        <v>1</v>
      </c>
      <c r="Q29" s="82">
        <v>0</v>
      </c>
      <c r="R29" s="78">
        <v>12</v>
      </c>
      <c r="S29" s="79">
        <v>6</v>
      </c>
      <c r="T29" s="80">
        <v>6</v>
      </c>
      <c r="U29" s="81">
        <v>5</v>
      </c>
      <c r="V29" s="79">
        <v>2</v>
      </c>
      <c r="W29" s="80">
        <v>3</v>
      </c>
      <c r="X29" s="81">
        <v>2</v>
      </c>
      <c r="Y29" s="79">
        <v>0</v>
      </c>
      <c r="Z29" s="80">
        <v>2</v>
      </c>
      <c r="AA29" s="81">
        <v>10</v>
      </c>
      <c r="AB29" s="79">
        <v>6</v>
      </c>
      <c r="AC29" s="80">
        <v>4</v>
      </c>
      <c r="AD29" s="81">
        <v>0</v>
      </c>
      <c r="AE29" s="79">
        <v>0</v>
      </c>
      <c r="AF29" s="82">
        <v>0</v>
      </c>
      <c r="AG29" s="78">
        <v>1</v>
      </c>
      <c r="AH29" s="79">
        <v>0</v>
      </c>
      <c r="AI29" s="83">
        <v>1</v>
      </c>
      <c r="AJ29" s="81">
        <v>0</v>
      </c>
      <c r="AK29" s="79">
        <v>0</v>
      </c>
      <c r="AL29" s="80">
        <v>0</v>
      </c>
      <c r="AM29" s="81">
        <v>1</v>
      </c>
      <c r="AN29" s="79">
        <v>0</v>
      </c>
      <c r="AO29" s="80">
        <v>1</v>
      </c>
      <c r="AP29" s="81">
        <v>5</v>
      </c>
      <c r="AQ29" s="79">
        <v>3</v>
      </c>
      <c r="AR29" s="80">
        <v>2</v>
      </c>
      <c r="AS29" s="84">
        <v>4</v>
      </c>
      <c r="AT29" s="85">
        <v>2</v>
      </c>
      <c r="AU29" s="86">
        <v>2</v>
      </c>
      <c r="AV29" s="87">
        <v>6</v>
      </c>
      <c r="AW29" s="88">
        <v>4</v>
      </c>
      <c r="AX29" s="89">
        <v>2</v>
      </c>
      <c r="AZ29" s="110"/>
      <c r="BA29" s="111"/>
    </row>
    <row r="30" spans="1:53" ht="17.25" customHeight="1">
      <c r="A30" s="435"/>
      <c r="B30" s="90" t="s">
        <v>55</v>
      </c>
      <c r="C30" s="91">
        <f>+C29/$AY$30*100000</f>
        <v>762.551906379766</v>
      </c>
      <c r="D30" s="92">
        <f>+D29/$AZ$30*100000</f>
        <v>821.4177061149984</v>
      </c>
      <c r="E30" s="93">
        <f>+E29/$BA$30*100000</f>
        <v>704.5420476690151</v>
      </c>
      <c r="F30" s="94">
        <f>+F29/$AY$30*100000</f>
        <v>0</v>
      </c>
      <c r="G30" s="92">
        <f>+G29/$AZ$30*100000</f>
        <v>0</v>
      </c>
      <c r="H30" s="93">
        <f>+H29/$BA$30*100000</f>
        <v>0</v>
      </c>
      <c r="I30" s="94">
        <f>+I29/$AY$30*100000</f>
        <v>271.8006795016987</v>
      </c>
      <c r="J30" s="92">
        <f>+J29/$AZ$30*100000</f>
        <v>304.228780042592</v>
      </c>
      <c r="K30" s="93">
        <f>+K29/$BA$30*100000</f>
        <v>239.84410133413283</v>
      </c>
      <c r="L30" s="94">
        <f>+L29/$AY$30*100000</f>
        <v>0</v>
      </c>
      <c r="M30" s="92">
        <f>+M29/$AZ$30*100000</f>
        <v>0</v>
      </c>
      <c r="N30" s="93">
        <f>+N29/$BA$30*100000</f>
        <v>0</v>
      </c>
      <c r="O30" s="94">
        <f>+O29/$AY$30*100000</f>
        <v>7.550018875047188</v>
      </c>
      <c r="P30" s="92">
        <f>+P29/$AZ$30*100000</f>
        <v>15.2114390021296</v>
      </c>
      <c r="Q30" s="95">
        <f>+Q29/$BA$30*100000</f>
        <v>0</v>
      </c>
      <c r="R30" s="91">
        <f>+R29/$AY$30*100000</f>
        <v>90.60022650056625</v>
      </c>
      <c r="S30" s="92">
        <f>+S29/$AZ$30*100000</f>
        <v>91.26863401277761</v>
      </c>
      <c r="T30" s="93">
        <f>+T29/$BA$30*100000</f>
        <v>89.9415380002998</v>
      </c>
      <c r="U30" s="94">
        <f>+U29/$AY$30*100000</f>
        <v>37.75009437523594</v>
      </c>
      <c r="V30" s="92">
        <f>+V29/$AZ$30*100000</f>
        <v>30.4228780042592</v>
      </c>
      <c r="W30" s="93">
        <f>+W29/$BA$30*100000</f>
        <v>44.9707690001499</v>
      </c>
      <c r="X30" s="94">
        <f>+X29/$AY$30*100000</f>
        <v>15.100037750094376</v>
      </c>
      <c r="Y30" s="92">
        <f>+Y29/$AZ$30*100000</f>
        <v>0</v>
      </c>
      <c r="Z30" s="93">
        <f>+Z29/$BA$30*100000</f>
        <v>29.980512666766604</v>
      </c>
      <c r="AA30" s="94">
        <f>+AA29/$AY$30*100000</f>
        <v>75.50018875047188</v>
      </c>
      <c r="AB30" s="92">
        <f>+AB29/$AZ$30*100000</f>
        <v>91.26863401277761</v>
      </c>
      <c r="AC30" s="93">
        <f>+AC29/$BA$30*100000</f>
        <v>59.96102533353321</v>
      </c>
      <c r="AD30" s="94">
        <f>+AD29/$AY$30*100000</f>
        <v>0</v>
      </c>
      <c r="AE30" s="92">
        <f>+AE29/$AZ$30*100000</f>
        <v>0</v>
      </c>
      <c r="AF30" s="95">
        <f>+AF29/$BA$30*100000</f>
        <v>0</v>
      </c>
      <c r="AG30" s="91">
        <f>+AG29/$AY$30*100000</f>
        <v>7.550018875047188</v>
      </c>
      <c r="AH30" s="92">
        <f>+AH29/$AZ$30*100000</f>
        <v>0</v>
      </c>
      <c r="AI30" s="93">
        <f>+AI29/$BA$30*100000</f>
        <v>14.990256333383302</v>
      </c>
      <c r="AJ30" s="94">
        <f>+AJ29/$AY$30*100000</f>
        <v>0</v>
      </c>
      <c r="AK30" s="92">
        <f>+AK29/$AZ$30*100000</f>
        <v>0</v>
      </c>
      <c r="AL30" s="93">
        <f>+AL29/$BA$30*100000</f>
        <v>0</v>
      </c>
      <c r="AM30" s="94">
        <f>+AM29/$AY$30*100000</f>
        <v>7.550018875047188</v>
      </c>
      <c r="AN30" s="92">
        <f>+AN29/$AZ$30*100000</f>
        <v>0</v>
      </c>
      <c r="AO30" s="93">
        <f>+AO29/$BA$30*100000</f>
        <v>14.990256333383302</v>
      </c>
      <c r="AP30" s="94">
        <f>+AP29/$AY$30*100000</f>
        <v>37.75009437523594</v>
      </c>
      <c r="AQ30" s="92">
        <f>+AQ29/$AZ$30*100000</f>
        <v>45.634317006388805</v>
      </c>
      <c r="AR30" s="93">
        <f>+AR29/$BA$30*100000</f>
        <v>29.980512666766604</v>
      </c>
      <c r="AS30" s="94">
        <f>+AS29/$AY$30*100000</f>
        <v>30.200075500188753</v>
      </c>
      <c r="AT30" s="92">
        <f>+AT29/$AZ$30*100000</f>
        <v>30.4228780042592</v>
      </c>
      <c r="AU30" s="93">
        <f>+AU29/$BA$30*100000</f>
        <v>29.980512666766604</v>
      </c>
      <c r="AV30" s="94">
        <f>+AV29/$AY$30*100000</f>
        <v>45.300113250283125</v>
      </c>
      <c r="AW30" s="92">
        <f>+AW29/$AZ$30*100000</f>
        <v>60.8457560085184</v>
      </c>
      <c r="AX30" s="95">
        <f>+AX29/$BA$30*100000</f>
        <v>29.980512666766604</v>
      </c>
      <c r="AY30">
        <f>SUM(AZ30:BA30)</f>
        <v>13245</v>
      </c>
      <c r="AZ30" s="125">
        <v>6574</v>
      </c>
      <c r="BA30" s="126">
        <v>6671</v>
      </c>
    </row>
    <row r="31" spans="1:53" ht="17.25" customHeight="1" thickBot="1">
      <c r="A31" s="436"/>
      <c r="B31" s="297" t="s">
        <v>143</v>
      </c>
      <c r="C31" s="163">
        <v>442.78</v>
      </c>
      <c r="D31" s="164">
        <v>604.57</v>
      </c>
      <c r="E31" s="165">
        <v>303.48</v>
      </c>
      <c r="F31" s="166">
        <v>0</v>
      </c>
      <c r="G31" s="167">
        <v>0</v>
      </c>
      <c r="H31" s="168">
        <v>0</v>
      </c>
      <c r="I31" s="169">
        <v>162.77</v>
      </c>
      <c r="J31" s="164">
        <v>211.71</v>
      </c>
      <c r="K31" s="165">
        <v>112.97</v>
      </c>
      <c r="L31" s="166">
        <v>0</v>
      </c>
      <c r="M31" s="167">
        <v>0</v>
      </c>
      <c r="N31" s="168">
        <v>0</v>
      </c>
      <c r="O31" s="166">
        <v>2.01</v>
      </c>
      <c r="P31" s="167">
        <v>10.35</v>
      </c>
      <c r="Q31" s="170">
        <v>0</v>
      </c>
      <c r="R31" s="163">
        <v>50.98</v>
      </c>
      <c r="S31" s="164">
        <v>70.41</v>
      </c>
      <c r="T31" s="165">
        <v>32.99</v>
      </c>
      <c r="U31" s="169">
        <v>21.68</v>
      </c>
      <c r="V31" s="164">
        <v>22.08</v>
      </c>
      <c r="W31" s="165">
        <v>21.25</v>
      </c>
      <c r="X31" s="166">
        <v>6.5</v>
      </c>
      <c r="Y31" s="167">
        <v>0</v>
      </c>
      <c r="Z31" s="168">
        <v>11.13</v>
      </c>
      <c r="AA31" s="169">
        <v>49.8</v>
      </c>
      <c r="AB31" s="164">
        <v>70.26</v>
      </c>
      <c r="AC31" s="165">
        <v>36.26</v>
      </c>
      <c r="AD31" s="166">
        <v>0</v>
      </c>
      <c r="AE31" s="167">
        <v>0</v>
      </c>
      <c r="AF31" s="170">
        <v>0</v>
      </c>
      <c r="AG31" s="171">
        <v>3.82</v>
      </c>
      <c r="AH31" s="167">
        <v>0</v>
      </c>
      <c r="AI31" s="168">
        <v>5.73</v>
      </c>
      <c r="AJ31" s="172">
        <v>0</v>
      </c>
      <c r="AK31" s="167">
        <v>0</v>
      </c>
      <c r="AL31" s="168">
        <v>0</v>
      </c>
      <c r="AM31" s="166">
        <v>2.01</v>
      </c>
      <c r="AN31" s="167">
        <v>0</v>
      </c>
      <c r="AO31" s="168">
        <v>2.5</v>
      </c>
      <c r="AP31" s="169">
        <v>15.48</v>
      </c>
      <c r="AQ31" s="164">
        <v>34.38</v>
      </c>
      <c r="AR31" s="165">
        <v>4.99</v>
      </c>
      <c r="AS31" s="169">
        <v>16.37</v>
      </c>
      <c r="AT31" s="164">
        <v>24.95</v>
      </c>
      <c r="AU31" s="165">
        <v>11.13</v>
      </c>
      <c r="AV31" s="169">
        <v>44.75</v>
      </c>
      <c r="AW31" s="164">
        <v>56.18</v>
      </c>
      <c r="AX31" s="173">
        <v>31.37</v>
      </c>
      <c r="AZ31" s="174"/>
      <c r="BA31" s="175"/>
    </row>
    <row r="32" spans="3:19" ht="10.5" customHeight="1">
      <c r="C32" s="414" t="s">
        <v>56</v>
      </c>
      <c r="D32" s="414"/>
      <c r="E32" s="415" t="s">
        <v>57</v>
      </c>
      <c r="F32" s="415"/>
      <c r="G32" s="415"/>
      <c r="H32" s="415"/>
      <c r="I32" s="415"/>
      <c r="J32" s="415"/>
      <c r="K32" s="415"/>
      <c r="L32" s="415"/>
      <c r="M32" s="415"/>
      <c r="N32" s="415"/>
      <c r="O32" s="415"/>
      <c r="P32" s="416" t="s">
        <v>58</v>
      </c>
      <c r="Q32" s="416"/>
      <c r="R32" s="2"/>
      <c r="S32" s="2"/>
    </row>
    <row r="33" spans="3:19" ht="8.25" customHeight="1">
      <c r="C33" s="414"/>
      <c r="D33" s="414"/>
      <c r="E33" s="417" t="s">
        <v>137</v>
      </c>
      <c r="F33" s="417"/>
      <c r="G33" s="417"/>
      <c r="H33" s="417"/>
      <c r="I33" s="417"/>
      <c r="J33" s="417"/>
      <c r="K33" s="417"/>
      <c r="L33" s="417"/>
      <c r="M33" s="417"/>
      <c r="N33" s="417"/>
      <c r="O33" s="417"/>
      <c r="P33" s="416"/>
      <c r="Q33" s="416"/>
      <c r="R33" s="2"/>
      <c r="S33" s="2"/>
    </row>
    <row r="34" spans="3:19" ht="8.25" customHeight="1">
      <c r="C34" s="414" t="s">
        <v>59</v>
      </c>
      <c r="D34" s="414"/>
      <c r="E34" s="415" t="s">
        <v>138</v>
      </c>
      <c r="F34" s="415"/>
      <c r="G34" s="415"/>
      <c r="H34" s="415"/>
      <c r="I34" s="415"/>
      <c r="J34" s="415"/>
      <c r="K34" s="415"/>
      <c r="L34" s="415"/>
      <c r="M34" s="415"/>
      <c r="N34" s="415"/>
      <c r="O34" s="415"/>
      <c r="P34" s="416" t="s">
        <v>58</v>
      </c>
      <c r="Q34" s="416"/>
      <c r="R34" s="2"/>
      <c r="S34" s="2"/>
    </row>
    <row r="35" spans="3:17" ht="8.25" customHeight="1">
      <c r="C35" s="414"/>
      <c r="D35" s="414"/>
      <c r="E35" s="417" t="s">
        <v>60</v>
      </c>
      <c r="F35" s="417"/>
      <c r="G35" s="417"/>
      <c r="H35" s="417"/>
      <c r="I35" s="417"/>
      <c r="J35" s="417"/>
      <c r="K35" s="417"/>
      <c r="L35" s="417"/>
      <c r="M35" s="417"/>
      <c r="N35" s="417"/>
      <c r="O35" s="417"/>
      <c r="P35" s="416"/>
      <c r="Q35" s="416"/>
    </row>
  </sheetData>
  <mergeCells count="35">
    <mergeCell ref="C32:D33"/>
    <mergeCell ref="P32:Q33"/>
    <mergeCell ref="E32:O32"/>
    <mergeCell ref="E33:O33"/>
    <mergeCell ref="A5:A7"/>
    <mergeCell ref="A8:A10"/>
    <mergeCell ref="A11:A13"/>
    <mergeCell ref="A29:A31"/>
    <mergeCell ref="A14:A16"/>
    <mergeCell ref="A17:A19"/>
    <mergeCell ref="A20:A22"/>
    <mergeCell ref="A23:A25"/>
    <mergeCell ref="A26:A28"/>
    <mergeCell ref="C3:E3"/>
    <mergeCell ref="A3:B4"/>
    <mergeCell ref="F3:H3"/>
    <mergeCell ref="I3:K3"/>
    <mergeCell ref="L3:N3"/>
    <mergeCell ref="O3:Q3"/>
    <mergeCell ref="R3:T3"/>
    <mergeCell ref="U3:W3"/>
    <mergeCell ref="X3:Z3"/>
    <mergeCell ref="AA3:AC3"/>
    <mergeCell ref="AD3:AF3"/>
    <mergeCell ref="AG3:AI3"/>
    <mergeCell ref="AV3:AX3"/>
    <mergeCell ref="AY3:BA3"/>
    <mergeCell ref="AJ3:AL3"/>
    <mergeCell ref="AM3:AO3"/>
    <mergeCell ref="AP3:AR3"/>
    <mergeCell ref="AS3:AU3"/>
    <mergeCell ref="C34:D35"/>
    <mergeCell ref="E34:O34"/>
    <mergeCell ref="P34:Q35"/>
    <mergeCell ref="E35:O35"/>
  </mergeCells>
  <printOptions/>
  <pageMargins left="0.77" right="0.49" top="0.55" bottom="0.52"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O33"/>
  <sheetViews>
    <sheetView view="pageBreakPreview" zoomScaleSheetLayoutView="100" workbookViewId="0" topLeftCell="A1">
      <pane xSplit="5" ySplit="6" topLeftCell="U7" activePane="bottomRight" state="frozen"/>
      <selection pane="topLeft" activeCell="C3" sqref="C3:E3"/>
      <selection pane="topRight" activeCell="C3" sqref="C3:E3"/>
      <selection pane="bottomLeft" activeCell="C3" sqref="C3:E3"/>
      <selection pane="bottomRight" activeCell="C3" sqref="C3:E3"/>
    </sheetView>
  </sheetViews>
  <sheetFormatPr defaultColWidth="9.00390625" defaultRowHeight="13.5"/>
  <cols>
    <col min="1" max="1" width="4.50390625" style="0" customWidth="1"/>
    <col min="3" max="5" width="7.375" style="0" customWidth="1"/>
    <col min="6" max="20" width="6.75390625" style="0" customWidth="1"/>
    <col min="21" max="25" width="7.00390625" style="0" customWidth="1"/>
    <col min="26" max="26" width="8.125" style="0" customWidth="1"/>
    <col min="27" max="30" width="7.00390625" style="0" customWidth="1"/>
    <col min="31" max="31" width="5.875" style="0" customWidth="1"/>
    <col min="32" max="33" width="7.00390625" style="0" customWidth="1"/>
    <col min="34" max="34" width="5.25390625" style="0" customWidth="1"/>
    <col min="35" max="38" width="7.00390625" style="0" customWidth="1"/>
  </cols>
  <sheetData>
    <row r="1" spans="1:3" ht="13.5">
      <c r="A1" s="176" t="s">
        <v>94</v>
      </c>
      <c r="C1" s="4" t="s">
        <v>146</v>
      </c>
    </row>
    <row r="2" spans="1:21" ht="13.5">
      <c r="A2" s="4"/>
      <c r="C2" s="2" t="s">
        <v>61</v>
      </c>
      <c r="U2" s="2" t="s">
        <v>62</v>
      </c>
    </row>
    <row r="3" spans="1:36" ht="14.25" thickBot="1">
      <c r="A3" s="4"/>
      <c r="R3" s="70" t="s">
        <v>115</v>
      </c>
      <c r="AJ3" s="70" t="s">
        <v>112</v>
      </c>
    </row>
    <row r="4" spans="1:38" ht="16.5" customHeight="1">
      <c r="A4" s="447"/>
      <c r="B4" s="448"/>
      <c r="C4" s="453" t="s">
        <v>63</v>
      </c>
      <c r="D4" s="453"/>
      <c r="E4" s="418"/>
      <c r="F4" s="456" t="s">
        <v>172</v>
      </c>
      <c r="G4" s="457"/>
      <c r="H4" s="457"/>
      <c r="I4" s="457"/>
      <c r="J4" s="457"/>
      <c r="K4" s="457"/>
      <c r="L4" s="457"/>
      <c r="M4" s="457"/>
      <c r="N4" s="457"/>
      <c r="O4" s="457"/>
      <c r="P4" s="457"/>
      <c r="Q4" s="457"/>
      <c r="R4" s="457"/>
      <c r="S4" s="457"/>
      <c r="T4" s="458"/>
      <c r="U4" s="456" t="s">
        <v>172</v>
      </c>
      <c r="V4" s="457"/>
      <c r="W4" s="457"/>
      <c r="X4" s="457"/>
      <c r="Y4" s="457"/>
      <c r="Z4" s="457"/>
      <c r="AA4" s="457"/>
      <c r="AB4" s="457"/>
      <c r="AC4" s="457"/>
      <c r="AD4" s="457"/>
      <c r="AE4" s="457"/>
      <c r="AF4" s="457"/>
      <c r="AG4" s="457"/>
      <c r="AH4" s="457"/>
      <c r="AI4" s="457"/>
      <c r="AJ4" s="457"/>
      <c r="AK4" s="457"/>
      <c r="AL4" s="458"/>
    </row>
    <row r="5" spans="1:41" ht="16.5" customHeight="1">
      <c r="A5" s="449"/>
      <c r="B5" s="450"/>
      <c r="C5" s="454"/>
      <c r="D5" s="454"/>
      <c r="E5" s="455"/>
      <c r="F5" s="446" t="s">
        <v>95</v>
      </c>
      <c r="G5" s="442"/>
      <c r="H5" s="442"/>
      <c r="I5" s="442" t="s">
        <v>96</v>
      </c>
      <c r="J5" s="442"/>
      <c r="K5" s="442"/>
      <c r="L5" s="442" t="s">
        <v>97</v>
      </c>
      <c r="M5" s="442"/>
      <c r="N5" s="442"/>
      <c r="O5" s="459" t="s">
        <v>98</v>
      </c>
      <c r="P5" s="459"/>
      <c r="Q5" s="459"/>
      <c r="R5" s="442" t="s">
        <v>99</v>
      </c>
      <c r="S5" s="442"/>
      <c r="T5" s="443"/>
      <c r="U5" s="444" t="s">
        <v>100</v>
      </c>
      <c r="V5" s="445"/>
      <c r="W5" s="445"/>
      <c r="X5" s="442" t="s">
        <v>101</v>
      </c>
      <c r="Y5" s="442"/>
      <c r="Z5" s="442"/>
      <c r="AA5" s="442" t="s">
        <v>102</v>
      </c>
      <c r="AB5" s="442"/>
      <c r="AC5" s="442"/>
      <c r="AD5" s="442" t="s">
        <v>103</v>
      </c>
      <c r="AE5" s="442"/>
      <c r="AF5" s="442"/>
      <c r="AG5" s="442" t="s">
        <v>104</v>
      </c>
      <c r="AH5" s="442"/>
      <c r="AI5" s="442"/>
      <c r="AJ5" s="442" t="s">
        <v>64</v>
      </c>
      <c r="AK5" s="442"/>
      <c r="AL5" s="443"/>
      <c r="AM5" s="421" t="s">
        <v>27</v>
      </c>
      <c r="AN5" s="371"/>
      <c r="AO5" s="371"/>
    </row>
    <row r="6" spans="1:41" ht="16.5" customHeight="1" thickBot="1">
      <c r="A6" s="451"/>
      <c r="B6" s="452"/>
      <c r="C6" s="14" t="s">
        <v>7</v>
      </c>
      <c r="D6" s="72" t="s">
        <v>4</v>
      </c>
      <c r="E6" s="177" t="s">
        <v>3</v>
      </c>
      <c r="F6" s="71" t="s">
        <v>7</v>
      </c>
      <c r="G6" s="72" t="s">
        <v>4</v>
      </c>
      <c r="H6" s="73" t="s">
        <v>3</v>
      </c>
      <c r="I6" s="14" t="s">
        <v>7</v>
      </c>
      <c r="J6" s="72" t="s">
        <v>4</v>
      </c>
      <c r="K6" s="73" t="s">
        <v>3</v>
      </c>
      <c r="L6" s="14" t="s">
        <v>7</v>
      </c>
      <c r="M6" s="72" t="s">
        <v>4</v>
      </c>
      <c r="N6" s="73" t="s">
        <v>3</v>
      </c>
      <c r="O6" s="14" t="s">
        <v>7</v>
      </c>
      <c r="P6" s="72" t="s">
        <v>4</v>
      </c>
      <c r="Q6" s="73" t="s">
        <v>3</v>
      </c>
      <c r="R6" s="14" t="s">
        <v>7</v>
      </c>
      <c r="S6" s="72" t="s">
        <v>4</v>
      </c>
      <c r="T6" s="74" t="s">
        <v>3</v>
      </c>
      <c r="U6" s="71" t="s">
        <v>7</v>
      </c>
      <c r="V6" s="72" t="s">
        <v>4</v>
      </c>
      <c r="W6" s="73" t="s">
        <v>3</v>
      </c>
      <c r="X6" s="14" t="s">
        <v>7</v>
      </c>
      <c r="Y6" s="72" t="s">
        <v>4</v>
      </c>
      <c r="Z6" s="73" t="s">
        <v>3</v>
      </c>
      <c r="AA6" s="14" t="s">
        <v>7</v>
      </c>
      <c r="AB6" s="72" t="s">
        <v>4</v>
      </c>
      <c r="AC6" s="73" t="s">
        <v>3</v>
      </c>
      <c r="AD6" s="14" t="s">
        <v>7</v>
      </c>
      <c r="AE6" s="72" t="s">
        <v>4</v>
      </c>
      <c r="AF6" s="73" t="s">
        <v>3</v>
      </c>
      <c r="AG6" s="14" t="s">
        <v>7</v>
      </c>
      <c r="AH6" s="72" t="s">
        <v>4</v>
      </c>
      <c r="AI6" s="73" t="s">
        <v>3</v>
      </c>
      <c r="AJ6" s="14" t="s">
        <v>7</v>
      </c>
      <c r="AK6" s="72" t="s">
        <v>4</v>
      </c>
      <c r="AL6" s="74" t="s">
        <v>3</v>
      </c>
      <c r="AM6" s="76" t="s">
        <v>7</v>
      </c>
      <c r="AN6" s="13" t="s">
        <v>4</v>
      </c>
      <c r="AO6" s="13" t="s">
        <v>3</v>
      </c>
    </row>
    <row r="7" spans="1:38" ht="17.25" customHeight="1" thickBot="1">
      <c r="A7" s="441" t="s">
        <v>6</v>
      </c>
      <c r="B7" s="178" t="s">
        <v>54</v>
      </c>
      <c r="C7" s="81">
        <v>4781</v>
      </c>
      <c r="D7" s="79">
        <v>2860</v>
      </c>
      <c r="E7" s="179">
        <v>1921</v>
      </c>
      <c r="F7" s="78">
        <v>141</v>
      </c>
      <c r="G7" s="79">
        <v>110</v>
      </c>
      <c r="H7" s="80">
        <v>31</v>
      </c>
      <c r="I7" s="81">
        <v>768</v>
      </c>
      <c r="J7" s="79">
        <v>489</v>
      </c>
      <c r="K7" s="80">
        <v>279</v>
      </c>
      <c r="L7" s="81">
        <v>417</v>
      </c>
      <c r="M7" s="79">
        <v>198</v>
      </c>
      <c r="N7" s="80">
        <v>219</v>
      </c>
      <c r="O7" s="81">
        <v>181</v>
      </c>
      <c r="P7" s="79">
        <v>107</v>
      </c>
      <c r="Q7" s="80">
        <v>74</v>
      </c>
      <c r="R7" s="81">
        <v>434</v>
      </c>
      <c r="S7" s="79">
        <v>284</v>
      </c>
      <c r="T7" s="82">
        <v>150</v>
      </c>
      <c r="U7" s="78">
        <v>232</v>
      </c>
      <c r="V7" s="79">
        <v>106</v>
      </c>
      <c r="W7" s="80">
        <v>126</v>
      </c>
      <c r="X7" s="81">
        <v>364</v>
      </c>
      <c r="Y7" s="79">
        <v>188</v>
      </c>
      <c r="Z7" s="80">
        <v>176</v>
      </c>
      <c r="AA7" s="81">
        <v>987</v>
      </c>
      <c r="AB7" s="79">
        <v>751</v>
      </c>
      <c r="AC7" s="80">
        <v>236</v>
      </c>
      <c r="AD7" s="81">
        <v>147</v>
      </c>
      <c r="AE7" s="79">
        <v>1</v>
      </c>
      <c r="AF7" s="80">
        <v>146</v>
      </c>
      <c r="AG7" s="81">
        <v>81</v>
      </c>
      <c r="AH7" s="79" t="s">
        <v>116</v>
      </c>
      <c r="AI7" s="80">
        <v>81</v>
      </c>
      <c r="AJ7" s="81">
        <v>99</v>
      </c>
      <c r="AK7" s="79">
        <v>68</v>
      </c>
      <c r="AL7" s="82">
        <v>31</v>
      </c>
    </row>
    <row r="8" spans="1:41" ht="17.25" customHeight="1">
      <c r="A8" s="441"/>
      <c r="B8" s="180" t="s">
        <v>55</v>
      </c>
      <c r="C8" s="94">
        <f>+C7/$AM$8*100000</f>
        <v>255.76323204267678</v>
      </c>
      <c r="D8" s="92">
        <f>+D7/$AN$8*100000</f>
        <v>314.18835042327544</v>
      </c>
      <c r="E8" s="181">
        <f>+E7/$AO$8*100000</f>
        <v>200.30760407705742</v>
      </c>
      <c r="F8" s="91">
        <f>+F7/$AM$8*100000</f>
        <v>7.542902262710192</v>
      </c>
      <c r="G8" s="92">
        <f>+G7/$AN$8*100000</f>
        <v>12.084167323972132</v>
      </c>
      <c r="H8" s="93">
        <f>+H7/$AO$8*100000</f>
        <v>3.2324496233153464</v>
      </c>
      <c r="I8" s="94">
        <f>+I7/$AM$8*100000</f>
        <v>41.08474423944274</v>
      </c>
      <c r="J8" s="92">
        <f>+J7/$AN$8*100000</f>
        <v>53.719616558385205</v>
      </c>
      <c r="K8" s="93">
        <f>+K7/$AO$8*100000</f>
        <v>29.092046609838114</v>
      </c>
      <c r="L8" s="94">
        <f>+L7/$AM$8*100000</f>
        <v>22.307732223759928</v>
      </c>
      <c r="M8" s="92">
        <f>+M7/$AN$8*100000</f>
        <v>21.751501183149838</v>
      </c>
      <c r="N8" s="93">
        <f>+N7/$AO$8*100000</f>
        <v>22.83569250019551</v>
      </c>
      <c r="O8" s="94">
        <f>+O7/$AM$8*100000</f>
        <v>9.682732691847834</v>
      </c>
      <c r="P8" s="92">
        <f>+P7/$AN$8*100000</f>
        <v>11.754599124227438</v>
      </c>
      <c r="Q8" s="93">
        <f>+Q7/$AO$8*100000</f>
        <v>7.716170068559213</v>
      </c>
      <c r="R8" s="94">
        <f>+R7/$AM$8*100000</f>
        <v>23.21716015614343</v>
      </c>
      <c r="S8" s="92">
        <f>+S7/$AN$8*100000</f>
        <v>31.199122909164412</v>
      </c>
      <c r="T8" s="95">
        <f>+T7/$AO$8*100000</f>
        <v>15.640885274106514</v>
      </c>
      <c r="U8" s="91">
        <f>+U7/$AM$8*100000</f>
        <v>12.411016488998328</v>
      </c>
      <c r="V8" s="92">
        <f>+V7/$AN$8*100000</f>
        <v>11.644743057645872</v>
      </c>
      <c r="W8" s="93">
        <f>+W7/$AO$8*100000</f>
        <v>13.138343630249473</v>
      </c>
      <c r="X8" s="94">
        <f>+X7/$AM$8*100000</f>
        <v>19.47245690515255</v>
      </c>
      <c r="Y8" s="92">
        <f>+Y7/$AN$8*100000</f>
        <v>20.65294051733419</v>
      </c>
      <c r="Z8" s="93">
        <f>+Z7/$AO$8*100000</f>
        <v>18.351972054951645</v>
      </c>
      <c r="AA8" s="94">
        <f>+AA7/$AM$8*100000</f>
        <v>52.80031583897134</v>
      </c>
      <c r="AB8" s="92">
        <f>+AB7/$AN$8*100000</f>
        <v>82.50190600275519</v>
      </c>
      <c r="AC8" s="93">
        <f>+AC7/$AO$8*100000</f>
        <v>24.60832616459425</v>
      </c>
      <c r="AD8" s="94">
        <f>+AD7/$AM$8*100000</f>
        <v>7.863876827080838</v>
      </c>
      <c r="AE8" s="92">
        <f>+AE7/$AN$8*100000</f>
        <v>0.10985606658156484</v>
      </c>
      <c r="AF8" s="93">
        <f>+AF7/$AO$8*100000</f>
        <v>15.22379500013034</v>
      </c>
      <c r="AG8" s="94">
        <f>+AG7/$AO$8*100000</f>
        <v>8.446078048017517</v>
      </c>
      <c r="AH8" s="92"/>
      <c r="AI8" s="93">
        <f>+AI7/$AO$8*100000</f>
        <v>8.446078048017517</v>
      </c>
      <c r="AJ8" s="94">
        <f>+AJ7/$AM$8*100000</f>
        <v>5.2960803121156665</v>
      </c>
      <c r="AK8" s="92">
        <f>+AK7/$AN$8*100000</f>
        <v>7.470212527546409</v>
      </c>
      <c r="AL8" s="95">
        <f>+AL7/$AO$8*100000</f>
        <v>3.2324496233153464</v>
      </c>
      <c r="AM8">
        <f>SUM(AN8:AO8)</f>
        <v>1869307</v>
      </c>
      <c r="AN8" s="97">
        <v>910282</v>
      </c>
      <c r="AO8" s="98">
        <v>959025</v>
      </c>
    </row>
    <row r="9" spans="1:41" ht="17.25" customHeight="1" thickBot="1">
      <c r="A9" s="441"/>
      <c r="B9" s="325" t="s">
        <v>143</v>
      </c>
      <c r="C9" s="105">
        <v>125.32</v>
      </c>
      <c r="D9" s="100">
        <v>174.91</v>
      </c>
      <c r="E9" s="182">
        <v>87.04</v>
      </c>
      <c r="F9" s="107">
        <v>3.89</v>
      </c>
      <c r="G9" s="103">
        <v>6.99</v>
      </c>
      <c r="H9" s="104">
        <v>1.2</v>
      </c>
      <c r="I9" s="105">
        <v>19.45</v>
      </c>
      <c r="J9" s="100">
        <v>29.53</v>
      </c>
      <c r="K9" s="101">
        <v>11.58</v>
      </c>
      <c r="L9" s="102">
        <v>10.73</v>
      </c>
      <c r="M9" s="103">
        <v>12.09</v>
      </c>
      <c r="N9" s="104">
        <v>9.78</v>
      </c>
      <c r="O9" s="102">
        <v>5.11</v>
      </c>
      <c r="P9" s="103">
        <v>6.73</v>
      </c>
      <c r="Q9" s="104">
        <v>3.79</v>
      </c>
      <c r="R9" s="105">
        <v>11.66</v>
      </c>
      <c r="S9" s="100">
        <v>18.08</v>
      </c>
      <c r="T9" s="109">
        <v>6.04</v>
      </c>
      <c r="U9" s="99">
        <v>5.35</v>
      </c>
      <c r="V9" s="100">
        <v>6.24</v>
      </c>
      <c r="W9" s="101">
        <v>4.54</v>
      </c>
      <c r="X9" s="102">
        <v>9.55</v>
      </c>
      <c r="Y9" s="103">
        <v>12.3</v>
      </c>
      <c r="Z9" s="104">
        <v>6.93</v>
      </c>
      <c r="AA9" s="105">
        <v>24.68</v>
      </c>
      <c r="AB9" s="100">
        <v>44.02</v>
      </c>
      <c r="AC9" s="101">
        <v>10</v>
      </c>
      <c r="AD9" s="102">
        <v>5.16</v>
      </c>
      <c r="AE9" s="103">
        <v>0.06</v>
      </c>
      <c r="AF9" s="104">
        <v>9.82</v>
      </c>
      <c r="AG9" s="102">
        <v>2.39</v>
      </c>
      <c r="AH9" s="103" t="s">
        <v>116</v>
      </c>
      <c r="AI9" s="104">
        <v>4.43</v>
      </c>
      <c r="AJ9" s="102">
        <v>3.18</v>
      </c>
      <c r="AK9" s="103">
        <v>4.85</v>
      </c>
      <c r="AL9" s="106">
        <v>1.73</v>
      </c>
      <c r="AN9" s="110"/>
      <c r="AO9" s="111"/>
    </row>
    <row r="10" spans="1:41" ht="17.25" customHeight="1" thickTop="1">
      <c r="A10" s="432" t="s">
        <v>5</v>
      </c>
      <c r="B10" s="183" t="s">
        <v>54</v>
      </c>
      <c r="C10" s="116">
        <v>537</v>
      </c>
      <c r="D10" s="114">
        <v>355</v>
      </c>
      <c r="E10" s="184">
        <v>182</v>
      </c>
      <c r="F10" s="113">
        <v>20</v>
      </c>
      <c r="G10" s="114">
        <v>13</v>
      </c>
      <c r="H10" s="115">
        <v>7</v>
      </c>
      <c r="I10" s="116">
        <v>100</v>
      </c>
      <c r="J10" s="114">
        <v>62</v>
      </c>
      <c r="K10" s="115">
        <v>38</v>
      </c>
      <c r="L10" s="116">
        <v>33</v>
      </c>
      <c r="M10" s="114">
        <v>24</v>
      </c>
      <c r="N10" s="115">
        <v>9</v>
      </c>
      <c r="O10" s="116">
        <v>25</v>
      </c>
      <c r="P10" s="114">
        <v>13</v>
      </c>
      <c r="Q10" s="115">
        <v>12</v>
      </c>
      <c r="R10" s="116">
        <v>59</v>
      </c>
      <c r="S10" s="114">
        <v>45</v>
      </c>
      <c r="T10" s="117">
        <v>14</v>
      </c>
      <c r="U10" s="113">
        <v>29</v>
      </c>
      <c r="V10" s="114">
        <v>17</v>
      </c>
      <c r="W10" s="115">
        <v>12</v>
      </c>
      <c r="X10" s="116">
        <v>34</v>
      </c>
      <c r="Y10" s="114">
        <v>19</v>
      </c>
      <c r="Z10" s="115">
        <v>15</v>
      </c>
      <c r="AA10" s="116">
        <v>110</v>
      </c>
      <c r="AB10" s="114">
        <v>90</v>
      </c>
      <c r="AC10" s="115">
        <v>20</v>
      </c>
      <c r="AD10" s="116">
        <v>12</v>
      </c>
      <c r="AE10" s="114">
        <v>0</v>
      </c>
      <c r="AF10" s="115">
        <v>12</v>
      </c>
      <c r="AG10" s="116">
        <v>7</v>
      </c>
      <c r="AH10" s="114" t="s">
        <v>116</v>
      </c>
      <c r="AI10" s="115">
        <v>7</v>
      </c>
      <c r="AJ10" s="116">
        <v>12</v>
      </c>
      <c r="AK10" s="114">
        <v>9</v>
      </c>
      <c r="AL10" s="117">
        <v>3</v>
      </c>
      <c r="AN10" s="110"/>
      <c r="AO10" s="111"/>
    </row>
    <row r="11" spans="1:41" ht="17.25" customHeight="1">
      <c r="A11" s="430"/>
      <c r="B11" s="326" t="s">
        <v>55</v>
      </c>
      <c r="C11" s="94">
        <f>+C10/$AM$11*100000</f>
        <v>244.2796706545967</v>
      </c>
      <c r="D11" s="92">
        <f>+D10/$AN$11*100000</f>
        <v>326.2567778696811</v>
      </c>
      <c r="E11" s="181">
        <f>+E10/$AO$11*100000</f>
        <v>163.9344262295082</v>
      </c>
      <c r="F11" s="91">
        <f>+F10/$AM$11*100000</f>
        <v>9.097939316744757</v>
      </c>
      <c r="G11" s="92">
        <f>+G10/$AN$11*100000</f>
        <v>11.947431302270012</v>
      </c>
      <c r="H11" s="93">
        <f>+H10/$AO$11*100000</f>
        <v>6.305170239596469</v>
      </c>
      <c r="I11" s="94">
        <f>+I10/$AM$11*100000</f>
        <v>45.489696583723784</v>
      </c>
      <c r="J11" s="92">
        <f>+J10/$AN$11*100000</f>
        <v>56.98005698005698</v>
      </c>
      <c r="K11" s="93">
        <f>+K10/$AO$11*100000</f>
        <v>34.22806701495226</v>
      </c>
      <c r="L11" s="94">
        <f>+L10/$AM$11*100000</f>
        <v>15.01159987262885</v>
      </c>
      <c r="M11" s="92">
        <f>+M10/$AN$11*100000</f>
        <v>22.056796250344636</v>
      </c>
      <c r="N11" s="93">
        <f>+N10/$AO$11*100000</f>
        <v>8.106647450909746</v>
      </c>
      <c r="O11" s="94">
        <f>+O10/$AM$11*100000</f>
        <v>11.372424145930946</v>
      </c>
      <c r="P11" s="92">
        <f>+P10/$AN$11*100000</f>
        <v>11.947431302270012</v>
      </c>
      <c r="Q11" s="93">
        <f>+Q10/$AO$11*100000</f>
        <v>10.808863267879662</v>
      </c>
      <c r="R11" s="94">
        <f>+R10/$AM$11*100000</f>
        <v>26.838920984397035</v>
      </c>
      <c r="S11" s="92">
        <f>+S10/$AN$11*100000</f>
        <v>41.35649296939619</v>
      </c>
      <c r="T11" s="95">
        <f>+T10/$AO$11*100000</f>
        <v>12.610340479192939</v>
      </c>
      <c r="U11" s="91">
        <f>+U10/$AM$11*100000</f>
        <v>13.192012009279898</v>
      </c>
      <c r="V11" s="92">
        <f>+V10/$AN$11*100000</f>
        <v>15.623564010660784</v>
      </c>
      <c r="W11" s="93">
        <f>+W10/$AO$11*100000</f>
        <v>10.808863267879662</v>
      </c>
      <c r="X11" s="94">
        <f>+X10/$AM$11*100000</f>
        <v>15.466496838466087</v>
      </c>
      <c r="Y11" s="92">
        <f>+Y10/$AN$11*100000</f>
        <v>17.461630364856173</v>
      </c>
      <c r="Z11" s="93">
        <f>+Z10/$AO$11*100000</f>
        <v>13.511079084849577</v>
      </c>
      <c r="AA11" s="94">
        <f>+AA10/$AM$11*100000</f>
        <v>50.03866624209616</v>
      </c>
      <c r="AB11" s="92">
        <f>+AB10/$AN$11*100000</f>
        <v>82.71298593879239</v>
      </c>
      <c r="AC11" s="93">
        <f>+AC10/$AO$11*100000</f>
        <v>18.014772113132768</v>
      </c>
      <c r="AD11" s="94">
        <f>+AD10/$AM$11*100000</f>
        <v>5.458763590046854</v>
      </c>
      <c r="AE11" s="92">
        <f>+AE10/$AN$11*100000</f>
        <v>0</v>
      </c>
      <c r="AF11" s="93">
        <f>+AF10/$AO$11*100000</f>
        <v>10.808863267879662</v>
      </c>
      <c r="AG11" s="94">
        <f>+AG10/$AM$11*100000</f>
        <v>3.1842787608606646</v>
      </c>
      <c r="AH11" s="92"/>
      <c r="AI11" s="93">
        <f>+AI10/$AO$11*100000</f>
        <v>6.305170239596469</v>
      </c>
      <c r="AJ11" s="94">
        <f>+AJ10/$AM$11*100000</f>
        <v>5.458763590046854</v>
      </c>
      <c r="AK11" s="92">
        <f>+AK10/$AN$11*100000</f>
        <v>8.271298593879239</v>
      </c>
      <c r="AL11" s="95">
        <f>+AL10/$AO$11*100000</f>
        <v>2.7022158169699155</v>
      </c>
      <c r="AM11">
        <f>SUM(AN11:AO11)</f>
        <v>219830</v>
      </c>
      <c r="AN11" s="125">
        <v>108810</v>
      </c>
      <c r="AO11" s="126">
        <v>111020</v>
      </c>
    </row>
    <row r="12" spans="1:41" ht="17.25" customHeight="1" thickBot="1">
      <c r="A12" s="433"/>
      <c r="B12" s="327" t="s">
        <v>143</v>
      </c>
      <c r="C12" s="133">
        <v>132.29</v>
      </c>
      <c r="D12" s="128">
        <v>202.2</v>
      </c>
      <c r="E12" s="185">
        <v>77.49</v>
      </c>
      <c r="F12" s="135">
        <v>4.57</v>
      </c>
      <c r="G12" s="131">
        <v>7.16</v>
      </c>
      <c r="H12" s="132">
        <v>2.36</v>
      </c>
      <c r="I12" s="133">
        <v>22.6</v>
      </c>
      <c r="J12" s="128">
        <v>33.89</v>
      </c>
      <c r="K12" s="129">
        <v>14.9</v>
      </c>
      <c r="L12" s="133">
        <v>8.63</v>
      </c>
      <c r="M12" s="128">
        <v>14.68</v>
      </c>
      <c r="N12" s="129">
        <v>3.1</v>
      </c>
      <c r="O12" s="133">
        <v>6.4</v>
      </c>
      <c r="P12" s="128">
        <v>7.4</v>
      </c>
      <c r="Q12" s="129">
        <v>5.39</v>
      </c>
      <c r="R12" s="133">
        <v>16.13</v>
      </c>
      <c r="S12" s="128">
        <v>27.26</v>
      </c>
      <c r="T12" s="137">
        <v>6.18</v>
      </c>
      <c r="U12" s="127">
        <v>6.8</v>
      </c>
      <c r="V12" s="128">
        <v>9.45</v>
      </c>
      <c r="W12" s="129">
        <v>4.72</v>
      </c>
      <c r="X12" s="133">
        <v>8.97</v>
      </c>
      <c r="Y12" s="128">
        <v>10.98</v>
      </c>
      <c r="Z12" s="129">
        <v>6.76</v>
      </c>
      <c r="AA12" s="133">
        <v>26.91</v>
      </c>
      <c r="AB12" s="128">
        <v>50.23</v>
      </c>
      <c r="AC12" s="129">
        <v>9.17</v>
      </c>
      <c r="AD12" s="133">
        <v>3.39</v>
      </c>
      <c r="AE12" s="128">
        <v>0</v>
      </c>
      <c r="AF12" s="129">
        <v>6.45</v>
      </c>
      <c r="AG12" s="133">
        <v>2.12</v>
      </c>
      <c r="AH12" s="336" t="s">
        <v>116</v>
      </c>
      <c r="AI12" s="129">
        <v>3.96</v>
      </c>
      <c r="AJ12" s="133">
        <v>3.27</v>
      </c>
      <c r="AK12" s="128">
        <v>5.57</v>
      </c>
      <c r="AL12" s="137">
        <v>1.22</v>
      </c>
      <c r="AN12" s="110"/>
      <c r="AO12" s="111"/>
    </row>
    <row r="13" spans="1:41" ht="17.25" customHeight="1" thickTop="1">
      <c r="A13" s="434" t="s">
        <v>129</v>
      </c>
      <c r="B13" s="186" t="s">
        <v>54</v>
      </c>
      <c r="C13" s="142">
        <v>324</v>
      </c>
      <c r="D13" s="140">
        <v>220</v>
      </c>
      <c r="E13" s="187">
        <v>104</v>
      </c>
      <c r="F13" s="139">
        <v>18</v>
      </c>
      <c r="G13" s="140">
        <v>11</v>
      </c>
      <c r="H13" s="141">
        <v>7</v>
      </c>
      <c r="I13" s="142">
        <v>62</v>
      </c>
      <c r="J13" s="140">
        <v>38</v>
      </c>
      <c r="K13" s="141">
        <v>24</v>
      </c>
      <c r="L13" s="142">
        <v>23</v>
      </c>
      <c r="M13" s="140">
        <v>18</v>
      </c>
      <c r="N13" s="141">
        <v>5</v>
      </c>
      <c r="O13" s="142">
        <v>18</v>
      </c>
      <c r="P13" s="140">
        <v>9</v>
      </c>
      <c r="Q13" s="141">
        <v>9</v>
      </c>
      <c r="R13" s="142">
        <v>28</v>
      </c>
      <c r="S13" s="140">
        <v>23</v>
      </c>
      <c r="T13" s="143">
        <v>5</v>
      </c>
      <c r="U13" s="139">
        <v>18</v>
      </c>
      <c r="V13" s="140">
        <v>10</v>
      </c>
      <c r="W13" s="141">
        <v>8</v>
      </c>
      <c r="X13" s="142">
        <v>19</v>
      </c>
      <c r="Y13" s="140">
        <v>13</v>
      </c>
      <c r="Z13" s="141">
        <v>6</v>
      </c>
      <c r="AA13" s="142">
        <v>67</v>
      </c>
      <c r="AB13" s="140">
        <v>56</v>
      </c>
      <c r="AC13" s="141">
        <v>11</v>
      </c>
      <c r="AD13" s="142">
        <v>9</v>
      </c>
      <c r="AE13" s="140">
        <v>0</v>
      </c>
      <c r="AF13" s="141">
        <v>9</v>
      </c>
      <c r="AG13" s="142">
        <v>4</v>
      </c>
      <c r="AH13" s="140" t="s">
        <v>116</v>
      </c>
      <c r="AI13" s="141">
        <v>4</v>
      </c>
      <c r="AJ13" s="142">
        <v>7</v>
      </c>
      <c r="AK13" s="140">
        <v>7</v>
      </c>
      <c r="AL13" s="143">
        <v>0</v>
      </c>
      <c r="AN13" s="110"/>
      <c r="AO13" s="111"/>
    </row>
    <row r="14" spans="1:41" ht="17.25" customHeight="1">
      <c r="A14" s="435"/>
      <c r="B14" s="180" t="s">
        <v>55</v>
      </c>
      <c r="C14" s="94">
        <f>+C13/$AM$14*100000</f>
        <v>230.5163851615749</v>
      </c>
      <c r="D14" s="92">
        <f>+D13/$AN$14*100000</f>
        <v>318.71124760966563</v>
      </c>
      <c r="E14" s="181">
        <f>+E13/$AO$14*100000</f>
        <v>145.40167211922937</v>
      </c>
      <c r="F14" s="91">
        <f>+F13/$AM$14*100000</f>
        <v>12.806465842309718</v>
      </c>
      <c r="G14" s="92">
        <f>+G13/$AN$14*100000</f>
        <v>15.935562380483281</v>
      </c>
      <c r="H14" s="93">
        <f>+H13/$AO$14*100000</f>
        <v>9.786651008025053</v>
      </c>
      <c r="I14" s="94">
        <f>+I13/$AM$14*100000</f>
        <v>44.11116012351125</v>
      </c>
      <c r="J14" s="92">
        <f>+J13/$AN$14*100000</f>
        <v>55.05012458712407</v>
      </c>
      <c r="K14" s="93">
        <f>+K13/$AO$14*100000</f>
        <v>33.55423202751447</v>
      </c>
      <c r="L14" s="94">
        <f>+L13/$AM$14*100000</f>
        <v>16.36381746517353</v>
      </c>
      <c r="M14" s="92">
        <f>+M13/$AN$14*100000</f>
        <v>26.07637480442719</v>
      </c>
      <c r="N14" s="93">
        <f>+N13/$AO$14*100000</f>
        <v>6.990465005732181</v>
      </c>
      <c r="O14" s="94">
        <f>+O13/$AM$14*100000</f>
        <v>12.806465842309718</v>
      </c>
      <c r="P14" s="92">
        <f>+P13/$AN$14*100000</f>
        <v>13.038187402213595</v>
      </c>
      <c r="Q14" s="93">
        <f>+Q13/$AO$14*100000</f>
        <v>12.582837010317926</v>
      </c>
      <c r="R14" s="94">
        <f>+R13/$AM$14*100000</f>
        <v>19.921169088037338</v>
      </c>
      <c r="S14" s="92">
        <f>+S13/$AN$14*100000</f>
        <v>33.31981225010141</v>
      </c>
      <c r="T14" s="95">
        <f>+T13/$AO$14*100000</f>
        <v>6.990465005732181</v>
      </c>
      <c r="U14" s="91">
        <f>+U13/$AM$14*100000</f>
        <v>12.806465842309718</v>
      </c>
      <c r="V14" s="92">
        <f>+V13/$AN$14*100000</f>
        <v>14.486874891348437</v>
      </c>
      <c r="W14" s="93">
        <f>+W13/$AO$14*100000</f>
        <v>11.18474400917149</v>
      </c>
      <c r="X14" s="94">
        <f>+X13/$AM$14*100000</f>
        <v>13.51793616688248</v>
      </c>
      <c r="Y14" s="92">
        <f>+Y13/$AN$14*100000</f>
        <v>18.832937358752968</v>
      </c>
      <c r="Z14" s="93">
        <f>+Z13/$AO$14*100000</f>
        <v>8.388558006878618</v>
      </c>
      <c r="AA14" s="94">
        <f>+AA13/$AM$14*100000</f>
        <v>47.66851174637506</v>
      </c>
      <c r="AB14" s="92">
        <f>+AB13/$AN$14*100000</f>
        <v>81.12649939155125</v>
      </c>
      <c r="AC14" s="93">
        <f>+AC13/$AO$14*100000</f>
        <v>15.379023012610798</v>
      </c>
      <c r="AD14" s="94">
        <f>+AD13/$AM$14*100000</f>
        <v>6.403232921154859</v>
      </c>
      <c r="AE14" s="92">
        <f>+AE13/$AN$14*100000</f>
        <v>0</v>
      </c>
      <c r="AF14" s="93">
        <f>+AF13/$AO$14*100000</f>
        <v>12.582837010317926</v>
      </c>
      <c r="AG14" s="94">
        <f>+AG13/$AM$14*100000</f>
        <v>2.845881298291048</v>
      </c>
      <c r="AH14" s="92"/>
      <c r="AI14" s="93">
        <f>+AI13/$AO$14*100000</f>
        <v>5.592372004585745</v>
      </c>
      <c r="AJ14" s="94">
        <f>+AJ13/$AM$14*100000</f>
        <v>4.9802922720093346</v>
      </c>
      <c r="AK14" s="92">
        <f>+AK13/$AN$14*100000</f>
        <v>10.140812423943906</v>
      </c>
      <c r="AL14" s="95">
        <f>+AL13/$AO$14*100000</f>
        <v>0</v>
      </c>
      <c r="AM14">
        <f>SUM(AN14:AO14)</f>
        <v>140554</v>
      </c>
      <c r="AN14" s="125">
        <v>69028</v>
      </c>
      <c r="AO14" s="126">
        <v>71526</v>
      </c>
    </row>
    <row r="15" spans="1:41" ht="17.25" customHeight="1">
      <c r="A15" s="435"/>
      <c r="B15" s="325" t="s">
        <v>143</v>
      </c>
      <c r="C15" s="157">
        <v>127</v>
      </c>
      <c r="D15" s="152">
        <v>203.28</v>
      </c>
      <c r="E15" s="188">
        <v>68.93</v>
      </c>
      <c r="F15" s="159">
        <v>6.48</v>
      </c>
      <c r="G15" s="155">
        <v>9.84</v>
      </c>
      <c r="H15" s="156">
        <v>3.73</v>
      </c>
      <c r="I15" s="157">
        <v>22.81</v>
      </c>
      <c r="J15" s="152">
        <v>33.59</v>
      </c>
      <c r="K15" s="153">
        <v>15.76</v>
      </c>
      <c r="L15" s="157">
        <v>9.42</v>
      </c>
      <c r="M15" s="152">
        <v>17.39</v>
      </c>
      <c r="N15" s="153">
        <v>2.7</v>
      </c>
      <c r="O15" s="157">
        <v>7.66</v>
      </c>
      <c r="P15" s="152">
        <v>8.49</v>
      </c>
      <c r="Q15" s="153">
        <v>6.79</v>
      </c>
      <c r="R15" s="157">
        <v>12.14</v>
      </c>
      <c r="S15" s="152">
        <v>22.66</v>
      </c>
      <c r="T15" s="161">
        <v>3.01</v>
      </c>
      <c r="U15" s="151">
        <v>6.68</v>
      </c>
      <c r="V15" s="152">
        <v>9.1</v>
      </c>
      <c r="W15" s="153">
        <v>4.52</v>
      </c>
      <c r="X15" s="157">
        <v>7.88</v>
      </c>
      <c r="Y15" s="152">
        <v>11.82</v>
      </c>
      <c r="Z15" s="153">
        <v>4.14</v>
      </c>
      <c r="AA15" s="157">
        <v>26.43</v>
      </c>
      <c r="AB15" s="152">
        <v>51.71</v>
      </c>
      <c r="AC15" s="153">
        <v>8.05</v>
      </c>
      <c r="AD15" s="157">
        <v>3.87</v>
      </c>
      <c r="AE15" s="152">
        <v>0</v>
      </c>
      <c r="AF15" s="153">
        <v>7.19</v>
      </c>
      <c r="AG15" s="157">
        <v>1.99</v>
      </c>
      <c r="AH15" s="103" t="s">
        <v>116</v>
      </c>
      <c r="AI15" s="153">
        <v>3.73</v>
      </c>
      <c r="AJ15" s="157">
        <v>3.12</v>
      </c>
      <c r="AK15" s="152">
        <v>7.02</v>
      </c>
      <c r="AL15" s="161">
        <v>0</v>
      </c>
      <c r="AN15" s="125"/>
      <c r="AO15" s="126"/>
    </row>
    <row r="16" spans="1:41" ht="17.25" customHeight="1">
      <c r="A16" s="437" t="s">
        <v>130</v>
      </c>
      <c r="B16" s="328" t="s">
        <v>54</v>
      </c>
      <c r="C16" s="142">
        <v>131</v>
      </c>
      <c r="D16" s="140">
        <v>80</v>
      </c>
      <c r="E16" s="187">
        <v>51</v>
      </c>
      <c r="F16" s="139">
        <v>0</v>
      </c>
      <c r="G16" s="140">
        <v>0</v>
      </c>
      <c r="H16" s="141">
        <v>0</v>
      </c>
      <c r="I16" s="142">
        <v>20</v>
      </c>
      <c r="J16" s="140">
        <v>13</v>
      </c>
      <c r="K16" s="141">
        <v>7</v>
      </c>
      <c r="L16" s="142">
        <v>6</v>
      </c>
      <c r="M16" s="140">
        <v>4</v>
      </c>
      <c r="N16" s="141">
        <v>2</v>
      </c>
      <c r="O16" s="142">
        <v>5</v>
      </c>
      <c r="P16" s="140">
        <v>3</v>
      </c>
      <c r="Q16" s="141">
        <v>2</v>
      </c>
      <c r="R16" s="142">
        <v>19</v>
      </c>
      <c r="S16" s="140">
        <v>13</v>
      </c>
      <c r="T16" s="143">
        <v>6</v>
      </c>
      <c r="U16" s="139">
        <v>8</v>
      </c>
      <c r="V16" s="140">
        <v>5</v>
      </c>
      <c r="W16" s="141">
        <v>3</v>
      </c>
      <c r="X16" s="142">
        <v>12</v>
      </c>
      <c r="Y16" s="140">
        <v>5</v>
      </c>
      <c r="Z16" s="141">
        <v>7</v>
      </c>
      <c r="AA16" s="142">
        <v>24</v>
      </c>
      <c r="AB16" s="140">
        <v>18</v>
      </c>
      <c r="AC16" s="141">
        <v>6</v>
      </c>
      <c r="AD16" s="142">
        <v>1</v>
      </c>
      <c r="AE16" s="140">
        <v>0</v>
      </c>
      <c r="AF16" s="141">
        <v>1</v>
      </c>
      <c r="AG16" s="142">
        <v>1</v>
      </c>
      <c r="AH16" s="79" t="s">
        <v>116</v>
      </c>
      <c r="AI16" s="141">
        <v>1</v>
      </c>
      <c r="AJ16" s="142">
        <v>3</v>
      </c>
      <c r="AK16" s="140">
        <v>1</v>
      </c>
      <c r="AL16" s="143">
        <v>2</v>
      </c>
      <c r="AN16" s="125"/>
      <c r="AO16" s="126"/>
    </row>
    <row r="17" spans="1:41" ht="17.25" customHeight="1">
      <c r="A17" s="438"/>
      <c r="B17" s="329" t="s">
        <v>55</v>
      </c>
      <c r="C17" s="94">
        <f>+C16/$AM$17*100000</f>
        <v>280.9651474530831</v>
      </c>
      <c r="D17" s="92">
        <f>+D16/$AN$17*100000</f>
        <v>337.5812304835851</v>
      </c>
      <c r="E17" s="181">
        <f>+E16/$AO$17*100000</f>
        <v>222.4451520041872</v>
      </c>
      <c r="F17" s="91">
        <f>+F16/$AM$17*100000</f>
        <v>0</v>
      </c>
      <c r="G17" s="92">
        <f>+G16/$AN$17*100000</f>
        <v>0</v>
      </c>
      <c r="H17" s="93">
        <f>+H16/$AO$17*100000</f>
        <v>0</v>
      </c>
      <c r="I17" s="94">
        <f>+I16/$AM$17*100000</f>
        <v>42.89544235924933</v>
      </c>
      <c r="J17" s="92">
        <f>+J16/$AN$17*100000</f>
        <v>54.856949953582586</v>
      </c>
      <c r="K17" s="93">
        <f>+K16/$AO$17*100000</f>
        <v>30.531687529986478</v>
      </c>
      <c r="L17" s="94">
        <f>+L16/$AM$17*100000</f>
        <v>12.868632707774797</v>
      </c>
      <c r="M17" s="92">
        <f>+M16/$AN$17*100000</f>
        <v>16.879061524179257</v>
      </c>
      <c r="N17" s="93">
        <f>+N16/$AO$17*100000</f>
        <v>8.723339294281852</v>
      </c>
      <c r="O17" s="94">
        <f>+O16/$AM$17*100000</f>
        <v>10.723860589812332</v>
      </c>
      <c r="P17" s="92">
        <f>+P16/$AN$17*100000</f>
        <v>12.659296143134442</v>
      </c>
      <c r="Q17" s="93">
        <f>+Q16/$AO$17*100000</f>
        <v>8.723339294281852</v>
      </c>
      <c r="R17" s="94">
        <f>+R16/$AM$17*100000</f>
        <v>40.75067024128686</v>
      </c>
      <c r="S17" s="92">
        <f>+S16/$AN$17*100000</f>
        <v>54.856949953582586</v>
      </c>
      <c r="T17" s="95">
        <f>+T16/$AO$17*100000</f>
        <v>26.170017882845553</v>
      </c>
      <c r="U17" s="91">
        <f>+U16/$AM$17*100000</f>
        <v>17.158176943699733</v>
      </c>
      <c r="V17" s="92">
        <f>+V16/$AN$17*100000</f>
        <v>21.09882690522407</v>
      </c>
      <c r="W17" s="93">
        <f>+W16/$AO$17*100000</f>
        <v>13.085008941422776</v>
      </c>
      <c r="X17" s="94">
        <f>+X16/$AM$17*100000</f>
        <v>25.737265415549594</v>
      </c>
      <c r="Y17" s="92">
        <f>+Y16/$AN$17*100000</f>
        <v>21.09882690522407</v>
      </c>
      <c r="Z17" s="93">
        <f>+Z16/$AO$17*100000</f>
        <v>30.531687529986478</v>
      </c>
      <c r="AA17" s="94">
        <f>+AA16/$AM$17*100000</f>
        <v>51.47453083109919</v>
      </c>
      <c r="AB17" s="92">
        <f>+AB16/$AN$17*100000</f>
        <v>75.95577685880664</v>
      </c>
      <c r="AC17" s="93">
        <f>+AC16/$AO$17*100000</f>
        <v>26.170017882845553</v>
      </c>
      <c r="AD17" s="94">
        <f>+AD16/$AM$17*100000</f>
        <v>2.1447721179624666</v>
      </c>
      <c r="AE17" s="92">
        <f>+AE16/$AN$17*100000</f>
        <v>0</v>
      </c>
      <c r="AF17" s="93">
        <f>+AF16/$AO$17*100000</f>
        <v>4.361669647140926</v>
      </c>
      <c r="AG17" s="94">
        <f>+AG16/$AM$17*100000</f>
        <v>2.1447721179624666</v>
      </c>
      <c r="AH17" s="92"/>
      <c r="AI17" s="93">
        <f>+AI16/$AO$17*100000</f>
        <v>4.361669647140926</v>
      </c>
      <c r="AJ17" s="94">
        <f>+AJ16/$AM$17*100000</f>
        <v>6.434316353887398</v>
      </c>
      <c r="AK17" s="92">
        <f>+AK16/$AN$17*100000</f>
        <v>4.219765381044814</v>
      </c>
      <c r="AL17" s="95">
        <f>+AL16/$AO$17*100000</f>
        <v>8.723339294281852</v>
      </c>
      <c r="AM17">
        <f>SUM(AN17:AO17)</f>
        <v>46625</v>
      </c>
      <c r="AN17" s="110">
        <v>23698</v>
      </c>
      <c r="AO17" s="111">
        <v>22927</v>
      </c>
    </row>
    <row r="18" spans="1:41" ht="17.25" customHeight="1">
      <c r="A18" s="438"/>
      <c r="B18" s="330" t="s">
        <v>143</v>
      </c>
      <c r="C18" s="157">
        <v>145.95</v>
      </c>
      <c r="D18" s="152">
        <v>198.65</v>
      </c>
      <c r="E18" s="188">
        <v>101.44</v>
      </c>
      <c r="F18" s="159">
        <v>0</v>
      </c>
      <c r="G18" s="155">
        <v>0</v>
      </c>
      <c r="H18" s="156">
        <v>0</v>
      </c>
      <c r="I18" s="157">
        <v>21.29</v>
      </c>
      <c r="J18" s="152">
        <v>30.37</v>
      </c>
      <c r="K18" s="153">
        <v>15.05</v>
      </c>
      <c r="L18" s="157">
        <v>7.42</v>
      </c>
      <c r="M18" s="152">
        <v>10.7</v>
      </c>
      <c r="N18" s="153">
        <v>4.1</v>
      </c>
      <c r="O18" s="157">
        <v>5.56</v>
      </c>
      <c r="P18" s="152">
        <v>7.59</v>
      </c>
      <c r="Q18" s="153">
        <v>3.6</v>
      </c>
      <c r="R18" s="157">
        <v>23.07</v>
      </c>
      <c r="S18" s="152">
        <v>35.37</v>
      </c>
      <c r="T18" s="161">
        <v>11.22</v>
      </c>
      <c r="U18" s="151">
        <v>7.93</v>
      </c>
      <c r="V18" s="152">
        <v>11.1</v>
      </c>
      <c r="W18" s="153">
        <v>6.07</v>
      </c>
      <c r="X18" s="157">
        <v>14.87</v>
      </c>
      <c r="Y18" s="152">
        <v>14.87</v>
      </c>
      <c r="Z18" s="153">
        <v>13.9</v>
      </c>
      <c r="AA18" s="157">
        <v>26.13</v>
      </c>
      <c r="AB18" s="152">
        <v>44.15</v>
      </c>
      <c r="AC18" s="153">
        <v>9.46</v>
      </c>
      <c r="AD18" s="157">
        <v>1.45</v>
      </c>
      <c r="AE18" s="152">
        <v>0</v>
      </c>
      <c r="AF18" s="153">
        <v>3</v>
      </c>
      <c r="AG18" s="157">
        <v>0.73</v>
      </c>
      <c r="AH18" s="103" t="s">
        <v>116</v>
      </c>
      <c r="AI18" s="153">
        <v>1.19</v>
      </c>
      <c r="AJ18" s="157">
        <v>3.83</v>
      </c>
      <c r="AK18" s="152">
        <v>3.24</v>
      </c>
      <c r="AL18" s="161">
        <v>4.05</v>
      </c>
      <c r="AN18" s="125"/>
      <c r="AO18" s="126"/>
    </row>
    <row r="19" spans="1:41" ht="17.25" customHeight="1">
      <c r="A19" s="437" t="s">
        <v>144</v>
      </c>
      <c r="B19" s="328" t="s">
        <v>54</v>
      </c>
      <c r="C19" s="142">
        <v>21</v>
      </c>
      <c r="D19" s="140">
        <v>13</v>
      </c>
      <c r="E19" s="187">
        <v>8</v>
      </c>
      <c r="F19" s="139">
        <v>0</v>
      </c>
      <c r="G19" s="140">
        <v>0</v>
      </c>
      <c r="H19" s="141">
        <v>0</v>
      </c>
      <c r="I19" s="142">
        <v>6</v>
      </c>
      <c r="J19" s="140">
        <v>4</v>
      </c>
      <c r="K19" s="141">
        <v>2</v>
      </c>
      <c r="L19" s="142">
        <v>2</v>
      </c>
      <c r="M19" s="140">
        <v>1</v>
      </c>
      <c r="N19" s="141">
        <v>1</v>
      </c>
      <c r="O19" s="142">
        <v>0</v>
      </c>
      <c r="P19" s="140">
        <v>0</v>
      </c>
      <c r="Q19" s="141">
        <v>0</v>
      </c>
      <c r="R19" s="142">
        <v>4</v>
      </c>
      <c r="S19" s="140">
        <v>3</v>
      </c>
      <c r="T19" s="143">
        <v>1</v>
      </c>
      <c r="U19" s="139">
        <v>1</v>
      </c>
      <c r="V19" s="140">
        <v>0</v>
      </c>
      <c r="W19" s="141">
        <v>1</v>
      </c>
      <c r="X19" s="142">
        <v>1</v>
      </c>
      <c r="Y19" s="140">
        <v>0</v>
      </c>
      <c r="Z19" s="141">
        <v>1</v>
      </c>
      <c r="AA19" s="142">
        <v>2</v>
      </c>
      <c r="AB19" s="140">
        <v>2</v>
      </c>
      <c r="AC19" s="141">
        <v>0</v>
      </c>
      <c r="AD19" s="142">
        <v>1</v>
      </c>
      <c r="AE19" s="140">
        <v>0</v>
      </c>
      <c r="AF19" s="141">
        <v>1</v>
      </c>
      <c r="AG19" s="142">
        <v>0</v>
      </c>
      <c r="AH19" s="79" t="s">
        <v>116</v>
      </c>
      <c r="AI19" s="141">
        <v>0</v>
      </c>
      <c r="AJ19" s="142">
        <v>1</v>
      </c>
      <c r="AK19" s="140">
        <v>1</v>
      </c>
      <c r="AL19" s="143">
        <v>0</v>
      </c>
      <c r="AN19" s="125"/>
      <c r="AO19" s="126"/>
    </row>
    <row r="20" spans="1:41" ht="17.25" customHeight="1">
      <c r="A20" s="438"/>
      <c r="B20" s="329" t="s">
        <v>55</v>
      </c>
      <c r="C20" s="94">
        <f>+C19/$AM$20*100000</f>
        <v>306.6588785046729</v>
      </c>
      <c r="D20" s="92">
        <f>+D19/$AN$20*100000</f>
        <v>378.567268491555</v>
      </c>
      <c r="E20" s="181">
        <f>+E19/$AO$20*100000</f>
        <v>234.32923257176333</v>
      </c>
      <c r="F20" s="91">
        <f>+F19/$AM$20*100000</f>
        <v>0</v>
      </c>
      <c r="G20" s="92">
        <f>+G19/$AN$20*100000</f>
        <v>0</v>
      </c>
      <c r="H20" s="93">
        <f>+H19/$AO$20*100000</f>
        <v>0</v>
      </c>
      <c r="I20" s="94">
        <f>+I19/$AM$20*100000</f>
        <v>87.61682242990653</v>
      </c>
      <c r="J20" s="92">
        <f>+J19/$AN$20*100000</f>
        <v>116.48223645894002</v>
      </c>
      <c r="K20" s="93">
        <f>+K19/$AO$20*100000</f>
        <v>58.58230814294083</v>
      </c>
      <c r="L20" s="94">
        <f>+L19/$AM$20*100000</f>
        <v>29.20560747663551</v>
      </c>
      <c r="M20" s="92">
        <f>+M19/$AN$20*100000</f>
        <v>29.120559114735006</v>
      </c>
      <c r="N20" s="93">
        <f>+N19/$AO$20*100000</f>
        <v>29.291154071470416</v>
      </c>
      <c r="O20" s="94">
        <f>+O19/$AM$20*100000</f>
        <v>0</v>
      </c>
      <c r="P20" s="92">
        <f>+P19/$AN$20*100000</f>
        <v>0</v>
      </c>
      <c r="Q20" s="93">
        <f>+Q19/$AO$20*100000</f>
        <v>0</v>
      </c>
      <c r="R20" s="94">
        <f>+R19/$AM$20*100000</f>
        <v>58.41121495327102</v>
      </c>
      <c r="S20" s="92">
        <f>+S19/$AN$20*100000</f>
        <v>87.361677344205</v>
      </c>
      <c r="T20" s="95">
        <f>+T19/$AO$20*100000</f>
        <v>29.291154071470416</v>
      </c>
      <c r="U20" s="91">
        <f>+U19/$AM$20*100000</f>
        <v>14.602803738317755</v>
      </c>
      <c r="V20" s="92">
        <f>+V19/$AN$20*100000</f>
        <v>0</v>
      </c>
      <c r="W20" s="93">
        <f>+W19/$AO$20*100000</f>
        <v>29.291154071470416</v>
      </c>
      <c r="X20" s="94">
        <f>+X19/$AM$20*100000</f>
        <v>14.602803738317755</v>
      </c>
      <c r="Y20" s="92">
        <f>+Y19/$AN$20*100000</f>
        <v>0</v>
      </c>
      <c r="Z20" s="93">
        <f>+Z19/$AO$20*100000</f>
        <v>29.291154071470416</v>
      </c>
      <c r="AA20" s="94">
        <f>+AA19/$AM$20*100000</f>
        <v>29.20560747663551</v>
      </c>
      <c r="AB20" s="92">
        <f>+AB19/$AN$20*100000</f>
        <v>58.24111822947001</v>
      </c>
      <c r="AC20" s="93">
        <f>+AC19/$AO$20*100000</f>
        <v>0</v>
      </c>
      <c r="AD20" s="94">
        <f>+AD19/$AM$20*100000</f>
        <v>14.602803738317755</v>
      </c>
      <c r="AE20" s="92">
        <f>+AE19/$AN$20*100000</f>
        <v>0</v>
      </c>
      <c r="AF20" s="93">
        <f>+AF19/$AO$20*100000</f>
        <v>29.291154071470416</v>
      </c>
      <c r="AG20" s="94">
        <f>+AG19/$AM$20*100000</f>
        <v>0</v>
      </c>
      <c r="AH20" s="92"/>
      <c r="AI20" s="93">
        <f>+AI19/$AO$20*100000</f>
        <v>0</v>
      </c>
      <c r="AJ20" s="94">
        <f>+AJ19/$AM$20*100000</f>
        <v>14.602803738317755</v>
      </c>
      <c r="AK20" s="92">
        <f>+AK19/$AN$20*100000</f>
        <v>29.120559114735006</v>
      </c>
      <c r="AL20" s="95">
        <f>+AL19/$AO$20*100000</f>
        <v>0</v>
      </c>
      <c r="AM20">
        <f>SUM(AN20:AO20)</f>
        <v>6848</v>
      </c>
      <c r="AN20" s="110">
        <v>3434</v>
      </c>
      <c r="AO20" s="111">
        <v>3414</v>
      </c>
    </row>
    <row r="21" spans="1:41" ht="17.25" customHeight="1">
      <c r="A21" s="438"/>
      <c r="B21" s="330" t="s">
        <v>143</v>
      </c>
      <c r="C21" s="157">
        <v>164.33</v>
      </c>
      <c r="D21" s="152">
        <v>232.8</v>
      </c>
      <c r="E21" s="188">
        <v>126.72</v>
      </c>
      <c r="F21" s="159">
        <v>0</v>
      </c>
      <c r="G21" s="155">
        <v>0</v>
      </c>
      <c r="H21" s="156">
        <v>0</v>
      </c>
      <c r="I21" s="157">
        <v>43.87</v>
      </c>
      <c r="J21" s="152">
        <v>74.94</v>
      </c>
      <c r="K21" s="153">
        <v>23.73</v>
      </c>
      <c r="L21" s="157">
        <v>17.27</v>
      </c>
      <c r="M21" s="152">
        <v>16.77</v>
      </c>
      <c r="N21" s="153">
        <v>17.8</v>
      </c>
      <c r="O21" s="157">
        <v>0</v>
      </c>
      <c r="P21" s="152">
        <v>0</v>
      </c>
      <c r="Q21" s="153">
        <v>0</v>
      </c>
      <c r="R21" s="157">
        <v>32.82</v>
      </c>
      <c r="S21" s="152">
        <v>56.35</v>
      </c>
      <c r="T21" s="161">
        <v>17.8</v>
      </c>
      <c r="U21" s="151">
        <v>8.15</v>
      </c>
      <c r="V21" s="152">
        <v>0</v>
      </c>
      <c r="W21" s="153">
        <v>15.79</v>
      </c>
      <c r="X21" s="157">
        <v>8.45</v>
      </c>
      <c r="Y21" s="152">
        <v>0</v>
      </c>
      <c r="Z21" s="153">
        <v>17.2</v>
      </c>
      <c r="AA21" s="157">
        <v>16.35</v>
      </c>
      <c r="AB21" s="152">
        <v>31.48</v>
      </c>
      <c r="AC21" s="153">
        <v>0</v>
      </c>
      <c r="AD21" s="157">
        <v>8.45</v>
      </c>
      <c r="AE21" s="152">
        <v>0</v>
      </c>
      <c r="AF21" s="153">
        <v>17.2</v>
      </c>
      <c r="AG21" s="157">
        <v>0</v>
      </c>
      <c r="AH21" s="103" t="s">
        <v>116</v>
      </c>
      <c r="AI21" s="153">
        <v>0</v>
      </c>
      <c r="AJ21" s="157">
        <v>7.72</v>
      </c>
      <c r="AK21" s="152">
        <v>14.71</v>
      </c>
      <c r="AL21" s="161">
        <v>0</v>
      </c>
      <c r="AN21" s="125"/>
      <c r="AO21" s="126"/>
    </row>
    <row r="22" spans="1:41" ht="17.25" customHeight="1">
      <c r="A22" s="434" t="s">
        <v>132</v>
      </c>
      <c r="B22" s="328" t="s">
        <v>54</v>
      </c>
      <c r="C22" s="142">
        <v>61</v>
      </c>
      <c r="D22" s="140">
        <v>42</v>
      </c>
      <c r="E22" s="187">
        <v>19</v>
      </c>
      <c r="F22" s="139">
        <v>2</v>
      </c>
      <c r="G22" s="140">
        <v>2</v>
      </c>
      <c r="H22" s="141">
        <v>0</v>
      </c>
      <c r="I22" s="142">
        <v>12</v>
      </c>
      <c r="J22" s="140">
        <v>7</v>
      </c>
      <c r="K22" s="141">
        <v>5</v>
      </c>
      <c r="L22" s="142">
        <v>2</v>
      </c>
      <c r="M22" s="140">
        <v>1</v>
      </c>
      <c r="N22" s="141">
        <v>1</v>
      </c>
      <c r="O22" s="142">
        <v>2</v>
      </c>
      <c r="P22" s="140">
        <v>1</v>
      </c>
      <c r="Q22" s="141">
        <v>1</v>
      </c>
      <c r="R22" s="142">
        <v>8</v>
      </c>
      <c r="S22" s="140">
        <v>6</v>
      </c>
      <c r="T22" s="143">
        <v>2</v>
      </c>
      <c r="U22" s="139">
        <v>2</v>
      </c>
      <c r="V22" s="140">
        <v>2</v>
      </c>
      <c r="W22" s="141">
        <v>0</v>
      </c>
      <c r="X22" s="142">
        <v>2</v>
      </c>
      <c r="Y22" s="140">
        <v>1</v>
      </c>
      <c r="Z22" s="141">
        <v>1</v>
      </c>
      <c r="AA22" s="142">
        <v>17</v>
      </c>
      <c r="AB22" s="140">
        <v>14</v>
      </c>
      <c r="AC22" s="141">
        <v>3</v>
      </c>
      <c r="AD22" s="142">
        <v>1</v>
      </c>
      <c r="AE22" s="140">
        <v>0</v>
      </c>
      <c r="AF22" s="141">
        <v>1</v>
      </c>
      <c r="AG22" s="142">
        <v>2</v>
      </c>
      <c r="AH22" s="79" t="s">
        <v>116</v>
      </c>
      <c r="AI22" s="141">
        <v>2</v>
      </c>
      <c r="AJ22" s="142">
        <v>1</v>
      </c>
      <c r="AK22" s="140">
        <v>0</v>
      </c>
      <c r="AL22" s="143">
        <v>1</v>
      </c>
      <c r="AN22" s="125"/>
      <c r="AO22" s="126"/>
    </row>
    <row r="23" spans="1:41" ht="17.25" customHeight="1">
      <c r="A23" s="435"/>
      <c r="B23" s="329" t="s">
        <v>55</v>
      </c>
      <c r="C23" s="94">
        <f>+C22/$AM$23*100000</f>
        <v>236.4066193853428</v>
      </c>
      <c r="D23" s="92">
        <f>+D22/$AN$23*100000</f>
        <v>332.0158102766798</v>
      </c>
      <c r="E23" s="181">
        <f>+E22/$AO$23*100000</f>
        <v>144.4537367900859</v>
      </c>
      <c r="F23" s="91">
        <f>+F22/$AM$23*100000</f>
        <v>7.75103670115878</v>
      </c>
      <c r="G23" s="92">
        <f>+G22/$AN$23*100000</f>
        <v>15.810276679841898</v>
      </c>
      <c r="H23" s="93">
        <f>+H22/$AO$23*100000</f>
        <v>0</v>
      </c>
      <c r="I23" s="94">
        <f>+I22/$AM$23*100000</f>
        <v>46.506220206952676</v>
      </c>
      <c r="J23" s="92">
        <f>+J22/$AN$23*100000</f>
        <v>55.33596837944664</v>
      </c>
      <c r="K23" s="93">
        <f>+K22/$AO$23*100000</f>
        <v>38.014141260548925</v>
      </c>
      <c r="L23" s="94">
        <f>+L22/$AM$23*100000</f>
        <v>7.75103670115878</v>
      </c>
      <c r="M23" s="92">
        <f>+M22/$AN$23*100000</f>
        <v>7.905138339920949</v>
      </c>
      <c r="N23" s="93">
        <f>+N22/$AO$23*100000</f>
        <v>7.602828252109785</v>
      </c>
      <c r="O23" s="94">
        <f>+O22/$AM$23*100000</f>
        <v>7.75103670115878</v>
      </c>
      <c r="P23" s="92">
        <f>+P22/$AN$23*100000</f>
        <v>7.905138339920949</v>
      </c>
      <c r="Q23" s="93">
        <f>+Q22/$AO$23*100000</f>
        <v>7.602828252109785</v>
      </c>
      <c r="R23" s="94">
        <f>+R22/$AM$23*100000</f>
        <v>31.00414680463512</v>
      </c>
      <c r="S23" s="92">
        <f>+S22/$AN$23*100000</f>
        <v>47.43083003952569</v>
      </c>
      <c r="T23" s="95">
        <f>+T22/$AO$23*100000</f>
        <v>15.20565650421957</v>
      </c>
      <c r="U23" s="91">
        <f>+U22/$AM$23*100000</f>
        <v>7.75103670115878</v>
      </c>
      <c r="V23" s="92">
        <f>+V22/$AN$23*100000</f>
        <v>15.810276679841898</v>
      </c>
      <c r="W23" s="93">
        <f>+W22/$AO$23*100000</f>
        <v>0</v>
      </c>
      <c r="X23" s="94">
        <f>+X22/$AM$23*100000</f>
        <v>7.75103670115878</v>
      </c>
      <c r="Y23" s="92">
        <f>+Y22/$AN$23*100000</f>
        <v>7.905138339920949</v>
      </c>
      <c r="Z23" s="93">
        <f>+Z22/$AO$23*100000</f>
        <v>7.602828252109785</v>
      </c>
      <c r="AA23" s="94">
        <f>+AA22/$AM$23*100000</f>
        <v>65.88381195984962</v>
      </c>
      <c r="AB23" s="92">
        <f>+AB22/$AN$23*100000</f>
        <v>110.67193675889328</v>
      </c>
      <c r="AC23" s="93">
        <f>+AC22/$AO$23*100000</f>
        <v>22.808484756329353</v>
      </c>
      <c r="AD23" s="94">
        <f>+AD22/$AM$23*100000</f>
        <v>3.87551835057939</v>
      </c>
      <c r="AE23" s="92">
        <f>+AE22/$AN$23*100000</f>
        <v>0</v>
      </c>
      <c r="AF23" s="93">
        <f>+AF22/$AO$23*100000</f>
        <v>7.602828252109785</v>
      </c>
      <c r="AG23" s="94">
        <f>+AG22/$AM$23*100000</f>
        <v>7.75103670115878</v>
      </c>
      <c r="AH23" s="92"/>
      <c r="AI23" s="93">
        <f>+AI22/$AO$23*100000</f>
        <v>15.20565650421957</v>
      </c>
      <c r="AJ23" s="94">
        <f>+AJ22/$AM$23*100000</f>
        <v>3.87551835057939</v>
      </c>
      <c r="AK23" s="92">
        <f>+AK22/$AN$23*100000</f>
        <v>0</v>
      </c>
      <c r="AL23" s="95">
        <f>+AL22/$AO$23*100000</f>
        <v>7.602828252109785</v>
      </c>
      <c r="AM23">
        <f>SUM(AN23:AO23)</f>
        <v>25803</v>
      </c>
      <c r="AN23" s="125">
        <v>12650</v>
      </c>
      <c r="AO23" s="126">
        <v>13153</v>
      </c>
    </row>
    <row r="24" spans="1:41" ht="17.25" customHeight="1" thickBot="1">
      <c r="A24" s="439"/>
      <c r="B24" s="325" t="s">
        <v>143</v>
      </c>
      <c r="C24" s="307">
        <v>137.77</v>
      </c>
      <c r="D24" s="302">
        <v>222.28</v>
      </c>
      <c r="E24" s="331">
        <v>70.26</v>
      </c>
      <c r="F24" s="309">
        <v>4.87</v>
      </c>
      <c r="G24" s="305">
        <v>9.51</v>
      </c>
      <c r="H24" s="306">
        <v>0</v>
      </c>
      <c r="I24" s="307">
        <v>19.41</v>
      </c>
      <c r="J24" s="302">
        <v>34.35</v>
      </c>
      <c r="K24" s="303">
        <v>8.5</v>
      </c>
      <c r="L24" s="307">
        <v>6.54</v>
      </c>
      <c r="M24" s="302">
        <v>11.59</v>
      </c>
      <c r="N24" s="303">
        <v>1.37</v>
      </c>
      <c r="O24" s="307">
        <v>3.96</v>
      </c>
      <c r="P24" s="302">
        <v>5.79</v>
      </c>
      <c r="Q24" s="303">
        <v>3.01</v>
      </c>
      <c r="R24" s="307">
        <v>21.03</v>
      </c>
      <c r="S24" s="302">
        <v>26.08</v>
      </c>
      <c r="T24" s="311">
        <v>13.49</v>
      </c>
      <c r="U24" s="301">
        <v>4.87</v>
      </c>
      <c r="V24" s="302">
        <v>9.51</v>
      </c>
      <c r="W24" s="303">
        <v>0</v>
      </c>
      <c r="X24" s="307">
        <v>5.24</v>
      </c>
      <c r="Y24" s="302">
        <v>4.49</v>
      </c>
      <c r="Z24" s="303">
        <v>5.11</v>
      </c>
      <c r="AA24" s="307">
        <v>35.54</v>
      </c>
      <c r="AB24" s="302">
        <v>71.26</v>
      </c>
      <c r="AC24" s="303">
        <v>14.7</v>
      </c>
      <c r="AD24" s="307">
        <v>3.04</v>
      </c>
      <c r="AE24" s="302">
        <v>0</v>
      </c>
      <c r="AF24" s="303">
        <v>5.88</v>
      </c>
      <c r="AG24" s="307">
        <v>5.44</v>
      </c>
      <c r="AH24" s="103" t="s">
        <v>116</v>
      </c>
      <c r="AI24" s="303">
        <v>9.57</v>
      </c>
      <c r="AJ24" s="307">
        <v>1.98</v>
      </c>
      <c r="AK24" s="302">
        <v>0</v>
      </c>
      <c r="AL24" s="311">
        <v>3.01</v>
      </c>
      <c r="AN24" s="125"/>
      <c r="AO24" s="126"/>
    </row>
    <row r="25" spans="1:41" ht="17.25" customHeight="1">
      <c r="A25" s="440" t="s">
        <v>133</v>
      </c>
      <c r="B25" s="332" t="s">
        <v>54</v>
      </c>
      <c r="C25" s="316">
        <v>93</v>
      </c>
      <c r="D25" s="314">
        <v>51</v>
      </c>
      <c r="E25" s="333">
        <v>42</v>
      </c>
      <c r="F25" s="313">
        <v>3</v>
      </c>
      <c r="G25" s="314">
        <v>3</v>
      </c>
      <c r="H25" s="315">
        <v>0</v>
      </c>
      <c r="I25" s="316">
        <v>15</v>
      </c>
      <c r="J25" s="314">
        <v>6</v>
      </c>
      <c r="K25" s="315">
        <v>9</v>
      </c>
      <c r="L25" s="316">
        <v>5</v>
      </c>
      <c r="M25" s="314">
        <v>3</v>
      </c>
      <c r="N25" s="315">
        <v>2</v>
      </c>
      <c r="O25" s="316">
        <v>5</v>
      </c>
      <c r="P25" s="314">
        <v>3</v>
      </c>
      <c r="Q25" s="315">
        <v>2</v>
      </c>
      <c r="R25" s="316">
        <v>5</v>
      </c>
      <c r="S25" s="314">
        <v>3</v>
      </c>
      <c r="T25" s="317">
        <v>2</v>
      </c>
      <c r="U25" s="313">
        <v>3</v>
      </c>
      <c r="V25" s="314">
        <v>2</v>
      </c>
      <c r="W25" s="315">
        <v>1</v>
      </c>
      <c r="X25" s="316">
        <v>6</v>
      </c>
      <c r="Y25" s="314">
        <v>3</v>
      </c>
      <c r="Z25" s="315">
        <v>3</v>
      </c>
      <c r="AA25" s="316">
        <v>18</v>
      </c>
      <c r="AB25" s="314">
        <v>14</v>
      </c>
      <c r="AC25" s="315">
        <v>4</v>
      </c>
      <c r="AD25" s="316">
        <v>5</v>
      </c>
      <c r="AE25" s="314">
        <v>0</v>
      </c>
      <c r="AF25" s="315">
        <v>5</v>
      </c>
      <c r="AG25" s="316">
        <v>3</v>
      </c>
      <c r="AH25" s="335" t="s">
        <v>116</v>
      </c>
      <c r="AI25" s="315">
        <v>3</v>
      </c>
      <c r="AJ25" s="316">
        <v>2</v>
      </c>
      <c r="AK25" s="314">
        <v>1</v>
      </c>
      <c r="AL25" s="317">
        <v>1</v>
      </c>
      <c r="AN25" s="125"/>
      <c r="AO25" s="126"/>
    </row>
    <row r="26" spans="1:41" ht="17.25" customHeight="1">
      <c r="A26" s="435"/>
      <c r="B26" s="329" t="s">
        <v>55</v>
      </c>
      <c r="C26" s="94">
        <f>+C25/$AM$26*100000</f>
        <v>234.990903577926</v>
      </c>
      <c r="D26" s="92">
        <f>+D25/$AN$26*100000</f>
        <v>263.63401395709485</v>
      </c>
      <c r="E26" s="181">
        <f>+E25/$AO$26*100000</f>
        <v>207.60219465177204</v>
      </c>
      <c r="F26" s="91">
        <f>+F25/$AM$26*100000</f>
        <v>7.580351728320195</v>
      </c>
      <c r="G26" s="92">
        <f>+G25/$AN$26*100000</f>
        <v>15.507883173946757</v>
      </c>
      <c r="H26" s="93">
        <f>+H25/$AO$26*100000</f>
        <v>0</v>
      </c>
      <c r="I26" s="94">
        <f>+I25/$AM$26*100000</f>
        <v>37.90175864160097</v>
      </c>
      <c r="J26" s="92">
        <f>+J25/$AN$26*100000</f>
        <v>31.015766347893514</v>
      </c>
      <c r="K26" s="93">
        <f>+K25/$AO$26*100000</f>
        <v>44.486184568236865</v>
      </c>
      <c r="L26" s="94">
        <f>+L25/$AM$26*100000</f>
        <v>12.633919547200325</v>
      </c>
      <c r="M26" s="92">
        <f>+M25/$AN$26*100000</f>
        <v>15.507883173946757</v>
      </c>
      <c r="N26" s="93">
        <f>+N25/$AO$26*100000</f>
        <v>9.885818792941526</v>
      </c>
      <c r="O26" s="94">
        <f>+O25/$AM$26*100000</f>
        <v>12.633919547200325</v>
      </c>
      <c r="P26" s="92">
        <f>+P25/$AN$26*100000</f>
        <v>15.507883173946757</v>
      </c>
      <c r="Q26" s="93">
        <f>+Q25/$AO$26*100000</f>
        <v>9.885818792941526</v>
      </c>
      <c r="R26" s="94">
        <f>+R25/$AM$26*100000</f>
        <v>12.633919547200325</v>
      </c>
      <c r="S26" s="92">
        <f>+S25/$AN$26*100000</f>
        <v>15.507883173946757</v>
      </c>
      <c r="T26" s="95">
        <f>+T25/$AO$26*100000</f>
        <v>9.885818792941526</v>
      </c>
      <c r="U26" s="91">
        <f>+U25/$AM$26*100000</f>
        <v>7.580351728320195</v>
      </c>
      <c r="V26" s="92">
        <f>+V25/$AN$26*100000</f>
        <v>10.33858878263117</v>
      </c>
      <c r="W26" s="93">
        <f>+W25/$AO$26*100000</f>
        <v>4.942909396470763</v>
      </c>
      <c r="X26" s="94">
        <f>+X25/$AM$26*100000</f>
        <v>15.16070345664039</v>
      </c>
      <c r="Y26" s="92">
        <f>+Y25/$AN$26*100000</f>
        <v>15.507883173946757</v>
      </c>
      <c r="Z26" s="93">
        <f>+Z25/$AO$26*100000</f>
        <v>14.828728189412288</v>
      </c>
      <c r="AA26" s="94">
        <f>+AA25/$AM$26*100000</f>
        <v>45.482110369921166</v>
      </c>
      <c r="AB26" s="92">
        <f>+AB25/$AN$26*100000</f>
        <v>72.3701214784182</v>
      </c>
      <c r="AC26" s="93">
        <f>+AC25/$AO$26*100000</f>
        <v>19.771637585883052</v>
      </c>
      <c r="AD26" s="94">
        <f>+AD25/$AM$26*100000</f>
        <v>12.633919547200325</v>
      </c>
      <c r="AE26" s="92">
        <f>+AE25/$AN$26*100000</f>
        <v>0</v>
      </c>
      <c r="AF26" s="93">
        <f>+AF25/$AO$26*100000</f>
        <v>24.714546982353813</v>
      </c>
      <c r="AG26" s="94">
        <f>+AG25/$AM$26*100000</f>
        <v>7.580351728320195</v>
      </c>
      <c r="AH26" s="92"/>
      <c r="AI26" s="93">
        <f>+AI25/$AO$26*100000</f>
        <v>14.828728189412288</v>
      </c>
      <c r="AJ26" s="94">
        <f>+AJ25/$AM$26*100000</f>
        <v>5.053567818880129</v>
      </c>
      <c r="AK26" s="92">
        <f>+AK25/$AN$26*100000</f>
        <v>5.169294391315585</v>
      </c>
      <c r="AL26" s="95">
        <f>+AL25/$AO$26*100000</f>
        <v>4.942909396470763</v>
      </c>
      <c r="AM26">
        <f>SUM(AN26:AO26)</f>
        <v>39576</v>
      </c>
      <c r="AN26" s="110">
        <v>19345</v>
      </c>
      <c r="AO26" s="111">
        <v>20231</v>
      </c>
    </row>
    <row r="27" spans="1:41" ht="17.25" customHeight="1">
      <c r="A27" s="435"/>
      <c r="B27" s="330" t="s">
        <v>143</v>
      </c>
      <c r="C27" s="157">
        <v>119.01</v>
      </c>
      <c r="D27" s="152">
        <v>149.88</v>
      </c>
      <c r="E27" s="188">
        <v>93.95</v>
      </c>
      <c r="F27" s="159">
        <v>4.14</v>
      </c>
      <c r="G27" s="155">
        <v>8.85</v>
      </c>
      <c r="H27" s="156">
        <v>0</v>
      </c>
      <c r="I27" s="157">
        <v>16.01</v>
      </c>
      <c r="J27" s="152">
        <v>18.5</v>
      </c>
      <c r="K27" s="153">
        <v>12.15</v>
      </c>
      <c r="L27" s="157">
        <v>6.61</v>
      </c>
      <c r="M27" s="152">
        <v>7.76</v>
      </c>
      <c r="N27" s="153">
        <v>7.21</v>
      </c>
      <c r="O27" s="157">
        <v>8.11</v>
      </c>
      <c r="P27" s="152">
        <v>9.27</v>
      </c>
      <c r="Q27" s="153">
        <v>7.13</v>
      </c>
      <c r="R27" s="157">
        <v>7.6</v>
      </c>
      <c r="S27" s="152">
        <v>9.43</v>
      </c>
      <c r="T27" s="161">
        <v>6.22</v>
      </c>
      <c r="U27" s="151">
        <v>3.26</v>
      </c>
      <c r="V27" s="152">
        <v>5.7</v>
      </c>
      <c r="W27" s="153">
        <v>0.66</v>
      </c>
      <c r="X27" s="157">
        <v>5.85</v>
      </c>
      <c r="Y27" s="152">
        <v>7.45</v>
      </c>
      <c r="Z27" s="153">
        <v>5.35</v>
      </c>
      <c r="AA27" s="157">
        <v>21.98</v>
      </c>
      <c r="AB27" s="152">
        <v>39.96</v>
      </c>
      <c r="AC27" s="153">
        <v>7.82</v>
      </c>
      <c r="AD27" s="157">
        <v>7.71</v>
      </c>
      <c r="AE27" s="152">
        <v>0</v>
      </c>
      <c r="AF27" s="153">
        <v>15.02</v>
      </c>
      <c r="AG27" s="157">
        <v>4.82</v>
      </c>
      <c r="AH27" s="103" t="s">
        <v>116</v>
      </c>
      <c r="AI27" s="153">
        <v>9.37</v>
      </c>
      <c r="AJ27" s="157">
        <v>2.65</v>
      </c>
      <c r="AK27" s="152">
        <v>2.95</v>
      </c>
      <c r="AL27" s="161">
        <v>2.21</v>
      </c>
      <c r="AN27" s="125"/>
      <c r="AO27" s="126"/>
    </row>
    <row r="28" spans="1:41" ht="17.25" customHeight="1">
      <c r="A28" s="434" t="s">
        <v>134</v>
      </c>
      <c r="B28" s="328" t="s">
        <v>54</v>
      </c>
      <c r="C28" s="142">
        <v>25</v>
      </c>
      <c r="D28" s="140">
        <v>15</v>
      </c>
      <c r="E28" s="187">
        <v>10</v>
      </c>
      <c r="F28" s="139">
        <v>1</v>
      </c>
      <c r="G28" s="140">
        <v>1</v>
      </c>
      <c r="H28" s="141">
        <v>0</v>
      </c>
      <c r="I28" s="142">
        <v>0</v>
      </c>
      <c r="J28" s="140">
        <v>0</v>
      </c>
      <c r="K28" s="141">
        <v>0</v>
      </c>
      <c r="L28" s="142">
        <v>2</v>
      </c>
      <c r="M28" s="140">
        <v>1</v>
      </c>
      <c r="N28" s="141">
        <v>1</v>
      </c>
      <c r="O28" s="142">
        <v>0</v>
      </c>
      <c r="P28" s="140">
        <v>0</v>
      </c>
      <c r="Q28" s="141">
        <v>0</v>
      </c>
      <c r="R28" s="142">
        <v>2</v>
      </c>
      <c r="S28" s="140">
        <v>1</v>
      </c>
      <c r="T28" s="143">
        <v>1</v>
      </c>
      <c r="U28" s="139">
        <v>0</v>
      </c>
      <c r="V28" s="140">
        <v>0</v>
      </c>
      <c r="W28" s="141">
        <v>0</v>
      </c>
      <c r="X28" s="142">
        <v>1</v>
      </c>
      <c r="Y28" s="140">
        <v>1</v>
      </c>
      <c r="Z28" s="141">
        <v>0</v>
      </c>
      <c r="AA28" s="142">
        <v>8</v>
      </c>
      <c r="AB28" s="140">
        <v>6</v>
      </c>
      <c r="AC28" s="141">
        <v>2</v>
      </c>
      <c r="AD28" s="142">
        <v>4</v>
      </c>
      <c r="AE28" s="140">
        <v>0</v>
      </c>
      <c r="AF28" s="141">
        <v>4</v>
      </c>
      <c r="AG28" s="142">
        <v>1</v>
      </c>
      <c r="AH28" s="79" t="s">
        <v>116</v>
      </c>
      <c r="AI28" s="141">
        <v>1</v>
      </c>
      <c r="AJ28" s="142">
        <v>1</v>
      </c>
      <c r="AK28" s="140">
        <v>1</v>
      </c>
      <c r="AL28" s="143">
        <v>0</v>
      </c>
      <c r="AN28" s="125"/>
      <c r="AO28" s="126"/>
    </row>
    <row r="29" spans="1:41" ht="17.25" customHeight="1">
      <c r="A29" s="435"/>
      <c r="B29" s="329" t="s">
        <v>55</v>
      </c>
      <c r="C29" s="94">
        <f>+C28/$AM$29*100000</f>
        <v>299.5088055588834</v>
      </c>
      <c r="D29" s="92">
        <f>+D28/$AN$29*100000</f>
        <v>361.01083032490976</v>
      </c>
      <c r="E29" s="181">
        <f>+E28/$AO$29*100000</f>
        <v>238.5496183206107</v>
      </c>
      <c r="F29" s="91">
        <f>+F28/$AM$29*100000</f>
        <v>11.980352222355338</v>
      </c>
      <c r="G29" s="92">
        <f>+G28/$AN$29*100000</f>
        <v>24.067388688327316</v>
      </c>
      <c r="H29" s="93">
        <f>+H28/$AO$29*100000</f>
        <v>0</v>
      </c>
      <c r="I29" s="94">
        <f>+I28/$AM$29*100000</f>
        <v>0</v>
      </c>
      <c r="J29" s="92">
        <f>+J28/$AN$29*100000</f>
        <v>0</v>
      </c>
      <c r="K29" s="93">
        <f>+K28/$AO$29*100000</f>
        <v>0</v>
      </c>
      <c r="L29" s="94">
        <f>+L28/$AM$29*100000</f>
        <v>23.960704444710675</v>
      </c>
      <c r="M29" s="92">
        <f>+M28/$AN$29*100000</f>
        <v>24.067388688327316</v>
      </c>
      <c r="N29" s="93">
        <f>+N28/$AO$29*100000</f>
        <v>23.85496183206107</v>
      </c>
      <c r="O29" s="94">
        <f>+O28/$AM$29*100000</f>
        <v>0</v>
      </c>
      <c r="P29" s="92">
        <f>+P28/$AN$29*100000</f>
        <v>0</v>
      </c>
      <c r="Q29" s="93">
        <f>+Q28/$AO$29*100000</f>
        <v>0</v>
      </c>
      <c r="R29" s="94">
        <f>+R28/$AM$29*100000</f>
        <v>23.960704444710675</v>
      </c>
      <c r="S29" s="92">
        <f>+S28/$AN$29*100000</f>
        <v>24.067388688327316</v>
      </c>
      <c r="T29" s="95">
        <f>+T28/$AO$29*100000</f>
        <v>23.85496183206107</v>
      </c>
      <c r="U29" s="91">
        <f>+U28/$AM$29*100000</f>
        <v>0</v>
      </c>
      <c r="V29" s="92">
        <f>+V28/$AN$29*100000</f>
        <v>0</v>
      </c>
      <c r="W29" s="93">
        <f>+W28/$AO$29*100000</f>
        <v>0</v>
      </c>
      <c r="X29" s="94">
        <f>+X28/$AM$29*100000</f>
        <v>11.980352222355338</v>
      </c>
      <c r="Y29" s="92">
        <f>+Y28/$AN$29*100000</f>
        <v>24.067388688327316</v>
      </c>
      <c r="Z29" s="93">
        <f>+Z28/$AO$29*100000</f>
        <v>0</v>
      </c>
      <c r="AA29" s="94">
        <f>+AA28/$AM$29*100000</f>
        <v>95.8428177788427</v>
      </c>
      <c r="AB29" s="92">
        <f>+AB28/$AN$29*100000</f>
        <v>144.4043321299639</v>
      </c>
      <c r="AC29" s="93">
        <f>+AC28/$AO$29*100000</f>
        <v>47.70992366412214</v>
      </c>
      <c r="AD29" s="94">
        <f>+AD28/$AM$29*100000</f>
        <v>47.92140888942135</v>
      </c>
      <c r="AE29" s="92">
        <f>+AE28/$AN$29*100000</f>
        <v>0</v>
      </c>
      <c r="AF29" s="93">
        <f>+AF28/$AO$29*100000</f>
        <v>95.41984732824427</v>
      </c>
      <c r="AG29" s="94">
        <f>+AG28/$AM$29*100000</f>
        <v>11.980352222355338</v>
      </c>
      <c r="AH29" s="92"/>
      <c r="AI29" s="93">
        <f>+AI28/$AO$29*100000</f>
        <v>23.85496183206107</v>
      </c>
      <c r="AJ29" s="94">
        <f>+AJ28/$AM$29*100000</f>
        <v>11.980352222355338</v>
      </c>
      <c r="AK29" s="92">
        <f>+AK28/$AN$29*100000</f>
        <v>24.067388688327316</v>
      </c>
      <c r="AL29" s="95">
        <f>+AL28/$AO$29*100000</f>
        <v>0</v>
      </c>
      <c r="AM29">
        <f>SUM(AN29:AO29)</f>
        <v>8347</v>
      </c>
      <c r="AN29" s="110">
        <v>4155</v>
      </c>
      <c r="AO29" s="111">
        <v>4192</v>
      </c>
    </row>
    <row r="30" spans="1:41" ht="17.25" customHeight="1">
      <c r="A30" s="435"/>
      <c r="B30" s="330" t="s">
        <v>143</v>
      </c>
      <c r="C30" s="157">
        <v>221.03</v>
      </c>
      <c r="D30" s="152">
        <v>279.03</v>
      </c>
      <c r="E30" s="188">
        <v>180.17</v>
      </c>
      <c r="F30" s="159">
        <v>7.38</v>
      </c>
      <c r="G30" s="155">
        <v>14.82</v>
      </c>
      <c r="H30" s="156">
        <v>0</v>
      </c>
      <c r="I30" s="157">
        <v>0</v>
      </c>
      <c r="J30" s="152">
        <v>0</v>
      </c>
      <c r="K30" s="153">
        <v>0</v>
      </c>
      <c r="L30" s="157">
        <v>17.01</v>
      </c>
      <c r="M30" s="152">
        <v>14.82</v>
      </c>
      <c r="N30" s="153">
        <v>17.76</v>
      </c>
      <c r="O30" s="157">
        <v>0</v>
      </c>
      <c r="P30" s="152">
        <v>0</v>
      </c>
      <c r="Q30" s="153">
        <v>0</v>
      </c>
      <c r="R30" s="157">
        <v>15.36</v>
      </c>
      <c r="S30" s="152">
        <v>21.04</v>
      </c>
      <c r="T30" s="161">
        <v>9.82</v>
      </c>
      <c r="U30" s="151">
        <v>0</v>
      </c>
      <c r="V30" s="152">
        <v>0</v>
      </c>
      <c r="W30" s="153">
        <v>0</v>
      </c>
      <c r="X30" s="157">
        <v>17.25</v>
      </c>
      <c r="Y30" s="152">
        <v>35.57</v>
      </c>
      <c r="Z30" s="153">
        <v>0</v>
      </c>
      <c r="AA30" s="157">
        <v>66.25</v>
      </c>
      <c r="AB30" s="152">
        <v>93.13</v>
      </c>
      <c r="AC30" s="153">
        <v>43.32</v>
      </c>
      <c r="AD30" s="157">
        <v>43.44</v>
      </c>
      <c r="AE30" s="152">
        <v>0</v>
      </c>
      <c r="AF30" s="153">
        <v>92.1</v>
      </c>
      <c r="AG30" s="157">
        <v>3.66</v>
      </c>
      <c r="AH30" s="103" t="s">
        <v>116</v>
      </c>
      <c r="AI30" s="153">
        <v>4.86</v>
      </c>
      <c r="AJ30" s="157">
        <v>8.61</v>
      </c>
      <c r="AK30" s="152">
        <v>17.73</v>
      </c>
      <c r="AL30" s="161">
        <v>0</v>
      </c>
      <c r="AN30" s="110"/>
      <c r="AO30" s="111"/>
    </row>
    <row r="31" spans="1:41" ht="17.25" customHeight="1">
      <c r="A31" s="435" t="s">
        <v>135</v>
      </c>
      <c r="B31" s="189" t="s">
        <v>54</v>
      </c>
      <c r="C31" s="337">
        <v>36</v>
      </c>
      <c r="D31" s="337">
        <v>20</v>
      </c>
      <c r="E31" s="352">
        <v>16</v>
      </c>
      <c r="F31" s="353">
        <v>0</v>
      </c>
      <c r="G31" s="338">
        <v>0</v>
      </c>
      <c r="H31" s="338">
        <v>0</v>
      </c>
      <c r="I31" s="337">
        <v>5</v>
      </c>
      <c r="J31" s="337">
        <v>5</v>
      </c>
      <c r="K31" s="338">
        <v>0</v>
      </c>
      <c r="L31" s="337">
        <v>3</v>
      </c>
      <c r="M31" s="337">
        <v>1</v>
      </c>
      <c r="N31" s="337">
        <v>2</v>
      </c>
      <c r="O31" s="337">
        <v>2</v>
      </c>
      <c r="P31" s="337">
        <v>1</v>
      </c>
      <c r="Q31" s="337">
        <v>1</v>
      </c>
      <c r="R31" s="337">
        <v>3</v>
      </c>
      <c r="S31" s="337">
        <v>2</v>
      </c>
      <c r="T31" s="354">
        <v>1</v>
      </c>
      <c r="U31" s="355">
        <v>2</v>
      </c>
      <c r="V31" s="338">
        <v>0</v>
      </c>
      <c r="W31" s="337">
        <v>2</v>
      </c>
      <c r="X31" s="337">
        <v>3</v>
      </c>
      <c r="Y31" s="337">
        <v>1</v>
      </c>
      <c r="Z31" s="337">
        <v>2</v>
      </c>
      <c r="AA31" s="337">
        <v>10</v>
      </c>
      <c r="AB31" s="337">
        <v>7</v>
      </c>
      <c r="AC31" s="337">
        <v>3</v>
      </c>
      <c r="AD31" s="337">
        <v>1</v>
      </c>
      <c r="AE31" s="338">
        <v>0</v>
      </c>
      <c r="AF31" s="337">
        <v>1</v>
      </c>
      <c r="AG31" s="337">
        <v>2</v>
      </c>
      <c r="AH31" s="338" t="s">
        <v>116</v>
      </c>
      <c r="AI31" s="337">
        <v>2</v>
      </c>
      <c r="AJ31" s="337">
        <v>1</v>
      </c>
      <c r="AK31" s="337">
        <v>1</v>
      </c>
      <c r="AL31" s="356">
        <v>0</v>
      </c>
      <c r="AN31" s="110"/>
      <c r="AO31" s="111"/>
    </row>
    <row r="32" spans="1:41" ht="17.25" customHeight="1">
      <c r="A32" s="435"/>
      <c r="B32" s="180" t="s">
        <v>55</v>
      </c>
      <c r="C32" s="94">
        <f>+C31/$AM$32*100000</f>
        <v>271.8006795016987</v>
      </c>
      <c r="D32" s="92">
        <f>+D31/$AN$32*100000</f>
        <v>304.228780042592</v>
      </c>
      <c r="E32" s="181">
        <f>+E31/$AO$32*100000</f>
        <v>239.84410133413283</v>
      </c>
      <c r="F32" s="91">
        <f>+F31/$AM$32*100000</f>
        <v>0</v>
      </c>
      <c r="G32" s="92">
        <f>+G31/$AN$32*100000</f>
        <v>0</v>
      </c>
      <c r="H32" s="93">
        <f>+H31/$AO$32*100000</f>
        <v>0</v>
      </c>
      <c r="I32" s="94">
        <f>+I31/$AM$32*100000</f>
        <v>37.75009437523594</v>
      </c>
      <c r="J32" s="92">
        <f>+J31/$AN$32*100000</f>
        <v>76.057195010648</v>
      </c>
      <c r="K32" s="93">
        <f>+K31/$AO$32*100000</f>
        <v>0</v>
      </c>
      <c r="L32" s="94">
        <f>+L31/$AM$32*100000</f>
        <v>22.650056625141563</v>
      </c>
      <c r="M32" s="92">
        <f>+M31/$AN$32*100000</f>
        <v>15.2114390021296</v>
      </c>
      <c r="N32" s="93">
        <f>+N31/$AO$32*100000</f>
        <v>29.980512666766604</v>
      </c>
      <c r="O32" s="94">
        <f>+O31/$AM$32*100000</f>
        <v>15.100037750094376</v>
      </c>
      <c r="P32" s="92">
        <f>+P31/$AN$32*100000</f>
        <v>15.2114390021296</v>
      </c>
      <c r="Q32" s="93">
        <f>+Q31/$AO$32*100000</f>
        <v>14.990256333383302</v>
      </c>
      <c r="R32" s="94">
        <f>+R31/$AM$32*100000</f>
        <v>22.650056625141563</v>
      </c>
      <c r="S32" s="92">
        <f>+S31/$AN$32*100000</f>
        <v>30.4228780042592</v>
      </c>
      <c r="T32" s="95">
        <f>+T31/$AO$32*100000</f>
        <v>14.990256333383302</v>
      </c>
      <c r="U32" s="91">
        <f>+U31/$AM$32*100000</f>
        <v>15.100037750094376</v>
      </c>
      <c r="V32" s="92">
        <f>+V31/$AN$32*100000</f>
        <v>0</v>
      </c>
      <c r="W32" s="93">
        <f>+W31/$AO$32*100000</f>
        <v>29.980512666766604</v>
      </c>
      <c r="X32" s="94">
        <f>+X31/$AM$32*100000</f>
        <v>22.650056625141563</v>
      </c>
      <c r="Y32" s="92">
        <f>+Y31/$AN$32*100000</f>
        <v>15.2114390021296</v>
      </c>
      <c r="Z32" s="93">
        <f>+Z31/$AO$32*100000</f>
        <v>29.980512666766604</v>
      </c>
      <c r="AA32" s="94">
        <f>+AA31/$AM$32*100000</f>
        <v>75.50018875047188</v>
      </c>
      <c r="AB32" s="92">
        <f>+AB31/$AN$32*100000</f>
        <v>106.48007301490722</v>
      </c>
      <c r="AC32" s="93">
        <f>+AC31/$AO$32*100000</f>
        <v>44.9707690001499</v>
      </c>
      <c r="AD32" s="94">
        <f>+AD31/$AM$32*100000</f>
        <v>7.550018875047188</v>
      </c>
      <c r="AE32" s="92">
        <f>+AE31/$AN$32*100000</f>
        <v>0</v>
      </c>
      <c r="AF32" s="93">
        <f>+AF31/$AO$32*100000</f>
        <v>14.990256333383302</v>
      </c>
      <c r="AG32" s="94">
        <f>+AG31/$AM$32*100000</f>
        <v>15.100037750094376</v>
      </c>
      <c r="AH32" s="92"/>
      <c r="AI32" s="93">
        <f>+AI31/$AO$32*100000</f>
        <v>29.980512666766604</v>
      </c>
      <c r="AJ32" s="94">
        <f>+AJ31/$AM$32*100000</f>
        <v>7.550018875047188</v>
      </c>
      <c r="AK32" s="92">
        <f>+AK31/$AN$32*100000</f>
        <v>15.2114390021296</v>
      </c>
      <c r="AL32" s="95">
        <f>+AL31/$AO$32*100000</f>
        <v>0</v>
      </c>
      <c r="AM32">
        <f>SUM(AN32:AO32)</f>
        <v>13245</v>
      </c>
      <c r="AN32" s="125">
        <v>6574</v>
      </c>
      <c r="AO32" s="126">
        <v>6671</v>
      </c>
    </row>
    <row r="33" spans="1:41" ht="17.25" customHeight="1" thickBot="1">
      <c r="A33" s="436"/>
      <c r="B33" s="334" t="s">
        <v>143</v>
      </c>
      <c r="C33" s="169">
        <v>162.77</v>
      </c>
      <c r="D33" s="164">
        <v>211.71</v>
      </c>
      <c r="E33" s="190">
        <v>112.97</v>
      </c>
      <c r="F33" s="171">
        <v>0</v>
      </c>
      <c r="G33" s="167">
        <v>0</v>
      </c>
      <c r="H33" s="168">
        <v>0</v>
      </c>
      <c r="I33" s="169">
        <v>25.21</v>
      </c>
      <c r="J33" s="164">
        <v>55.47</v>
      </c>
      <c r="K33" s="165">
        <v>0</v>
      </c>
      <c r="L33" s="166">
        <v>11.19</v>
      </c>
      <c r="M33" s="167">
        <v>11.46</v>
      </c>
      <c r="N33" s="168">
        <v>13.3</v>
      </c>
      <c r="O33" s="166">
        <v>11.16</v>
      </c>
      <c r="P33" s="167">
        <v>9.35</v>
      </c>
      <c r="Q33" s="168">
        <v>13.02</v>
      </c>
      <c r="R33" s="169">
        <v>16.9</v>
      </c>
      <c r="S33" s="164">
        <v>24.04</v>
      </c>
      <c r="T33" s="173">
        <v>10.81</v>
      </c>
      <c r="U33" s="163">
        <v>6.88</v>
      </c>
      <c r="V33" s="164">
        <v>0</v>
      </c>
      <c r="W33" s="165">
        <v>11.7</v>
      </c>
      <c r="X33" s="166">
        <v>15.73</v>
      </c>
      <c r="Y33" s="167">
        <v>12.58</v>
      </c>
      <c r="Z33" s="168">
        <v>16.54</v>
      </c>
      <c r="AA33" s="169">
        <v>44.44</v>
      </c>
      <c r="AB33" s="164">
        <v>68.48</v>
      </c>
      <c r="AC33" s="165">
        <v>21.94</v>
      </c>
      <c r="AD33" s="166">
        <v>4.87</v>
      </c>
      <c r="AE33" s="167">
        <v>0</v>
      </c>
      <c r="AF33" s="168">
        <v>9.2</v>
      </c>
      <c r="AG33" s="166">
        <v>4.02</v>
      </c>
      <c r="AH33" s="357" t="s">
        <v>116</v>
      </c>
      <c r="AI33" s="168">
        <v>4.99</v>
      </c>
      <c r="AJ33" s="166">
        <v>5.36</v>
      </c>
      <c r="AK33" s="167">
        <v>10.62</v>
      </c>
      <c r="AL33" s="170">
        <v>0</v>
      </c>
      <c r="AN33" s="174"/>
      <c r="AO33" s="175"/>
    </row>
  </sheetData>
  <mergeCells count="25">
    <mergeCell ref="AM5:AO5"/>
    <mergeCell ref="A4:B6"/>
    <mergeCell ref="C4:E5"/>
    <mergeCell ref="F4:T4"/>
    <mergeCell ref="U4:AL4"/>
    <mergeCell ref="AA5:AC5"/>
    <mergeCell ref="AD5:AF5"/>
    <mergeCell ref="AG5:AI5"/>
    <mergeCell ref="AJ5:AL5"/>
    <mergeCell ref="O5:Q5"/>
    <mergeCell ref="R5:T5"/>
    <mergeCell ref="U5:W5"/>
    <mergeCell ref="X5:Z5"/>
    <mergeCell ref="F5:H5"/>
    <mergeCell ref="I5:K5"/>
    <mergeCell ref="L5:N5"/>
    <mergeCell ref="A31:A33"/>
    <mergeCell ref="A7:A9"/>
    <mergeCell ref="A10:A12"/>
    <mergeCell ref="A13:A15"/>
    <mergeCell ref="A16:A18"/>
    <mergeCell ref="A19:A21"/>
    <mergeCell ref="A22:A24"/>
    <mergeCell ref="A25:A27"/>
    <mergeCell ref="A28:A30"/>
  </mergeCells>
  <printOptions/>
  <pageMargins left="0.62" right="0.3" top="0.6" bottom="0.5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W49"/>
  <sheetViews>
    <sheetView view="pageBreakPreview" zoomScaleSheetLayoutView="100" workbookViewId="0" topLeftCell="A1">
      <selection activeCell="J1" sqref="J1"/>
    </sheetView>
  </sheetViews>
  <sheetFormatPr defaultColWidth="9.00390625" defaultRowHeight="13.5"/>
  <cols>
    <col min="1" max="3" width="1.625" style="0" customWidth="1"/>
    <col min="4" max="4" width="13.50390625" style="0" customWidth="1"/>
    <col min="5" max="9" width="13.125" style="0" customWidth="1"/>
    <col min="14" max="14" width="7.625" style="0" customWidth="1"/>
    <col min="20" max="20" width="10.625" style="0" bestFit="1" customWidth="1"/>
    <col min="21" max="21" width="9.125" style="0" bestFit="1" customWidth="1"/>
    <col min="24" max="25" width="10.125" style="0" customWidth="1"/>
    <col min="26" max="26" width="8.125" style="0" customWidth="1"/>
    <col min="28" max="69" width="7.125" style="0" customWidth="1"/>
  </cols>
  <sheetData>
    <row r="1" spans="1:18" ht="17.25">
      <c r="A1" s="191" t="s">
        <v>105</v>
      </c>
      <c r="K1" t="s">
        <v>65</v>
      </c>
      <c r="R1" t="s">
        <v>124</v>
      </c>
    </row>
    <row r="2" spans="11:23" ht="13.5">
      <c r="K2" s="192"/>
      <c r="L2" s="192" t="s">
        <v>166</v>
      </c>
      <c r="M2" s="192" t="s">
        <v>167</v>
      </c>
      <c r="N2" s="192" t="s">
        <v>168</v>
      </c>
      <c r="O2" s="192" t="s">
        <v>169</v>
      </c>
      <c r="P2" s="192" t="s">
        <v>170</v>
      </c>
      <c r="R2" s="192"/>
      <c r="S2" s="192" t="s">
        <v>166</v>
      </c>
      <c r="T2" s="192" t="s">
        <v>167</v>
      </c>
      <c r="U2" s="192" t="s">
        <v>168</v>
      </c>
      <c r="V2" s="192" t="s">
        <v>169</v>
      </c>
      <c r="W2" s="192" t="s">
        <v>170</v>
      </c>
    </row>
    <row r="3" spans="11:23" ht="13.5">
      <c r="K3" s="192" t="s">
        <v>165</v>
      </c>
      <c r="L3" s="193">
        <v>1.35</v>
      </c>
      <c r="M3" s="193">
        <v>1.27</v>
      </c>
      <c r="N3" s="193">
        <v>1.25</v>
      </c>
      <c r="O3" s="193">
        <v>1.29</v>
      </c>
      <c r="P3" s="193">
        <v>1.29</v>
      </c>
      <c r="R3" s="192" t="s">
        <v>165</v>
      </c>
      <c r="S3" s="194">
        <v>4.1</v>
      </c>
      <c r="T3" s="194">
        <v>2.8</v>
      </c>
      <c r="U3" s="194">
        <v>1.7</v>
      </c>
      <c r="V3" s="194">
        <v>3.8</v>
      </c>
      <c r="W3" s="194">
        <v>4.4</v>
      </c>
    </row>
    <row r="4" spans="11:23" ht="13.5">
      <c r="K4" s="192" t="s">
        <v>6</v>
      </c>
      <c r="L4" s="193">
        <v>1.35</v>
      </c>
      <c r="M4" s="193">
        <v>1.37</v>
      </c>
      <c r="N4" s="193">
        <v>1.31</v>
      </c>
      <c r="O4" s="193">
        <v>1.36</v>
      </c>
      <c r="P4" s="193">
        <v>1.37</v>
      </c>
      <c r="R4" s="192" t="s">
        <v>6</v>
      </c>
      <c r="S4" s="194">
        <v>3</v>
      </c>
      <c r="T4" s="194">
        <v>2.3</v>
      </c>
      <c r="U4" s="194">
        <v>2.2</v>
      </c>
      <c r="V4" s="194">
        <v>2.8</v>
      </c>
      <c r="W4" s="194">
        <v>3.8</v>
      </c>
    </row>
    <row r="5" spans="11:18" ht="13.5">
      <c r="K5" t="s">
        <v>66</v>
      </c>
      <c r="R5" t="s">
        <v>67</v>
      </c>
    </row>
    <row r="6" spans="11:23" ht="13.5">
      <c r="K6" s="192"/>
      <c r="L6" s="192" t="s">
        <v>166</v>
      </c>
      <c r="M6" s="192" t="s">
        <v>167</v>
      </c>
      <c r="N6" s="192" t="s">
        <v>168</v>
      </c>
      <c r="O6" s="192" t="s">
        <v>169</v>
      </c>
      <c r="P6" s="192" t="s">
        <v>170</v>
      </c>
      <c r="R6" s="192"/>
      <c r="S6" s="192" t="s">
        <v>166</v>
      </c>
      <c r="T6" s="192" t="s">
        <v>167</v>
      </c>
      <c r="U6" s="192" t="s">
        <v>168</v>
      </c>
      <c r="V6" s="192" t="s">
        <v>169</v>
      </c>
      <c r="W6" s="192" t="s">
        <v>170</v>
      </c>
    </row>
    <row r="7" spans="11:23" ht="13.5">
      <c r="K7" s="192" t="s">
        <v>165</v>
      </c>
      <c r="L7" s="195">
        <v>9</v>
      </c>
      <c r="M7" s="195">
        <v>8.3</v>
      </c>
      <c r="N7" s="195">
        <v>8.2</v>
      </c>
      <c r="O7" s="195">
        <v>8.4</v>
      </c>
      <c r="P7" s="195">
        <v>8.4</v>
      </c>
      <c r="R7" s="192" t="s">
        <v>165</v>
      </c>
      <c r="S7" s="194">
        <v>4.6</v>
      </c>
      <c r="T7" s="194">
        <v>1.7</v>
      </c>
      <c r="U7" s="194">
        <v>5</v>
      </c>
      <c r="V7" s="194">
        <v>6</v>
      </c>
      <c r="W7" s="194">
        <v>2.7</v>
      </c>
    </row>
    <row r="8" spans="11:23" ht="13.5">
      <c r="K8" s="192" t="s">
        <v>6</v>
      </c>
      <c r="L8" s="195">
        <v>9</v>
      </c>
      <c r="M8" s="195">
        <v>8.71</v>
      </c>
      <c r="N8" s="195">
        <v>8.2</v>
      </c>
      <c r="O8" s="195">
        <v>8.5</v>
      </c>
      <c r="P8" s="195">
        <v>8.4</v>
      </c>
      <c r="R8" s="192" t="s">
        <v>6</v>
      </c>
      <c r="S8" s="194">
        <v>4</v>
      </c>
      <c r="T8" s="194">
        <v>3.4</v>
      </c>
      <c r="U8" s="194">
        <v>4.9</v>
      </c>
      <c r="V8" s="194">
        <v>5.2</v>
      </c>
      <c r="W8" s="194">
        <v>4.4</v>
      </c>
    </row>
    <row r="9" spans="11:16" ht="13.5">
      <c r="K9" s="192" t="s">
        <v>165</v>
      </c>
      <c r="L9" s="195">
        <v>9.1</v>
      </c>
      <c r="M9" s="195">
        <v>7.8</v>
      </c>
      <c r="N9" s="195">
        <v>10.1</v>
      </c>
      <c r="O9" s="195">
        <v>8.8</v>
      </c>
      <c r="P9" s="195">
        <v>10.2</v>
      </c>
    </row>
    <row r="10" spans="11:16" ht="13.5">
      <c r="K10" s="192" t="s">
        <v>6</v>
      </c>
      <c r="L10" s="195">
        <v>8.8</v>
      </c>
      <c r="M10" s="195">
        <v>8.7</v>
      </c>
      <c r="N10" s="195">
        <v>8.2</v>
      </c>
      <c r="O10" s="195">
        <v>9.4</v>
      </c>
      <c r="P10" s="195">
        <v>9.2</v>
      </c>
    </row>
    <row r="17" ht="14.25">
      <c r="K17" s="19" t="s">
        <v>123</v>
      </c>
    </row>
    <row r="18" spans="1:9" ht="14.25">
      <c r="A18" s="2"/>
      <c r="B18" s="2"/>
      <c r="C18" s="2"/>
      <c r="D18" s="2"/>
      <c r="E18" s="2"/>
      <c r="F18" s="2"/>
      <c r="G18" s="2"/>
      <c r="H18" s="2"/>
      <c r="I18" s="2"/>
    </row>
    <row r="19" spans="1:20" ht="15" thickBot="1">
      <c r="A19" s="2"/>
      <c r="B19" s="2"/>
      <c r="C19" s="2"/>
      <c r="I19" s="2"/>
      <c r="K19" t="s">
        <v>68</v>
      </c>
      <c r="N19" s="15" t="s">
        <v>69</v>
      </c>
      <c r="P19" s="2" t="s">
        <v>70</v>
      </c>
      <c r="Q19" s="2"/>
      <c r="R19" s="2" t="s">
        <v>69</v>
      </c>
      <c r="S19" s="2"/>
      <c r="T19" s="2"/>
    </row>
    <row r="20" spans="1:20" ht="15.75" customHeight="1">
      <c r="A20" s="2"/>
      <c r="B20" s="2"/>
      <c r="C20" s="2"/>
      <c r="I20" s="2"/>
      <c r="L20" s="196" t="s">
        <v>71</v>
      </c>
      <c r="M20" s="196" t="s">
        <v>6</v>
      </c>
      <c r="N20" s="192" t="s">
        <v>165</v>
      </c>
      <c r="P20" s="12" t="s">
        <v>71</v>
      </c>
      <c r="Q20" s="197" t="s">
        <v>72</v>
      </c>
      <c r="R20" s="198" t="s">
        <v>73</v>
      </c>
      <c r="S20" s="8" t="s">
        <v>74</v>
      </c>
      <c r="T20" s="2"/>
    </row>
    <row r="21" spans="1:20" ht="13.5" customHeight="1">
      <c r="A21" s="2"/>
      <c r="B21" s="2"/>
      <c r="C21" s="2"/>
      <c r="I21" s="2"/>
      <c r="L21" s="196" t="s">
        <v>75</v>
      </c>
      <c r="M21" s="199">
        <f>+Q30</f>
        <v>29.73</v>
      </c>
      <c r="N21" s="199">
        <f>+Q29</f>
        <v>29.1</v>
      </c>
      <c r="P21" s="446" t="s">
        <v>42</v>
      </c>
      <c r="Q21" s="200">
        <v>202.2</v>
      </c>
      <c r="R21" s="201">
        <v>77.5</v>
      </c>
      <c r="S21" s="11" t="s">
        <v>76</v>
      </c>
      <c r="T21" s="2"/>
    </row>
    <row r="22" spans="1:20" ht="13.5" customHeight="1">
      <c r="A22" s="2"/>
      <c r="B22" s="2"/>
      <c r="C22" s="2"/>
      <c r="I22" s="2"/>
      <c r="L22" s="196" t="s">
        <v>77</v>
      </c>
      <c r="M22" s="199">
        <f>+Q28</f>
        <v>49.08</v>
      </c>
      <c r="N22" s="199">
        <f>+Q27</f>
        <v>58.8</v>
      </c>
      <c r="P22" s="446"/>
      <c r="Q22" s="202">
        <v>174.91</v>
      </c>
      <c r="R22" s="203">
        <v>87.04</v>
      </c>
      <c r="S22" s="2"/>
      <c r="T22" s="2"/>
    </row>
    <row r="23" spans="1:20" ht="13.5" customHeight="1">
      <c r="A23" s="2"/>
      <c r="B23" s="2"/>
      <c r="C23" s="2"/>
      <c r="I23" s="2"/>
      <c r="L23" s="196" t="s">
        <v>45</v>
      </c>
      <c r="M23" s="199">
        <f>+Q26</f>
        <v>50.69</v>
      </c>
      <c r="N23" s="199">
        <f>+Q25</f>
        <v>49.4</v>
      </c>
      <c r="P23" s="446" t="s">
        <v>106</v>
      </c>
      <c r="Q23" s="200">
        <v>77.5</v>
      </c>
      <c r="R23" s="201">
        <v>40.5</v>
      </c>
      <c r="S23" s="8" t="s">
        <v>78</v>
      </c>
      <c r="T23" s="2"/>
    </row>
    <row r="24" spans="1:20" ht="13.5" customHeight="1">
      <c r="A24" s="2"/>
      <c r="B24" s="2"/>
      <c r="C24" s="2"/>
      <c r="I24" s="2"/>
      <c r="L24" s="196" t="s">
        <v>79</v>
      </c>
      <c r="M24" s="199">
        <f>+Q24</f>
        <v>77.22</v>
      </c>
      <c r="N24" s="199">
        <f>+Q23</f>
        <v>77.5</v>
      </c>
      <c r="P24" s="446"/>
      <c r="Q24" s="202">
        <v>77.22</v>
      </c>
      <c r="R24" s="203">
        <v>42.86</v>
      </c>
      <c r="S24" s="2"/>
      <c r="T24" s="2"/>
    </row>
    <row r="25" spans="1:20" ht="13.5" customHeight="1">
      <c r="A25" s="2"/>
      <c r="B25" s="2"/>
      <c r="C25" s="2"/>
      <c r="I25" s="2"/>
      <c r="L25" s="196" t="s">
        <v>42</v>
      </c>
      <c r="M25" s="199">
        <f>+Q22</f>
        <v>174.91</v>
      </c>
      <c r="N25" s="199">
        <f>+Q21</f>
        <v>202.2</v>
      </c>
      <c r="P25" s="446" t="s">
        <v>45</v>
      </c>
      <c r="Q25" s="200">
        <v>49.4</v>
      </c>
      <c r="R25" s="201">
        <v>24.8</v>
      </c>
      <c r="S25" s="8" t="s">
        <v>80</v>
      </c>
      <c r="T25" s="2"/>
    </row>
    <row r="26" spans="1:20" ht="13.5" customHeight="1">
      <c r="A26" s="2"/>
      <c r="B26" s="2"/>
      <c r="C26" s="2"/>
      <c r="I26" s="2"/>
      <c r="K26" s="204" t="s">
        <v>81</v>
      </c>
      <c r="L26" s="205"/>
      <c r="M26" s="205"/>
      <c r="N26" s="206" t="s">
        <v>69</v>
      </c>
      <c r="P26" s="446"/>
      <c r="Q26" s="202">
        <v>50.69</v>
      </c>
      <c r="R26" s="203">
        <v>30.2</v>
      </c>
      <c r="S26" s="207"/>
      <c r="T26" s="2"/>
    </row>
    <row r="27" spans="1:20" ht="13.5" customHeight="1">
      <c r="A27" s="2"/>
      <c r="B27" s="2"/>
      <c r="C27" s="2"/>
      <c r="I27" s="2"/>
      <c r="L27" s="196" t="s">
        <v>71</v>
      </c>
      <c r="M27" s="196" t="s">
        <v>6</v>
      </c>
      <c r="N27" s="192" t="s">
        <v>165</v>
      </c>
      <c r="P27" s="446" t="s">
        <v>82</v>
      </c>
      <c r="Q27" s="200">
        <v>58.8</v>
      </c>
      <c r="R27" s="201">
        <v>20.6</v>
      </c>
      <c r="S27" s="2"/>
      <c r="T27" s="2"/>
    </row>
    <row r="28" spans="1:20" ht="13.5" customHeight="1">
      <c r="A28" s="2"/>
      <c r="B28" s="2"/>
      <c r="C28" s="2"/>
      <c r="I28" s="2"/>
      <c r="L28" s="196" t="s">
        <v>75</v>
      </c>
      <c r="M28" s="199">
        <f>+R30</f>
        <v>12.73</v>
      </c>
      <c r="N28" s="199">
        <f>+R29</f>
        <v>15.3</v>
      </c>
      <c r="P28" s="446"/>
      <c r="Q28" s="202">
        <v>49.08</v>
      </c>
      <c r="R28" s="203">
        <v>19.45</v>
      </c>
      <c r="S28" s="2"/>
      <c r="T28" s="2"/>
    </row>
    <row r="29" spans="1:20" ht="13.5" customHeight="1">
      <c r="A29" s="2"/>
      <c r="B29" s="2"/>
      <c r="C29" s="2"/>
      <c r="I29" s="2"/>
      <c r="L29" s="196" t="s">
        <v>83</v>
      </c>
      <c r="M29" s="199">
        <f>+R28</f>
        <v>19.45</v>
      </c>
      <c r="N29" s="199">
        <f>+R27</f>
        <v>20.6</v>
      </c>
      <c r="P29" s="446" t="s">
        <v>84</v>
      </c>
      <c r="Q29" s="200">
        <v>29.1</v>
      </c>
      <c r="R29" s="201">
        <v>15.3</v>
      </c>
      <c r="S29" s="2"/>
      <c r="T29" s="2"/>
    </row>
    <row r="30" spans="1:20" ht="7.5" customHeight="1" thickBot="1">
      <c r="A30" s="2"/>
      <c r="B30" s="2"/>
      <c r="C30" s="2"/>
      <c r="I30" s="2"/>
      <c r="L30" s="196" t="s">
        <v>45</v>
      </c>
      <c r="M30" s="199">
        <f>+R26</f>
        <v>30.2</v>
      </c>
      <c r="N30" s="199">
        <f>+R25</f>
        <v>24.8</v>
      </c>
      <c r="P30" s="463"/>
      <c r="Q30" s="208">
        <v>29.73</v>
      </c>
      <c r="R30" s="209">
        <v>12.73</v>
      </c>
      <c r="S30" s="2"/>
      <c r="T30" s="2"/>
    </row>
    <row r="31" spans="1:14" ht="14.25">
      <c r="A31" s="2"/>
      <c r="B31" s="2"/>
      <c r="C31" s="2"/>
      <c r="D31" s="2"/>
      <c r="E31" s="2"/>
      <c r="F31" s="2"/>
      <c r="G31" s="2"/>
      <c r="H31" s="2"/>
      <c r="I31" s="2"/>
      <c r="L31" s="196" t="s">
        <v>85</v>
      </c>
      <c r="M31" s="199">
        <f>+R24</f>
        <v>42.86</v>
      </c>
      <c r="N31" s="199">
        <f>+R23</f>
        <v>40.5</v>
      </c>
    </row>
    <row r="32" spans="1:14" ht="14.25">
      <c r="A32" s="2"/>
      <c r="B32" s="2"/>
      <c r="C32" s="2"/>
      <c r="D32" s="19" t="str">
        <f>+K17</f>
        <v>年齢調整死亡率（平成19年）</v>
      </c>
      <c r="E32" s="2"/>
      <c r="F32" s="2"/>
      <c r="G32" s="2"/>
      <c r="H32" s="2"/>
      <c r="I32" s="2"/>
      <c r="L32" s="196" t="s">
        <v>42</v>
      </c>
      <c r="M32" s="199">
        <f>+R22</f>
        <v>87.04</v>
      </c>
      <c r="N32" s="199">
        <f>+R21</f>
        <v>77.5</v>
      </c>
    </row>
    <row r="35" spans="11:17" ht="13.5">
      <c r="K35" s="205"/>
      <c r="L35" s="205" t="s">
        <v>107</v>
      </c>
      <c r="M35" s="205"/>
      <c r="N35" s="205"/>
      <c r="O35" s="205"/>
      <c r="P35" s="205"/>
      <c r="Q35" s="205"/>
    </row>
    <row r="36" spans="11:17" ht="14.25" thickBot="1">
      <c r="K36" s="460"/>
      <c r="L36" s="460"/>
      <c r="M36" s="210" t="s">
        <v>89</v>
      </c>
      <c r="N36" s="210" t="s">
        <v>86</v>
      </c>
      <c r="O36" s="210" t="s">
        <v>118</v>
      </c>
      <c r="P36" s="210" t="s">
        <v>120</v>
      </c>
      <c r="Q36" s="196" t="s">
        <v>122</v>
      </c>
    </row>
    <row r="37" spans="11:17" ht="13.5">
      <c r="K37" s="460" t="s">
        <v>108</v>
      </c>
      <c r="L37" s="461"/>
      <c r="M37" s="211">
        <v>177.89</v>
      </c>
      <c r="N37" s="212">
        <v>178.5</v>
      </c>
      <c r="O37" s="212">
        <v>178.6</v>
      </c>
      <c r="P37" s="213">
        <v>168.2</v>
      </c>
      <c r="Q37" s="214">
        <f>+N25</f>
        <v>202.2</v>
      </c>
    </row>
    <row r="38" spans="11:17" ht="13.5">
      <c r="K38" s="460" t="s">
        <v>109</v>
      </c>
      <c r="L38" s="461"/>
      <c r="M38" s="215">
        <v>84.59</v>
      </c>
      <c r="N38" s="216">
        <v>83.4</v>
      </c>
      <c r="O38" s="216">
        <v>91.7</v>
      </c>
      <c r="P38" s="217">
        <v>82.5</v>
      </c>
      <c r="Q38" s="214">
        <f>+N24</f>
        <v>77.5</v>
      </c>
    </row>
    <row r="39" spans="11:17" ht="13.5">
      <c r="K39" s="460" t="s">
        <v>110</v>
      </c>
      <c r="L39" s="461"/>
      <c r="M39" s="215">
        <v>80.7</v>
      </c>
      <c r="N39" s="216">
        <v>57.7</v>
      </c>
      <c r="O39" s="216">
        <v>47.1</v>
      </c>
      <c r="P39" s="217">
        <v>43.8</v>
      </c>
      <c r="Q39" s="214">
        <f>+N23</f>
        <v>49.4</v>
      </c>
    </row>
    <row r="40" spans="11:17" ht="13.5">
      <c r="K40" s="460" t="s">
        <v>87</v>
      </c>
      <c r="L40" s="461"/>
      <c r="M40" s="215">
        <v>56.02</v>
      </c>
      <c r="N40" s="216">
        <v>61.6</v>
      </c>
      <c r="O40" s="216">
        <v>50.6</v>
      </c>
      <c r="P40" s="217">
        <v>53.8</v>
      </c>
      <c r="Q40" s="214">
        <f>+N22</f>
        <v>58.8</v>
      </c>
    </row>
    <row r="41" spans="11:17" ht="14.25" thickBot="1">
      <c r="K41" s="460" t="s">
        <v>52</v>
      </c>
      <c r="L41" s="461"/>
      <c r="M41" s="218">
        <v>38.73</v>
      </c>
      <c r="N41" s="219">
        <v>29.6</v>
      </c>
      <c r="O41" s="219">
        <v>31.4</v>
      </c>
      <c r="P41" s="220">
        <v>31.8</v>
      </c>
      <c r="Q41" s="214">
        <f>+N21</f>
        <v>29.1</v>
      </c>
    </row>
    <row r="42" spans="11:17" ht="13.5">
      <c r="K42" s="462"/>
      <c r="L42" s="462"/>
      <c r="M42" s="221"/>
      <c r="N42" s="221"/>
      <c r="O42" s="221"/>
      <c r="P42" s="221"/>
      <c r="Q42" s="222"/>
    </row>
    <row r="43" spans="4:17" ht="13.5">
      <c r="D43" s="223" t="s">
        <v>88</v>
      </c>
      <c r="K43" s="205"/>
      <c r="L43" s="224" t="s">
        <v>111</v>
      </c>
      <c r="M43" s="205"/>
      <c r="N43" s="205"/>
      <c r="O43" s="205"/>
      <c r="P43" s="205"/>
      <c r="Q43" s="205"/>
    </row>
    <row r="44" spans="11:17" ht="14.25" thickBot="1">
      <c r="K44" s="460"/>
      <c r="L44" s="460"/>
      <c r="M44" s="210" t="s">
        <v>89</v>
      </c>
      <c r="N44" s="210" t="s">
        <v>86</v>
      </c>
      <c r="O44" s="210" t="s">
        <v>118</v>
      </c>
      <c r="P44" s="210" t="s">
        <v>119</v>
      </c>
      <c r="Q44" s="196" t="s">
        <v>121</v>
      </c>
    </row>
    <row r="45" spans="11:17" ht="13.5">
      <c r="K45" s="460" t="s">
        <v>108</v>
      </c>
      <c r="L45" s="461"/>
      <c r="M45" s="211">
        <v>86.53</v>
      </c>
      <c r="N45" s="212">
        <v>93.7</v>
      </c>
      <c r="O45" s="212">
        <v>82</v>
      </c>
      <c r="P45" s="213">
        <v>82.3</v>
      </c>
      <c r="Q45" s="214">
        <f>+N32</f>
        <v>77.5</v>
      </c>
    </row>
    <row r="46" spans="11:17" ht="13.5">
      <c r="K46" s="460" t="s">
        <v>109</v>
      </c>
      <c r="L46" s="461"/>
      <c r="M46" s="215">
        <v>43.17</v>
      </c>
      <c r="N46" s="216">
        <v>40</v>
      </c>
      <c r="O46" s="216">
        <v>47.6</v>
      </c>
      <c r="P46" s="217">
        <v>48.9</v>
      </c>
      <c r="Q46" s="214">
        <f>+N31</f>
        <v>40.5</v>
      </c>
    </row>
    <row r="47" spans="11:17" ht="13.5">
      <c r="K47" s="460" t="s">
        <v>110</v>
      </c>
      <c r="L47" s="461"/>
      <c r="M47" s="215">
        <v>39.58</v>
      </c>
      <c r="N47" s="216">
        <v>36.8</v>
      </c>
      <c r="O47" s="216">
        <v>30.7</v>
      </c>
      <c r="P47" s="217">
        <v>32.6</v>
      </c>
      <c r="Q47" s="214">
        <f>+N30</f>
        <v>24.8</v>
      </c>
    </row>
    <row r="48" spans="11:17" ht="13.5">
      <c r="K48" s="460" t="s">
        <v>87</v>
      </c>
      <c r="L48" s="461"/>
      <c r="M48" s="215">
        <v>24.56</v>
      </c>
      <c r="N48" s="216">
        <v>22.8</v>
      </c>
      <c r="O48" s="216">
        <v>23</v>
      </c>
      <c r="P48" s="217">
        <v>20.6</v>
      </c>
      <c r="Q48" s="214">
        <f>+N29</f>
        <v>20.6</v>
      </c>
    </row>
    <row r="49" spans="11:17" ht="14.25" thickBot="1">
      <c r="K49" s="460" t="s">
        <v>52</v>
      </c>
      <c r="L49" s="461"/>
      <c r="M49" s="218">
        <v>16.07</v>
      </c>
      <c r="N49" s="219">
        <v>13.9</v>
      </c>
      <c r="O49" s="219">
        <v>10.6</v>
      </c>
      <c r="P49" s="220">
        <v>14.8</v>
      </c>
      <c r="Q49" s="214">
        <f>+N28</f>
        <v>15.3</v>
      </c>
    </row>
  </sheetData>
  <mergeCells count="18">
    <mergeCell ref="P21:P22"/>
    <mergeCell ref="P23:P24"/>
    <mergeCell ref="P25:P26"/>
    <mergeCell ref="K41:L41"/>
    <mergeCell ref="P27:P28"/>
    <mergeCell ref="P29:P30"/>
    <mergeCell ref="K36:L36"/>
    <mergeCell ref="K37:L37"/>
    <mergeCell ref="K38:L38"/>
    <mergeCell ref="K39:L39"/>
    <mergeCell ref="K40:L40"/>
    <mergeCell ref="K47:L47"/>
    <mergeCell ref="K48:L48"/>
    <mergeCell ref="K49:L49"/>
    <mergeCell ref="K42:L42"/>
    <mergeCell ref="K44:L44"/>
    <mergeCell ref="K45:L45"/>
    <mergeCell ref="K46:L46"/>
  </mergeCells>
  <printOptions/>
  <pageMargins left="0.7874015748031497" right="0.7874015748031497" top="0.984251968503937" bottom="0.984251968503937" header="0.5118110236220472" footer="0.5118110236220472"/>
  <pageSetup firstPageNumber="15" useFirstPageNumber="1" horizontalDpi="600" verticalDpi="600" orientation="portrait" paperSize="9" r:id="rId2"/>
  <headerFooter alignWithMargins="0">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cp:lastPrinted>2009-12-21T07:47:12Z</cp:lastPrinted>
  <dcterms:created xsi:type="dcterms:W3CDTF">2002-07-11T05:16:57Z</dcterms:created>
  <dcterms:modified xsi:type="dcterms:W3CDTF">2009-12-21T08:05:48Z</dcterms:modified>
  <cp:category/>
  <cp:version/>
  <cp:contentType/>
  <cp:contentStatus/>
</cp:coreProperties>
</file>