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0" yWindow="65506" windowWidth="7935" windowHeight="9015" tabRatio="601" activeTab="1"/>
  </bookViews>
  <sheets>
    <sheet name="動態 " sheetId="1" r:id="rId1"/>
    <sheet name="人口動態1" sheetId="2" r:id="rId2"/>
    <sheet name="動態2" sheetId="3" r:id="rId3"/>
    <sheet name="動態3" sheetId="4" r:id="rId4"/>
    <sheet name="グラフ" sheetId="5" r:id="rId5"/>
  </sheets>
  <definedNames>
    <definedName name="_xlnm.Print_Area" localSheetId="4">'グラフ'!$A$1:$I$64</definedName>
    <definedName name="_xlnm.Print_Area" localSheetId="1">'人口動態1'!$A$1:$Z$27</definedName>
    <definedName name="_xlnm.Print_Area" localSheetId="0">'動態 '!$A$1:$N$26</definedName>
    <definedName name="_xlnm.Print_Area" localSheetId="2">'動態2'!$C$1:$AX$35</definedName>
    <definedName name="_xlnm.Print_Area" localSheetId="3">'動態3'!$C$1:$AL$33</definedName>
    <definedName name="_xlnm.Print_Titles" localSheetId="2">'動態2'!$A:$B</definedName>
    <definedName name="_xlnm.Print_Titles" localSheetId="3">'動態3'!$A:$B</definedName>
  </definedNames>
  <calcPr fullCalcOnLoad="1"/>
</workbook>
</file>

<file path=xl/sharedStrings.xml><?xml version="1.0" encoding="utf-8"?>
<sst xmlns="http://schemas.openxmlformats.org/spreadsheetml/2006/main" count="440" uniqueCount="172">
  <si>
    <t>男</t>
  </si>
  <si>
    <t>女</t>
  </si>
  <si>
    <t>総数</t>
  </si>
  <si>
    <t>女</t>
  </si>
  <si>
    <t>男</t>
  </si>
  <si>
    <t>管内</t>
  </si>
  <si>
    <t>三重県</t>
  </si>
  <si>
    <t>計</t>
  </si>
  <si>
    <t xml:space="preserve">（ア）出生 </t>
  </si>
  <si>
    <t>主な死因別の死亡状況を表２、うち悪性新生物部位別死亡状況を表３に示しました。</t>
  </si>
  <si>
    <t>ウ　各種グラフ</t>
  </si>
  <si>
    <t>表１　人口動態総覧　（実数、率）　市町村別</t>
  </si>
  <si>
    <t>人口
（10月1日）</t>
  </si>
  <si>
    <t>出生</t>
  </si>
  <si>
    <t>低体重児
(再掲）</t>
  </si>
  <si>
    <t>死亡</t>
  </si>
  <si>
    <t>乳児死亡
（再掲）</t>
  </si>
  <si>
    <t>新生児死亡（再掲）</t>
  </si>
  <si>
    <t>死産</t>
  </si>
  <si>
    <t>周産期死亡</t>
  </si>
  <si>
    <t>婚姻</t>
  </si>
  <si>
    <t>離婚</t>
  </si>
  <si>
    <t>自然
増加数</t>
  </si>
  <si>
    <t>合計特殊出生率</t>
  </si>
  <si>
    <t>自然</t>
  </si>
  <si>
    <t>人工</t>
  </si>
  <si>
    <t>人口</t>
  </si>
  <si>
    <t>実数</t>
  </si>
  <si>
    <t>全国</t>
  </si>
  <si>
    <t>率</t>
  </si>
  <si>
    <t>率の算出方法</t>
  </si>
  <si>
    <t>人口千対</t>
  </si>
  <si>
    <t>男子人口千対</t>
  </si>
  <si>
    <t>女子人口千対</t>
  </si>
  <si>
    <t>出生千対</t>
  </si>
  <si>
    <t>男子出生千対</t>
  </si>
  <si>
    <t>女子出生千対</t>
  </si>
  <si>
    <t>出産(出生＋死産）
千対</t>
  </si>
  <si>
    <t>△は減を示す。低体重児は出生体重2,500g未満のもの。乳児死亡は生後1年未満の死亡。</t>
  </si>
  <si>
    <t>新生児死亡は生後４週未満の死亡。早期新生児死亡は生後１週未満の死亡。
死産は妊娠１２週以後の死児の出産。後期死産は妊娠２２週以後の死産。自然増加は出生数－死亡数。
全国以外の分母に用いた人口は、三重県データバンクシステムにより計算しているため、厚生労働省の公表値と若干異なっています。</t>
  </si>
  <si>
    <t>結核</t>
  </si>
  <si>
    <t>悪性新生物</t>
  </si>
  <si>
    <t>糖尿病</t>
  </si>
  <si>
    <t>高血圧性疾患</t>
  </si>
  <si>
    <t>脳血管疾患</t>
  </si>
  <si>
    <t>肺炎</t>
  </si>
  <si>
    <t>慢性閉塞性肺疾患</t>
  </si>
  <si>
    <t>喘息</t>
  </si>
  <si>
    <t>肝疾患</t>
  </si>
  <si>
    <t>腎不全</t>
  </si>
  <si>
    <t>老衰</t>
  </si>
  <si>
    <t>不慮の事故</t>
  </si>
  <si>
    <t>自殺</t>
  </si>
  <si>
    <t>死亡数</t>
  </si>
  <si>
    <t>率</t>
  </si>
  <si>
    <t>死因別死亡率＝</t>
  </si>
  <si>
    <t>死因別死亡数</t>
  </si>
  <si>
    <t>×100,000</t>
  </si>
  <si>
    <t>年齢調整死亡率＝</t>
  </si>
  <si>
    <t>基準となる人口集団の総和（昭和６０年モデル人口）</t>
  </si>
  <si>
    <t>市別悪性新生物死亡数・死亡率（人口１０万人対）、年齢調整死亡率（人口１０万人対）</t>
  </si>
  <si>
    <t>（№１）</t>
  </si>
  <si>
    <t>（№２）</t>
  </si>
  <si>
    <t>悪性新生物
総数</t>
  </si>
  <si>
    <t>内訳</t>
  </si>
  <si>
    <t>白　血　病</t>
  </si>
  <si>
    <t>合計特殊出生率の推移</t>
  </si>
  <si>
    <t>出生率・低体重児出生率の推移</t>
  </si>
  <si>
    <t>周産期死亡率の推移</t>
  </si>
  <si>
    <t>年齢調整死亡率(男性）</t>
  </si>
  <si>
    <t>人口10万対</t>
  </si>
  <si>
    <t>年齢調整死亡率（平成１３年）</t>
  </si>
  <si>
    <t>死因</t>
  </si>
  <si>
    <t>男性</t>
  </si>
  <si>
    <t>女性</t>
  </si>
  <si>
    <t>資料</t>
  </si>
  <si>
    <t>不慮の事故</t>
  </si>
  <si>
    <t>　： 医療政策室「三重県人口動態調査結果」</t>
  </si>
  <si>
    <t>肺炎</t>
  </si>
  <si>
    <t>年齢調整は昭和６０年モデル人口を使用</t>
  </si>
  <si>
    <t>心疾患</t>
  </si>
  <si>
    <t>[  　　]内は三重県</t>
  </si>
  <si>
    <t>年齢調整死亡率（女性）</t>
  </si>
  <si>
    <t>肺炎</t>
  </si>
  <si>
    <t>肺　　炎　　</t>
  </si>
  <si>
    <t>不慮の事故</t>
  </si>
  <si>
    <t>心　疾　患　</t>
  </si>
  <si>
    <t>H16</t>
  </si>
  <si>
    <t>肺炎</t>
  </si>
  <si>
    <t>年齢調整死亡率の年次推移</t>
  </si>
  <si>
    <t>ア　人口動態総覧</t>
  </si>
  <si>
    <t>（エ）死産</t>
  </si>
  <si>
    <t>（カ）婚姻と離婚</t>
  </si>
  <si>
    <t>死亡の動向</t>
  </si>
  <si>
    <t>（№１）</t>
  </si>
  <si>
    <t>市別主要死因別死亡数・死亡率（人口１０万人対）、年齢調整死亡率（人口１０万人対）</t>
  </si>
  <si>
    <t>大動脈瘤及び解離</t>
  </si>
  <si>
    <t>表３　</t>
  </si>
  <si>
    <t>食道</t>
  </si>
  <si>
    <t>胃</t>
  </si>
  <si>
    <t>結腸</t>
  </si>
  <si>
    <t>直腸Ｓ状結腸移行部及び直腸</t>
  </si>
  <si>
    <t>肝及び肝内胆管</t>
  </si>
  <si>
    <t>胆のう及びその他の胆道</t>
  </si>
  <si>
    <t>膵</t>
  </si>
  <si>
    <t>気管，気管及び肺</t>
  </si>
  <si>
    <t>乳房</t>
  </si>
  <si>
    <t>子宮</t>
  </si>
  <si>
    <t>グラフ１</t>
  </si>
  <si>
    <t>心疾患</t>
  </si>
  <si>
    <t>男</t>
  </si>
  <si>
    <t>悪性新生物</t>
  </si>
  <si>
    <t>心疾患</t>
  </si>
  <si>
    <t>脳血管疾患</t>
  </si>
  <si>
    <t>女</t>
  </si>
  <si>
    <t>・</t>
  </si>
  <si>
    <t>H１６</t>
  </si>
  <si>
    <t>H１７</t>
  </si>
  <si>
    <t>H１８</t>
  </si>
  <si>
    <t>H１９</t>
  </si>
  <si>
    <t>H17</t>
  </si>
  <si>
    <t>H18</t>
  </si>
  <si>
    <t>H19</t>
  </si>
  <si>
    <t>乳児死亡率</t>
  </si>
  <si>
    <t>市町
(県・全国）</t>
  </si>
  <si>
    <t>人口千対</t>
  </si>
  <si>
    <t>人口千対</t>
  </si>
  <si>
    <t>妊娠満22週以後の死産</t>
  </si>
  <si>
    <t>桑名市</t>
  </si>
  <si>
    <t>いなべ市</t>
  </si>
  <si>
    <t>木曽岬町</t>
  </si>
  <si>
    <t>東員町</t>
  </si>
  <si>
    <t>菰野町</t>
  </si>
  <si>
    <t>朝日町</t>
  </si>
  <si>
    <t>川越町</t>
  </si>
  <si>
    <t>出産(出生＋妊娠満22週以後の死産）千対</t>
  </si>
  <si>
    <t>人口</t>
  </si>
  <si>
    <t>｛観察集団の各年齢階級の死亡率×基準人口集団のその年齢階級の人口｝の各年齢階級の総和</t>
  </si>
  <si>
    <t>表 ２</t>
  </si>
  <si>
    <t>（№2）</t>
  </si>
  <si>
    <t>（№3）</t>
  </si>
  <si>
    <r>
      <t>心疾患</t>
    </r>
    <r>
      <rPr>
        <sz val="8"/>
        <color indexed="8"/>
        <rFont val="ＭＳ 明朝"/>
        <family val="1"/>
      </rPr>
      <t xml:space="preserve">
（高血圧性を除く）</t>
    </r>
  </si>
  <si>
    <t>年齢調整死亡率</t>
  </si>
  <si>
    <t>木曽岬町</t>
  </si>
  <si>
    <t>平成20年の人口動態（確定数）の概況は表１のとおりです。</t>
  </si>
  <si>
    <t>平成20年確定数</t>
  </si>
  <si>
    <t>（平成20年確定数）</t>
  </si>
  <si>
    <t>（平成20年確定数）</t>
  </si>
  <si>
    <t>H２０</t>
  </si>
  <si>
    <t>年齢調整死亡率（平成20年）</t>
  </si>
  <si>
    <t>H20</t>
  </si>
  <si>
    <t>H20</t>
  </si>
  <si>
    <t>（6）　人口動態統計</t>
  </si>
  <si>
    <t>（イ）死亡</t>
  </si>
  <si>
    <t>（ウ）乳児死亡</t>
  </si>
  <si>
    <t>（オ）周産期死亡</t>
  </si>
  <si>
    <t>（キ）自然増加</t>
  </si>
  <si>
    <t>イ　死亡の動向</t>
  </si>
  <si>
    <t>　合計特殊出生率、乳児死亡率、年齢調整死亡率等の推移及び平成20年の年齢調整死亡率上位5疾患をグラフ1に示しました。</t>
  </si>
  <si>
    <t>平成20年は、桑名管内に菰野町、川越町、朝日町が含まれます。</t>
  </si>
  <si>
    <t>桑名管内</t>
  </si>
  <si>
    <t>　人口動態確定数は、平成20年から桑名管内には菰野町、朝日町、川越町が含まれたデータを掲載しました。（以下３町を含んだデータで比較）</t>
  </si>
  <si>
    <t>　管内の出生数は2,468人で前年より15人増加しました。出生率は8.7で三重県の8.4と比べると0.3ポイント高く、全国と同率となっています。</t>
  </si>
  <si>
    <t>　管内の死亡数は2,402人で前年より129人増加し、死亡率は8.5で、三重県の9.62、全国の9.1より下回っています。</t>
  </si>
  <si>
    <t>　乳児の生存は母体の健康状態や養育条件等の影響を強く受けることから、地域の衛生状態、生活水準を反映する指標として重視されています。管内の乳児死亡数は10人で、前年より1人増加しており、新生児死亡数は7人で前年より4人増加しています。</t>
  </si>
  <si>
    <t>　管内の死産数は56人で、前年より13人増加しました。
　自然死産率は9.1であり人工死産率は13.1です。</t>
  </si>
  <si>
    <t>　母体の健康状態に強く影響される指標です。周産期死亡数は19人で前年に比べ13人増加し、周産期死亡率は7.7です。</t>
  </si>
  <si>
    <t>　婚姻件数は1,538組で前年より77組増加しました。婚姻率は5.4で三重県の値と比較すると0.1ポイント高くなっています。
　離婚件数は465件で前年より44件増加しました。離婚率は1.64で三重県の値と比較すると0.18ポイント低くなっています。</t>
  </si>
  <si>
    <t>　管内の自然増加率は0.2ですが、三重県は-1.2ポイントで平成17年から減少傾向です。</t>
  </si>
  <si>
    <t>　分母に用いた人口は、三重県データバンクシステムにより算出した平成20年10月1日現在推計人口（外国籍人口含む）によります。</t>
  </si>
  <si>
    <t>　第1位悪性新生物744人、第2位心疾患359人、第3位肺炎267人、第4位脳血管疾患249人で平成19年から肺炎が第3位となっています。</t>
  </si>
  <si>
    <t>早期新生児死亡</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</si>
</sst>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
    <numFmt numFmtId="179" formatCode="#,##0_ "/>
    <numFmt numFmtId="180" formatCode="0_);[Red]\(0\)"/>
    <numFmt numFmtId="181" formatCode="#,##0_);[Red]\(#,##0\)"/>
    <numFmt numFmtId="182" formatCode="#,##0;[Red]#,##0"/>
    <numFmt numFmtId="183" formatCode="#,##0.0;[Red]#,##0.0"/>
    <numFmt numFmtId="184" formatCode="#,##0.00_);[Red]\(#,##0.00\)"/>
    <numFmt numFmtId="185" formatCode="#,##0.0_);[Red]\(#,##0.0\)"/>
    <numFmt numFmtId="186" formatCode="#,##0.0_ "/>
    <numFmt numFmtId="187" formatCode="#,"/>
    <numFmt numFmtId="188" formatCode="0_ "/>
    <numFmt numFmtId="189" formatCode="0;&quot;△ &quot;0"/>
    <numFmt numFmtId="190" formatCode="#,##0;&quot;△ &quot;#,##0"/>
    <numFmt numFmtId="191" formatCode="&quot;[&quot;##.#&quot;]&quot;"/>
    <numFmt numFmtId="192" formatCode="#,##0.0;&quot;△ &quot;#,##0.0"/>
    <numFmt numFmtId="193" formatCode="&quot;[&quot;##0.0&quot;]&quot;"/>
    <numFmt numFmtId="194" formatCode="#,##0.000_);[Red]\(#,##0.000\)"/>
    <numFmt numFmtId="195" formatCode="&quot;\&quot;#,##0;\-&quot;\&quot;#,##0"/>
    <numFmt numFmtId="196" formatCode="&quot;\&quot;#,##0;[Red]\-&quot;\&quot;#,##0"/>
    <numFmt numFmtId="197" formatCode="&quot;\&quot;#,##0.00;\-&quot;\&quot;#,##0.00"/>
    <numFmt numFmtId="198" formatCode="&quot;\&quot;#,##0.00;[Red]\-&quot;\&quot;#,##0.00"/>
    <numFmt numFmtId="199" formatCode="_-&quot;\&quot;* #,##0_-;\-&quot;\&quot;* #,##0_-;_-&quot;\&quot;* &quot;-&quot;_-;_-@_-"/>
    <numFmt numFmtId="200" formatCode="_-* #,##0_-;\-* #,##0_-;_-* &quot;-&quot;_-;_-@_-"/>
    <numFmt numFmtId="201" formatCode="_-&quot;\&quot;* #,##0.00_-;\-&quot;\&quot;* #,##0.00_-;_-&quot;\&quot;* &quot;-&quot;??_-;_-@_-"/>
    <numFmt numFmtId="202" formatCode="_-* #,##0.00_-;\-* #,##0.00_-;_-* &quot;-&quot;??_-;_-@_-"/>
    <numFmt numFmtId="203" formatCode="#,##0.00;&quot;△ &quot;#,##0.00"/>
    <numFmt numFmtId="204" formatCode="0.0;[Red]0.0"/>
    <numFmt numFmtId="205" formatCode="#,##0.0;\-#,##0.0"/>
    <numFmt numFmtId="206" formatCode="#,##0_ ;[Red]\-#,##0\ "/>
    <numFmt numFmtId="207" formatCode="##0.0"/>
    <numFmt numFmtId="208" formatCode="#,###"/>
    <numFmt numFmtId="209" formatCode="0.00_ "/>
    <numFmt numFmtId="210" formatCode="&quot;[&quot;##0&quot;]&quot;"/>
    <numFmt numFmtId="211" formatCode="&quot;[&quot;#,##0&quot;]&quot;"/>
    <numFmt numFmtId="212" formatCode="&quot;[&quot;##0.00&quot;]&quot;"/>
    <numFmt numFmtId="213" formatCode="_(* #,##0_);_(* \(#,##0\);_(* &quot;-&quot;_);_(@_)"/>
    <numFmt numFmtId="214" formatCode="_(* #,##0.00_);_(* \(#,##0.00\);_(* &quot;-&quot;??_);_(@_)"/>
    <numFmt numFmtId="215" formatCode="_(&quot;$&quot;* #,##0_);_(&quot;$&quot;* \(#,##0\);_(&quot;$&quot;* &quot;-&quot;_);_(@_)"/>
    <numFmt numFmtId="216" formatCode="_(&quot;$&quot;* #,##0.00_);_(&quot;$&quot;* \(#,##0.00\);_(&quot;$&quot;* &quot;-&quot;??_);_(@_)"/>
    <numFmt numFmtId="217" formatCode="&quot;Yes&quot;;&quot;Yes&quot;;&quot;No&quot;"/>
    <numFmt numFmtId="218" formatCode="&quot;True&quot;;&quot;True&quot;;&quot;False&quot;"/>
    <numFmt numFmtId="219" formatCode="&quot;On&quot;;&quot;On&quot;;&quot;Off&quot;"/>
    <numFmt numFmtId="220" formatCode="#,\ "/>
    <numFmt numFmtId="221" formatCode="0.0_);[Red]\(0.0\)"/>
    <numFmt numFmtId="222" formatCode="0.00_);[Red]\(0.00\)"/>
    <numFmt numFmtId="223" formatCode="&quot;\&quot;#,##0.0;&quot;\&quot;\-#,##0.0"/>
    <numFmt numFmtId="224" formatCode="[$€-2]\ #,##0.00_);[Red]\([$€-2]\ #,##0.00\)"/>
    <numFmt numFmtId="225" formatCode="0.000_ "/>
    <numFmt numFmtId="226" formatCode="0.0;&quot;△ &quot;0.0"/>
  </numFmts>
  <fonts count="71">
    <font>
      <sz val="11"/>
      <name val="ＭＳ Ｐゴシック"/>
      <family val="3"/>
    </font>
    <font>
      <sz val="6"/>
      <name val="ＭＳ Ｐゴシック"/>
      <family val="3"/>
    </font>
    <font>
      <sz val="10.5"/>
      <name val="ＭＳ 明朝"/>
      <family val="1"/>
    </font>
    <font>
      <u val="single"/>
      <sz val="11"/>
      <color indexed="12"/>
      <name val="ＭＳ Ｐゴシック"/>
      <family val="3"/>
    </font>
    <font>
      <u val="single"/>
      <sz val="11"/>
      <color indexed="36"/>
      <name val="ＭＳ Ｐゴシック"/>
      <family val="3"/>
    </font>
    <font>
      <sz val="11"/>
      <name val="ＭＳ 明朝"/>
      <family val="1"/>
    </font>
    <font>
      <b/>
      <i/>
      <sz val="12"/>
      <name val="ＭＳ 明朝"/>
      <family val="1"/>
    </font>
    <font>
      <sz val="8"/>
      <name val="ＭＳ 明朝"/>
      <family val="1"/>
    </font>
    <font>
      <sz val="10.5"/>
      <color indexed="8"/>
      <name val="ＭＳ 明朝"/>
      <family val="1"/>
    </font>
    <font>
      <sz val="9"/>
      <name val="ＭＳ 明朝"/>
      <family val="1"/>
    </font>
    <font>
      <sz val="8"/>
      <color indexed="8"/>
      <name val="ＭＳ 明朝"/>
      <family val="1"/>
    </font>
    <font>
      <b/>
      <sz val="11"/>
      <name val="ＭＳ 明朝"/>
      <family val="1"/>
    </font>
    <font>
      <sz val="9"/>
      <name val="ＭＳ Ｐゴシック"/>
      <family val="3"/>
    </font>
    <font>
      <sz val="10"/>
      <name val="ＭＳ 明朝"/>
      <family val="1"/>
    </font>
    <font>
      <b/>
      <sz val="12"/>
      <name val="ＭＳ 明朝"/>
      <family val="1"/>
    </font>
    <font>
      <sz val="8"/>
      <name val="ＭＳ Ｐゴシック"/>
      <family val="3"/>
    </font>
    <font>
      <sz val="7"/>
      <name val="ＭＳ Ｐゴシック"/>
      <family val="3"/>
    </font>
    <font>
      <sz val="10"/>
      <name val="ＭＳ Ｐゴシック"/>
      <family val="3"/>
    </font>
    <font>
      <sz val="10.5"/>
      <color indexed="12"/>
      <name val="ＭＳ 明朝"/>
      <family val="1"/>
    </font>
    <font>
      <sz val="10.5"/>
      <color indexed="10"/>
      <name val="ＭＳ 明朝"/>
      <family val="1"/>
    </font>
    <font>
      <sz val="10.5"/>
      <color indexed="8"/>
      <name val="ＭＳ Ｐゴシック"/>
      <family val="3"/>
    </font>
    <font>
      <sz val="10.5"/>
      <color indexed="12"/>
      <name val="ＭＳ Ｐゴシック"/>
      <family val="3"/>
    </font>
    <font>
      <sz val="10.5"/>
      <color indexed="10"/>
      <name val="ＭＳ Ｐゴシック"/>
      <family val="3"/>
    </font>
    <font>
      <sz val="11"/>
      <color indexed="12"/>
      <name val="ＭＳ Ｐゴシック"/>
      <family val="3"/>
    </font>
    <font>
      <sz val="11"/>
      <color indexed="10"/>
      <name val="ＭＳ Ｐゴシック"/>
      <family val="3"/>
    </font>
    <font>
      <sz val="10.5"/>
      <name val="ＭＳ ゴシック"/>
      <family val="3"/>
    </font>
    <font>
      <i/>
      <sz val="14"/>
      <name val="ＭＳ Ｐゴシック"/>
      <family val="3"/>
    </font>
    <font>
      <sz val="11"/>
      <color indexed="12"/>
      <name val="ＭＳ 明朝"/>
      <family val="1"/>
    </font>
    <font>
      <sz val="11"/>
      <color indexed="10"/>
      <name val="ＭＳ 明朝"/>
      <family val="1"/>
    </font>
    <font>
      <sz val="11"/>
      <name val="Arial"/>
      <family val="2"/>
    </font>
    <font>
      <b/>
      <sz val="11"/>
      <name val="ＭＳ Ｐゴシック"/>
      <family val="3"/>
    </font>
    <font>
      <sz val="10"/>
      <color indexed="10"/>
      <name val="ＭＳ Ｐゴシック"/>
      <family val="3"/>
    </font>
    <font>
      <b/>
      <sz val="1.75"/>
      <name val="ＭＳ ゴシック"/>
      <family val="3"/>
    </font>
    <font>
      <sz val="5"/>
      <name val="ＭＳ Ｐゴシック"/>
      <family val="3"/>
    </font>
    <font>
      <sz val="2"/>
      <name val="ＭＳ Ｐゴシック"/>
      <family val="3"/>
    </font>
    <font>
      <sz val="4"/>
      <name val="ＭＳ Ｐゴシック"/>
      <family val="3"/>
    </font>
    <font>
      <sz val="1.75"/>
      <name val="ＭＳ ゴシック"/>
      <family val="3"/>
    </font>
    <font>
      <sz val="1.25"/>
      <name val="ＭＳ ゴシック"/>
      <family val="3"/>
    </font>
    <font>
      <b/>
      <sz val="1.75"/>
      <color indexed="10"/>
      <name val="ＭＳ ゴシック"/>
      <family val="3"/>
    </font>
    <font>
      <sz val="4.5"/>
      <name val="ＭＳ Ｐゴシック"/>
      <family val="3"/>
    </font>
    <font>
      <sz val="3.75"/>
      <name val="ＭＳ Ｐゴシック"/>
      <family val="3"/>
    </font>
    <font>
      <sz val="1"/>
      <name val="ＭＳ ゴシック"/>
      <family val="3"/>
    </font>
    <font>
      <sz val="5.25"/>
      <name val="ＭＳ Ｐゴシック"/>
      <family val="3"/>
    </font>
    <font>
      <sz val="2.25"/>
      <name val="ＭＳ Ｐゴシック"/>
      <family val="3"/>
    </font>
    <font>
      <sz val="2"/>
      <name val="ＭＳ ゴシック"/>
      <family val="3"/>
    </font>
    <font>
      <sz val="2.25"/>
      <name val="ＭＳ ゴシック"/>
      <family val="3"/>
    </font>
    <font>
      <sz val="4.75"/>
      <name val="ＭＳ Ｐゴシック"/>
      <family val="3"/>
    </font>
    <font>
      <sz val="3.25"/>
      <name val="ＭＳ Ｐゴシック"/>
      <family val="3"/>
    </font>
    <font>
      <sz val="3"/>
      <name val="ＭＳ Ｐゴシック"/>
      <family val="3"/>
    </font>
    <font>
      <b/>
      <sz val="2"/>
      <color indexed="10"/>
      <name val="ＭＳ Ｐゴシック"/>
      <family val="3"/>
    </font>
    <font>
      <sz val="1"/>
      <name val="ＭＳ Ｐゴシック"/>
      <family val="3"/>
    </font>
    <font>
      <sz val="1.5"/>
      <name val="ＭＳ Ｐゴシック"/>
      <family val="3"/>
    </font>
    <font>
      <b/>
      <sz val="2"/>
      <name val="ＭＳ ゴシック"/>
      <family val="3"/>
    </font>
    <font>
      <sz val="1.25"/>
      <name val="ＭＳ Ｐゴシック"/>
      <family val="3"/>
    </font>
    <font>
      <sz val="1.5"/>
      <name val="ＭＳ ゴシック"/>
      <family val="3"/>
    </font>
    <font>
      <b/>
      <sz val="9.25"/>
      <color indexed="12"/>
      <name val="ＭＳ Ｐゴシック"/>
      <family val="3"/>
    </font>
    <font>
      <sz val="8.5"/>
      <name val="ＭＳ Ｐゴシック"/>
      <family val="3"/>
    </font>
    <font>
      <sz val="8.25"/>
      <name val="ＭＳ Ｐゴシック"/>
      <family val="3"/>
    </font>
    <font>
      <b/>
      <sz val="9"/>
      <color indexed="10"/>
      <name val="ＭＳ Ｐゴシック"/>
      <family val="3"/>
    </font>
    <font>
      <b/>
      <sz val="12"/>
      <color indexed="18"/>
      <name val="ＭＳ Ｐゴシック"/>
      <family val="3"/>
    </font>
    <font>
      <b/>
      <sz val="12"/>
      <color indexed="10"/>
      <name val="ＭＳ Ｐゴシック"/>
      <family val="3"/>
    </font>
    <font>
      <sz val="5.5"/>
      <name val="ＭＳ Ｐゴシック"/>
      <family val="3"/>
    </font>
    <font>
      <b/>
      <sz val="11.25"/>
      <name val="ＭＳ Ｐゴシック"/>
      <family val="3"/>
    </font>
    <font>
      <sz val="8.75"/>
      <name val="ＭＳ Ｐゴシック"/>
      <family val="3"/>
    </font>
    <font>
      <sz val="9"/>
      <color indexed="10"/>
      <name val="ＭＳ Ｐゴシック"/>
      <family val="3"/>
    </font>
    <font>
      <b/>
      <sz val="12"/>
      <name val="ＭＳ Ｐゴシック"/>
      <family val="3"/>
    </font>
    <font>
      <sz val="9.25"/>
      <name val="ＭＳ Ｐゴシック"/>
      <family val="3"/>
    </font>
    <font>
      <sz val="6"/>
      <name val="ＭＳ 明朝"/>
      <family val="1"/>
    </font>
    <font>
      <sz val="7"/>
      <name val="ＭＳ 明朝"/>
      <family val="1"/>
    </font>
    <font>
      <sz val="6"/>
      <color indexed="8"/>
      <name val="ＭＳ 明朝"/>
      <family val="1"/>
    </font>
    <font>
      <sz val="9"/>
      <color indexed="8"/>
      <name val="ＭＳ 明朝"/>
      <family val="1"/>
    </font>
  </fonts>
  <fills count="4">
    <fill>
      <patternFill/>
    </fill>
    <fill>
      <patternFill patternType="gray125"/>
    </fill>
    <fill>
      <patternFill patternType="solid">
        <fgColor indexed="13"/>
        <bgColor indexed="64"/>
      </patternFill>
    </fill>
    <fill>
      <patternFill patternType="solid">
        <fgColor indexed="43"/>
        <bgColor indexed="64"/>
      </patternFill>
    </fill>
  </fills>
  <borders count="187">
    <border>
      <left/>
      <right/>
      <top/>
      <bottom/>
      <diagonal/>
    </border>
    <border>
      <left style="medium"/>
      <right style="thin"/>
      <top style="medium"/>
      <bottom style="thin"/>
    </border>
    <border>
      <left style="thin"/>
      <right style="thin"/>
      <top style="thin"/>
      <bottom style="thin"/>
    </border>
    <border>
      <left style="thin"/>
      <right style="thin"/>
      <top style="thin"/>
      <bottom style="mediu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medium"/>
      <bottom style="thin">
        <color indexed="8"/>
      </bottom>
    </border>
    <border>
      <left style="thin">
        <color indexed="8"/>
      </left>
      <right>
        <color indexed="63"/>
      </right>
      <top style="medium"/>
      <bottom style="thin">
        <color indexed="8"/>
      </bottom>
    </border>
    <border>
      <left style="thin"/>
      <right style="thin"/>
      <top style="medium"/>
      <bottom style="thin"/>
    </border>
    <border>
      <left>
        <color indexed="63"/>
      </left>
      <right style="thin">
        <color indexed="8"/>
      </right>
      <top style="medium"/>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style="thin">
        <color indexed="8"/>
      </left>
      <right style="thin">
        <color indexed="8"/>
      </right>
      <top style="double">
        <color indexed="8"/>
      </top>
      <bottom style="double">
        <color indexed="8"/>
      </bottom>
    </border>
    <border>
      <left style="thin">
        <color indexed="8"/>
      </left>
      <right>
        <color indexed="63"/>
      </right>
      <top style="double">
        <color indexed="8"/>
      </top>
      <bottom style="double">
        <color indexed="8"/>
      </bottom>
    </border>
    <border>
      <left style="thin"/>
      <right style="thin"/>
      <top style="double">
        <color indexed="8"/>
      </top>
      <bottom style="double">
        <color indexed="8"/>
      </bottom>
    </border>
    <border>
      <left>
        <color indexed="63"/>
      </left>
      <right style="thin">
        <color indexed="8"/>
      </right>
      <top style="double">
        <color indexed="8"/>
      </top>
      <bottom style="double">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style="dotted">
        <color indexed="8"/>
      </top>
      <bottom style="medium"/>
    </border>
    <border>
      <left style="thin"/>
      <right style="thin"/>
      <top style="dotted">
        <color indexed="8"/>
      </top>
      <bottom style="medium"/>
    </border>
    <border>
      <left>
        <color indexed="63"/>
      </left>
      <right style="thin">
        <color indexed="8"/>
      </right>
      <top style="dotted">
        <color indexed="8"/>
      </top>
      <bottom style="medium"/>
    </border>
    <border>
      <left style="thin">
        <color indexed="8"/>
      </left>
      <right style="thin">
        <color indexed="8"/>
      </right>
      <top style="dotted">
        <color indexed="8"/>
      </top>
      <bottom style="medium"/>
    </border>
    <border>
      <left style="thin"/>
      <right style="medium"/>
      <top style="medium"/>
      <bottom style="thin"/>
    </border>
    <border>
      <left style="thin"/>
      <right style="medium"/>
      <top style="thin"/>
      <bottom>
        <color indexed="63"/>
      </bottom>
    </border>
    <border>
      <left style="thin"/>
      <right style="thin"/>
      <top style="double"/>
      <bottom style="double"/>
    </border>
    <border>
      <left>
        <color indexed="63"/>
      </left>
      <right style="thin">
        <color indexed="8"/>
      </right>
      <top style="double"/>
      <bottom style="double"/>
    </border>
    <border>
      <left style="thin">
        <color indexed="8"/>
      </left>
      <right style="thin">
        <color indexed="8"/>
      </right>
      <top style="double"/>
      <bottom style="double"/>
    </border>
    <border>
      <left style="thin"/>
      <right style="medium"/>
      <top style="double"/>
      <bottom style="double"/>
    </border>
    <border>
      <left style="thin"/>
      <right style="medium"/>
      <top>
        <color indexed="63"/>
      </top>
      <bottom>
        <color indexed="63"/>
      </bottom>
    </border>
    <border>
      <left style="thin"/>
      <right style="medium"/>
      <top>
        <color indexed="63"/>
      </top>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color indexed="63"/>
      </left>
      <right style="thin"/>
      <top style="thin"/>
      <bottom style="thin"/>
    </border>
    <border>
      <left style="thin">
        <color indexed="8"/>
      </left>
      <right>
        <color indexed="63"/>
      </right>
      <top>
        <color indexed="63"/>
      </top>
      <bottom style="hair">
        <color indexed="8"/>
      </bottom>
    </border>
    <border>
      <left style="medium"/>
      <right style="thin">
        <color indexed="8"/>
      </right>
      <top style="thin"/>
      <bottom style="hair">
        <color indexed="8"/>
      </bottom>
    </border>
    <border>
      <left>
        <color indexed="63"/>
      </left>
      <right style="thin">
        <color indexed="8"/>
      </right>
      <top style="thin"/>
      <bottom style="hair">
        <color indexed="8"/>
      </bottom>
    </border>
    <border>
      <left>
        <color indexed="63"/>
      </left>
      <right style="medium"/>
      <top style="thin"/>
      <bottom style="hair">
        <color indexed="8"/>
      </bottom>
    </border>
    <border>
      <left>
        <color indexed="63"/>
      </left>
      <right style="thin"/>
      <top style="thin"/>
      <bottom style="hair">
        <color indexed="8"/>
      </bottom>
    </border>
    <border>
      <left>
        <color indexed="63"/>
      </left>
      <right>
        <color indexed="63"/>
      </right>
      <top style="thin"/>
      <bottom style="hair">
        <color indexed="8"/>
      </bottom>
    </border>
    <border>
      <left style="thin"/>
      <right style="thin"/>
      <top style="thin"/>
      <bottom style="hair">
        <color indexed="8"/>
      </bottom>
    </border>
    <border>
      <left style="thin"/>
      <right style="medium"/>
      <top style="thin"/>
      <bottom style="hair">
        <color indexed="8"/>
      </bottom>
    </border>
    <border>
      <left style="medium"/>
      <right style="thin">
        <color indexed="8"/>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color indexed="63"/>
      </left>
      <right style="thin"/>
      <top style="hair"/>
      <bottom>
        <color indexed="63"/>
      </bottom>
    </border>
    <border>
      <left style="medium"/>
      <right>
        <color indexed="63"/>
      </right>
      <top>
        <color indexed="63"/>
      </top>
      <bottom>
        <color indexed="63"/>
      </bottom>
    </border>
    <border>
      <left style="thin">
        <color indexed="8"/>
      </left>
      <right>
        <color indexed="63"/>
      </right>
      <top style="double"/>
      <bottom style="hair">
        <color indexed="8"/>
      </bottom>
    </border>
    <border>
      <left style="medium"/>
      <right style="thin">
        <color indexed="8"/>
      </right>
      <top style="double"/>
      <bottom style="hair">
        <color indexed="8"/>
      </bottom>
    </border>
    <border>
      <left>
        <color indexed="63"/>
      </left>
      <right style="thin">
        <color indexed="8"/>
      </right>
      <top style="double"/>
      <bottom style="hair">
        <color indexed="8"/>
      </bottom>
    </border>
    <border>
      <left>
        <color indexed="63"/>
      </left>
      <right style="medium"/>
      <top style="double"/>
      <bottom style="hair">
        <color indexed="8"/>
      </bottom>
    </border>
    <border>
      <left>
        <color indexed="63"/>
      </left>
      <right style="thin"/>
      <top style="double"/>
      <bottom style="hair">
        <color indexed="8"/>
      </bottom>
    </border>
    <border>
      <left>
        <color indexed="63"/>
      </left>
      <right>
        <color indexed="63"/>
      </right>
      <top style="double"/>
      <bottom style="hair">
        <color indexed="8"/>
      </bottom>
    </border>
    <border>
      <left style="thin"/>
      <right style="thin"/>
      <top style="double"/>
      <bottom style="hair">
        <color indexed="8"/>
      </bottom>
    </border>
    <border>
      <left style="thin"/>
      <right style="medium"/>
      <top style="double"/>
      <bottom style="hair">
        <color indexed="8"/>
      </bottom>
    </border>
    <border>
      <left style="medium"/>
      <right style="thin"/>
      <top style="hair">
        <color indexed="8"/>
      </top>
      <bottom style="double"/>
    </border>
    <border>
      <left style="thin"/>
      <right style="thin"/>
      <top style="hair">
        <color indexed="8"/>
      </top>
      <bottom style="double"/>
    </border>
    <border>
      <left style="thin"/>
      <right style="medium"/>
      <top style="hair">
        <color indexed="8"/>
      </top>
      <bottom style="double"/>
    </border>
    <border>
      <left>
        <color indexed="63"/>
      </left>
      <right style="thin"/>
      <top style="hair">
        <color indexed="8"/>
      </top>
      <bottom style="double"/>
    </border>
    <border>
      <left>
        <color indexed="63"/>
      </left>
      <right>
        <color indexed="63"/>
      </right>
      <top>
        <color indexed="63"/>
      </top>
      <bottom style="hair">
        <color indexed="8"/>
      </bottom>
    </border>
    <border>
      <left style="medium"/>
      <right style="thin">
        <color indexed="8"/>
      </right>
      <top>
        <color indexed="63"/>
      </top>
      <bottom style="hair">
        <color indexed="8"/>
      </bottom>
    </border>
    <border>
      <left>
        <color indexed="63"/>
      </left>
      <right style="thin">
        <color indexed="8"/>
      </right>
      <top>
        <color indexed="63"/>
      </top>
      <bottom style="hair">
        <color indexed="8"/>
      </bottom>
    </border>
    <border>
      <left>
        <color indexed="63"/>
      </left>
      <right style="medium"/>
      <top>
        <color indexed="63"/>
      </top>
      <bottom style="hair">
        <color indexed="8"/>
      </bottom>
    </border>
    <border>
      <left>
        <color indexed="63"/>
      </left>
      <right style="thin"/>
      <top>
        <color indexed="63"/>
      </top>
      <bottom style="hair">
        <color indexed="8"/>
      </bottom>
    </border>
    <border>
      <left style="thin"/>
      <right style="thin"/>
      <top>
        <color indexed="63"/>
      </top>
      <bottom style="hair">
        <color indexed="8"/>
      </bottom>
    </border>
    <border>
      <left style="thin"/>
      <right style="medium"/>
      <top>
        <color indexed="63"/>
      </top>
      <bottom style="hair">
        <color indexed="8"/>
      </bottom>
    </border>
    <border>
      <left style="medium"/>
      <right style="thin"/>
      <top style="hair">
        <color indexed="8"/>
      </top>
      <bottom style="thin"/>
    </border>
    <border>
      <left style="thin"/>
      <right style="thin"/>
      <top style="hair">
        <color indexed="8"/>
      </top>
      <bottom style="thin"/>
    </border>
    <border>
      <left style="thin"/>
      <right style="medium"/>
      <top style="hair">
        <color indexed="8"/>
      </top>
      <bottom style="thin"/>
    </border>
    <border>
      <left>
        <color indexed="63"/>
      </left>
      <right style="thin"/>
      <top style="hair">
        <color indexed="8"/>
      </top>
      <bottom style="thin"/>
    </border>
    <border>
      <left style="medium"/>
      <right style="thin"/>
      <top style="hair">
        <color indexed="8"/>
      </top>
      <bottom style="medium"/>
    </border>
    <border>
      <left style="thin"/>
      <right style="thin"/>
      <top style="hair">
        <color indexed="8"/>
      </top>
      <bottom style="medium"/>
    </border>
    <border>
      <left style="thin"/>
      <right style="medium"/>
      <top style="hair">
        <color indexed="8"/>
      </top>
      <bottom style="medium"/>
    </border>
    <border>
      <left>
        <color indexed="63"/>
      </left>
      <right style="thin"/>
      <top style="hair">
        <color indexed="8"/>
      </top>
      <bottom style="mediu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style="thin">
        <color indexed="8"/>
      </left>
      <right style="thin">
        <color indexed="8"/>
      </right>
      <top>
        <color indexed="63"/>
      </top>
      <bottom style="hair">
        <color indexed="8"/>
      </bottom>
    </border>
    <border>
      <left style="thin"/>
      <right>
        <color indexed="63"/>
      </right>
      <top style="hair"/>
      <bottom>
        <color indexed="63"/>
      </bottom>
    </border>
    <border>
      <left style="thin">
        <color indexed="8"/>
      </left>
      <right style="thin">
        <color indexed="8"/>
      </right>
      <top style="double"/>
      <bottom style="hair">
        <color indexed="8"/>
      </bottom>
    </border>
    <border>
      <left style="thin"/>
      <right>
        <color indexed="63"/>
      </right>
      <top style="hair">
        <color indexed="8"/>
      </top>
      <bottom style="double"/>
    </border>
    <border>
      <left style="thin"/>
      <right>
        <color indexed="63"/>
      </right>
      <top style="hair">
        <color indexed="8"/>
      </top>
      <bottom style="thin"/>
    </border>
    <border>
      <left style="thin"/>
      <right>
        <color indexed="63"/>
      </right>
      <top style="hair">
        <color indexed="8"/>
      </top>
      <bottom style="medium"/>
    </border>
    <border>
      <left style="thin"/>
      <right style="thin"/>
      <top>
        <color indexed="63"/>
      </top>
      <bottom style="thin"/>
    </border>
    <border>
      <left style="thin"/>
      <right style="medium"/>
      <top>
        <color indexed="63"/>
      </top>
      <bottom style="thin"/>
    </border>
    <border>
      <left style="thin"/>
      <right style="thin"/>
      <top>
        <color indexed="63"/>
      </top>
      <bottom style="medium"/>
    </border>
    <border>
      <left style="medium"/>
      <right style="thin"/>
      <top style="thin"/>
      <bottom style="thin"/>
    </border>
    <border>
      <left style="thin"/>
      <right style="medium"/>
      <top style="thin"/>
      <bottom style="thin"/>
    </border>
    <border>
      <left>
        <color indexed="63"/>
      </left>
      <right>
        <color indexed="63"/>
      </right>
      <top style="thin"/>
      <bottom>
        <color indexed="63"/>
      </bottom>
    </border>
    <border>
      <left style="thin"/>
      <right style="thin"/>
      <top style="medium"/>
      <bottom style="thin">
        <color indexed="8"/>
      </bottom>
    </border>
    <border>
      <left style="thin"/>
      <right style="thin"/>
      <top style="thin">
        <color indexed="8"/>
      </top>
      <bottom>
        <color indexed="63"/>
      </bottom>
    </border>
    <border>
      <left style="thin">
        <color indexed="8"/>
      </left>
      <right style="thin">
        <color indexed="8"/>
      </right>
      <top>
        <color indexed="63"/>
      </top>
      <bottom style="medium"/>
    </border>
    <border>
      <left style="thin">
        <color indexed="8"/>
      </left>
      <right>
        <color indexed="63"/>
      </right>
      <top>
        <color indexed="63"/>
      </top>
      <bottom style="medium"/>
    </border>
    <border>
      <left>
        <color indexed="63"/>
      </left>
      <right style="thin">
        <color indexed="8"/>
      </right>
      <top>
        <color indexed="63"/>
      </top>
      <bottom style="medium"/>
    </border>
    <border>
      <left>
        <color indexed="63"/>
      </left>
      <right>
        <color indexed="63"/>
      </right>
      <top>
        <color indexed="63"/>
      </top>
      <bottom style="medium"/>
    </border>
    <border>
      <left style="thin">
        <color indexed="8"/>
      </left>
      <right style="thin">
        <color indexed="8"/>
      </right>
      <top style="dashed">
        <color indexed="8"/>
      </top>
      <bottom style="dashed">
        <color indexed="8"/>
      </bottom>
    </border>
    <border>
      <left style="thin">
        <color indexed="8"/>
      </left>
      <right>
        <color indexed="63"/>
      </right>
      <top style="dashed">
        <color indexed="8"/>
      </top>
      <bottom style="dashed">
        <color indexed="8"/>
      </bottom>
    </border>
    <border>
      <left style="thin"/>
      <right style="thin"/>
      <top style="dashed">
        <color indexed="8"/>
      </top>
      <bottom style="dashed">
        <color indexed="8"/>
      </bottom>
    </border>
    <border>
      <left>
        <color indexed="63"/>
      </left>
      <right style="thin">
        <color indexed="8"/>
      </right>
      <top style="dashed">
        <color indexed="8"/>
      </top>
      <bottom style="dashed">
        <color indexed="8"/>
      </bottom>
    </border>
    <border>
      <left style="thin">
        <color indexed="8"/>
      </left>
      <right style="thin"/>
      <top style="dashed">
        <color indexed="8"/>
      </top>
      <bottom style="dashed">
        <color indexed="8"/>
      </bottom>
    </border>
    <border>
      <left style="thin"/>
      <right style="thin"/>
      <top style="dashed"/>
      <bottom style="dashed"/>
    </border>
    <border>
      <left style="thin"/>
      <right style="medium"/>
      <top style="dashed"/>
      <bottom style="dashed"/>
    </border>
    <border>
      <left style="thin"/>
      <right style="thin">
        <color indexed="8"/>
      </right>
      <top>
        <color indexed="63"/>
      </top>
      <bottom>
        <color indexed="63"/>
      </bottom>
    </border>
    <border>
      <left style="thin"/>
      <right style="thin">
        <color indexed="8"/>
      </right>
      <top style="dotted">
        <color indexed="8"/>
      </top>
      <bottom style="thin"/>
    </border>
    <border>
      <left style="thin"/>
      <right style="thin"/>
      <top style="dotted"/>
      <bottom style="thin"/>
    </border>
    <border>
      <left>
        <color indexed="63"/>
      </left>
      <right style="thin">
        <color indexed="8"/>
      </right>
      <top style="dotted"/>
      <bottom style="thin"/>
    </border>
    <border>
      <left style="thin">
        <color indexed="8"/>
      </left>
      <right style="thin">
        <color indexed="8"/>
      </right>
      <top style="dotted"/>
      <bottom style="thin"/>
    </border>
    <border>
      <left style="thin"/>
      <right style="thin"/>
      <top style="dashed"/>
      <bottom style="dotted"/>
    </border>
    <border>
      <left>
        <color indexed="63"/>
      </left>
      <right style="thin">
        <color indexed="8"/>
      </right>
      <top style="dashed"/>
      <bottom style="dotted"/>
    </border>
    <border>
      <left style="thin">
        <color indexed="8"/>
      </left>
      <right style="thin">
        <color indexed="8"/>
      </right>
      <top style="dashed"/>
      <bottom style="dotted"/>
    </border>
    <border>
      <left>
        <color indexed="63"/>
      </left>
      <right style="thin">
        <color indexed="8"/>
      </right>
      <top style="dashed"/>
      <bottom style="dashed"/>
    </border>
    <border>
      <left style="thin">
        <color indexed="8"/>
      </left>
      <right style="thin">
        <color indexed="8"/>
      </right>
      <top style="dashed"/>
      <bottom style="dashed"/>
    </border>
    <border>
      <left style="thin">
        <color indexed="8"/>
      </left>
      <right style="thin"/>
      <top style="dashed"/>
      <bottom style="dashed"/>
    </border>
    <border>
      <left style="thin">
        <color indexed="8"/>
      </left>
      <right style="thin"/>
      <top>
        <color indexed="63"/>
      </top>
      <bottom>
        <color indexed="63"/>
      </bottom>
    </border>
    <border>
      <left style="thin"/>
      <right style="thin">
        <color indexed="8"/>
      </right>
      <top style="dotted">
        <color indexed="8"/>
      </top>
      <bottom style="medium"/>
    </border>
    <border>
      <left style="thin">
        <color indexed="8"/>
      </left>
      <right style="thin"/>
      <top style="dotted">
        <color indexed="8"/>
      </top>
      <bottom style="medium"/>
    </border>
    <border>
      <left style="thin"/>
      <right>
        <color indexed="63"/>
      </right>
      <top style="hair"/>
      <bottom style="medium"/>
    </border>
    <border>
      <left style="thin"/>
      <right>
        <color indexed="63"/>
      </right>
      <top style="hair"/>
      <bottom style="thin"/>
    </border>
    <border>
      <left style="thin"/>
      <right>
        <color indexed="63"/>
      </right>
      <top style="hair"/>
      <bottom style="double"/>
    </border>
    <border>
      <left style="thin">
        <color indexed="8"/>
      </left>
      <right style="thin"/>
      <top style="hair"/>
      <bottom style="double">
        <color indexed="8"/>
      </bottom>
    </border>
    <border>
      <left style="thin"/>
      <right style="thin">
        <color indexed="8"/>
      </right>
      <top style="thin"/>
      <bottom style="hair">
        <color indexed="8"/>
      </bottom>
    </border>
    <border>
      <left style="thin"/>
      <right style="thin"/>
      <top style="hair"/>
      <bottom style="thin"/>
    </border>
    <border>
      <left style="thin"/>
      <right style="thin"/>
      <top style="hair"/>
      <bottom style="medium"/>
    </border>
    <border>
      <left style="thin"/>
      <right style="thin"/>
      <top style="hair"/>
      <bottom style="double"/>
    </border>
    <border>
      <left style="thin"/>
      <right style="thin">
        <color indexed="8"/>
      </right>
      <top style="hair">
        <color indexed="8"/>
      </top>
      <bottom style="hair">
        <color indexed="8"/>
      </bottom>
    </border>
    <border>
      <left>
        <color indexed="63"/>
      </left>
      <right style="thin">
        <color indexed="8"/>
      </right>
      <top style="hair">
        <color indexed="8"/>
      </top>
      <bottom style="hair">
        <color indexed="8"/>
      </bottom>
    </border>
    <border>
      <left>
        <color indexed="63"/>
      </left>
      <right style="thin"/>
      <top style="hair">
        <color indexed="8"/>
      </top>
      <bottom style="hair">
        <color indexed="8"/>
      </bottom>
    </border>
    <border>
      <left style="medium"/>
      <right style="thin">
        <color indexed="8"/>
      </right>
      <top style="hair">
        <color indexed="8"/>
      </top>
      <bottom style="hair">
        <color indexed="8"/>
      </bottom>
    </border>
    <border>
      <left style="thin">
        <color indexed="8"/>
      </left>
      <right style="thin">
        <color indexed="8"/>
      </right>
      <top style="hair">
        <color indexed="8"/>
      </top>
      <bottom>
        <color indexed="63"/>
      </bottom>
    </border>
    <border>
      <left>
        <color indexed="63"/>
      </left>
      <right style="thin">
        <color indexed="8"/>
      </right>
      <top style="hair">
        <color indexed="8"/>
      </top>
      <bottom>
        <color indexed="63"/>
      </bottom>
    </border>
    <border>
      <left style="thin">
        <color indexed="8"/>
      </left>
      <right style="thin"/>
      <top style="hair">
        <color indexed="8"/>
      </top>
      <bottom style="double"/>
    </border>
    <border>
      <left style="thin"/>
      <right style="thin">
        <color indexed="8"/>
      </right>
      <top style="hair">
        <color indexed="8"/>
      </top>
      <bottom style="double"/>
    </border>
    <border>
      <left style="thin">
        <color indexed="8"/>
      </left>
      <right style="thin">
        <color indexed="8"/>
      </right>
      <top style="hair">
        <color indexed="8"/>
      </top>
      <bottom style="hair">
        <color indexed="8"/>
      </bottom>
    </border>
    <border>
      <left>
        <color indexed="63"/>
      </left>
      <right style="medium"/>
      <top style="hair">
        <color indexed="8"/>
      </top>
      <bottom style="hair">
        <color indexed="8"/>
      </bottom>
    </border>
    <border>
      <left style="thin"/>
      <right>
        <color indexed="63"/>
      </right>
      <top>
        <color indexed="63"/>
      </top>
      <bottom>
        <color indexed="63"/>
      </bottom>
    </border>
    <border>
      <left style="medium"/>
      <right style="thin"/>
      <top>
        <color indexed="63"/>
      </top>
      <bottom>
        <color indexed="63"/>
      </bottom>
    </border>
    <border>
      <left style="thin"/>
      <right style="thin">
        <color indexed="8"/>
      </right>
      <top>
        <color indexed="63"/>
      </top>
      <bottom style="dashed">
        <color indexed="8"/>
      </bottom>
    </border>
    <border>
      <left style="thin">
        <color indexed="8"/>
      </left>
      <right>
        <color indexed="63"/>
      </right>
      <top>
        <color indexed="63"/>
      </top>
      <bottom style="dashed">
        <color indexed="8"/>
      </bottom>
    </border>
    <border>
      <left style="thin"/>
      <right style="thin"/>
      <top>
        <color indexed="63"/>
      </top>
      <bottom style="dashed">
        <color indexed="8"/>
      </bottom>
    </border>
    <border>
      <left>
        <color indexed="63"/>
      </left>
      <right style="thin">
        <color indexed="8"/>
      </right>
      <top>
        <color indexed="63"/>
      </top>
      <bottom style="dashed">
        <color indexed="8"/>
      </bottom>
    </border>
    <border>
      <left style="thin">
        <color indexed="8"/>
      </left>
      <right style="thin">
        <color indexed="8"/>
      </right>
      <top>
        <color indexed="63"/>
      </top>
      <bottom style="dashed">
        <color indexed="8"/>
      </bottom>
    </border>
    <border>
      <left style="thin">
        <color indexed="8"/>
      </left>
      <right style="thin"/>
      <top>
        <color indexed="63"/>
      </top>
      <bottom style="dashed">
        <color indexed="8"/>
      </bottom>
    </border>
    <border>
      <left style="thin">
        <color indexed="8"/>
      </left>
      <right style="thin">
        <color indexed="8"/>
      </right>
      <top style="dashed">
        <color indexed="8"/>
      </top>
      <bottom style="dotted">
        <color indexed="8"/>
      </bottom>
    </border>
    <border>
      <left style="thin">
        <color indexed="8"/>
      </left>
      <right>
        <color indexed="63"/>
      </right>
      <top style="dashed">
        <color indexed="8"/>
      </top>
      <bottom style="dotted">
        <color indexed="8"/>
      </bottom>
    </border>
    <border>
      <left style="thin"/>
      <right style="thin"/>
      <top style="dashed">
        <color indexed="8"/>
      </top>
      <bottom style="dotted">
        <color indexed="8"/>
      </bottom>
    </border>
    <border>
      <left>
        <color indexed="63"/>
      </left>
      <right style="thin">
        <color indexed="8"/>
      </right>
      <top style="dashed">
        <color indexed="8"/>
      </top>
      <bottom style="dotted">
        <color indexed="8"/>
      </bottom>
    </border>
    <border>
      <left style="thin">
        <color indexed="8"/>
      </left>
      <right style="thin"/>
      <top style="dashed">
        <color indexed="8"/>
      </top>
      <bottom style="dotted">
        <color indexed="8"/>
      </bottom>
    </border>
    <border>
      <left style="thin"/>
      <right style="thin"/>
      <top>
        <color indexed="63"/>
      </top>
      <bottom style="dashed"/>
    </border>
    <border>
      <left style="thin"/>
      <right style="thin"/>
      <top style="dashed"/>
      <bottom style="dotted">
        <color indexed="8"/>
      </bottom>
    </border>
    <border>
      <left style="thin"/>
      <right style="thin"/>
      <top>
        <color indexed="63"/>
      </top>
      <bottom style="dotted">
        <color indexed="8"/>
      </bottom>
    </border>
    <border>
      <left>
        <color indexed="63"/>
      </left>
      <right style="thin">
        <color indexed="8"/>
      </right>
      <top>
        <color indexed="63"/>
      </top>
      <bottom style="dotted">
        <color indexed="8"/>
      </bottom>
    </border>
    <border>
      <left style="thin">
        <color indexed="8"/>
      </left>
      <right style="thin">
        <color indexed="8"/>
      </right>
      <top>
        <color indexed="63"/>
      </top>
      <bottom style="dotted">
        <color indexed="8"/>
      </bottom>
    </border>
    <border>
      <left style="thin"/>
      <right style="medium"/>
      <top style="dashed"/>
      <bottom style="dotted">
        <color indexed="8"/>
      </bottom>
    </border>
    <border>
      <left style="thin"/>
      <right style="thin">
        <color indexed="8"/>
      </right>
      <top>
        <color indexed="63"/>
      </top>
      <bottom style="hair">
        <color indexed="8"/>
      </bottom>
    </border>
    <border>
      <left style="thin"/>
      <right style="medium"/>
      <top style="dashed"/>
      <bottom style="dotted"/>
    </border>
    <border>
      <left style="thin"/>
      <right style="medium"/>
      <top style="dotted"/>
      <bottom style="thin"/>
    </border>
    <border>
      <left>
        <color indexed="63"/>
      </left>
      <right style="thin">
        <color indexed="8"/>
      </right>
      <top>
        <color indexed="63"/>
      </top>
      <bottom style="thin">
        <color indexed="8"/>
      </bottom>
    </border>
    <border>
      <left>
        <color indexed="63"/>
      </left>
      <right>
        <color indexed="63"/>
      </right>
      <top style="medium"/>
      <bottom>
        <color indexed="63"/>
      </bottom>
    </border>
    <border>
      <left>
        <color indexed="63"/>
      </left>
      <right style="thin">
        <color indexed="8"/>
      </right>
      <top style="medium"/>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top>
        <color indexed="63"/>
      </top>
      <bottom style="dotted">
        <color indexed="8"/>
      </bottom>
    </border>
    <border>
      <left style="thin">
        <color indexed="8"/>
      </left>
      <right>
        <color indexed="63"/>
      </right>
      <top style="medium"/>
      <bottom>
        <color indexed="63"/>
      </bottom>
    </border>
    <border>
      <left style="thin">
        <color indexed="8"/>
      </left>
      <right style="thin"/>
      <top style="medium"/>
      <bottom>
        <color indexed="63"/>
      </bottom>
    </border>
    <border>
      <left style="thin">
        <color indexed="8"/>
      </left>
      <right style="thin"/>
      <top>
        <color indexed="63"/>
      </top>
      <bottom style="thin"/>
    </border>
    <border>
      <left style="medium"/>
      <right style="thin">
        <color indexed="8"/>
      </right>
      <top style="medium"/>
      <bottom>
        <color indexed="63"/>
      </bottom>
    </border>
    <border>
      <left style="medium"/>
      <right style="thin">
        <color indexed="8"/>
      </right>
      <top>
        <color indexed="63"/>
      </top>
      <bottom style="medium"/>
    </border>
    <border>
      <left style="thin">
        <color indexed="8"/>
      </left>
      <right style="thin">
        <color indexed="8"/>
      </right>
      <top style="medium"/>
      <bottom>
        <color indexed="63"/>
      </bottom>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color indexed="8"/>
      </right>
      <top style="medium"/>
      <bottom style="thin"/>
    </border>
    <border>
      <left style="thin">
        <color indexed="8"/>
      </left>
      <right>
        <color indexed="63"/>
      </right>
      <top style="medium"/>
      <bottom style="thin"/>
    </border>
    <border>
      <left>
        <color indexed="63"/>
      </left>
      <right style="thin"/>
      <top style="medium"/>
      <bottom style="thin"/>
    </border>
    <border>
      <left style="medium"/>
      <right>
        <color indexed="63"/>
      </right>
      <top style="medium"/>
      <bottom style="thin"/>
    </border>
    <border>
      <left style="medium"/>
      <right style="thin">
        <color indexed="8"/>
      </right>
      <top style="double"/>
      <bottom>
        <color indexed="63"/>
      </bottom>
    </border>
    <border>
      <left style="medium"/>
      <right style="thin">
        <color indexed="8"/>
      </right>
      <top>
        <color indexed="63"/>
      </top>
      <bottom style="double"/>
    </border>
    <border>
      <left style="medium"/>
      <right style="thin"/>
      <top>
        <color indexed="63"/>
      </top>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437">
    <xf numFmtId="0" fontId="0" fillId="0" borderId="0" xfId="0" applyAlignment="1">
      <alignment/>
    </xf>
    <xf numFmtId="0" fontId="2" fillId="0" borderId="0" xfId="0" applyFont="1" applyAlignment="1">
      <alignment horizontal="left"/>
    </xf>
    <xf numFmtId="0" fontId="5" fillId="0" borderId="0" xfId="0" applyFont="1" applyAlignment="1">
      <alignment/>
    </xf>
    <xf numFmtId="0" fontId="6" fillId="0" borderId="0" xfId="0" applyFont="1" applyAlignment="1">
      <alignment/>
    </xf>
    <xf numFmtId="0" fontId="2" fillId="0" borderId="0" xfId="0" applyFont="1" applyAlignment="1">
      <alignment/>
    </xf>
    <xf numFmtId="0" fontId="5" fillId="0" borderId="0" xfId="0" applyFont="1" applyAlignment="1">
      <alignment horizontal="left"/>
    </xf>
    <xf numFmtId="0" fontId="5" fillId="0" borderId="0" xfId="0" applyFont="1" applyAlignment="1">
      <alignment wrapText="1"/>
    </xf>
    <xf numFmtId="0" fontId="5" fillId="0" borderId="0" xfId="0" applyFont="1" applyAlignment="1">
      <alignment horizontal="left" vertical="top" wrapText="1"/>
    </xf>
    <xf numFmtId="0" fontId="9" fillId="0" borderId="0" xfId="0" applyFont="1" applyAlignment="1">
      <alignment/>
    </xf>
    <xf numFmtId="0" fontId="5" fillId="0" borderId="0" xfId="0" applyFont="1" applyAlignment="1">
      <alignment horizontal="left" vertical="center"/>
    </xf>
    <xf numFmtId="0" fontId="5" fillId="0" borderId="0" xfId="0" applyFont="1" applyAlignment="1">
      <alignment horizontal="left" vertical="center" wrapText="1"/>
    </xf>
    <xf numFmtId="0" fontId="7" fillId="0" borderId="0" xfId="0" applyFont="1" applyAlignment="1">
      <alignment/>
    </xf>
    <xf numFmtId="0" fontId="5" fillId="0" borderId="1"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12" fillId="0" borderId="0" xfId="0" applyFont="1" applyAlignment="1">
      <alignment horizontal="right"/>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5" fillId="0" borderId="0" xfId="0" applyFont="1" applyAlignment="1">
      <alignment vertical="center"/>
    </xf>
    <xf numFmtId="0" fontId="11" fillId="0" borderId="0" xfId="0" applyFont="1" applyAlignment="1">
      <alignment/>
    </xf>
    <xf numFmtId="0" fontId="0" fillId="0" borderId="0" xfId="0" applyAlignment="1">
      <alignment horizontal="center"/>
    </xf>
    <xf numFmtId="0" fontId="9" fillId="0" borderId="6" xfId="0" applyFont="1" applyBorder="1" applyAlignment="1">
      <alignment horizontal="center" vertical="center" wrapText="1"/>
    </xf>
    <xf numFmtId="3" fontId="15" fillId="0" borderId="7" xfId="0" applyNumberFormat="1" applyFont="1" applyBorder="1" applyAlignment="1">
      <alignment horizontal="right" vertical="center"/>
    </xf>
    <xf numFmtId="3" fontId="15" fillId="0" borderId="8" xfId="0" applyNumberFormat="1" applyFont="1" applyBorder="1" applyAlignment="1">
      <alignment horizontal="right" vertical="center"/>
    </xf>
    <xf numFmtId="38" fontId="15" fillId="0" borderId="8" xfId="17" applyFont="1" applyBorder="1" applyAlignment="1">
      <alignment horizontal="right" vertical="center"/>
    </xf>
    <xf numFmtId="3" fontId="15" fillId="0" borderId="9" xfId="0" applyNumberFormat="1" applyFont="1" applyBorder="1" applyAlignment="1">
      <alignment horizontal="right" vertical="center"/>
    </xf>
    <xf numFmtId="3" fontId="15" fillId="0" borderId="6" xfId="0" applyNumberFormat="1" applyFont="1" applyBorder="1" applyAlignment="1">
      <alignment horizontal="right" vertical="center"/>
    </xf>
    <xf numFmtId="3" fontId="12" fillId="0" borderId="0" xfId="0" applyNumberFormat="1" applyFont="1" applyFill="1" applyBorder="1" applyAlignment="1">
      <alignment horizontal="right" vertical="center"/>
    </xf>
    <xf numFmtId="0" fontId="9" fillId="0" borderId="4" xfId="0" applyFont="1" applyBorder="1" applyAlignment="1">
      <alignment horizontal="center" vertical="center" wrapText="1"/>
    </xf>
    <xf numFmtId="181" fontId="12" fillId="0" borderId="5" xfId="0" applyNumberFormat="1" applyFont="1" applyBorder="1" applyAlignment="1">
      <alignment horizontal="right" vertical="center"/>
    </xf>
    <xf numFmtId="181" fontId="17" fillId="0" borderId="10" xfId="0" applyNumberFormat="1" applyFont="1" applyBorder="1" applyAlignment="1">
      <alignment horizontal="right" vertical="center"/>
    </xf>
    <xf numFmtId="181" fontId="12" fillId="0" borderId="10" xfId="0" applyNumberFormat="1" applyFont="1" applyBorder="1" applyAlignment="1">
      <alignment horizontal="right" vertical="center"/>
    </xf>
    <xf numFmtId="179" fontId="17" fillId="0" borderId="10" xfId="0" applyNumberFormat="1" applyFont="1" applyBorder="1" applyAlignment="1">
      <alignment horizontal="right" vertical="center"/>
    </xf>
    <xf numFmtId="179" fontId="17" fillId="0" borderId="11" xfId="0" applyNumberFormat="1" applyFont="1" applyBorder="1" applyAlignment="1">
      <alignment horizontal="right" vertical="center"/>
    </xf>
    <xf numFmtId="179" fontId="17" fillId="0" borderId="4" xfId="0" applyNumberFormat="1" applyFont="1" applyBorder="1" applyAlignment="1">
      <alignment horizontal="right" vertical="center"/>
    </xf>
    <xf numFmtId="3" fontId="17" fillId="0" borderId="4" xfId="0" applyNumberFormat="1" applyFont="1" applyBorder="1" applyAlignment="1">
      <alignment horizontal="right" vertical="center"/>
    </xf>
    <xf numFmtId="0" fontId="9" fillId="0" borderId="12" xfId="0" applyFont="1" applyBorder="1" applyAlignment="1">
      <alignment horizontal="center" vertical="center" wrapText="1"/>
    </xf>
    <xf numFmtId="181" fontId="17" fillId="0" borderId="13" xfId="0" applyNumberFormat="1" applyFont="1" applyBorder="1" applyAlignment="1">
      <alignment horizontal="right" vertical="center"/>
    </xf>
    <xf numFmtId="181" fontId="17" fillId="0" borderId="14" xfId="0" applyNumberFormat="1" applyFont="1" applyBorder="1" applyAlignment="1">
      <alignment horizontal="right" vertical="center"/>
    </xf>
    <xf numFmtId="179" fontId="17" fillId="0" borderId="14" xfId="0" applyNumberFormat="1" applyFont="1" applyBorder="1" applyAlignment="1">
      <alignment horizontal="right" vertical="center"/>
    </xf>
    <xf numFmtId="179" fontId="17" fillId="0" borderId="15" xfId="0" applyNumberFormat="1" applyFont="1" applyBorder="1" applyAlignment="1">
      <alignment horizontal="right" vertical="center"/>
    </xf>
    <xf numFmtId="179" fontId="17" fillId="0" borderId="12" xfId="0" applyNumberFormat="1" applyFont="1" applyBorder="1" applyAlignment="1">
      <alignment horizontal="right" vertical="center"/>
    </xf>
    <xf numFmtId="0" fontId="9" fillId="0" borderId="16" xfId="0" applyFont="1" applyBorder="1" applyAlignment="1">
      <alignment horizontal="center" vertical="center" wrapText="1"/>
    </xf>
    <xf numFmtId="181" fontId="17" fillId="0" borderId="17" xfId="0" applyNumberFormat="1" applyFont="1" applyBorder="1" applyAlignment="1">
      <alignment horizontal="right" vertical="center"/>
    </xf>
    <xf numFmtId="181" fontId="17" fillId="0" borderId="18" xfId="0" applyNumberFormat="1" applyFont="1" applyBorder="1" applyAlignment="1">
      <alignment horizontal="right" vertical="center"/>
    </xf>
    <xf numFmtId="179" fontId="17" fillId="0" borderId="18" xfId="0" applyNumberFormat="1" applyFont="1" applyBorder="1" applyAlignment="1">
      <alignment horizontal="right" vertical="center"/>
    </xf>
    <xf numFmtId="179" fontId="17" fillId="0" borderId="19" xfId="0" applyNumberFormat="1" applyFont="1" applyBorder="1" applyAlignment="1">
      <alignment horizontal="right" vertical="center"/>
    </xf>
    <xf numFmtId="179" fontId="17" fillId="0" borderId="16" xfId="0" applyNumberFormat="1" applyFont="1" applyBorder="1" applyAlignment="1">
      <alignment horizontal="right" vertical="center"/>
    </xf>
    <xf numFmtId="181" fontId="17" fillId="0" borderId="20" xfId="0" applyNumberFormat="1" applyFont="1" applyBorder="1" applyAlignment="1">
      <alignment horizontal="right" vertical="center"/>
    </xf>
    <xf numFmtId="181" fontId="17" fillId="0" borderId="21" xfId="0" applyNumberFormat="1" applyFont="1" applyBorder="1" applyAlignment="1">
      <alignment horizontal="right" vertical="center"/>
    </xf>
    <xf numFmtId="179" fontId="17" fillId="0" borderId="21" xfId="0" applyNumberFormat="1" applyFont="1" applyBorder="1" applyAlignment="1">
      <alignment horizontal="right" vertical="center"/>
    </xf>
    <xf numFmtId="179" fontId="17" fillId="0" borderId="22" xfId="0" applyNumberFormat="1" applyFont="1" applyBorder="1" applyAlignment="1">
      <alignment horizontal="right" vertical="center"/>
    </xf>
    <xf numFmtId="179" fontId="17" fillId="0" borderId="23" xfId="0" applyNumberFormat="1" applyFont="1" applyBorder="1" applyAlignment="1">
      <alignment horizontal="right" vertical="center"/>
    </xf>
    <xf numFmtId="209" fontId="17" fillId="0" borderId="24" xfId="0" applyNumberFormat="1" applyFont="1" applyBorder="1" applyAlignment="1">
      <alignment vertical="center"/>
    </xf>
    <xf numFmtId="185" fontId="17" fillId="0" borderId="10" xfId="0" applyNumberFormat="1" applyFont="1" applyBorder="1" applyAlignment="1">
      <alignment horizontal="right" vertical="center"/>
    </xf>
    <xf numFmtId="185" fontId="17" fillId="0" borderId="11" xfId="0" applyNumberFormat="1" applyFont="1" applyBorder="1" applyAlignment="1">
      <alignment horizontal="right" vertical="center"/>
    </xf>
    <xf numFmtId="185" fontId="17" fillId="0" borderId="4" xfId="0" applyNumberFormat="1" applyFont="1" applyBorder="1" applyAlignment="1">
      <alignment horizontal="right" vertical="center"/>
    </xf>
    <xf numFmtId="184" fontId="17" fillId="0" borderId="4" xfId="0" applyNumberFormat="1" applyFont="1" applyBorder="1" applyAlignment="1">
      <alignment horizontal="right" vertical="center"/>
    </xf>
    <xf numFmtId="209" fontId="17" fillId="0" borderId="25" xfId="0" applyNumberFormat="1" applyFont="1" applyBorder="1" applyAlignment="1">
      <alignment vertical="center"/>
    </xf>
    <xf numFmtId="185" fontId="17" fillId="0" borderId="26" xfId="0" applyNumberFormat="1" applyFont="1" applyBorder="1" applyAlignment="1">
      <alignment horizontal="right" vertical="center"/>
    </xf>
    <xf numFmtId="185" fontId="17" fillId="0" borderId="27" xfId="0" applyNumberFormat="1" applyFont="1" applyBorder="1" applyAlignment="1">
      <alignment horizontal="right" vertical="center"/>
    </xf>
    <xf numFmtId="185" fontId="17" fillId="0" borderId="28" xfId="0" applyNumberFormat="1" applyFont="1" applyBorder="1" applyAlignment="1">
      <alignment horizontal="right" vertical="center"/>
    </xf>
    <xf numFmtId="184" fontId="17" fillId="0" borderId="28" xfId="0" applyNumberFormat="1" applyFont="1" applyBorder="1" applyAlignment="1">
      <alignment horizontal="right" vertical="center"/>
    </xf>
    <xf numFmtId="209" fontId="17" fillId="0" borderId="29" xfId="0" applyNumberFormat="1" applyFont="1" applyBorder="1" applyAlignment="1">
      <alignment vertical="center"/>
    </xf>
    <xf numFmtId="185" fontId="17" fillId="0" borderId="18" xfId="0" applyNumberFormat="1" applyFont="1" applyBorder="1" applyAlignment="1">
      <alignment horizontal="right" vertical="center"/>
    </xf>
    <xf numFmtId="185" fontId="17" fillId="0" borderId="19" xfId="0" applyNumberFormat="1" applyFont="1" applyBorder="1" applyAlignment="1">
      <alignment horizontal="right" vertical="center"/>
    </xf>
    <xf numFmtId="185" fontId="17" fillId="0" borderId="16" xfId="0" applyNumberFormat="1" applyFont="1" applyBorder="1" applyAlignment="1">
      <alignment horizontal="right" vertical="center"/>
    </xf>
    <xf numFmtId="184" fontId="17" fillId="0" borderId="16" xfId="0" applyNumberFormat="1" applyFont="1" applyBorder="1" applyAlignment="1">
      <alignment horizontal="right" vertical="center"/>
    </xf>
    <xf numFmtId="209" fontId="17" fillId="0" borderId="30" xfId="0" applyNumberFormat="1" applyFont="1" applyBorder="1" applyAlignment="1">
      <alignment vertical="center"/>
    </xf>
    <xf numFmtId="0" fontId="13" fillId="0" borderId="31" xfId="0" applyFont="1" applyBorder="1" applyAlignment="1">
      <alignment/>
    </xf>
    <xf numFmtId="0" fontId="2" fillId="0" borderId="0" xfId="0" applyFont="1" applyBorder="1" applyAlignment="1">
      <alignment horizontal="left"/>
    </xf>
    <xf numFmtId="0" fontId="8" fillId="0" borderId="32" xfId="0" applyFont="1" applyBorder="1" applyAlignment="1">
      <alignment horizontal="center" vertical="center" wrapText="1"/>
    </xf>
    <xf numFmtId="0" fontId="18" fillId="0" borderId="3"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181" fontId="20" fillId="0" borderId="37" xfId="0" applyNumberFormat="1" applyFont="1" applyBorder="1" applyAlignment="1">
      <alignment horizontal="right" vertical="center"/>
    </xf>
    <xf numFmtId="181" fontId="21" fillId="0" borderId="38" xfId="0" applyNumberFormat="1" applyFont="1" applyBorder="1" applyAlignment="1">
      <alignment horizontal="right" vertical="center"/>
    </xf>
    <xf numFmtId="181" fontId="22" fillId="0" borderId="38" xfId="0" applyNumberFormat="1" applyFont="1" applyBorder="1" applyAlignment="1">
      <alignment horizontal="right" vertical="center"/>
    </xf>
    <xf numFmtId="181" fontId="20" fillId="0" borderId="38" xfId="0" applyNumberFormat="1" applyFont="1" applyBorder="1" applyAlignment="1">
      <alignment horizontal="right" vertical="center"/>
    </xf>
    <xf numFmtId="181" fontId="22" fillId="0" borderId="39" xfId="0" applyNumberFormat="1" applyFont="1" applyBorder="1" applyAlignment="1">
      <alignment horizontal="right" vertical="center"/>
    </xf>
    <xf numFmtId="181" fontId="22" fillId="0" borderId="40" xfId="0" applyNumberFormat="1" applyFont="1" applyBorder="1" applyAlignment="1">
      <alignment horizontal="right" vertical="center"/>
    </xf>
    <xf numFmtId="181" fontId="20" fillId="0" borderId="41" xfId="0" applyNumberFormat="1" applyFont="1" applyBorder="1" applyAlignment="1">
      <alignment horizontal="right" vertical="center"/>
    </xf>
    <xf numFmtId="181" fontId="21" fillId="0" borderId="42" xfId="0" applyNumberFormat="1" applyFont="1" applyBorder="1" applyAlignment="1">
      <alignment horizontal="right" vertical="center"/>
    </xf>
    <xf numFmtId="181" fontId="22" fillId="0" borderId="42" xfId="0" applyNumberFormat="1" applyFont="1" applyBorder="1" applyAlignment="1">
      <alignment horizontal="right" vertical="center"/>
    </xf>
    <xf numFmtId="181" fontId="20" fillId="0" borderId="42" xfId="0" applyNumberFormat="1" applyFont="1" applyBorder="1" applyAlignment="1">
      <alignment horizontal="right" vertical="center"/>
    </xf>
    <xf numFmtId="181" fontId="23" fillId="0" borderId="42" xfId="0" applyNumberFormat="1" applyFont="1" applyBorder="1" applyAlignment="1">
      <alignment vertical="center"/>
    </xf>
    <xf numFmtId="181" fontId="24" fillId="0" borderId="43" xfId="0" applyNumberFormat="1" applyFont="1" applyBorder="1" applyAlignment="1">
      <alignment vertical="center"/>
    </xf>
    <xf numFmtId="0" fontId="8" fillId="0" borderId="0" xfId="0" applyFont="1" applyBorder="1" applyAlignment="1">
      <alignment horizontal="center" vertical="center" wrapText="1"/>
    </xf>
    <xf numFmtId="191" fontId="20" fillId="0" borderId="44" xfId="0" applyNumberFormat="1" applyFont="1" applyBorder="1" applyAlignment="1">
      <alignment horizontal="right" vertical="center"/>
    </xf>
    <xf numFmtId="191" fontId="21" fillId="0" borderId="19" xfId="0" applyNumberFormat="1" applyFont="1" applyBorder="1" applyAlignment="1">
      <alignment horizontal="right" vertical="center"/>
    </xf>
    <xf numFmtId="191" fontId="22" fillId="0" borderId="19" xfId="0" applyNumberFormat="1" applyFont="1" applyBorder="1" applyAlignment="1">
      <alignment horizontal="right" vertical="center"/>
    </xf>
    <xf numFmtId="191" fontId="20" fillId="0" borderId="19" xfId="0" applyNumberFormat="1" applyFont="1" applyBorder="1" applyAlignment="1">
      <alignment horizontal="right" vertical="center"/>
    </xf>
    <xf numFmtId="191" fontId="22" fillId="0" borderId="45" xfId="0" applyNumberFormat="1" applyFont="1" applyBorder="1" applyAlignment="1">
      <alignment horizontal="right" vertical="center"/>
    </xf>
    <xf numFmtId="191" fontId="22" fillId="0" borderId="46" xfId="0" applyNumberFormat="1" applyFont="1" applyBorder="1" applyAlignment="1">
      <alignment horizontal="right" vertical="center"/>
    </xf>
    <xf numFmtId="0" fontId="0" fillId="0" borderId="47" xfId="0" applyBorder="1" applyAlignment="1">
      <alignment/>
    </xf>
    <xf numFmtId="0" fontId="0" fillId="0" borderId="48" xfId="0" applyBorder="1" applyAlignment="1">
      <alignment/>
    </xf>
    <xf numFmtId="185" fontId="20" fillId="0" borderId="49" xfId="0" applyNumberFormat="1" applyFont="1" applyBorder="1" applyAlignment="1">
      <alignment horizontal="right" vertical="center"/>
    </xf>
    <xf numFmtId="185" fontId="21" fillId="0" borderId="50" xfId="0" applyNumberFormat="1" applyFont="1" applyBorder="1" applyAlignment="1">
      <alignment horizontal="right" vertical="center"/>
    </xf>
    <xf numFmtId="185" fontId="22" fillId="0" borderId="50" xfId="0" applyNumberFormat="1" applyFont="1" applyBorder="1" applyAlignment="1">
      <alignment horizontal="right" vertical="center"/>
    </xf>
    <xf numFmtId="184" fontId="20" fillId="0" borderId="50" xfId="0" applyNumberFormat="1" applyFont="1" applyBorder="1" applyAlignment="1">
      <alignment horizontal="right" vertical="center"/>
    </xf>
    <xf numFmtId="184" fontId="21" fillId="0" borderId="50" xfId="0" applyNumberFormat="1" applyFont="1" applyBorder="1" applyAlignment="1">
      <alignment horizontal="right" vertical="center"/>
    </xf>
    <xf numFmtId="184" fontId="22" fillId="0" borderId="50" xfId="0" applyNumberFormat="1" applyFont="1" applyBorder="1" applyAlignment="1">
      <alignment horizontal="right" vertical="center"/>
    </xf>
    <xf numFmtId="185" fontId="20" fillId="0" borderId="50" xfId="0" applyNumberFormat="1" applyFont="1" applyBorder="1" applyAlignment="1">
      <alignment horizontal="right" vertical="center"/>
    </xf>
    <xf numFmtId="184" fontId="22" fillId="0" borderId="51" xfId="0" applyNumberFormat="1" applyFont="1" applyBorder="1" applyAlignment="1">
      <alignment horizontal="right" vertical="center"/>
    </xf>
    <xf numFmtId="184" fontId="20" fillId="0" borderId="49" xfId="0" applyNumberFormat="1" applyFont="1" applyBorder="1" applyAlignment="1">
      <alignment horizontal="right" vertical="center"/>
    </xf>
    <xf numFmtId="184" fontId="20" fillId="0" borderId="52" xfId="0" applyNumberFormat="1" applyFont="1" applyBorder="1" applyAlignment="1">
      <alignment horizontal="right" vertical="center"/>
    </xf>
    <xf numFmtId="185" fontId="22" fillId="0" borderId="51" xfId="0" applyNumberFormat="1" applyFont="1" applyBorder="1" applyAlignment="1">
      <alignment horizontal="right" vertical="center"/>
    </xf>
    <xf numFmtId="0" fontId="0" fillId="2" borderId="53" xfId="0" applyFill="1" applyBorder="1" applyAlignment="1">
      <alignment/>
    </xf>
    <xf numFmtId="0" fontId="0" fillId="2" borderId="45" xfId="0" applyFill="1" applyBorder="1" applyAlignment="1">
      <alignment/>
    </xf>
    <xf numFmtId="0" fontId="8" fillId="0" borderId="54" xfId="0" applyFont="1" applyBorder="1" applyAlignment="1">
      <alignment horizontal="center" vertical="center" wrapText="1"/>
    </xf>
    <xf numFmtId="181" fontId="20" fillId="0" borderId="55" xfId="0" applyNumberFormat="1" applyFont="1" applyBorder="1" applyAlignment="1">
      <alignment horizontal="right" vertical="center"/>
    </xf>
    <xf numFmtId="181" fontId="21" fillId="0" borderId="56" xfId="0" applyNumberFormat="1" applyFont="1" applyBorder="1" applyAlignment="1">
      <alignment horizontal="right" vertical="center"/>
    </xf>
    <xf numFmtId="181" fontId="22" fillId="0" borderId="56" xfId="0" applyNumberFormat="1" applyFont="1" applyBorder="1" applyAlignment="1">
      <alignment horizontal="right" vertical="center"/>
    </xf>
    <xf numFmtId="181" fontId="20" fillId="0" borderId="56" xfId="0" applyNumberFormat="1" applyFont="1" applyBorder="1" applyAlignment="1">
      <alignment horizontal="right" vertical="center"/>
    </xf>
    <xf numFmtId="181" fontId="22" fillId="0" borderId="57" xfId="0" applyNumberFormat="1" applyFont="1" applyBorder="1" applyAlignment="1">
      <alignment horizontal="right" vertical="center"/>
    </xf>
    <xf numFmtId="181" fontId="22" fillId="0" borderId="58" xfId="0" applyNumberFormat="1" applyFont="1" applyBorder="1" applyAlignment="1">
      <alignment horizontal="right" vertical="center"/>
    </xf>
    <xf numFmtId="181" fontId="20" fillId="0" borderId="59" xfId="0" applyNumberFormat="1" applyFont="1" applyBorder="1" applyAlignment="1">
      <alignment horizontal="right" vertical="center"/>
    </xf>
    <xf numFmtId="181" fontId="21" fillId="0" borderId="60" xfId="0" applyNumberFormat="1" applyFont="1" applyBorder="1" applyAlignment="1">
      <alignment horizontal="right" vertical="center"/>
    </xf>
    <xf numFmtId="181" fontId="22" fillId="0" borderId="60" xfId="0" applyNumberFormat="1" applyFont="1" applyBorder="1" applyAlignment="1">
      <alignment horizontal="right" vertical="center"/>
    </xf>
    <xf numFmtId="181" fontId="20" fillId="0" borderId="60" xfId="0" applyNumberFormat="1" applyFont="1" applyBorder="1" applyAlignment="1">
      <alignment horizontal="right" vertical="center"/>
    </xf>
    <xf numFmtId="181" fontId="23" fillId="0" borderId="60" xfId="0" applyNumberFormat="1" applyFont="1" applyBorder="1" applyAlignment="1">
      <alignment vertical="center"/>
    </xf>
    <xf numFmtId="181" fontId="24" fillId="0" borderId="61" xfId="0" applyNumberFormat="1" applyFont="1" applyBorder="1" applyAlignment="1">
      <alignment vertical="center"/>
    </xf>
    <xf numFmtId="0" fontId="0" fillId="0" borderId="53" xfId="0" applyBorder="1" applyAlignment="1">
      <alignment/>
    </xf>
    <xf numFmtId="0" fontId="0" fillId="0" borderId="45" xfId="0" applyBorder="1" applyAlignment="1">
      <alignment/>
    </xf>
    <xf numFmtId="185" fontId="20" fillId="0" borderId="62" xfId="0" applyNumberFormat="1" applyFont="1" applyBorder="1" applyAlignment="1">
      <alignment horizontal="right" vertical="center"/>
    </xf>
    <xf numFmtId="185" fontId="21" fillId="0" borderId="63" xfId="0" applyNumberFormat="1" applyFont="1" applyBorder="1" applyAlignment="1">
      <alignment horizontal="right" vertical="center"/>
    </xf>
    <xf numFmtId="185" fontId="22" fillId="0" borderId="63" xfId="0" applyNumberFormat="1" applyFont="1" applyBorder="1" applyAlignment="1">
      <alignment horizontal="right" vertical="center"/>
    </xf>
    <xf numFmtId="184" fontId="20" fillId="0" borderId="63" xfId="0" applyNumberFormat="1" applyFont="1" applyBorder="1" applyAlignment="1">
      <alignment horizontal="right" vertical="center"/>
    </xf>
    <xf numFmtId="184" fontId="21" fillId="0" borderId="63" xfId="0" applyNumberFormat="1" applyFont="1" applyBorder="1" applyAlignment="1">
      <alignment horizontal="right" vertical="center"/>
    </xf>
    <xf numFmtId="184" fontId="22" fillId="0" borderId="63" xfId="0" applyNumberFormat="1" applyFont="1" applyBorder="1" applyAlignment="1">
      <alignment horizontal="right" vertical="center"/>
    </xf>
    <xf numFmtId="185" fontId="20" fillId="0" borderId="63" xfId="0" applyNumberFormat="1" applyFont="1" applyBorder="1" applyAlignment="1">
      <alignment horizontal="right" vertical="center"/>
    </xf>
    <xf numFmtId="184" fontId="22" fillId="0" borderId="64" xfId="0" applyNumberFormat="1" applyFont="1" applyBorder="1" applyAlignment="1">
      <alignment horizontal="right" vertical="center"/>
    </xf>
    <xf numFmtId="184" fontId="20" fillId="0" borderId="62" xfId="0" applyNumberFormat="1" applyFont="1" applyBorder="1" applyAlignment="1">
      <alignment horizontal="right" vertical="center"/>
    </xf>
    <xf numFmtId="184" fontId="20" fillId="0" borderId="65" xfId="0" applyNumberFormat="1" applyFont="1" applyBorder="1" applyAlignment="1">
      <alignment horizontal="right" vertical="center"/>
    </xf>
    <xf numFmtId="185" fontId="22" fillId="0" borderId="64" xfId="0" applyNumberFormat="1" applyFont="1" applyBorder="1" applyAlignment="1">
      <alignment horizontal="right" vertical="center"/>
    </xf>
    <xf numFmtId="0" fontId="8" fillId="0" borderId="66" xfId="0" applyFont="1" applyBorder="1" applyAlignment="1">
      <alignment horizontal="center" vertical="center" wrapText="1"/>
    </xf>
    <xf numFmtId="181" fontId="20" fillId="0" borderId="67" xfId="0" applyNumberFormat="1" applyFont="1" applyBorder="1" applyAlignment="1">
      <alignment horizontal="right" vertical="center"/>
    </xf>
    <xf numFmtId="181" fontId="21" fillId="0" borderId="68" xfId="0" applyNumberFormat="1" applyFont="1" applyBorder="1" applyAlignment="1">
      <alignment horizontal="right" vertical="center"/>
    </xf>
    <xf numFmtId="181" fontId="22" fillId="0" borderId="68" xfId="0" applyNumberFormat="1" applyFont="1" applyBorder="1" applyAlignment="1">
      <alignment horizontal="right" vertical="center"/>
    </xf>
    <xf numFmtId="181" fontId="20" fillId="0" borderId="68" xfId="0" applyNumberFormat="1" applyFont="1" applyBorder="1" applyAlignment="1">
      <alignment horizontal="right" vertical="center"/>
    </xf>
    <xf numFmtId="181" fontId="22" fillId="0" borderId="69" xfId="0" applyNumberFormat="1" applyFont="1" applyBorder="1" applyAlignment="1">
      <alignment horizontal="right" vertical="center"/>
    </xf>
    <xf numFmtId="181" fontId="22" fillId="0" borderId="70" xfId="0" applyNumberFormat="1" applyFont="1" applyBorder="1" applyAlignment="1">
      <alignment horizontal="right" vertical="center"/>
    </xf>
    <xf numFmtId="181" fontId="20" fillId="0" borderId="66" xfId="0" applyNumberFormat="1" applyFont="1" applyBorder="1" applyAlignment="1">
      <alignment horizontal="right" vertical="center"/>
    </xf>
    <xf numFmtId="181" fontId="21" fillId="0" borderId="71" xfId="0" applyNumberFormat="1" applyFont="1" applyBorder="1" applyAlignment="1">
      <alignment horizontal="right" vertical="center"/>
    </xf>
    <xf numFmtId="181" fontId="22" fillId="0" borderId="71" xfId="0" applyNumberFormat="1" applyFont="1" applyBorder="1" applyAlignment="1">
      <alignment horizontal="right" vertical="center"/>
    </xf>
    <xf numFmtId="181" fontId="20" fillId="0" borderId="71" xfId="0" applyNumberFormat="1" applyFont="1" applyBorder="1" applyAlignment="1">
      <alignment horizontal="right" vertical="center"/>
    </xf>
    <xf numFmtId="181" fontId="23" fillId="0" borderId="71" xfId="0" applyNumberFormat="1" applyFont="1" applyBorder="1" applyAlignment="1">
      <alignment vertical="center"/>
    </xf>
    <xf numFmtId="181" fontId="24" fillId="0" borderId="72" xfId="0" applyNumberFormat="1" applyFont="1" applyBorder="1" applyAlignment="1">
      <alignment vertical="center"/>
    </xf>
    <xf numFmtId="185" fontId="20" fillId="0" borderId="73" xfId="0" applyNumberFormat="1" applyFont="1" applyBorder="1" applyAlignment="1">
      <alignment horizontal="right" vertical="center"/>
    </xf>
    <xf numFmtId="185" fontId="21" fillId="0" borderId="74" xfId="0" applyNumberFormat="1" applyFont="1" applyBorder="1" applyAlignment="1">
      <alignment horizontal="right" vertical="center"/>
    </xf>
    <xf numFmtId="185" fontId="22" fillId="0" borderId="74" xfId="0" applyNumberFormat="1" applyFont="1" applyBorder="1" applyAlignment="1">
      <alignment horizontal="right" vertical="center"/>
    </xf>
    <xf numFmtId="184" fontId="20" fillId="0" borderId="74" xfId="0" applyNumberFormat="1" applyFont="1" applyBorder="1" applyAlignment="1">
      <alignment horizontal="right" vertical="center"/>
    </xf>
    <xf numFmtId="184" fontId="21" fillId="0" borderId="74" xfId="0" applyNumberFormat="1" applyFont="1" applyBorder="1" applyAlignment="1">
      <alignment horizontal="right" vertical="center"/>
    </xf>
    <xf numFmtId="184" fontId="22" fillId="0" borderId="74" xfId="0" applyNumberFormat="1" applyFont="1" applyBorder="1" applyAlignment="1">
      <alignment horizontal="right" vertical="center"/>
    </xf>
    <xf numFmtId="185" fontId="20" fillId="0" borderId="74" xfId="0" applyNumberFormat="1" applyFont="1" applyBorder="1" applyAlignment="1">
      <alignment horizontal="right" vertical="center"/>
    </xf>
    <xf numFmtId="184" fontId="22" fillId="0" borderId="75" xfId="0" applyNumberFormat="1" applyFont="1" applyBorder="1" applyAlignment="1">
      <alignment horizontal="right" vertical="center"/>
    </xf>
    <xf numFmtId="184" fontId="20" fillId="0" borderId="73" xfId="0" applyNumberFormat="1" applyFont="1" applyBorder="1" applyAlignment="1">
      <alignment horizontal="right" vertical="center"/>
    </xf>
    <xf numFmtId="184" fontId="20" fillId="0" borderId="76" xfId="0" applyNumberFormat="1" applyFont="1" applyBorder="1" applyAlignment="1">
      <alignment horizontal="right" vertical="center"/>
    </xf>
    <xf numFmtId="185" fontId="22" fillId="0" borderId="75" xfId="0" applyNumberFormat="1" applyFont="1" applyBorder="1" applyAlignment="1">
      <alignment horizontal="right" vertical="center"/>
    </xf>
    <xf numFmtId="0" fontId="8" fillId="0" borderId="41" xfId="0" applyFont="1" applyBorder="1" applyAlignment="1">
      <alignment horizontal="center" vertical="center" wrapText="1"/>
    </xf>
    <xf numFmtId="185" fontId="20" fillId="0" borderId="77" xfId="0" applyNumberFormat="1" applyFont="1" applyBorder="1" applyAlignment="1">
      <alignment horizontal="right" vertical="center"/>
    </xf>
    <xf numFmtId="185" fontId="21" fillId="0" borderId="78" xfId="0" applyNumberFormat="1" applyFont="1" applyBorder="1" applyAlignment="1">
      <alignment horizontal="right" vertical="center"/>
    </xf>
    <xf numFmtId="185" fontId="22" fillId="0" borderId="78" xfId="0" applyNumberFormat="1" applyFont="1" applyBorder="1" applyAlignment="1">
      <alignment horizontal="right" vertical="center"/>
    </xf>
    <xf numFmtId="184" fontId="20" fillId="0" borderId="78" xfId="0" applyNumberFormat="1" applyFont="1" applyBorder="1" applyAlignment="1">
      <alignment horizontal="right" vertical="center"/>
    </xf>
    <xf numFmtId="184" fontId="21" fillId="0" borderId="78" xfId="0" applyNumberFormat="1" applyFont="1" applyBorder="1" applyAlignment="1">
      <alignment horizontal="right" vertical="center"/>
    </xf>
    <xf numFmtId="184" fontId="22" fillId="0" borderId="78" xfId="0" applyNumberFormat="1" applyFont="1" applyBorder="1" applyAlignment="1">
      <alignment horizontal="right" vertical="center"/>
    </xf>
    <xf numFmtId="185" fontId="20" fillId="0" borderId="78" xfId="0" applyNumberFormat="1" applyFont="1" applyBorder="1" applyAlignment="1">
      <alignment horizontal="right" vertical="center"/>
    </xf>
    <xf numFmtId="184" fontId="22" fillId="0" borderId="79" xfId="0" applyNumberFormat="1" applyFont="1" applyBorder="1" applyAlignment="1">
      <alignment horizontal="right" vertical="center"/>
    </xf>
    <xf numFmtId="184" fontId="20" fillId="0" borderId="77" xfId="0" applyNumberFormat="1" applyFont="1" applyBorder="1" applyAlignment="1">
      <alignment horizontal="right" vertical="center"/>
    </xf>
    <xf numFmtId="184" fontId="20" fillId="0" borderId="80" xfId="0" applyNumberFormat="1" applyFont="1" applyBorder="1" applyAlignment="1">
      <alignment horizontal="right" vertical="center"/>
    </xf>
    <xf numFmtId="185" fontId="22" fillId="0" borderId="79" xfId="0" applyNumberFormat="1" applyFont="1" applyBorder="1" applyAlignment="1">
      <alignment horizontal="right" vertical="center"/>
    </xf>
    <xf numFmtId="0" fontId="0" fillId="2" borderId="81" xfId="0" applyFill="1" applyBorder="1" applyAlignment="1">
      <alignment/>
    </xf>
    <xf numFmtId="0" fontId="0" fillId="2" borderId="82" xfId="0" applyFill="1" applyBorder="1" applyAlignment="1">
      <alignment/>
    </xf>
    <xf numFmtId="0" fontId="25" fillId="0" borderId="0" xfId="0" applyFont="1" applyAlignment="1">
      <alignment/>
    </xf>
    <xf numFmtId="0" fontId="19" fillId="0" borderId="83" xfId="0" applyFont="1" applyBorder="1" applyAlignment="1">
      <alignment horizontal="center" vertical="center" wrapText="1"/>
    </xf>
    <xf numFmtId="0" fontId="8" fillId="0" borderId="84" xfId="0" applyFont="1" applyBorder="1" applyAlignment="1">
      <alignment horizontal="center" vertical="center" wrapText="1"/>
    </xf>
    <xf numFmtId="181" fontId="22" fillId="0" borderId="41" xfId="0" applyNumberFormat="1" applyFont="1" applyBorder="1" applyAlignment="1">
      <alignment horizontal="right" vertical="center"/>
    </xf>
    <xf numFmtId="0" fontId="8" fillId="0" borderId="19" xfId="0" applyFont="1" applyBorder="1" applyAlignment="1">
      <alignment horizontal="center" vertical="center" wrapText="1"/>
    </xf>
    <xf numFmtId="191" fontId="22" fillId="0" borderId="0" xfId="0" applyNumberFormat="1" applyFont="1" applyBorder="1" applyAlignment="1">
      <alignment horizontal="right" vertical="center"/>
    </xf>
    <xf numFmtId="185" fontId="22" fillId="0" borderId="85" xfId="0" applyNumberFormat="1" applyFont="1" applyBorder="1" applyAlignment="1">
      <alignment horizontal="right" vertical="center"/>
    </xf>
    <xf numFmtId="0" fontId="8" fillId="0" borderId="86" xfId="0" applyFont="1" applyBorder="1" applyAlignment="1">
      <alignment horizontal="center" vertical="center" wrapText="1"/>
    </xf>
    <xf numFmtId="181" fontId="22" fillId="0" borderId="59" xfId="0" applyNumberFormat="1" applyFont="1" applyBorder="1" applyAlignment="1">
      <alignment horizontal="right" vertical="center"/>
    </xf>
    <xf numFmtId="185" fontId="22" fillId="0" borderId="87" xfId="0" applyNumberFormat="1" applyFont="1" applyBorder="1" applyAlignment="1">
      <alignment horizontal="right" vertical="center"/>
    </xf>
    <xf numFmtId="0" fontId="8" fillId="0" borderId="68" xfId="0" applyFont="1" applyBorder="1" applyAlignment="1">
      <alignment horizontal="center" vertical="center" wrapText="1"/>
    </xf>
    <xf numFmtId="181" fontId="22" fillId="0" borderId="66" xfId="0" applyNumberFormat="1" applyFont="1" applyBorder="1" applyAlignment="1">
      <alignment horizontal="right" vertical="center"/>
    </xf>
    <xf numFmtId="185" fontId="22" fillId="0" borderId="88" xfId="0" applyNumberFormat="1" applyFont="1" applyBorder="1" applyAlignment="1">
      <alignment horizontal="right" vertical="center"/>
    </xf>
    <xf numFmtId="0" fontId="8" fillId="0" borderId="38" xfId="0" applyFont="1" applyBorder="1" applyAlignment="1">
      <alignment horizontal="center" vertical="center" wrapText="1"/>
    </xf>
    <xf numFmtId="185" fontId="22" fillId="0" borderId="89" xfId="0" applyNumberFormat="1" applyFont="1" applyBorder="1" applyAlignment="1">
      <alignment horizontal="right" vertical="center"/>
    </xf>
    <xf numFmtId="0" fontId="26" fillId="0" borderId="0" xfId="0" applyFont="1" applyAlignment="1">
      <alignment/>
    </xf>
    <xf numFmtId="0" fontId="0" fillId="0" borderId="2" xfId="0" applyBorder="1" applyAlignment="1">
      <alignment/>
    </xf>
    <xf numFmtId="209" fontId="0" fillId="0" borderId="2" xfId="0" applyNumberFormat="1" applyBorder="1" applyAlignment="1">
      <alignment/>
    </xf>
    <xf numFmtId="176" fontId="0" fillId="0" borderId="2" xfId="0" applyNumberFormat="1" applyBorder="1" applyAlignment="1">
      <alignment/>
    </xf>
    <xf numFmtId="186" fontId="0" fillId="0" borderId="2" xfId="0" applyNumberFormat="1" applyBorder="1" applyAlignment="1">
      <alignment/>
    </xf>
    <xf numFmtId="0" fontId="17" fillId="0" borderId="2" xfId="0" applyFont="1" applyBorder="1" applyAlignment="1">
      <alignment horizontal="center"/>
    </xf>
    <xf numFmtId="0" fontId="27" fillId="0" borderId="8" xfId="0" applyFont="1" applyBorder="1" applyAlignment="1">
      <alignment horizontal="center" vertical="center"/>
    </xf>
    <xf numFmtId="0" fontId="28" fillId="0" borderId="24" xfId="0" applyFont="1" applyBorder="1" applyAlignment="1">
      <alignment horizontal="center" vertical="center"/>
    </xf>
    <xf numFmtId="181" fontId="17" fillId="3" borderId="2" xfId="0" applyNumberFormat="1" applyFont="1" applyFill="1" applyBorder="1" applyAlignment="1">
      <alignment/>
    </xf>
    <xf numFmtId="185" fontId="27" fillId="0" borderId="10" xfId="0" applyNumberFormat="1" applyFont="1" applyFill="1" applyBorder="1" applyAlignment="1">
      <alignment/>
    </xf>
    <xf numFmtId="185" fontId="28" fillId="0" borderId="25" xfId="0" applyNumberFormat="1" applyFont="1" applyFill="1" applyBorder="1" applyAlignment="1">
      <alignment/>
    </xf>
    <xf numFmtId="193" fontId="27" fillId="0" borderId="90" xfId="0" applyNumberFormat="1" applyFont="1" applyBorder="1" applyAlignment="1">
      <alignment vertical="center"/>
    </xf>
    <xf numFmtId="193" fontId="28" fillId="0" borderId="91" xfId="0" applyNumberFormat="1" applyFont="1" applyBorder="1" applyAlignment="1">
      <alignment vertical="center"/>
    </xf>
    <xf numFmtId="0" fontId="24" fillId="0" borderId="0" xfId="0" applyFont="1" applyAlignment="1">
      <alignment/>
    </xf>
    <xf numFmtId="0" fontId="17" fillId="0" borderId="0" xfId="0" applyFont="1" applyAlignment="1">
      <alignment/>
    </xf>
    <xf numFmtId="0" fontId="17" fillId="0" borderId="0" xfId="0" applyFont="1" applyAlignment="1">
      <alignment horizontal="right"/>
    </xf>
    <xf numFmtId="0" fontId="13" fillId="0" borderId="0" xfId="0" applyFont="1" applyAlignment="1">
      <alignment/>
    </xf>
    <xf numFmtId="193" fontId="27" fillId="0" borderId="92" xfId="0" applyNumberFormat="1" applyFont="1" applyBorder="1" applyAlignment="1">
      <alignment vertical="center"/>
    </xf>
    <xf numFmtId="193" fontId="28" fillId="0" borderId="31" xfId="0" applyNumberFormat="1" applyFont="1" applyBorder="1" applyAlignment="1">
      <alignment vertical="center"/>
    </xf>
    <xf numFmtId="0" fontId="17" fillId="0" borderId="10" xfId="0" applyFont="1" applyBorder="1" applyAlignment="1">
      <alignment horizontal="center"/>
    </xf>
    <xf numFmtId="188" fontId="17" fillId="0" borderId="1" xfId="0" applyNumberFormat="1" applyFont="1" applyBorder="1" applyAlignment="1">
      <alignment/>
    </xf>
    <xf numFmtId="188" fontId="17" fillId="0" borderId="8" xfId="0" applyNumberFormat="1" applyFont="1" applyBorder="1" applyAlignment="1">
      <alignment/>
    </xf>
    <xf numFmtId="188" fontId="17" fillId="0" borderId="24" xfId="0" applyNumberFormat="1" applyFont="1" applyBorder="1" applyAlignment="1">
      <alignment/>
    </xf>
    <xf numFmtId="188" fontId="17" fillId="0" borderId="35" xfId="0" applyNumberFormat="1" applyFont="1" applyBorder="1" applyAlignment="1">
      <alignment/>
    </xf>
    <xf numFmtId="188" fontId="17" fillId="0" borderId="93" xfId="0" applyNumberFormat="1" applyFont="1" applyBorder="1" applyAlignment="1">
      <alignment/>
    </xf>
    <xf numFmtId="188" fontId="17" fillId="0" borderId="2" xfId="0" applyNumberFormat="1" applyFont="1" applyBorder="1" applyAlignment="1">
      <alignment/>
    </xf>
    <xf numFmtId="188" fontId="17" fillId="0" borderId="94" xfId="0" applyNumberFormat="1" applyFont="1" applyBorder="1" applyAlignment="1">
      <alignment/>
    </xf>
    <xf numFmtId="188" fontId="17" fillId="0" borderId="32" xfId="0" applyNumberFormat="1" applyFont="1" applyBorder="1" applyAlignment="1">
      <alignment/>
    </xf>
    <xf numFmtId="188" fontId="17" fillId="0" borderId="3" xfId="0" applyNumberFormat="1" applyFont="1" applyBorder="1" applyAlignment="1">
      <alignment/>
    </xf>
    <xf numFmtId="188" fontId="17" fillId="0" borderId="33" xfId="0" applyNumberFormat="1" applyFont="1" applyBorder="1" applyAlignment="1">
      <alignment/>
    </xf>
    <xf numFmtId="188" fontId="17" fillId="0" borderId="0" xfId="0" applyNumberFormat="1" applyFont="1" applyBorder="1" applyAlignment="1">
      <alignment/>
    </xf>
    <xf numFmtId="188" fontId="17" fillId="0" borderId="95" xfId="0" applyNumberFormat="1" applyFont="1" applyBorder="1" applyAlignment="1">
      <alignment/>
    </xf>
    <xf numFmtId="0" fontId="30" fillId="0" borderId="0" xfId="0" applyFont="1" applyAlignment="1">
      <alignment/>
    </xf>
    <xf numFmtId="0" fontId="31" fillId="0" borderId="0" xfId="0" applyFont="1" applyAlignment="1">
      <alignment/>
    </xf>
    <xf numFmtId="190" fontId="16" fillId="0" borderId="96" xfId="0" applyNumberFormat="1" applyFont="1" applyBorder="1" applyAlignment="1">
      <alignment horizontal="right" vertical="center"/>
    </xf>
    <xf numFmtId="190" fontId="15" fillId="0" borderId="97" xfId="0" applyNumberFormat="1" applyFont="1" applyBorder="1" applyAlignment="1">
      <alignment horizontal="right" vertical="center"/>
    </xf>
    <xf numFmtId="190" fontId="17" fillId="0" borderId="14" xfId="0" applyNumberFormat="1" applyFont="1" applyBorder="1" applyAlignment="1">
      <alignment horizontal="right" vertical="center"/>
    </xf>
    <xf numFmtId="190" fontId="17" fillId="0" borderId="18" xfId="0" applyNumberFormat="1" applyFont="1" applyBorder="1" applyAlignment="1">
      <alignment horizontal="right" vertical="center"/>
    </xf>
    <xf numFmtId="190" fontId="17" fillId="0" borderId="21" xfId="0" applyNumberFormat="1" applyFont="1" applyBorder="1" applyAlignment="1">
      <alignment horizontal="right" vertical="center"/>
    </xf>
    <xf numFmtId="226" fontId="17" fillId="0" borderId="97" xfId="0" applyNumberFormat="1" applyFont="1" applyBorder="1" applyAlignment="1">
      <alignment horizontal="right" vertical="center"/>
    </xf>
    <xf numFmtId="226" fontId="17" fillId="0" borderId="26" xfId="0" applyNumberFormat="1" applyFont="1" applyBorder="1" applyAlignment="1">
      <alignment horizontal="right" vertical="center"/>
    </xf>
    <xf numFmtId="226" fontId="17" fillId="0" borderId="18" xfId="0" applyNumberFormat="1" applyFont="1" applyBorder="1" applyAlignment="1">
      <alignment horizontal="right" vertical="center"/>
    </xf>
    <xf numFmtId="0" fontId="67" fillId="0" borderId="98" xfId="0" applyFont="1" applyBorder="1" applyAlignment="1">
      <alignment horizontal="center" vertical="center" wrapText="1"/>
    </xf>
    <xf numFmtId="0" fontId="67" fillId="0" borderId="99" xfId="0" applyFont="1" applyBorder="1" applyAlignment="1">
      <alignment horizontal="center" vertical="center" wrapText="1"/>
    </xf>
    <xf numFmtId="0" fontId="67" fillId="0" borderId="92" xfId="0" applyFont="1" applyBorder="1" applyAlignment="1">
      <alignment horizontal="center" vertical="center" wrapText="1"/>
    </xf>
    <xf numFmtId="0" fontId="67" fillId="0" borderId="100" xfId="0" applyFont="1" applyBorder="1" applyAlignment="1">
      <alignment horizontal="center" vertical="center" wrapText="1"/>
    </xf>
    <xf numFmtId="0" fontId="67" fillId="0" borderId="101" xfId="0" applyFont="1" applyBorder="1" applyAlignment="1">
      <alignment horizontal="center" vertical="center" wrapText="1"/>
    </xf>
    <xf numFmtId="0" fontId="68" fillId="0" borderId="16" xfId="0" applyFont="1" applyBorder="1" applyAlignment="1">
      <alignment horizontal="center" vertical="center" wrapText="1"/>
    </xf>
    <xf numFmtId="0" fontId="68" fillId="0" borderId="102" xfId="0" applyFont="1" applyBorder="1" applyAlignment="1">
      <alignment horizontal="center" vertical="center" wrapText="1"/>
    </xf>
    <xf numFmtId="181" fontId="17" fillId="0" borderId="103" xfId="0" applyNumberFormat="1" applyFont="1" applyBorder="1" applyAlignment="1">
      <alignment horizontal="right" vertical="center"/>
    </xf>
    <xf numFmtId="181" fontId="17" fillId="0" borderId="104" xfId="0" applyNumberFormat="1" applyFont="1" applyBorder="1" applyAlignment="1">
      <alignment horizontal="right" vertical="center"/>
    </xf>
    <xf numFmtId="179" fontId="17" fillId="0" borderId="104" xfId="0" applyNumberFormat="1" applyFont="1" applyBorder="1" applyAlignment="1">
      <alignment horizontal="right" vertical="center"/>
    </xf>
    <xf numFmtId="190" fontId="17" fillId="0" borderId="104" xfId="0" applyNumberFormat="1" applyFont="1" applyBorder="1" applyAlignment="1">
      <alignment horizontal="right" vertical="center"/>
    </xf>
    <xf numFmtId="179" fontId="17" fillId="0" borderId="105" xfId="0" applyNumberFormat="1" applyFont="1" applyBorder="1" applyAlignment="1">
      <alignment horizontal="right" vertical="center"/>
    </xf>
    <xf numFmtId="179" fontId="17" fillId="0" borderId="102" xfId="0" applyNumberFormat="1" applyFont="1" applyBorder="1" applyAlignment="1">
      <alignment horizontal="right" vertical="center"/>
    </xf>
    <xf numFmtId="179" fontId="17" fillId="0" borderId="106" xfId="0" applyNumberFormat="1" applyFont="1" applyBorder="1" applyAlignment="1">
      <alignment horizontal="right" vertical="center"/>
    </xf>
    <xf numFmtId="185" fontId="17" fillId="0" borderId="107" xfId="0" applyNumberFormat="1" applyFont="1" applyBorder="1" applyAlignment="1">
      <alignment horizontal="right" vertical="center"/>
    </xf>
    <xf numFmtId="209" fontId="17" fillId="0" borderId="108" xfId="0" applyNumberFormat="1" applyFont="1" applyBorder="1" applyAlignment="1">
      <alignment vertical="center"/>
    </xf>
    <xf numFmtId="0" fontId="9" fillId="0" borderId="109" xfId="0" applyFont="1" applyBorder="1" applyAlignment="1">
      <alignment horizontal="center" vertical="center" wrapText="1"/>
    </xf>
    <xf numFmtId="0" fontId="9" fillId="0" borderId="110" xfId="0" applyFont="1" applyBorder="1" applyAlignment="1">
      <alignment horizontal="center" vertical="center" wrapText="1"/>
    </xf>
    <xf numFmtId="185" fontId="17" fillId="0" borderId="111" xfId="0" applyNumberFormat="1" applyFont="1" applyBorder="1" applyAlignment="1">
      <alignment horizontal="right" vertical="center"/>
    </xf>
    <xf numFmtId="226" fontId="17" fillId="0" borderId="111" xfId="0" applyNumberFormat="1" applyFont="1" applyBorder="1" applyAlignment="1">
      <alignment horizontal="right" vertical="center"/>
    </xf>
    <xf numFmtId="185" fontId="17" fillId="0" borderId="112" xfId="0" applyNumberFormat="1" applyFont="1" applyBorder="1" applyAlignment="1">
      <alignment horizontal="right" vertical="center"/>
    </xf>
    <xf numFmtId="185" fontId="17" fillId="0" borderId="113" xfId="0" applyNumberFormat="1" applyFont="1" applyBorder="1" applyAlignment="1">
      <alignment horizontal="right" vertical="center"/>
    </xf>
    <xf numFmtId="184" fontId="17" fillId="0" borderId="113" xfId="0" applyNumberFormat="1" applyFont="1" applyBorder="1" applyAlignment="1">
      <alignment horizontal="right" vertical="center"/>
    </xf>
    <xf numFmtId="185" fontId="17" fillId="0" borderId="114" xfId="0" applyNumberFormat="1" applyFont="1" applyBorder="1" applyAlignment="1">
      <alignment horizontal="right" vertical="center"/>
    </xf>
    <xf numFmtId="226" fontId="17" fillId="0" borderId="114" xfId="0" applyNumberFormat="1" applyFont="1" applyBorder="1" applyAlignment="1">
      <alignment horizontal="right" vertical="center"/>
    </xf>
    <xf numFmtId="185" fontId="17" fillId="0" borderId="115" xfId="0" applyNumberFormat="1" applyFont="1" applyBorder="1" applyAlignment="1">
      <alignment horizontal="right" vertical="center"/>
    </xf>
    <xf numFmtId="185" fontId="17" fillId="0" borderId="116" xfId="0" applyNumberFormat="1" applyFont="1" applyBorder="1" applyAlignment="1">
      <alignment horizontal="right" vertical="center"/>
    </xf>
    <xf numFmtId="184" fontId="17" fillId="0" borderId="116" xfId="0" applyNumberFormat="1" applyFont="1" applyBorder="1" applyAlignment="1">
      <alignment horizontal="right" vertical="center"/>
    </xf>
    <xf numFmtId="226" fontId="17" fillId="0" borderId="107" xfId="0" applyNumberFormat="1" applyFont="1" applyBorder="1" applyAlignment="1">
      <alignment horizontal="right" vertical="center"/>
    </xf>
    <xf numFmtId="185" fontId="17" fillId="0" borderId="117" xfId="0" applyNumberFormat="1" applyFont="1" applyBorder="1" applyAlignment="1">
      <alignment horizontal="right" vertical="center"/>
    </xf>
    <xf numFmtId="185" fontId="17" fillId="0" borderId="118" xfId="0" applyNumberFormat="1" applyFont="1" applyBorder="1" applyAlignment="1">
      <alignment horizontal="right" vertical="center"/>
    </xf>
    <xf numFmtId="184" fontId="17" fillId="0" borderId="119" xfId="0" applyNumberFormat="1" applyFont="1" applyBorder="1" applyAlignment="1">
      <alignment horizontal="right" vertical="center"/>
    </xf>
    <xf numFmtId="179" fontId="17" fillId="0" borderId="120" xfId="0" applyNumberFormat="1" applyFont="1" applyBorder="1" applyAlignment="1">
      <alignment horizontal="right" vertical="center"/>
    </xf>
    <xf numFmtId="0" fontId="9" fillId="0" borderId="121" xfId="0" applyFont="1" applyBorder="1" applyAlignment="1">
      <alignment horizontal="center" vertical="center" wrapText="1"/>
    </xf>
    <xf numFmtId="179" fontId="17" fillId="0" borderId="122" xfId="0" applyNumberFormat="1" applyFont="1" applyBorder="1" applyAlignment="1">
      <alignment horizontal="right" vertical="center"/>
    </xf>
    <xf numFmtId="185" fontId="69" fillId="0" borderId="123" xfId="0" applyNumberFormat="1" applyFont="1" applyBorder="1" applyAlignment="1">
      <alignment horizontal="center" vertical="center" wrapText="1"/>
    </xf>
    <xf numFmtId="185" fontId="69" fillId="0" borderId="124" xfId="0" applyNumberFormat="1" applyFont="1" applyBorder="1" applyAlignment="1">
      <alignment horizontal="center" vertical="center" wrapText="1"/>
    </xf>
    <xf numFmtId="185" fontId="69" fillId="0" borderId="125" xfId="0" applyNumberFormat="1" applyFont="1" applyBorder="1" applyAlignment="1">
      <alignment horizontal="center" vertical="center" wrapText="1"/>
    </xf>
    <xf numFmtId="185" fontId="69" fillId="0" borderId="85" xfId="0" applyNumberFormat="1" applyFont="1" applyBorder="1" applyAlignment="1">
      <alignment horizontal="center" vertical="center" wrapText="1"/>
    </xf>
    <xf numFmtId="185" fontId="69" fillId="0" borderId="50" xfId="0" applyNumberFormat="1" applyFont="1" applyBorder="1" applyAlignment="1">
      <alignment horizontal="center" vertical="center" wrapText="1"/>
    </xf>
    <xf numFmtId="0" fontId="8" fillId="0" borderId="16" xfId="0" applyFont="1" applyBorder="1" applyAlignment="1">
      <alignment horizontal="center" vertical="center" wrapText="1"/>
    </xf>
    <xf numFmtId="185" fontId="69" fillId="0" borderId="126" xfId="0" applyNumberFormat="1" applyFont="1" applyBorder="1" applyAlignment="1">
      <alignment horizontal="center" vertical="center" wrapText="1"/>
    </xf>
    <xf numFmtId="0" fontId="8" fillId="0" borderId="127" xfId="0" applyFont="1" applyBorder="1" applyAlignment="1">
      <alignment horizontal="center" vertical="center" wrapText="1"/>
    </xf>
    <xf numFmtId="0" fontId="8" fillId="0" borderId="109" xfId="0" applyFont="1" applyBorder="1" applyAlignment="1">
      <alignment horizontal="center" vertical="center" wrapText="1"/>
    </xf>
    <xf numFmtId="185" fontId="69" fillId="0" borderId="128" xfId="0" applyNumberFormat="1" applyFont="1" applyBorder="1" applyAlignment="1">
      <alignment horizontal="center" vertical="center" wrapText="1"/>
    </xf>
    <xf numFmtId="185" fontId="69" fillId="0" borderId="129" xfId="0" applyNumberFormat="1" applyFont="1" applyBorder="1" applyAlignment="1">
      <alignment horizontal="center" vertical="center" wrapText="1"/>
    </xf>
    <xf numFmtId="184" fontId="21" fillId="0" borderId="130" xfId="0" applyNumberFormat="1" applyFont="1" applyBorder="1" applyAlignment="1">
      <alignment horizontal="right" vertical="center"/>
    </xf>
    <xf numFmtId="0" fontId="0" fillId="0" borderId="18" xfId="0" applyBorder="1" applyAlignment="1">
      <alignment/>
    </xf>
    <xf numFmtId="0" fontId="0" fillId="0" borderId="18" xfId="0" applyBorder="1" applyAlignment="1">
      <alignment horizontal="right"/>
    </xf>
    <xf numFmtId="191" fontId="20" fillId="0" borderId="131" xfId="0" applyNumberFormat="1" applyFont="1" applyBorder="1" applyAlignment="1">
      <alignment horizontal="right" vertical="center"/>
    </xf>
    <xf numFmtId="191" fontId="21" fillId="0" borderId="132" xfId="0" applyNumberFormat="1" applyFont="1" applyBorder="1" applyAlignment="1">
      <alignment horizontal="right" vertical="center"/>
    </xf>
    <xf numFmtId="191" fontId="22" fillId="0" borderId="133" xfId="0" applyNumberFormat="1" applyFont="1" applyBorder="1" applyAlignment="1">
      <alignment horizontal="right" vertical="center"/>
    </xf>
    <xf numFmtId="191" fontId="22" fillId="0" borderId="132" xfId="0" applyNumberFormat="1" applyFont="1" applyBorder="1" applyAlignment="1">
      <alignment horizontal="right" vertical="center"/>
    </xf>
    <xf numFmtId="191" fontId="20" fillId="0" borderId="134" xfId="0" applyNumberFormat="1" applyFont="1" applyBorder="1" applyAlignment="1">
      <alignment horizontal="right" vertical="center"/>
    </xf>
    <xf numFmtId="185" fontId="20" fillId="0" borderId="65" xfId="0" applyNumberFormat="1" applyFont="1" applyBorder="1" applyAlignment="1">
      <alignment horizontal="right" vertical="center"/>
    </xf>
    <xf numFmtId="191" fontId="20" fillId="0" borderId="135" xfId="0" applyNumberFormat="1" applyFont="1" applyBorder="1" applyAlignment="1">
      <alignment horizontal="right" vertical="center"/>
    </xf>
    <xf numFmtId="191" fontId="21" fillId="0" borderId="136" xfId="0" applyNumberFormat="1" applyFont="1" applyBorder="1" applyAlignment="1">
      <alignment horizontal="right" vertical="center"/>
    </xf>
    <xf numFmtId="191" fontId="22" fillId="0" borderId="136" xfId="0" applyNumberFormat="1" applyFont="1" applyBorder="1" applyAlignment="1">
      <alignment horizontal="right" vertical="center"/>
    </xf>
    <xf numFmtId="184" fontId="20" fillId="0" borderId="137" xfId="0" applyNumberFormat="1" applyFont="1" applyBorder="1" applyAlignment="1">
      <alignment horizontal="right" vertical="center"/>
    </xf>
    <xf numFmtId="184" fontId="22" fillId="0" borderId="138" xfId="0" applyNumberFormat="1" applyFont="1" applyBorder="1" applyAlignment="1">
      <alignment horizontal="right" vertical="center"/>
    </xf>
    <xf numFmtId="191" fontId="22" fillId="0" borderId="139" xfId="0" applyNumberFormat="1" applyFont="1" applyBorder="1" applyAlignment="1">
      <alignment horizontal="right" vertical="center"/>
    </xf>
    <xf numFmtId="191" fontId="22" fillId="0" borderId="140" xfId="0" applyNumberFormat="1" applyFont="1" applyBorder="1" applyAlignment="1">
      <alignment horizontal="right" vertical="center"/>
    </xf>
    <xf numFmtId="0" fontId="0" fillId="0" borderId="141" xfId="0" applyBorder="1" applyAlignment="1">
      <alignment/>
    </xf>
    <xf numFmtId="0" fontId="0" fillId="0" borderId="142" xfId="0" applyBorder="1" applyAlignment="1">
      <alignment horizontal="right"/>
    </xf>
    <xf numFmtId="0" fontId="0" fillId="0" borderId="30" xfId="0" applyBorder="1" applyAlignment="1">
      <alignment/>
    </xf>
    <xf numFmtId="0" fontId="0" fillId="0" borderId="142" xfId="0" applyBorder="1" applyAlignment="1">
      <alignment/>
    </xf>
    <xf numFmtId="0" fontId="0" fillId="0" borderId="30" xfId="0" applyBorder="1" applyAlignment="1">
      <alignment horizontal="right"/>
    </xf>
    <xf numFmtId="184" fontId="21" fillId="0" borderId="129" xfId="0" applyNumberFormat="1" applyFont="1" applyBorder="1" applyAlignment="1">
      <alignment horizontal="right" vertical="center"/>
    </xf>
    <xf numFmtId="0" fontId="9" fillId="0" borderId="143" xfId="0" applyFont="1" applyBorder="1" applyAlignment="1">
      <alignment horizontal="center" vertical="center" wrapText="1"/>
    </xf>
    <xf numFmtId="181" fontId="17" fillId="0" borderId="144" xfId="0" applyNumberFormat="1" applyFont="1" applyBorder="1" applyAlignment="1">
      <alignment horizontal="right" vertical="center"/>
    </xf>
    <xf numFmtId="181" fontId="17" fillId="0" borderId="145" xfId="0" applyNumberFormat="1" applyFont="1" applyBorder="1" applyAlignment="1">
      <alignment horizontal="right" vertical="center"/>
    </xf>
    <xf numFmtId="179" fontId="17" fillId="0" borderId="145" xfId="0" applyNumberFormat="1" applyFont="1" applyBorder="1" applyAlignment="1">
      <alignment horizontal="right" vertical="center"/>
    </xf>
    <xf numFmtId="190" fontId="17" fillId="0" borderId="145" xfId="0" applyNumberFormat="1" applyFont="1" applyBorder="1" applyAlignment="1">
      <alignment horizontal="right" vertical="center"/>
    </xf>
    <xf numFmtId="179" fontId="17" fillId="0" borderId="146" xfId="0" applyNumberFormat="1" applyFont="1" applyBorder="1" applyAlignment="1">
      <alignment horizontal="right" vertical="center"/>
    </xf>
    <xf numFmtId="179" fontId="17" fillId="0" borderId="147" xfId="0" applyNumberFormat="1" applyFont="1" applyBorder="1" applyAlignment="1">
      <alignment horizontal="right" vertical="center"/>
    </xf>
    <xf numFmtId="179" fontId="17" fillId="0" borderId="148" xfId="0" applyNumberFormat="1" applyFont="1" applyBorder="1" applyAlignment="1">
      <alignment horizontal="right" vertical="center"/>
    </xf>
    <xf numFmtId="0" fontId="9" fillId="0" borderId="149" xfId="0" applyFont="1" applyBorder="1" applyAlignment="1">
      <alignment horizontal="center" vertical="center" wrapText="1"/>
    </xf>
    <xf numFmtId="181" fontId="17" fillId="0" borderId="150" xfId="0" applyNumberFormat="1" applyFont="1" applyBorder="1" applyAlignment="1">
      <alignment horizontal="right" vertical="center"/>
    </xf>
    <xf numFmtId="181" fontId="17" fillId="0" borderId="151" xfId="0" applyNumberFormat="1" applyFont="1" applyBorder="1" applyAlignment="1">
      <alignment horizontal="right" vertical="center"/>
    </xf>
    <xf numFmtId="179" fontId="17" fillId="0" borderId="151" xfId="0" applyNumberFormat="1" applyFont="1" applyBorder="1" applyAlignment="1">
      <alignment horizontal="right" vertical="center"/>
    </xf>
    <xf numFmtId="190" fontId="17" fillId="0" borderId="151" xfId="0" applyNumberFormat="1" applyFont="1" applyBorder="1" applyAlignment="1">
      <alignment horizontal="right" vertical="center"/>
    </xf>
    <xf numFmtId="179" fontId="17" fillId="0" borderId="152" xfId="0" applyNumberFormat="1" applyFont="1" applyBorder="1" applyAlignment="1">
      <alignment horizontal="right" vertical="center"/>
    </xf>
    <xf numFmtId="179" fontId="17" fillId="0" borderId="149" xfId="0" applyNumberFormat="1" applyFont="1" applyBorder="1" applyAlignment="1">
      <alignment horizontal="right" vertical="center"/>
    </xf>
    <xf numFmtId="179" fontId="17" fillId="0" borderId="153" xfId="0" applyNumberFormat="1" applyFont="1" applyBorder="1" applyAlignment="1">
      <alignment horizontal="right" vertical="center"/>
    </xf>
    <xf numFmtId="185" fontId="17" fillId="0" borderId="154" xfId="0" applyNumberFormat="1" applyFont="1" applyBorder="1" applyAlignment="1">
      <alignment horizontal="right" vertical="center"/>
    </xf>
    <xf numFmtId="185" fontId="17" fillId="0" borderId="8" xfId="0" applyNumberFormat="1" applyFont="1" applyBorder="1" applyAlignment="1">
      <alignment horizontal="right" vertical="center"/>
    </xf>
    <xf numFmtId="226" fontId="17" fillId="0" borderId="96" xfId="0" applyNumberFormat="1" applyFont="1" applyBorder="1" applyAlignment="1">
      <alignment horizontal="right" vertical="center"/>
    </xf>
    <xf numFmtId="185" fontId="17" fillId="0" borderId="9" xfId="0" applyNumberFormat="1" applyFont="1" applyBorder="1" applyAlignment="1">
      <alignment horizontal="right" vertical="center"/>
    </xf>
    <xf numFmtId="185" fontId="17" fillId="0" borderId="6" xfId="0" applyNumberFormat="1" applyFont="1" applyBorder="1" applyAlignment="1">
      <alignment horizontal="right" vertical="center"/>
    </xf>
    <xf numFmtId="184" fontId="17" fillId="0" borderId="6" xfId="0" applyNumberFormat="1" applyFont="1" applyBorder="1" applyAlignment="1">
      <alignment horizontal="right" vertical="center"/>
    </xf>
    <xf numFmtId="185" fontId="17" fillId="0" borderId="155" xfId="0" applyNumberFormat="1" applyFont="1" applyBorder="1" applyAlignment="1">
      <alignment horizontal="right" vertical="center"/>
    </xf>
    <xf numFmtId="185" fontId="17" fillId="0" borderId="156" xfId="0" applyNumberFormat="1" applyFont="1" applyBorder="1" applyAlignment="1">
      <alignment horizontal="right" vertical="center"/>
    </xf>
    <xf numFmtId="226" fontId="17" fillId="0" borderId="156" xfId="0" applyNumberFormat="1" applyFont="1" applyBorder="1" applyAlignment="1">
      <alignment horizontal="right" vertical="center"/>
    </xf>
    <xf numFmtId="185" fontId="17" fillId="0" borderId="157" xfId="0" applyNumberFormat="1" applyFont="1" applyBorder="1" applyAlignment="1">
      <alignment horizontal="right" vertical="center"/>
    </xf>
    <xf numFmtId="185" fontId="17" fillId="0" borderId="158" xfId="0" applyNumberFormat="1" applyFont="1" applyBorder="1" applyAlignment="1">
      <alignment horizontal="right" vertical="center"/>
    </xf>
    <xf numFmtId="184" fontId="17" fillId="0" borderId="158" xfId="0" applyNumberFormat="1" applyFont="1" applyBorder="1" applyAlignment="1">
      <alignment horizontal="right" vertical="center"/>
    </xf>
    <xf numFmtId="209" fontId="17" fillId="0" borderId="159" xfId="0" applyNumberFormat="1" applyFont="1" applyBorder="1" applyAlignment="1">
      <alignment vertical="center"/>
    </xf>
    <xf numFmtId="0" fontId="8" fillId="0" borderId="160" xfId="0" applyFont="1" applyBorder="1" applyAlignment="1">
      <alignment horizontal="center" vertical="center" wrapText="1"/>
    </xf>
    <xf numFmtId="181" fontId="21" fillId="0" borderId="84" xfId="0" applyNumberFormat="1" applyFont="1" applyBorder="1" applyAlignment="1">
      <alignment horizontal="right" vertical="center"/>
    </xf>
    <xf numFmtId="184" fontId="21" fillId="0" borderId="128" xfId="0" applyNumberFormat="1" applyFont="1" applyBorder="1" applyAlignment="1">
      <alignment horizontal="right" vertical="center"/>
    </xf>
    <xf numFmtId="209" fontId="17" fillId="0" borderId="161" xfId="0" applyNumberFormat="1" applyFont="1" applyBorder="1" applyAlignment="1">
      <alignment vertical="center"/>
    </xf>
    <xf numFmtId="209" fontId="17" fillId="0" borderId="162" xfId="0" applyNumberFormat="1" applyFont="1" applyBorder="1" applyAlignment="1">
      <alignment vertical="center"/>
    </xf>
    <xf numFmtId="0" fontId="5" fillId="0" borderId="163" xfId="0" applyFont="1" applyBorder="1" applyAlignment="1">
      <alignment horizontal="center" vertical="center" wrapText="1"/>
    </xf>
    <xf numFmtId="0" fontId="5" fillId="0" borderId="164" xfId="0" applyFont="1" applyBorder="1" applyAlignment="1">
      <alignment horizontal="center" vertical="center" wrapText="1"/>
    </xf>
    <xf numFmtId="0" fontId="5" fillId="0" borderId="165" xfId="0" applyFont="1" applyBorder="1" applyAlignment="1">
      <alignment horizontal="center" vertical="center" wrapText="1"/>
    </xf>
    <xf numFmtId="0" fontId="5" fillId="0" borderId="166" xfId="0" applyFont="1" applyBorder="1" applyAlignment="1">
      <alignment horizontal="center" vertical="center" wrapText="1"/>
    </xf>
    <xf numFmtId="0" fontId="5" fillId="0" borderId="167" xfId="0" applyFont="1" applyBorder="1" applyAlignment="1">
      <alignment horizontal="center" vertical="center" wrapText="1"/>
    </xf>
    <xf numFmtId="180" fontId="17" fillId="0" borderId="168" xfId="0" applyNumberFormat="1" applyFont="1" applyBorder="1" applyAlignment="1">
      <alignment horizontal="center" vertical="center"/>
    </xf>
    <xf numFmtId="0" fontId="5" fillId="0" borderId="169" xfId="0"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0" fillId="0" borderId="53" xfId="0" applyBorder="1" applyAlignment="1">
      <alignment horizontal="center"/>
    </xf>
    <xf numFmtId="0" fontId="0" fillId="0" borderId="0" xfId="0" applyAlignment="1">
      <alignment horizontal="center"/>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94" xfId="0" applyFont="1" applyBorder="1" applyAlignment="1">
      <alignment horizontal="center" vertical="center" wrapText="1"/>
    </xf>
    <xf numFmtId="0" fontId="9" fillId="0" borderId="25" xfId="0" applyFont="1" applyBorder="1" applyAlignment="1">
      <alignment horizontal="center" vertical="center" wrapText="1"/>
    </xf>
    <xf numFmtId="0" fontId="13" fillId="0" borderId="0" xfId="0" applyFont="1" applyBorder="1" applyAlignment="1">
      <alignment horizontal="left" vertical="top" wrapText="1"/>
    </xf>
    <xf numFmtId="0" fontId="67" fillId="0" borderId="99" xfId="0" applyFont="1" applyBorder="1" applyAlignment="1">
      <alignment horizontal="center" vertical="center" wrapText="1"/>
    </xf>
    <xf numFmtId="0" fontId="67" fillId="0" borderId="101" xfId="0" applyFont="1" applyBorder="1" applyAlignment="1">
      <alignment horizontal="center" vertical="center" wrapText="1"/>
    </xf>
    <xf numFmtId="0" fontId="67" fillId="0" borderId="100" xfId="0" applyFont="1" applyBorder="1" applyAlignment="1">
      <alignment horizontal="center" vertical="center" wrapText="1"/>
    </xf>
    <xf numFmtId="0" fontId="5" fillId="0" borderId="0" xfId="0" applyFont="1" applyBorder="1" applyAlignment="1">
      <alignment wrapText="1"/>
    </xf>
    <xf numFmtId="0" fontId="17" fillId="0" borderId="48" xfId="0" applyFont="1" applyBorder="1" applyAlignment="1">
      <alignment horizontal="center" vertical="center"/>
    </xf>
    <xf numFmtId="0" fontId="17" fillId="0" borderId="45" xfId="0" applyFont="1" applyBorder="1" applyAlignment="1">
      <alignment horizontal="center" vertical="center"/>
    </xf>
    <xf numFmtId="0" fontId="17" fillId="0" borderId="30" xfId="0" applyFont="1" applyBorder="1" applyAlignment="1">
      <alignment horizontal="center" vertical="center"/>
    </xf>
    <xf numFmtId="0" fontId="17" fillId="0" borderId="31" xfId="0" applyFont="1" applyBorder="1" applyAlignment="1">
      <alignment horizontal="center" vertical="center"/>
    </xf>
    <xf numFmtId="0" fontId="7" fillId="0" borderId="2" xfId="0" applyFont="1" applyBorder="1" applyAlignment="1">
      <alignment horizontal="center" vertical="center" wrapText="1"/>
    </xf>
    <xf numFmtId="0" fontId="7" fillId="0" borderId="10" xfId="0" applyFont="1" applyBorder="1" applyAlignment="1">
      <alignment horizontal="center" vertical="center" wrapText="1"/>
    </xf>
    <xf numFmtId="180" fontId="17" fillId="0" borderId="170" xfId="0" applyNumberFormat="1" applyFont="1" applyBorder="1" applyAlignment="1">
      <alignment horizontal="center" vertical="center"/>
    </xf>
    <xf numFmtId="180" fontId="17" fillId="0" borderId="120" xfId="0" applyNumberFormat="1" applyFont="1" applyBorder="1" applyAlignment="1">
      <alignment horizontal="center" vertical="center"/>
    </xf>
    <xf numFmtId="0" fontId="7" fillId="0" borderId="8"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0" xfId="0" applyFont="1" applyBorder="1" applyAlignment="1">
      <alignment horizontal="center" vertical="center" wrapText="1"/>
    </xf>
    <xf numFmtId="180" fontId="17" fillId="0" borderId="171" xfId="0" applyNumberFormat="1" applyFont="1" applyBorder="1" applyAlignment="1">
      <alignment horizontal="center" vertical="center"/>
    </xf>
    <xf numFmtId="0" fontId="5" fillId="0" borderId="172"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81" xfId="0" applyFont="1" applyBorder="1" applyAlignment="1">
      <alignment horizontal="center" vertical="center" wrapText="1"/>
    </xf>
    <xf numFmtId="0" fontId="14" fillId="0" borderId="101" xfId="0" applyFont="1" applyBorder="1" applyAlignment="1">
      <alignment horizontal="left" vertical="top"/>
    </xf>
    <xf numFmtId="0" fontId="5" fillId="0" borderId="101" xfId="0" applyFont="1" applyBorder="1" applyAlignment="1">
      <alignment vertical="top"/>
    </xf>
    <xf numFmtId="0" fontId="9" fillId="0" borderId="169" xfId="0" applyFont="1" applyBorder="1" applyAlignment="1">
      <alignment horizontal="center" vertical="center" wrapText="1"/>
    </xf>
    <xf numFmtId="0" fontId="9" fillId="0" borderId="164" xfId="0" applyFont="1" applyBorder="1" applyAlignment="1">
      <alignment horizontal="center" vertical="center" wrapText="1"/>
    </xf>
    <xf numFmtId="0" fontId="9" fillId="0" borderId="166" xfId="0" applyFont="1" applyBorder="1" applyAlignment="1">
      <alignment horizontal="center" vertical="center" wrapText="1"/>
    </xf>
    <xf numFmtId="0" fontId="9" fillId="0" borderId="167" xfId="0" applyFont="1" applyBorder="1" applyAlignment="1">
      <alignment horizontal="center" vertical="center" wrapText="1"/>
    </xf>
    <xf numFmtId="0" fontId="5" fillId="0" borderId="44" xfId="0" applyFont="1" applyBorder="1" applyAlignment="1">
      <alignment vertical="center" wrapText="1"/>
    </xf>
    <xf numFmtId="0" fontId="5" fillId="0" borderId="53" xfId="0" applyFont="1" applyBorder="1" applyAlignment="1">
      <alignment vertical="center" wrapText="1"/>
    </xf>
    <xf numFmtId="0" fontId="5" fillId="0" borderId="173" xfId="0" applyFont="1" applyBorder="1" applyAlignment="1">
      <alignment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7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2" xfId="0" applyFont="1" applyBorder="1" applyAlignment="1">
      <alignment wrapText="1"/>
    </xf>
    <xf numFmtId="0" fontId="5" fillId="0" borderId="44" xfId="0" applyFont="1" applyBorder="1" applyAlignment="1">
      <alignment wrapText="1"/>
    </xf>
    <xf numFmtId="0" fontId="68" fillId="0" borderId="0" xfId="0" applyFont="1" applyAlignment="1">
      <alignment horizontal="center" vertical="center"/>
    </xf>
    <xf numFmtId="0" fontId="68" fillId="0" borderId="175" xfId="0" applyFont="1" applyBorder="1" applyAlignment="1">
      <alignment horizontal="center"/>
    </xf>
    <xf numFmtId="0" fontId="2" fillId="0" borderId="0" xfId="0" applyFont="1" applyAlignment="1">
      <alignment horizontal="center" vertical="center"/>
    </xf>
    <xf numFmtId="0" fontId="68" fillId="0" borderId="0" xfId="0" applyFont="1" applyAlignment="1">
      <alignment horizontal="center"/>
    </xf>
    <xf numFmtId="0" fontId="8" fillId="0" borderId="176" xfId="0" applyFont="1" applyBorder="1" applyAlignment="1">
      <alignment horizontal="center" vertical="center" wrapText="1"/>
    </xf>
    <xf numFmtId="0" fontId="8" fillId="0" borderId="177" xfId="0" applyFont="1" applyBorder="1" applyAlignment="1">
      <alignment horizontal="center" vertical="center" wrapText="1"/>
    </xf>
    <xf numFmtId="0" fontId="8" fillId="0" borderId="178" xfId="0" applyFont="1" applyBorder="1" applyAlignment="1">
      <alignment horizontal="center" vertical="center" wrapText="1"/>
    </xf>
    <xf numFmtId="0" fontId="0" fillId="0" borderId="0" xfId="0" applyBorder="1" applyAlignment="1">
      <alignment horizontal="center"/>
    </xf>
    <xf numFmtId="0" fontId="8" fillId="0" borderId="179" xfId="0" applyFont="1" applyBorder="1" applyAlignment="1">
      <alignment horizontal="center" vertical="center" wrapText="1"/>
    </xf>
    <xf numFmtId="0" fontId="8" fillId="0" borderId="180" xfId="0" applyFont="1" applyBorder="1" applyAlignment="1">
      <alignment horizontal="center" vertical="center" wrapText="1"/>
    </xf>
    <xf numFmtId="0" fontId="8" fillId="0" borderId="181" xfId="0" applyFont="1" applyBorder="1" applyAlignment="1">
      <alignment horizontal="center" vertical="center" wrapText="1"/>
    </xf>
    <xf numFmtId="0" fontId="8" fillId="0" borderId="182" xfId="0" applyFont="1" applyBorder="1" applyAlignment="1">
      <alignment horizontal="center" vertical="center" wrapText="1"/>
    </xf>
    <xf numFmtId="0" fontId="2" fillId="0" borderId="1" xfId="0" applyFont="1" applyBorder="1" applyAlignment="1">
      <alignment horizontal="center" wrapText="1"/>
    </xf>
    <xf numFmtId="0" fontId="2" fillId="0" borderId="176" xfId="0" applyFont="1" applyBorder="1" applyAlignment="1">
      <alignment horizontal="center" wrapText="1"/>
    </xf>
    <xf numFmtId="0" fontId="2" fillId="0" borderId="32" xfId="0" applyFont="1" applyBorder="1" applyAlignment="1">
      <alignment horizontal="center" wrapText="1"/>
    </xf>
    <xf numFmtId="0" fontId="2" fillId="0" borderId="83" xfId="0" applyFont="1" applyBorder="1" applyAlignment="1">
      <alignment horizontal="center" wrapText="1"/>
    </xf>
    <xf numFmtId="0" fontId="8" fillId="0" borderId="44" xfId="0" applyFont="1" applyBorder="1" applyAlignment="1">
      <alignment horizontal="center" vertical="center" textRotation="255" wrapText="1"/>
    </xf>
    <xf numFmtId="0" fontId="8" fillId="0" borderId="53" xfId="0" applyFont="1" applyBorder="1" applyAlignment="1">
      <alignment horizontal="center" vertical="center" textRotation="255" wrapText="1"/>
    </xf>
    <xf numFmtId="0" fontId="8" fillId="0" borderId="183" xfId="0" applyFont="1" applyBorder="1" applyAlignment="1">
      <alignment horizontal="center" vertical="center" textRotation="255" wrapText="1"/>
    </xf>
    <xf numFmtId="0" fontId="8" fillId="0" borderId="184" xfId="0" applyFont="1" applyBorder="1" applyAlignment="1">
      <alignment horizontal="center" vertical="center" textRotation="255" wrapText="1"/>
    </xf>
    <xf numFmtId="0" fontId="8" fillId="0" borderId="185" xfId="0" applyFont="1" applyBorder="1" applyAlignment="1">
      <alignment horizontal="center" vertical="center" textRotation="255" wrapText="1"/>
    </xf>
    <xf numFmtId="0" fontId="8" fillId="0" borderId="93" xfId="0" applyFont="1" applyBorder="1" applyAlignment="1">
      <alignment horizontal="center" vertical="center" textRotation="255" wrapText="1"/>
    </xf>
    <xf numFmtId="0" fontId="8" fillId="0" borderId="32" xfId="0" applyFont="1" applyBorder="1" applyAlignment="1">
      <alignment horizontal="center" vertical="center" textRotation="255" wrapText="1"/>
    </xf>
    <xf numFmtId="0" fontId="70" fillId="0" borderId="185" xfId="0" applyFont="1" applyBorder="1" applyAlignment="1">
      <alignment horizontal="center" vertical="center" textRotation="255" wrapText="1"/>
    </xf>
    <xf numFmtId="0" fontId="70" fillId="0" borderId="93" xfId="0" applyFont="1" applyBorder="1" applyAlignment="1">
      <alignment horizontal="center" vertical="center" textRotation="255" wrapText="1"/>
    </xf>
    <xf numFmtId="0" fontId="8" fillId="0" borderId="142" xfId="0" applyFont="1" applyBorder="1" applyAlignment="1">
      <alignment horizontal="center" vertical="center" textRotation="255" wrapText="1"/>
    </xf>
    <xf numFmtId="0" fontId="5" fillId="0" borderId="2" xfId="0" applyFont="1" applyBorder="1" applyAlignment="1">
      <alignment horizontal="center" vertical="center"/>
    </xf>
    <xf numFmtId="0" fontId="5" fillId="0" borderId="94" xfId="0" applyFont="1" applyBorder="1" applyAlignment="1">
      <alignment horizontal="center" vertical="center"/>
    </xf>
    <xf numFmtId="0" fontId="13" fillId="0" borderId="93" xfId="0" applyFont="1" applyBorder="1" applyAlignment="1">
      <alignment horizontal="center" vertical="center"/>
    </xf>
    <xf numFmtId="0" fontId="13" fillId="0" borderId="2" xfId="0" applyFont="1" applyBorder="1" applyAlignment="1">
      <alignment horizontal="center" vertical="center"/>
    </xf>
    <xf numFmtId="0" fontId="5" fillId="0" borderId="93"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93" xfId="0" applyFont="1" applyBorder="1" applyAlignment="1">
      <alignment horizontal="center" vertical="center"/>
    </xf>
    <xf numFmtId="0" fontId="2" fillId="0" borderId="2" xfId="0" applyFont="1" applyBorder="1" applyAlignment="1">
      <alignment horizontal="center" vertical="center"/>
    </xf>
    <xf numFmtId="0" fontId="2" fillId="0" borderId="32" xfId="0" applyFont="1" applyBorder="1" applyAlignment="1">
      <alignment horizontal="center" vertical="center"/>
    </xf>
    <xf numFmtId="0" fontId="2" fillId="0" borderId="3" xfId="0" applyFont="1" applyBorder="1" applyAlignment="1">
      <alignment horizontal="center" vertical="center"/>
    </xf>
    <xf numFmtId="0" fontId="8" fillId="0" borderId="8"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86" xfId="0" applyFont="1" applyBorder="1" applyAlignment="1">
      <alignment horizontal="center" vertical="center" wrapText="1"/>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24" xfId="0" applyFont="1" applyBorder="1" applyAlignment="1">
      <alignment horizontal="center" vertical="center"/>
    </xf>
    <xf numFmtId="0" fontId="7" fillId="0" borderId="2" xfId="0" applyFont="1" applyBorder="1" applyAlignment="1">
      <alignment horizontal="center" vertical="center"/>
    </xf>
    <xf numFmtId="0" fontId="17" fillId="0" borderId="2" xfId="0" applyFont="1" applyBorder="1" applyAlignment="1">
      <alignment horizontal="center"/>
    </xf>
    <xf numFmtId="0" fontId="17" fillId="0" borderId="186" xfId="0" applyFont="1" applyBorder="1" applyAlignment="1">
      <alignment horizontal="center"/>
    </xf>
    <xf numFmtId="0" fontId="17" fillId="0" borderId="95" xfId="0" applyFont="1" applyBorder="1" applyAlignment="1">
      <alignment horizontal="center"/>
    </xf>
    <xf numFmtId="0" fontId="5" fillId="0" borderId="32"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75" b="1" i="0" u="none" baseline="0"/>
          </a:pPr>
        </a:p>
      </c:txPr>
    </c:title>
    <c:plotArea>
      <c:layout/>
      <c:barChart>
        <c:barDir val="bar"/>
        <c:grouping val="clustered"/>
        <c:varyColors val="0"/>
        <c:ser>
          <c:idx val="0"/>
          <c:order val="0"/>
          <c:tx>
            <c:strRef>
              <c:f>グラフ!#REF!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グラフ!#REF!</c:f>
              <c:strCache>
                <c:ptCount val="1"/>
                <c:pt idx="0">
                  <c:v>1</c:v>
                </c:pt>
              </c:strCache>
            </c:strRef>
          </c:cat>
          <c:val>
            <c:numRef>
              <c:f>グラフ!#REF!</c:f>
              <c:numCache>
                <c:ptCount val="1"/>
                <c:pt idx="0">
                  <c:v>1</c:v>
                </c:pt>
              </c:numCache>
            </c:numRef>
          </c:val>
        </c:ser>
        <c:gapWidth val="0"/>
        <c:axId val="9838674"/>
        <c:axId val="21439203"/>
      </c:barChart>
      <c:catAx>
        <c:axId val="9838674"/>
        <c:scaling>
          <c:orientation val="minMax"/>
        </c:scaling>
        <c:axPos val="l"/>
        <c:delete val="0"/>
        <c:numFmt formatCode="General" sourceLinked="1"/>
        <c:majorTickMark val="in"/>
        <c:minorTickMark val="none"/>
        <c:tickLblPos val="nextTo"/>
        <c:txPr>
          <a:bodyPr/>
          <a:lstStyle/>
          <a:p>
            <a:pPr>
              <a:defRPr lang="en-US" cap="none" sz="175" b="0" i="0" u="none" baseline="0"/>
            </a:pPr>
          </a:p>
        </c:txPr>
        <c:crossAx val="21439203"/>
        <c:crosses val="autoZero"/>
        <c:auto val="1"/>
        <c:lblOffset val="100"/>
        <c:noMultiLvlLbl val="0"/>
      </c:catAx>
      <c:valAx>
        <c:axId val="21439203"/>
        <c:scaling>
          <c:orientation val="minMax"/>
          <c:max val="10"/>
        </c:scaling>
        <c:axPos val="b"/>
        <c:title>
          <c:tx>
            <c:rich>
              <a:bodyPr vert="horz" rot="0" anchor="ctr"/>
              <a:lstStyle/>
              <a:p>
                <a:pPr algn="ctr">
                  <a:defRPr/>
                </a:pPr>
                <a:r>
                  <a:rPr lang="en-US" cap="none" sz="200" b="0" i="0" u="none" baseline="0">
                    <a:latin typeface="ＭＳ Ｐゴシック"/>
                    <a:ea typeface="ＭＳ Ｐゴシック"/>
                    <a:cs typeface="ＭＳ Ｐゴシック"/>
                  </a:rPr>
                  <a:t>%</a:t>
                </a:r>
              </a:p>
            </c:rich>
          </c:tx>
          <c:layout/>
          <c:overlay val="0"/>
          <c:spPr>
            <a:noFill/>
            <a:ln>
              <a:noFill/>
            </a:ln>
          </c:spPr>
        </c:title>
        <c:majorGridlines/>
        <c:delete val="0"/>
        <c:numFmt formatCode="General" sourceLinked="1"/>
        <c:majorTickMark val="in"/>
        <c:minorTickMark val="none"/>
        <c:tickLblPos val="nextTo"/>
        <c:txPr>
          <a:bodyPr vert="horz" rot="0"/>
          <a:lstStyle/>
          <a:p>
            <a:pPr>
              <a:defRPr lang="en-US" cap="none" sz="125" b="0" i="0" u="none" baseline="0"/>
            </a:pPr>
          </a:p>
        </c:txPr>
        <c:crossAx val="9838674"/>
        <c:crossesAt val="1"/>
        <c:crossBetween val="between"/>
        <c:dispUnits/>
        <c:majorUnit val="2.5"/>
      </c:valAx>
      <c:spPr>
        <a:noFill/>
        <a:ln w="12700">
          <a:solidFill/>
        </a:ln>
      </c:spPr>
    </c:plotArea>
    <c:plotVisOnly val="1"/>
    <c:dispBlanksAs val="gap"/>
    <c:showDLblsOverMax val="0"/>
  </c:chart>
  <c:spPr>
    <a:noFill/>
    <a:ln>
      <a:noFill/>
    </a:ln>
  </c:spPr>
  <c:txPr>
    <a:bodyPr vert="horz" rot="0"/>
    <a:lstStyle/>
    <a:p>
      <a:pPr>
        <a:defRPr lang="en-US" cap="none" sz="4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0" i="0" u="none" baseline="0">
                <a:latin typeface="ＭＳ Ｐゴシック"/>
                <a:ea typeface="ＭＳ Ｐゴシック"/>
                <a:cs typeface="ＭＳ Ｐゴシック"/>
              </a:rPr>
              <a:t>将来人口推計（２０００年基準）</a:t>
            </a:r>
          </a:p>
        </c:rich>
      </c:tx>
      <c:layout/>
      <c:spPr>
        <a:noFill/>
        <a:ln>
          <a:noFill/>
        </a:ln>
      </c:spPr>
    </c:title>
    <c:view3D>
      <c:rotX val="15"/>
      <c:rotY val="20"/>
      <c:depthPercent val="100"/>
      <c:rAngAx val="1"/>
    </c:view3D>
    <c:plotArea>
      <c:layout/>
      <c:bar3DChart>
        <c:barDir val="col"/>
        <c:grouping val="stacked"/>
        <c:varyColors val="0"/>
        <c:ser>
          <c:idx val="0"/>
          <c:order val="0"/>
          <c:tx>
            <c:strRef>
              <c:f>グラフ!#REF!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グラフ!#REF!</c:f>
              <c:strCache>
                <c:ptCount val="1"/>
                <c:pt idx="0">
                  <c:v>1</c:v>
                </c:pt>
              </c:strCache>
            </c:strRef>
          </c:cat>
          <c:val>
            <c:numRef>
              <c:f>グラフ!#REF!</c:f>
              <c:numCache>
                <c:ptCount val="1"/>
                <c:pt idx="0">
                  <c:v>1</c:v>
                </c:pt>
              </c:numCache>
            </c:numRef>
          </c:val>
          <c:shape val="box"/>
        </c:ser>
        <c:ser>
          <c:idx val="1"/>
          <c:order val="1"/>
          <c:tx>
            <c:strRef>
              <c:f>グラフ!#REF!</c:f>
              <c:strCache>
                <c:ptCount val="1"/>
                <c:pt idx="0">
                  <c:v>#REF!</c:v>
                </c:pt>
              </c:strCache>
            </c:strRef>
          </c:tx>
          <c:spPr>
            <a:pattFill prst="dkDnDiag">
              <a:fgClr>
                <a:srgbClr val="9933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グラフ!#REF!</c:f>
              <c:strCache>
                <c:ptCount val="1"/>
                <c:pt idx="0">
                  <c:v>1</c:v>
                </c:pt>
              </c:strCache>
            </c:strRef>
          </c:cat>
          <c:val>
            <c:numRef>
              <c:f>グラフ!#REF!</c:f>
              <c:numCache>
                <c:ptCount val="1"/>
                <c:pt idx="0">
                  <c:v>1</c:v>
                </c:pt>
              </c:numCache>
            </c:numRef>
          </c:val>
          <c:shape val="box"/>
        </c:ser>
        <c:ser>
          <c:idx val="2"/>
          <c:order val="2"/>
          <c:tx>
            <c:strRef>
              <c:f>グラフ!#REF!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グラフ!#REF!</c:f>
              <c:strCache>
                <c:ptCount val="1"/>
                <c:pt idx="0">
                  <c:v>1</c:v>
                </c:pt>
              </c:strCache>
            </c:strRef>
          </c:cat>
          <c:val>
            <c:numRef>
              <c:f>グラフ!#REF!</c:f>
              <c:numCache>
                <c:ptCount val="1"/>
                <c:pt idx="0">
                  <c:v>1</c:v>
                </c:pt>
              </c:numCache>
            </c:numRef>
          </c:val>
          <c:shape val="box"/>
        </c:ser>
        <c:overlap val="100"/>
        <c:gapDepth val="30"/>
        <c:shape val="box"/>
        <c:axId val="24381388"/>
        <c:axId val="18105901"/>
      </c:bar3DChart>
      <c:catAx>
        <c:axId val="24381388"/>
        <c:scaling>
          <c:orientation val="minMax"/>
        </c:scaling>
        <c:axPos val="b"/>
        <c:delete val="0"/>
        <c:numFmt formatCode="General" sourceLinked="1"/>
        <c:majorTickMark val="in"/>
        <c:minorTickMark val="none"/>
        <c:tickLblPos val="low"/>
        <c:txPr>
          <a:bodyPr vert="horz" rot="-2700000"/>
          <a:lstStyle/>
          <a:p>
            <a:pPr>
              <a:defRPr lang="en-US" cap="none" sz="800" b="0" i="0" u="none" baseline="0">
                <a:latin typeface="ＭＳ Ｐゴシック"/>
                <a:ea typeface="ＭＳ Ｐゴシック"/>
                <a:cs typeface="ＭＳ Ｐゴシック"/>
              </a:defRPr>
            </a:pPr>
          </a:p>
        </c:txPr>
        <c:crossAx val="18105901"/>
        <c:crosses val="autoZero"/>
        <c:auto val="1"/>
        <c:lblOffset val="100"/>
        <c:noMultiLvlLbl val="0"/>
      </c:catAx>
      <c:valAx>
        <c:axId val="18105901"/>
        <c:scaling>
          <c:orientation val="minMax"/>
        </c:scaling>
        <c:axPos val="l"/>
        <c:majorGridlines/>
        <c:delete val="0"/>
        <c:numFmt formatCode="General" sourceLinked="1"/>
        <c:majorTickMark val="in"/>
        <c:minorTickMark val="none"/>
        <c:tickLblPos val="nextTo"/>
        <c:crossAx val="24381388"/>
        <c:crossesAt val="1"/>
        <c:crossBetween val="between"/>
        <c:dispUnits/>
      </c:valAx>
      <c:spPr>
        <a:noFill/>
        <a:ln>
          <a:noFill/>
        </a:ln>
      </c:spPr>
    </c:plotArea>
    <c:floor>
      <c:thickness val="0"/>
    </c:floor>
    <c:sideWall>
      <c:spPr>
        <a:solidFill>
          <a:srgbClr val="CCCCFF"/>
        </a:solidFill>
        <a:ln w="12700">
          <a:solidFill>
            <a:srgbClr val="808080"/>
          </a:solidFill>
        </a:ln>
      </c:spPr>
      <c:thickness val="0"/>
    </c:sideWall>
    <c:backWall>
      <c:spPr>
        <a:solidFill>
          <a:srgbClr val="CCCC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FF"/>
                </a:solidFill>
                <a:latin typeface="ＭＳ Ｐゴシック"/>
                <a:ea typeface="ＭＳ Ｐゴシック"/>
                <a:cs typeface="ＭＳ Ｐゴシック"/>
              </a:rPr>
              <a:t>（男性）</a:t>
            </a:r>
          </a:p>
        </c:rich>
      </c:tx>
      <c:layout>
        <c:manualLayout>
          <c:xMode val="factor"/>
          <c:yMode val="factor"/>
          <c:x val="0.37075"/>
          <c:y val="0.01825"/>
        </c:manualLayout>
      </c:layout>
      <c:spPr>
        <a:noFill/>
        <a:ln>
          <a:noFill/>
        </a:ln>
      </c:spPr>
    </c:title>
    <c:plotArea>
      <c:layout>
        <c:manualLayout>
          <c:xMode val="edge"/>
          <c:yMode val="edge"/>
          <c:x val="0.028"/>
          <c:y val="0.1745"/>
          <c:w val="0.972"/>
          <c:h val="0.77975"/>
        </c:manualLayout>
      </c:layout>
      <c:barChart>
        <c:barDir val="bar"/>
        <c:grouping val="clustered"/>
        <c:varyColors val="0"/>
        <c:ser>
          <c:idx val="0"/>
          <c:order val="0"/>
          <c:tx>
            <c:strRef>
              <c:f>グラフ!$M$20</c:f>
              <c:strCache>
                <c:ptCount val="1"/>
                <c:pt idx="0">
                  <c:v>三重県</c:v>
                </c:pt>
              </c:strCache>
            </c:strRef>
          </c:tx>
          <c:spPr>
            <a:solidFill>
              <a:srgbClr val="9999FF"/>
            </a:solidFill>
          </c:spPr>
          <c:invertIfNegative val="0"/>
          <c:extLst>
            <c:ext xmlns:c14="http://schemas.microsoft.com/office/drawing/2007/8/2/chart" uri="{6F2FDCE9-48DA-4B69-8628-5D25D57E5C99}">
              <c14:invertSolidFillFmt>
                <c14:spPr>
                  <a:solidFill>
                    <a:srgbClr val="FF0000"/>
                  </a:solidFill>
                </c14:spPr>
              </c14:invertSolidFillFmt>
            </c:ext>
          </c:extLst>
          <c:cat>
            <c:strRef>
              <c:f>グラフ!$L$21:$L$25</c:f>
              <c:strCache/>
            </c:strRef>
          </c:cat>
          <c:val>
            <c:numRef>
              <c:f>グラフ!$M$21:$M$25</c:f>
              <c:numCache/>
            </c:numRef>
          </c:val>
        </c:ser>
        <c:ser>
          <c:idx val="1"/>
          <c:order val="1"/>
          <c:tx>
            <c:strRef>
              <c:f>グラフ!$N$20</c:f>
              <c:strCache>
                <c:ptCount val="1"/>
                <c:pt idx="0">
                  <c:v>桑名管内</c:v>
                </c:pt>
              </c:strCache>
            </c:strRef>
          </c:tx>
          <c:spPr>
            <a:pattFill prst="dkDnDiag">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グラフ!$L$21:$L$25</c:f>
              <c:strCache/>
            </c:strRef>
          </c:cat>
          <c:val>
            <c:numRef>
              <c:f>グラフ!$N$21:$N$25</c:f>
              <c:numCache/>
            </c:numRef>
          </c:val>
        </c:ser>
        <c:gapWidth val="30"/>
        <c:axId val="28735382"/>
        <c:axId val="57291847"/>
      </c:barChart>
      <c:catAx>
        <c:axId val="28735382"/>
        <c:scaling>
          <c:orientation val="minMax"/>
        </c:scaling>
        <c:axPos val="r"/>
        <c:delete val="1"/>
        <c:majorTickMark val="in"/>
        <c:minorTickMark val="none"/>
        <c:tickLblPos val="nextTo"/>
        <c:crossAx val="57291847"/>
        <c:crosses val="autoZero"/>
        <c:auto val="1"/>
        <c:lblOffset val="100"/>
        <c:noMultiLvlLbl val="0"/>
      </c:catAx>
      <c:valAx>
        <c:axId val="57291847"/>
        <c:scaling>
          <c:orientation val="maxMin"/>
        </c:scaling>
        <c:axPos val="b"/>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8735382"/>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25"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FF0000"/>
                </a:solidFill>
                <a:latin typeface="ＭＳ Ｐゴシック"/>
                <a:ea typeface="ＭＳ Ｐゴシック"/>
                <a:cs typeface="ＭＳ Ｐゴシック"/>
              </a:rPr>
              <a:t>（女性）</a:t>
            </a:r>
          </a:p>
        </c:rich>
      </c:tx>
      <c:layout>
        <c:manualLayout>
          <c:xMode val="factor"/>
          <c:yMode val="factor"/>
          <c:x val="-0.04725"/>
          <c:y val="0.0315"/>
        </c:manualLayout>
      </c:layout>
      <c:spPr>
        <a:noFill/>
        <a:ln>
          <a:noFill/>
        </a:ln>
      </c:spPr>
    </c:title>
    <c:plotArea>
      <c:layout>
        <c:manualLayout>
          <c:xMode val="edge"/>
          <c:yMode val="edge"/>
          <c:x val="0.03375"/>
          <c:y val="0.19575"/>
          <c:w val="0.92625"/>
          <c:h val="0.7535"/>
        </c:manualLayout>
      </c:layout>
      <c:barChart>
        <c:barDir val="bar"/>
        <c:grouping val="clustered"/>
        <c:varyColors val="0"/>
        <c:ser>
          <c:idx val="0"/>
          <c:order val="0"/>
          <c:tx>
            <c:strRef>
              <c:f>グラフ!$M$27</c:f>
              <c:strCache>
                <c:ptCount val="1"/>
                <c:pt idx="0">
                  <c:v>三重県</c:v>
                </c:pt>
              </c:strCache>
            </c:strRef>
          </c:tx>
          <c:spPr>
            <a:solidFill>
              <a:srgbClr val="9999FF"/>
            </a:solidFill>
          </c:spPr>
          <c:invertIfNegative val="0"/>
          <c:extLst>
            <c:ext xmlns:c14="http://schemas.microsoft.com/office/drawing/2007/8/2/chart" uri="{6F2FDCE9-48DA-4B69-8628-5D25D57E5C99}">
              <c14:invertSolidFillFmt>
                <c14:spPr>
                  <a:solidFill>
                    <a:srgbClr val="FF0000"/>
                  </a:solidFill>
                </c14:spPr>
              </c14:invertSolidFillFmt>
            </c:ext>
          </c:extLst>
          <c:cat>
            <c:strRef>
              <c:f>グラフ!$L$28:$L$32</c:f>
              <c:strCache/>
            </c:strRef>
          </c:cat>
          <c:val>
            <c:numRef>
              <c:f>グラフ!$M$28:$M$32</c:f>
              <c:numCache/>
            </c:numRef>
          </c:val>
        </c:ser>
        <c:ser>
          <c:idx val="1"/>
          <c:order val="1"/>
          <c:tx>
            <c:strRef>
              <c:f>グラフ!$N$27</c:f>
              <c:strCache>
                <c:ptCount val="1"/>
                <c:pt idx="0">
                  <c:v>桑名管内</c:v>
                </c:pt>
              </c:strCache>
            </c:strRef>
          </c:tx>
          <c:spPr>
            <a:pattFill prst="dkDnDiag">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グラフ!$L$28:$L$32</c:f>
              <c:strCache/>
            </c:strRef>
          </c:cat>
          <c:val>
            <c:numRef>
              <c:f>グラフ!$N$28:$N$32</c:f>
              <c:numCache/>
            </c:numRef>
          </c:val>
        </c:ser>
        <c:gapWidth val="30"/>
        <c:axId val="45864576"/>
        <c:axId val="10128001"/>
      </c:barChart>
      <c:catAx>
        <c:axId val="45864576"/>
        <c:scaling>
          <c:orientation val="minMax"/>
        </c:scaling>
        <c:axPos val="l"/>
        <c:delete val="0"/>
        <c:numFmt formatCode="General" sourceLinked="1"/>
        <c:majorTickMark val="in"/>
        <c:minorTickMark val="none"/>
        <c:tickLblPos val="nextTo"/>
        <c:crossAx val="10128001"/>
        <c:crosses val="autoZero"/>
        <c:auto val="1"/>
        <c:lblOffset val="100"/>
        <c:noMultiLvlLbl val="0"/>
      </c:catAx>
      <c:valAx>
        <c:axId val="10128001"/>
        <c:scaling>
          <c:orientation val="minMax"/>
          <c:max val="150"/>
        </c:scaling>
        <c:axPos val="b"/>
        <c:majorGridlines/>
        <c:delete val="0"/>
        <c:numFmt formatCode="General" sourceLinked="1"/>
        <c:majorTickMark val="in"/>
        <c:minorTickMark val="none"/>
        <c:tickLblPos val="nextTo"/>
        <c:crossAx val="45864576"/>
        <c:crossesAt val="1"/>
        <c:crossBetween val="between"/>
        <c:dispUnits/>
      </c:valAx>
      <c:spPr>
        <a:noFill/>
        <a:ln w="12700">
          <a:solidFill>
            <a:srgbClr val="808080"/>
          </a:solidFill>
        </a:ln>
      </c:spPr>
    </c:plotArea>
    <c:legend>
      <c:legendPos val="t"/>
      <c:legendEntry>
        <c:idx val="1"/>
        <c:txPr>
          <a:bodyPr vert="horz" rot="0"/>
          <a:lstStyle/>
          <a:p>
            <a:pPr>
              <a:defRPr lang="en-US" cap="none" sz="900" b="0" i="0" u="none" baseline="0">
                <a:latin typeface="ＭＳ Ｐゴシック"/>
                <a:ea typeface="ＭＳ Ｐゴシック"/>
                <a:cs typeface="ＭＳ Ｐゴシック"/>
              </a:defRPr>
            </a:pPr>
          </a:p>
        </c:txPr>
      </c:legendEntry>
      <c:layout>
        <c:manualLayout>
          <c:xMode val="edge"/>
          <c:yMode val="edge"/>
          <c:x val="0"/>
          <c:y val="0.01775"/>
          <c:w val="0.31975"/>
          <c:h val="0.16075"/>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80"/>
                </a:solidFill>
                <a:latin typeface="ＭＳ Ｐゴシック"/>
                <a:ea typeface="ＭＳ Ｐゴシック"/>
                <a:cs typeface="ＭＳ Ｐゴシック"/>
              </a:rPr>
              <a:t>男性</a:t>
            </a:r>
          </a:p>
        </c:rich>
      </c:tx>
      <c:layout>
        <c:manualLayout>
          <c:xMode val="factor"/>
          <c:yMode val="factor"/>
          <c:x val="0.14575"/>
          <c:y val="0.04025"/>
        </c:manualLayout>
      </c:layout>
      <c:spPr>
        <a:noFill/>
        <a:ln>
          <a:noFill/>
        </a:ln>
      </c:spPr>
    </c:title>
    <c:plotArea>
      <c:layout>
        <c:manualLayout>
          <c:xMode val="edge"/>
          <c:yMode val="edge"/>
          <c:x val="0"/>
          <c:y val="0"/>
          <c:w val="0.6885"/>
          <c:h val="1"/>
        </c:manualLayout>
      </c:layout>
      <c:lineChart>
        <c:grouping val="standard"/>
        <c:varyColors val="0"/>
        <c:ser>
          <c:idx val="0"/>
          <c:order val="0"/>
          <c:tx>
            <c:strRef>
              <c:f>グラフ!$K$37</c:f>
              <c:strCache>
                <c:ptCount val="1"/>
                <c:pt idx="0">
                  <c:v>悪性新生物</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0000"/>
              </a:solidFill>
              <a:ln>
                <a:solidFill>
                  <a:srgbClr val="000080"/>
                </a:solidFill>
              </a:ln>
            </c:spPr>
          </c:marker>
          <c:cat>
            <c:strRef>
              <c:f>グラフ!$M$36:$Q$36</c:f>
              <c:strCache/>
            </c:strRef>
          </c:cat>
          <c:val>
            <c:numRef>
              <c:f>グラフ!$M$37:$Q$37</c:f>
              <c:numCache/>
            </c:numRef>
          </c:val>
          <c:smooth val="0"/>
        </c:ser>
        <c:ser>
          <c:idx val="1"/>
          <c:order val="1"/>
          <c:tx>
            <c:strRef>
              <c:f>グラフ!$K$38</c:f>
              <c:strCache>
                <c:ptCount val="1"/>
                <c:pt idx="0">
                  <c:v>心疾患</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000000"/>
                </a:solidFill>
              </a:ln>
            </c:spPr>
          </c:marker>
          <c:cat>
            <c:strRef>
              <c:f>グラフ!$M$36:$Q$36</c:f>
              <c:strCache/>
            </c:strRef>
          </c:cat>
          <c:val>
            <c:numRef>
              <c:f>グラフ!$M$38:$Q$38</c:f>
              <c:numCache/>
            </c:numRef>
          </c:val>
          <c:smooth val="0"/>
        </c:ser>
        <c:ser>
          <c:idx val="2"/>
          <c:order val="2"/>
          <c:tx>
            <c:strRef>
              <c:f>グラフ!$K$39</c:f>
              <c:strCache>
                <c:ptCount val="1"/>
                <c:pt idx="0">
                  <c:v>脳血管疾患</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80"/>
              </a:solidFill>
              <a:ln>
                <a:solidFill>
                  <a:srgbClr val="FFFF00"/>
                </a:solidFill>
              </a:ln>
            </c:spPr>
          </c:marker>
          <c:cat>
            <c:strRef>
              <c:f>グラフ!$M$36:$Q$36</c:f>
              <c:strCache/>
            </c:strRef>
          </c:cat>
          <c:val>
            <c:numRef>
              <c:f>グラフ!$M$39:$Q$39</c:f>
              <c:numCache/>
            </c:numRef>
          </c:val>
          <c:smooth val="0"/>
        </c:ser>
        <c:ser>
          <c:idx val="3"/>
          <c:order val="3"/>
          <c:tx>
            <c:strRef>
              <c:f>グラフ!$K$40</c:f>
              <c:strCache>
                <c:ptCount val="1"/>
                <c:pt idx="0">
                  <c:v>肺炎</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cat>
            <c:strRef>
              <c:f>グラフ!$M$36:$Q$36</c:f>
              <c:strCache/>
            </c:strRef>
          </c:cat>
          <c:val>
            <c:numRef>
              <c:f>グラフ!$M$40:$Q$40</c:f>
              <c:numCache/>
            </c:numRef>
          </c:val>
          <c:smooth val="0"/>
        </c:ser>
        <c:ser>
          <c:idx val="4"/>
          <c:order val="4"/>
          <c:tx>
            <c:strRef>
              <c:f>グラフ!$K$41</c:f>
              <c:strCache>
                <c:ptCount val="1"/>
                <c:pt idx="0">
                  <c:v>不慮の事故</c:v>
                </c:pt>
              </c:strCache>
            </c:strRef>
          </c:tx>
          <c:spPr>
            <a:ln w="12700">
              <a:solidFill>
                <a:srgbClr val="800080"/>
              </a:solidFill>
              <a:prstDash val="lgDashDotDot"/>
            </a:ln>
          </c:spPr>
          <c:extLst>
            <c:ext xmlns:c14="http://schemas.microsoft.com/office/drawing/2007/8/2/chart" uri="{6F2FDCE9-48DA-4B69-8628-5D25D57E5C99}">
              <c14:invertSolidFillFmt>
                <c14:spPr>
                  <a:solidFill>
                    <a:srgbClr val="000000"/>
                  </a:solidFill>
                </c14:spPr>
              </c14:invertSolidFillFmt>
            </c:ext>
          </c:extLst>
          <c:cat>
            <c:strRef>
              <c:f>グラフ!$M$36:$Q$36</c:f>
              <c:strCache/>
            </c:strRef>
          </c:cat>
          <c:val>
            <c:numRef>
              <c:f>グラフ!$M$41:$Q$41</c:f>
              <c:numCache/>
            </c:numRef>
          </c:val>
          <c:smooth val="0"/>
        </c:ser>
        <c:marker val="1"/>
        <c:axId val="24043146"/>
        <c:axId val="15061723"/>
      </c:lineChart>
      <c:catAx>
        <c:axId val="24043146"/>
        <c:scaling>
          <c:orientation val="minMax"/>
        </c:scaling>
        <c:axPos val="b"/>
        <c:delete val="0"/>
        <c:numFmt formatCode="General" sourceLinked="1"/>
        <c:majorTickMark val="in"/>
        <c:minorTickMark val="none"/>
        <c:tickLblPos val="nextTo"/>
        <c:crossAx val="15061723"/>
        <c:crosses val="autoZero"/>
        <c:auto val="1"/>
        <c:lblOffset val="100"/>
        <c:noMultiLvlLbl val="0"/>
      </c:catAx>
      <c:valAx>
        <c:axId val="15061723"/>
        <c:scaling>
          <c:orientation val="minMax"/>
        </c:scaling>
        <c:axPos val="l"/>
        <c:majorGridlines/>
        <c:delete val="0"/>
        <c:numFmt formatCode="General" sourceLinked="1"/>
        <c:majorTickMark val="in"/>
        <c:minorTickMark val="none"/>
        <c:tickLblPos val="nextTo"/>
        <c:crossAx val="24043146"/>
        <c:crossesAt val="1"/>
        <c:crossBetween val="between"/>
        <c:dispUnits/>
      </c:valAx>
      <c:spPr>
        <a:noFill/>
        <a:ln w="12700">
          <a:solidFill>
            <a:srgbClr val="808080"/>
          </a:solidFill>
        </a:ln>
      </c:spPr>
    </c:plotArea>
    <c:legend>
      <c:legendPos val="r"/>
      <c:layout>
        <c:manualLayout>
          <c:xMode val="edge"/>
          <c:yMode val="edge"/>
          <c:x val="0.721"/>
          <c:y val="0.13325"/>
          <c:w val="0.2185"/>
          <c:h val="0.70675"/>
        </c:manualLayout>
      </c:layout>
      <c:overlay val="0"/>
    </c:legend>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FF0000"/>
                </a:solidFill>
                <a:latin typeface="ＭＳ Ｐゴシック"/>
                <a:ea typeface="ＭＳ Ｐゴシック"/>
                <a:cs typeface="ＭＳ Ｐゴシック"/>
              </a:rPr>
              <a:t>女性</a:t>
            </a:r>
          </a:p>
        </c:rich>
      </c:tx>
      <c:layout>
        <c:manualLayout>
          <c:xMode val="factor"/>
          <c:yMode val="factor"/>
          <c:x val="-0.1385"/>
          <c:y val="0.027"/>
        </c:manualLayout>
      </c:layout>
      <c:spPr>
        <a:noFill/>
        <a:ln>
          <a:noFill/>
        </a:ln>
      </c:spPr>
    </c:title>
    <c:plotArea>
      <c:layout>
        <c:manualLayout>
          <c:xMode val="edge"/>
          <c:yMode val="edge"/>
          <c:x val="0.1415"/>
          <c:y val="0.29875"/>
          <c:w val="0.8155"/>
          <c:h val="0.68825"/>
        </c:manualLayout>
      </c:layout>
      <c:lineChart>
        <c:grouping val="standard"/>
        <c:varyColors val="0"/>
        <c:ser>
          <c:idx val="0"/>
          <c:order val="0"/>
          <c:tx>
            <c:strRef>
              <c:f>グラフ!$K$45</c:f>
              <c:strCache>
                <c:ptCount val="1"/>
                <c:pt idx="0">
                  <c:v>悪性新生物</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0000"/>
              </a:solidFill>
              <a:ln>
                <a:solidFill>
                  <a:srgbClr val="000080"/>
                </a:solidFill>
              </a:ln>
            </c:spPr>
          </c:marker>
          <c:cat>
            <c:strRef>
              <c:f>グラフ!$M$44:$Q$44</c:f>
              <c:strCache/>
            </c:strRef>
          </c:cat>
          <c:val>
            <c:numRef>
              <c:f>グラフ!$M$45:$Q$45</c:f>
              <c:numCache/>
            </c:numRef>
          </c:val>
          <c:smooth val="0"/>
        </c:ser>
        <c:ser>
          <c:idx val="1"/>
          <c:order val="1"/>
          <c:tx>
            <c:strRef>
              <c:f>グラフ!$K$46</c:f>
              <c:strCache>
                <c:ptCount val="1"/>
                <c:pt idx="0">
                  <c:v>心疾患</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000000"/>
                </a:solidFill>
              </a:ln>
            </c:spPr>
          </c:marker>
          <c:cat>
            <c:strRef>
              <c:f>グラフ!$M$44:$Q$44</c:f>
              <c:strCache/>
            </c:strRef>
          </c:cat>
          <c:val>
            <c:numRef>
              <c:f>グラフ!$M$46:$Q$46</c:f>
              <c:numCache/>
            </c:numRef>
          </c:val>
          <c:smooth val="0"/>
        </c:ser>
        <c:ser>
          <c:idx val="2"/>
          <c:order val="2"/>
          <c:tx>
            <c:strRef>
              <c:f>グラフ!$K$47</c:f>
              <c:strCache>
                <c:ptCount val="1"/>
                <c:pt idx="0">
                  <c:v>脳血管疾患</c:v>
                </c:pt>
              </c:strCache>
            </c:strRef>
          </c:tx>
          <c:spPr>
            <a:ln w="25400">
              <a:solidFill>
                <a:srgbClr val="003366"/>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80"/>
              </a:solidFill>
              <a:ln>
                <a:solidFill>
                  <a:srgbClr val="FFFF00"/>
                </a:solidFill>
              </a:ln>
            </c:spPr>
          </c:marker>
          <c:cat>
            <c:strRef>
              <c:f>グラフ!$M$44:$Q$44</c:f>
              <c:strCache/>
            </c:strRef>
          </c:cat>
          <c:val>
            <c:numRef>
              <c:f>グラフ!$M$47:$Q$47</c:f>
              <c:numCache/>
            </c:numRef>
          </c:val>
          <c:smooth val="0"/>
        </c:ser>
        <c:ser>
          <c:idx val="3"/>
          <c:order val="3"/>
          <c:tx>
            <c:strRef>
              <c:f>グラフ!$K$48</c:f>
              <c:strCache>
                <c:ptCount val="1"/>
                <c:pt idx="0">
                  <c:v>肺炎</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cat>
            <c:strRef>
              <c:f>グラフ!$M$44:$Q$44</c:f>
              <c:strCache/>
            </c:strRef>
          </c:cat>
          <c:val>
            <c:numRef>
              <c:f>グラフ!$M$48:$Q$48</c:f>
              <c:numCache/>
            </c:numRef>
          </c:val>
          <c:smooth val="0"/>
        </c:ser>
        <c:ser>
          <c:idx val="4"/>
          <c:order val="4"/>
          <c:tx>
            <c:strRef>
              <c:f>グラフ!$K$49</c:f>
              <c:strCache>
                <c:ptCount val="1"/>
                <c:pt idx="0">
                  <c:v>不慮の事故</c:v>
                </c:pt>
              </c:strCache>
            </c:strRef>
          </c:tx>
          <c:spPr>
            <a:ln w="12700">
              <a:solidFill>
                <a:srgbClr val="800080"/>
              </a:solidFill>
              <a:prstDash val="lgDashDotDot"/>
            </a:ln>
          </c:spPr>
          <c:extLst>
            <c:ext xmlns:c14="http://schemas.microsoft.com/office/drawing/2007/8/2/chart" uri="{6F2FDCE9-48DA-4B69-8628-5D25D57E5C99}">
              <c14:invertSolidFillFmt>
                <c14:spPr>
                  <a:solidFill>
                    <a:srgbClr val="000000"/>
                  </a:solidFill>
                </c14:spPr>
              </c14:invertSolidFillFmt>
            </c:ext>
          </c:extLst>
          <c:cat>
            <c:strRef>
              <c:f>グラフ!$M$44:$Q$44</c:f>
              <c:strCache/>
            </c:strRef>
          </c:cat>
          <c:val>
            <c:numRef>
              <c:f>グラフ!$M$49:$Q$49</c:f>
              <c:numCache/>
            </c:numRef>
          </c:val>
          <c:smooth val="0"/>
        </c:ser>
        <c:marker val="1"/>
        <c:axId val="1337780"/>
        <c:axId val="12040021"/>
      </c:lineChart>
      <c:catAx>
        <c:axId val="1337780"/>
        <c:scaling>
          <c:orientation val="minMax"/>
        </c:scaling>
        <c:axPos val="b"/>
        <c:delete val="0"/>
        <c:numFmt formatCode="General" sourceLinked="1"/>
        <c:majorTickMark val="in"/>
        <c:minorTickMark val="none"/>
        <c:tickLblPos val="nextTo"/>
        <c:crossAx val="12040021"/>
        <c:crosses val="autoZero"/>
        <c:auto val="1"/>
        <c:lblOffset val="100"/>
        <c:noMultiLvlLbl val="0"/>
      </c:catAx>
      <c:valAx>
        <c:axId val="12040021"/>
        <c:scaling>
          <c:orientation val="minMax"/>
          <c:max val="150"/>
        </c:scaling>
        <c:axPos val="l"/>
        <c:majorGridlines/>
        <c:delete val="0"/>
        <c:numFmt formatCode="General" sourceLinked="1"/>
        <c:majorTickMark val="in"/>
        <c:minorTickMark val="none"/>
        <c:tickLblPos val="nextTo"/>
        <c:crossAx val="1337780"/>
        <c:crossesAt val="1"/>
        <c:crossBetween val="between"/>
        <c:dispUnits/>
        <c:majorUnit val="50"/>
      </c:valAx>
      <c:spPr>
        <a:noFill/>
        <a:ln w="12700">
          <a:solidFill>
            <a:srgbClr val="808080"/>
          </a:solidFill>
        </a:ln>
      </c:spPr>
    </c:plotArea>
    <c:plotVisOnly val="1"/>
    <c:dispBlanksAs val="gap"/>
    <c:showDLblsOverMax val="0"/>
  </c:chart>
  <c:spPr>
    <a:noFill/>
    <a:ln>
      <a:noFill/>
    </a:ln>
  </c:spPr>
  <c:txPr>
    <a:bodyPr vert="horz" rot="0"/>
    <a:lstStyle/>
    <a:p>
      <a:pPr>
        <a:defRPr lang="en-US" cap="none" sz="550"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ＭＳ Ｐゴシック"/>
                <a:ea typeface="ＭＳ Ｐゴシック"/>
                <a:cs typeface="ＭＳ Ｐゴシック"/>
              </a:rPr>
              <a:t>合計特殊出生率の推移</a:t>
            </a:r>
          </a:p>
        </c:rich>
      </c:tx>
      <c:layout>
        <c:manualLayout>
          <c:xMode val="factor"/>
          <c:yMode val="factor"/>
          <c:x val="-0.116"/>
          <c:y val="0.0655"/>
        </c:manualLayout>
      </c:layout>
      <c:spPr>
        <a:noFill/>
        <a:ln>
          <a:noFill/>
        </a:ln>
      </c:spPr>
    </c:title>
    <c:plotArea>
      <c:layout>
        <c:manualLayout>
          <c:xMode val="edge"/>
          <c:yMode val="edge"/>
          <c:x val="0.00325"/>
          <c:y val="0.198"/>
          <c:w val="0.89725"/>
          <c:h val="0.6865"/>
        </c:manualLayout>
      </c:layout>
      <c:lineChart>
        <c:grouping val="standard"/>
        <c:varyColors val="0"/>
        <c:ser>
          <c:idx val="0"/>
          <c:order val="0"/>
          <c:tx>
            <c:strRef>
              <c:f>グラフ!$K$3</c:f>
              <c:strCache>
                <c:ptCount val="1"/>
                <c:pt idx="0">
                  <c:v>桑名管内</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000000"/>
                </a:solidFill>
              </a:ln>
            </c:spPr>
          </c:marker>
          <c:dLbls>
            <c:numFmt formatCode="General" sourceLinked="1"/>
            <c:txPr>
              <a:bodyPr vert="horz" rot="0" anchor="ctr"/>
              <a:lstStyle/>
              <a:p>
                <a:pPr algn="ctr">
                  <a:defRPr lang="en-US" cap="none" sz="900"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グラフ!$L$2:$P$2</c:f>
              <c:strCache/>
            </c:strRef>
          </c:cat>
          <c:val>
            <c:numRef>
              <c:f>グラフ!$L$3:$P$3</c:f>
              <c:numCache/>
            </c:numRef>
          </c:val>
          <c:smooth val="0"/>
        </c:ser>
        <c:ser>
          <c:idx val="1"/>
          <c:order val="1"/>
          <c:tx>
            <c:strRef>
              <c:f>グラフ!$K$4</c:f>
              <c:strCache>
                <c:ptCount val="1"/>
                <c:pt idx="0">
                  <c:v>三重県</c:v>
                </c:pt>
              </c:strCache>
            </c:strRef>
          </c:tx>
          <c:spPr>
            <a:ln w="25400">
              <a:solidFill>
                <a:srgbClr val="000080"/>
              </a:solidFill>
              <a:prstDash val="sysDot"/>
            </a:ln>
          </c:spPr>
          <c:extLst>
            <c:ext xmlns:c14="http://schemas.microsoft.com/office/drawing/2007/8/2/chart" uri="{6F2FDCE9-48DA-4B69-8628-5D25D57E5C99}">
              <c14:invertSolidFillFmt>
                <c14:spPr>
                  <a:solidFill>
                    <a:srgbClr val="CCCCFF"/>
                  </a:solidFill>
                </c14:spPr>
              </c14:invertSolidFillFmt>
            </c:ext>
          </c:extLst>
          <c:marker>
            <c:symbol val="circle"/>
            <c:size val="7"/>
            <c:spPr>
              <a:solidFill>
                <a:srgbClr val="FFFFFF"/>
              </a:solidFill>
              <a:ln>
                <a:solidFill>
                  <a:srgbClr val="000080"/>
                </a:solidFill>
              </a:ln>
            </c:spPr>
          </c:marker>
          <c:cat>
            <c:strRef>
              <c:f>グラフ!$L$2:$P$2</c:f>
              <c:strCache/>
            </c:strRef>
          </c:cat>
          <c:val>
            <c:numRef>
              <c:f>グラフ!$L$4:$P$4</c:f>
              <c:numCache/>
            </c:numRef>
          </c:val>
          <c:smooth val="0"/>
        </c:ser>
        <c:marker val="1"/>
        <c:axId val="41251326"/>
        <c:axId val="35717615"/>
      </c:lineChart>
      <c:catAx>
        <c:axId val="41251326"/>
        <c:scaling>
          <c:orientation val="minMax"/>
        </c:scaling>
        <c:axPos val="b"/>
        <c:title>
          <c:tx>
            <c:rich>
              <a:bodyPr vert="horz" rot="0" anchor="ctr"/>
              <a:lstStyle/>
              <a:p>
                <a:pPr algn="ctr">
                  <a:defRPr/>
                </a:pPr>
                <a:r>
                  <a:rPr lang="en-US" cap="none" sz="900" b="0" i="0" u="none" baseline="0">
                    <a:latin typeface="ＭＳ Ｐゴシック"/>
                    <a:ea typeface="ＭＳ Ｐゴシック"/>
                    <a:cs typeface="ＭＳ Ｐゴシック"/>
                  </a:rPr>
                  <a:t>年</a:t>
                </a:r>
              </a:p>
            </c:rich>
          </c:tx>
          <c:layout>
            <c:manualLayout>
              <c:xMode val="factor"/>
              <c:yMode val="factor"/>
              <c:x val="0"/>
              <c:y val="0.1005"/>
            </c:manualLayout>
          </c:layout>
          <c:overlay val="0"/>
          <c:spPr>
            <a:noFill/>
            <a:ln>
              <a:noFill/>
            </a:ln>
          </c:spPr>
        </c:title>
        <c:delete val="0"/>
        <c:numFmt formatCode="General" sourceLinked="1"/>
        <c:majorTickMark val="in"/>
        <c:minorTickMark val="none"/>
        <c:tickLblPos val="nextTo"/>
        <c:txPr>
          <a:bodyPr/>
          <a:lstStyle/>
          <a:p>
            <a:pPr>
              <a:defRPr lang="en-US" cap="none" sz="875" b="0" i="0" u="none" baseline="0">
                <a:latin typeface="ＭＳ Ｐゴシック"/>
                <a:ea typeface="ＭＳ Ｐゴシック"/>
                <a:cs typeface="ＭＳ Ｐゴシック"/>
              </a:defRPr>
            </a:pPr>
          </a:p>
        </c:txPr>
        <c:crossAx val="35717615"/>
        <c:crossesAt val="0"/>
        <c:auto val="1"/>
        <c:lblOffset val="100"/>
        <c:noMultiLvlLbl val="0"/>
      </c:catAx>
      <c:valAx>
        <c:axId val="35717615"/>
        <c:scaling>
          <c:orientation val="minMax"/>
        </c:scaling>
        <c:axPos val="l"/>
        <c:title>
          <c:tx>
            <c:rich>
              <a:bodyPr vert="wordArtVert" rot="0" anchor="ctr"/>
              <a:lstStyle/>
              <a:p>
                <a:pPr algn="ctr">
                  <a:defRPr/>
                </a:pPr>
                <a:r>
                  <a:rPr lang="en-US" cap="none" sz="900" b="0" i="0" u="none" baseline="0">
                    <a:latin typeface="ＭＳ Ｐゴシック"/>
                    <a:ea typeface="ＭＳ Ｐゴシック"/>
                    <a:cs typeface="ＭＳ Ｐゴシック"/>
                  </a:rPr>
                  <a:t/>
                </a:r>
              </a:p>
            </c:rich>
          </c:tx>
          <c:layout>
            <c:manualLayout>
              <c:xMode val="factor"/>
              <c:yMode val="factor"/>
              <c:x val="0"/>
              <c:y val="0"/>
            </c:manualLayout>
          </c:layout>
          <c:overlay val="0"/>
          <c:spPr>
            <a:noFill/>
            <a:ln>
              <a:noFill/>
            </a:ln>
          </c:spPr>
        </c:title>
        <c:majorGridlines/>
        <c:delete val="0"/>
        <c:numFmt formatCode="General" sourceLinked="1"/>
        <c:majorTickMark val="in"/>
        <c:minorTickMark val="none"/>
        <c:tickLblPos val="nextTo"/>
        <c:txPr>
          <a:bodyPr/>
          <a:lstStyle/>
          <a:p>
            <a:pPr>
              <a:defRPr lang="en-US" cap="none" sz="825" b="0" i="0" u="none" baseline="0">
                <a:latin typeface="ＭＳ Ｐゴシック"/>
                <a:ea typeface="ＭＳ Ｐゴシック"/>
                <a:cs typeface="ＭＳ Ｐゴシック"/>
              </a:defRPr>
            </a:pPr>
          </a:p>
        </c:txPr>
        <c:crossAx val="41251326"/>
        <c:crossesAt val="1"/>
        <c:crossBetween val="between"/>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ＭＳ Ｐゴシック"/>
                <a:ea typeface="ＭＳ Ｐゴシック"/>
                <a:cs typeface="ＭＳ Ｐゴシック"/>
              </a:rPr>
              <a:t>乳児死亡率の推移</a:t>
            </a:r>
          </a:p>
        </c:rich>
      </c:tx>
      <c:layout>
        <c:manualLayout>
          <c:xMode val="factor"/>
          <c:yMode val="factor"/>
          <c:x val="-0.1425"/>
          <c:y val="0.07275"/>
        </c:manualLayout>
      </c:layout>
      <c:spPr>
        <a:noFill/>
        <a:ln>
          <a:noFill/>
        </a:ln>
      </c:spPr>
    </c:title>
    <c:plotArea>
      <c:layout>
        <c:manualLayout>
          <c:xMode val="edge"/>
          <c:yMode val="edge"/>
          <c:x val="0.12375"/>
          <c:y val="0.19425"/>
          <c:w val="0.8485"/>
          <c:h val="0.688"/>
        </c:manualLayout>
      </c:layout>
      <c:lineChart>
        <c:grouping val="standard"/>
        <c:varyColors val="0"/>
        <c:ser>
          <c:idx val="0"/>
          <c:order val="0"/>
          <c:tx>
            <c:strRef>
              <c:f>グラフ!$R$3</c:f>
              <c:strCache>
                <c:ptCount val="1"/>
                <c:pt idx="0">
                  <c:v>桑名管内</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000000"/>
                </a:solidFill>
              </a:ln>
            </c:spPr>
          </c:marker>
          <c:dLbls>
            <c:dLbl>
              <c:idx val="2"/>
              <c:txPr>
                <a:bodyPr vert="horz" rot="0" anchor="ctr"/>
                <a:lstStyle/>
                <a:p>
                  <a:pPr algn="ctr">
                    <a:defRPr lang="en-US" cap="none" sz="9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グラフ!$S$2:$W$2</c:f>
              <c:strCache/>
            </c:strRef>
          </c:cat>
          <c:val>
            <c:numRef>
              <c:f>グラフ!$S$3:$W$3</c:f>
              <c:numCache/>
            </c:numRef>
          </c:val>
          <c:smooth val="0"/>
        </c:ser>
        <c:ser>
          <c:idx val="1"/>
          <c:order val="1"/>
          <c:tx>
            <c:strRef>
              <c:f>グラフ!$R$4</c:f>
              <c:strCache>
                <c:ptCount val="1"/>
                <c:pt idx="0">
                  <c:v>三重県</c:v>
                </c:pt>
              </c:strCache>
            </c:strRef>
          </c:tx>
          <c:spPr>
            <a:ln w="25400">
              <a:solidFill>
                <a:srgbClr val="0000FF"/>
              </a:solidFill>
              <a:prstDash val="sysDot"/>
            </a:ln>
          </c:spPr>
          <c:extLst>
            <c:ext xmlns:c14="http://schemas.microsoft.com/office/drawing/2007/8/2/chart" uri="{6F2FDCE9-48DA-4B69-8628-5D25D57E5C99}">
              <c14:invertSolidFillFmt>
                <c14:spPr>
                  <a:solidFill>
                    <a:srgbClr val="CCCCFF"/>
                  </a:solidFill>
                </c14:spPr>
              </c14:invertSolidFillFmt>
            </c:ext>
          </c:extLst>
          <c:marker>
            <c:symbol val="circle"/>
            <c:size val="7"/>
            <c:spPr>
              <a:solidFill>
                <a:srgbClr val="FFFFFF"/>
              </a:solidFill>
              <a:ln>
                <a:solidFill>
                  <a:srgbClr val="0000FF"/>
                </a:solidFill>
              </a:ln>
            </c:spPr>
          </c:marker>
          <c:cat>
            <c:strRef>
              <c:f>グラフ!$S$2:$W$2</c:f>
              <c:strCache/>
            </c:strRef>
          </c:cat>
          <c:val>
            <c:numRef>
              <c:f>グラフ!$S$4:$W$4</c:f>
              <c:numCache/>
            </c:numRef>
          </c:val>
          <c:smooth val="0"/>
        </c:ser>
        <c:marker val="1"/>
        <c:axId val="53023080"/>
        <c:axId val="7445673"/>
      </c:lineChart>
      <c:catAx>
        <c:axId val="53023080"/>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a:t>
                </a:r>
              </a:p>
            </c:rich>
          </c:tx>
          <c:layout>
            <c:manualLayout>
              <c:xMode val="factor"/>
              <c:yMode val="factor"/>
              <c:x val="0"/>
              <c:y val="0.118"/>
            </c:manualLayout>
          </c:layout>
          <c:overlay val="0"/>
          <c:spPr>
            <a:noFill/>
            <a:ln>
              <a:noFill/>
            </a:ln>
          </c:spPr>
        </c:title>
        <c:delete val="0"/>
        <c:numFmt formatCode="General" sourceLinked="1"/>
        <c:majorTickMark val="in"/>
        <c:minorTickMark val="none"/>
        <c:tickLblPos val="nextTo"/>
        <c:txPr>
          <a:bodyPr/>
          <a:lstStyle/>
          <a:p>
            <a:pPr>
              <a:defRPr lang="en-US" cap="none" sz="875" b="0" i="0" u="none" baseline="0">
                <a:latin typeface="ＭＳ Ｐゴシック"/>
                <a:ea typeface="ＭＳ Ｐゴシック"/>
                <a:cs typeface="ＭＳ Ｐゴシック"/>
              </a:defRPr>
            </a:pPr>
          </a:p>
        </c:txPr>
        <c:crossAx val="7445673"/>
        <c:crossesAt val="0"/>
        <c:auto val="1"/>
        <c:lblOffset val="100"/>
        <c:noMultiLvlLbl val="0"/>
      </c:catAx>
      <c:valAx>
        <c:axId val="7445673"/>
        <c:scaling>
          <c:orientation val="minMax"/>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千対
</a:t>
                </a:r>
              </a:p>
            </c:rich>
          </c:tx>
          <c:layout>
            <c:manualLayout>
              <c:xMode val="factor"/>
              <c:yMode val="factor"/>
              <c:x val="0.022"/>
              <c:y val="-0.1595"/>
            </c:manualLayout>
          </c:layout>
          <c:overlay val="0"/>
          <c:spPr>
            <a:noFill/>
            <a:ln>
              <a:noFill/>
            </a:ln>
          </c:spPr>
        </c:title>
        <c:majorGridlines/>
        <c:delete val="0"/>
        <c:numFmt formatCode="General" sourceLinked="1"/>
        <c:majorTickMark val="in"/>
        <c:minorTickMark val="none"/>
        <c:tickLblPos val="nextTo"/>
        <c:txPr>
          <a:bodyPr/>
          <a:lstStyle/>
          <a:p>
            <a:pPr>
              <a:defRPr lang="en-US" cap="none" sz="825" b="0" i="0" u="none" baseline="0">
                <a:latin typeface="ＭＳ Ｐゴシック"/>
                <a:ea typeface="ＭＳ Ｐゴシック"/>
                <a:cs typeface="ＭＳ Ｐゴシック"/>
              </a:defRPr>
            </a:pPr>
          </a:p>
        </c:txPr>
        <c:crossAx val="53023080"/>
        <c:crossesAt val="1"/>
        <c:crossBetween val="between"/>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ＭＳ Ｐゴシック"/>
                <a:ea typeface="ＭＳ Ｐゴシック"/>
                <a:cs typeface="ＭＳ Ｐゴシック"/>
              </a:rPr>
              <a:t>出生率・低体重児出生率の推移</a:t>
            </a:r>
          </a:p>
        </c:rich>
      </c:tx>
      <c:layout>
        <c:manualLayout>
          <c:xMode val="factor"/>
          <c:yMode val="factor"/>
          <c:x val="-0.165"/>
          <c:y val="0.23575"/>
        </c:manualLayout>
      </c:layout>
      <c:spPr>
        <a:noFill/>
        <a:ln>
          <a:noFill/>
        </a:ln>
      </c:spPr>
    </c:title>
    <c:plotArea>
      <c:layout>
        <c:manualLayout>
          <c:xMode val="edge"/>
          <c:yMode val="edge"/>
          <c:x val="0.0025"/>
          <c:y val="0.32075"/>
          <c:w val="0.65975"/>
          <c:h val="0.55375"/>
        </c:manualLayout>
      </c:layout>
      <c:barChart>
        <c:barDir val="col"/>
        <c:grouping val="clustered"/>
        <c:varyColors val="0"/>
        <c:ser>
          <c:idx val="1"/>
          <c:order val="0"/>
          <c:tx>
            <c:strRef>
              <c:f>グラフ!$K$7</c:f>
              <c:strCache>
                <c:ptCount val="1"/>
                <c:pt idx="0">
                  <c:v>桑名管内</c:v>
                </c:pt>
              </c:strCache>
            </c:strRef>
          </c:tx>
          <c:spPr>
            <a:pattFill prst="dkDnDiag">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グラフ!$L$6:$P$6</c:f>
              <c:strCache/>
            </c:strRef>
          </c:cat>
          <c:val>
            <c:numRef>
              <c:f>グラフ!$L$7:$P$7</c:f>
              <c:numCache/>
            </c:numRef>
          </c:val>
        </c:ser>
        <c:ser>
          <c:idx val="0"/>
          <c:order val="1"/>
          <c:tx>
            <c:strRef>
              <c:f>グラフ!$K$8</c:f>
              <c:strCache>
                <c:ptCount val="1"/>
                <c:pt idx="0">
                  <c:v>三重県</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strRef>
              <c:f>グラフ!$L$6:$P$6</c:f>
              <c:strCache/>
            </c:strRef>
          </c:cat>
          <c:val>
            <c:numRef>
              <c:f>グラフ!$L$8:$P$8</c:f>
              <c:numCache/>
            </c:numRef>
          </c:val>
        </c:ser>
        <c:gapWidth val="30"/>
        <c:axId val="67011058"/>
        <c:axId val="66228611"/>
      </c:barChart>
      <c:lineChart>
        <c:grouping val="standard"/>
        <c:varyColors val="0"/>
        <c:ser>
          <c:idx val="2"/>
          <c:order val="2"/>
          <c:tx>
            <c:strRef>
              <c:f>グラフ!$K$9</c:f>
              <c:strCache>
                <c:ptCount val="1"/>
                <c:pt idx="0">
                  <c:v>桑名管内</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000000"/>
                </a:solidFill>
              </a:ln>
            </c:spPr>
          </c:marker>
          <c:dLbls>
            <c:numFmt formatCode="General" sourceLinked="1"/>
            <c:txPr>
              <a:bodyPr vert="horz" rot="0" anchor="ctr"/>
              <a:lstStyle/>
              <a:p>
                <a:pPr algn="ctr">
                  <a:defRPr lang="en-US" cap="none" sz="900"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グラフ!$L$6:$P$6</c:f>
              <c:strCache/>
            </c:strRef>
          </c:cat>
          <c:val>
            <c:numRef>
              <c:f>グラフ!$L$9:$P$9</c:f>
              <c:numCache/>
            </c:numRef>
          </c:val>
          <c:smooth val="0"/>
        </c:ser>
        <c:ser>
          <c:idx val="3"/>
          <c:order val="3"/>
          <c:tx>
            <c:strRef>
              <c:f>グラフ!$K$10</c:f>
              <c:strCache>
                <c:ptCount val="1"/>
                <c:pt idx="0">
                  <c:v>三重県</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0080"/>
                </a:solidFill>
              </a:ln>
            </c:spPr>
          </c:marker>
          <c:cat>
            <c:strRef>
              <c:f>グラフ!$L$6:$P$6</c:f>
              <c:strCache/>
            </c:strRef>
          </c:cat>
          <c:val>
            <c:numRef>
              <c:f>グラフ!$L$10:$P$10</c:f>
              <c:numCache/>
            </c:numRef>
          </c:val>
          <c:smooth val="0"/>
        </c:ser>
        <c:axId val="59186588"/>
        <c:axId val="62917245"/>
      </c:lineChart>
      <c:catAx>
        <c:axId val="67011058"/>
        <c:scaling>
          <c:orientation val="minMax"/>
        </c:scaling>
        <c:axPos val="b"/>
        <c:title>
          <c:tx>
            <c:rich>
              <a:bodyPr vert="horz" rot="0" anchor="ctr"/>
              <a:lstStyle/>
              <a:p>
                <a:pPr algn="ctr">
                  <a:defRPr/>
                </a:pPr>
                <a:r>
                  <a:rPr lang="en-US" cap="none" sz="900" b="0" i="0" u="none" baseline="0">
                    <a:latin typeface="ＭＳ Ｐゴシック"/>
                    <a:ea typeface="ＭＳ Ｐゴシック"/>
                    <a:cs typeface="ＭＳ Ｐゴシック"/>
                  </a:rPr>
                  <a:t>年</a:t>
                </a:r>
              </a:p>
            </c:rich>
          </c:tx>
          <c:layout>
            <c:manualLayout>
              <c:xMode val="factor"/>
              <c:yMode val="factor"/>
              <c:x val="0.0235"/>
              <c:y val="0.127"/>
            </c:manualLayout>
          </c:layout>
          <c:overlay val="0"/>
          <c:spPr>
            <a:noFill/>
            <a:ln>
              <a:noFill/>
            </a:ln>
          </c:spPr>
        </c:title>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66228611"/>
        <c:crosses val="autoZero"/>
        <c:auto val="1"/>
        <c:lblOffset val="100"/>
        <c:noMultiLvlLbl val="0"/>
      </c:catAx>
      <c:valAx>
        <c:axId val="66228611"/>
        <c:scaling>
          <c:orientation val="minMax"/>
        </c:scaling>
        <c:axPos val="l"/>
        <c:majorGridlines/>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67011058"/>
        <c:crossesAt val="1"/>
        <c:crossBetween val="between"/>
        <c:dispUnits/>
        <c:minorUnit val="0.4"/>
      </c:valAx>
      <c:catAx>
        <c:axId val="59186588"/>
        <c:scaling>
          <c:orientation val="minMax"/>
        </c:scaling>
        <c:axPos val="b"/>
        <c:title>
          <c:tx>
            <c:rich>
              <a:bodyPr vert="wordArtVert" rot="0" anchor="ctr"/>
              <a:lstStyle/>
              <a:p>
                <a:pPr algn="ctr">
                  <a:defRPr/>
                </a:pPr>
                <a:r>
                  <a:rPr lang="en-US" cap="none" sz="900" b="0" i="0" u="none" baseline="0">
                    <a:latin typeface="ＭＳ Ｐゴシック"/>
                    <a:ea typeface="ＭＳ Ｐゴシック"/>
                    <a:cs typeface="ＭＳ Ｐゴシック"/>
                  </a:rPr>
                  <a:t>千対</a:t>
                </a:r>
              </a:p>
            </c:rich>
          </c:tx>
          <c:layout>
            <c:manualLayout>
              <c:xMode val="factor"/>
              <c:yMode val="factor"/>
              <c:x val="0.1785"/>
              <c:y val="-0.162"/>
            </c:manualLayout>
          </c:layout>
          <c:overlay val="0"/>
          <c:spPr>
            <a:noFill/>
            <a:ln>
              <a:noFill/>
            </a:ln>
          </c:spPr>
        </c:title>
        <c:delete val="1"/>
        <c:majorTickMark val="in"/>
        <c:minorTickMark val="none"/>
        <c:tickLblPos val="nextTo"/>
        <c:crossAx val="62917245"/>
        <c:crosses val="autoZero"/>
        <c:auto val="1"/>
        <c:lblOffset val="100"/>
        <c:noMultiLvlLbl val="0"/>
      </c:catAx>
      <c:valAx>
        <c:axId val="62917245"/>
        <c:scaling>
          <c:orientation val="minMax"/>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百対</a:t>
                </a:r>
              </a:p>
            </c:rich>
          </c:tx>
          <c:layout>
            <c:manualLayout>
              <c:xMode val="factor"/>
              <c:yMode val="factor"/>
              <c:x val="0.238"/>
              <c:y val="-0.1535"/>
            </c:manualLayout>
          </c:layout>
          <c:overlay val="0"/>
          <c:spPr>
            <a:noFill/>
            <a:ln>
              <a:noFill/>
            </a:ln>
          </c:spPr>
        </c:title>
        <c:delete val="1"/>
        <c:majorTickMark val="in"/>
        <c:minorTickMark val="none"/>
        <c:tickLblPos val="nextTo"/>
        <c:crossAx val="59186588"/>
        <c:crosses val="max"/>
        <c:crossBetween val="between"/>
        <c:dispUnits/>
      </c:valAx>
      <c:spPr>
        <a:noFill/>
        <a:ln w="12700">
          <a:solidFill>
            <a:srgbClr val="000000"/>
          </a:solidFill>
        </a:ln>
      </c:spPr>
    </c:plotArea>
    <c:legend>
      <c:legendPos val="r"/>
      <c:legendEntry>
        <c:idx val="0"/>
        <c:txPr>
          <a:bodyPr vert="horz" rot="0"/>
          <a:lstStyle/>
          <a:p>
            <a:pPr>
              <a:defRPr lang="en-US" cap="none" sz="800" b="0" i="0" u="none" baseline="0">
                <a:latin typeface="ＭＳ Ｐゴシック"/>
                <a:ea typeface="ＭＳ Ｐゴシック"/>
                <a:cs typeface="ＭＳ Ｐゴシック"/>
              </a:defRPr>
            </a:pPr>
          </a:p>
        </c:txPr>
      </c:legendEntry>
      <c:legendEntry>
        <c:idx val="1"/>
        <c:txPr>
          <a:bodyPr vert="horz" rot="0"/>
          <a:lstStyle/>
          <a:p>
            <a:pPr>
              <a:defRPr lang="en-US" cap="none" sz="800" b="0" i="0" u="none" baseline="0">
                <a:latin typeface="ＭＳ Ｐゴシック"/>
                <a:ea typeface="ＭＳ Ｐゴシック"/>
                <a:cs typeface="ＭＳ Ｐゴシック"/>
              </a:defRPr>
            </a:pPr>
          </a:p>
        </c:txPr>
      </c:legendEntry>
      <c:legendEntry>
        <c:idx val="2"/>
        <c:txPr>
          <a:bodyPr vert="horz" rot="0"/>
          <a:lstStyle/>
          <a:p>
            <a:pPr>
              <a:defRPr lang="en-US" cap="none" sz="800" b="0" i="0" u="none" baseline="0">
                <a:latin typeface="ＭＳ Ｐゴシック"/>
                <a:ea typeface="ＭＳ Ｐゴシック"/>
                <a:cs typeface="ＭＳ Ｐゴシック"/>
              </a:defRPr>
            </a:pPr>
          </a:p>
        </c:txPr>
      </c:legendEntry>
      <c:legendEntry>
        <c:idx val="3"/>
        <c:txPr>
          <a:bodyPr vert="horz" rot="0"/>
          <a:lstStyle/>
          <a:p>
            <a:pPr>
              <a:defRPr lang="en-US" cap="none" sz="800" b="0" i="0" u="none" baseline="0">
                <a:latin typeface="ＭＳ Ｐゴシック"/>
                <a:ea typeface="ＭＳ Ｐゴシック"/>
                <a:cs typeface="ＭＳ Ｐゴシック"/>
              </a:defRPr>
            </a:pPr>
          </a:p>
        </c:txPr>
      </c:legendEntry>
      <c:layout>
        <c:manualLayout>
          <c:xMode val="edge"/>
          <c:yMode val="edge"/>
          <c:x val="0.6505"/>
          <c:y val="0.1225"/>
          <c:w val="0.29375"/>
          <c:h val="0.2615"/>
        </c:manualLayout>
      </c:layout>
      <c:overlay val="0"/>
    </c:legend>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周産期死亡率の推移
</a:t>
            </a:r>
            <a:r>
              <a:rPr lang="en-US" cap="none" sz="850" b="0" i="0" u="none" baseline="0">
                <a:latin typeface="ＭＳ Ｐゴシック"/>
                <a:ea typeface="ＭＳ Ｐゴシック"/>
                <a:cs typeface="ＭＳ Ｐゴシック"/>
              </a:rPr>
              <a:t>（出産千対）</a:t>
            </a:r>
          </a:p>
        </c:rich>
      </c:tx>
      <c:layout>
        <c:manualLayout>
          <c:xMode val="factor"/>
          <c:yMode val="factor"/>
          <c:x val="-0.0695"/>
          <c:y val="0.0145"/>
        </c:manualLayout>
      </c:layout>
      <c:spPr>
        <a:noFill/>
        <a:ln>
          <a:noFill/>
        </a:ln>
      </c:spPr>
    </c:title>
    <c:plotArea>
      <c:layout>
        <c:manualLayout>
          <c:xMode val="edge"/>
          <c:yMode val="edge"/>
          <c:x val="0.0625"/>
          <c:y val="0.218"/>
          <c:w val="0.9025"/>
          <c:h val="0.66225"/>
        </c:manualLayout>
      </c:layout>
      <c:lineChart>
        <c:grouping val="standard"/>
        <c:varyColors val="0"/>
        <c:ser>
          <c:idx val="0"/>
          <c:order val="0"/>
          <c:tx>
            <c:strRef>
              <c:f>グラフ!$R$7</c:f>
              <c:strCache>
                <c:ptCount val="1"/>
                <c:pt idx="0">
                  <c:v>桑名管内</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000000"/>
                </a:solidFill>
              </a:ln>
            </c:spPr>
          </c:marker>
          <c:dLbls>
            <c:numFmt formatCode="General" sourceLinked="1"/>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グラフ!$S$6:$W$6</c:f>
              <c:strCache/>
            </c:strRef>
          </c:cat>
          <c:val>
            <c:numRef>
              <c:f>グラフ!$S$7:$W$7</c:f>
              <c:numCache/>
            </c:numRef>
          </c:val>
          <c:smooth val="0"/>
        </c:ser>
        <c:ser>
          <c:idx val="1"/>
          <c:order val="1"/>
          <c:tx>
            <c:strRef>
              <c:f>グラフ!$R$8</c:f>
              <c:strCache>
                <c:ptCount val="1"/>
                <c:pt idx="0">
                  <c:v>三重県</c:v>
                </c:pt>
              </c:strCache>
            </c:strRef>
          </c:tx>
          <c:spPr>
            <a:ln w="25400">
              <a:solidFill>
                <a:srgbClr val="0000FF"/>
              </a:solidFill>
              <a:prstDash val="sysDot"/>
            </a:ln>
          </c:spPr>
          <c:extLst>
            <c:ext xmlns:c14="http://schemas.microsoft.com/office/drawing/2007/8/2/chart" uri="{6F2FDCE9-48DA-4B69-8628-5D25D57E5C99}">
              <c14:invertSolidFillFmt>
                <c14:spPr>
                  <a:solidFill>
                    <a:srgbClr val="CCCCFF"/>
                  </a:solidFill>
                </c14:spPr>
              </c14:invertSolidFillFmt>
            </c:ext>
          </c:extLst>
          <c:marker>
            <c:symbol val="circle"/>
            <c:size val="7"/>
            <c:spPr>
              <a:solidFill>
                <a:srgbClr val="FFFFFF"/>
              </a:solidFill>
              <a:ln>
                <a:solidFill>
                  <a:srgbClr val="0000FF"/>
                </a:solidFill>
              </a:ln>
            </c:spPr>
          </c:marker>
          <c:cat>
            <c:strRef>
              <c:f>グラフ!$S$6:$W$6</c:f>
              <c:strCache/>
            </c:strRef>
          </c:cat>
          <c:val>
            <c:numRef>
              <c:f>グラフ!$S$8:$W$8</c:f>
              <c:numCache/>
            </c:numRef>
          </c:val>
          <c:smooth val="0"/>
        </c:ser>
        <c:marker val="1"/>
        <c:axId val="29384294"/>
        <c:axId val="63132055"/>
      </c:lineChart>
      <c:catAx>
        <c:axId val="29384294"/>
        <c:scaling>
          <c:orientation val="minMax"/>
        </c:scaling>
        <c:axPos val="b"/>
        <c:title>
          <c:tx>
            <c:rich>
              <a:bodyPr vert="horz" rot="0" anchor="ctr"/>
              <a:lstStyle/>
              <a:p>
                <a:pPr algn="ctr">
                  <a:defRPr/>
                </a:pPr>
                <a:r>
                  <a:rPr lang="en-US" cap="none" sz="825" b="0" i="0" u="none" baseline="0">
                    <a:latin typeface="ＭＳ Ｐゴシック"/>
                    <a:ea typeface="ＭＳ Ｐゴシック"/>
                    <a:cs typeface="ＭＳ Ｐゴシック"/>
                  </a:rPr>
                  <a:t>年</a:t>
                </a:r>
              </a:p>
            </c:rich>
          </c:tx>
          <c:layout>
            <c:manualLayout>
              <c:xMode val="factor"/>
              <c:yMode val="factor"/>
              <c:x val="0.02125"/>
              <c:y val="0.121"/>
            </c:manualLayout>
          </c:layout>
          <c:overlay val="0"/>
          <c:spPr>
            <a:noFill/>
            <a:ln>
              <a:noFill/>
            </a:ln>
          </c:spPr>
        </c:title>
        <c:delete val="0"/>
        <c:numFmt formatCode="General" sourceLinked="1"/>
        <c:majorTickMark val="in"/>
        <c:minorTickMark val="none"/>
        <c:tickLblPos val="nextTo"/>
        <c:txPr>
          <a:bodyPr/>
          <a:lstStyle/>
          <a:p>
            <a:pPr>
              <a:defRPr lang="en-US" cap="none" sz="875" b="0" i="0" u="none" baseline="0">
                <a:latin typeface="ＭＳ Ｐゴシック"/>
                <a:ea typeface="ＭＳ Ｐゴシック"/>
                <a:cs typeface="ＭＳ Ｐゴシック"/>
              </a:defRPr>
            </a:pPr>
          </a:p>
        </c:txPr>
        <c:crossAx val="63132055"/>
        <c:crossesAt val="0"/>
        <c:auto val="1"/>
        <c:lblOffset val="100"/>
        <c:noMultiLvlLbl val="0"/>
      </c:catAx>
      <c:valAx>
        <c:axId val="63132055"/>
        <c:scaling>
          <c:orientation val="minMax"/>
        </c:scaling>
        <c:axPos val="l"/>
        <c:title>
          <c:tx>
            <c:rich>
              <a:bodyPr vert="wordArtVert" rot="0" anchor="ctr"/>
              <a:lstStyle/>
              <a:p>
                <a:pPr algn="ctr">
                  <a:defRPr/>
                </a:pPr>
                <a:r>
                  <a:rPr lang="en-US" cap="none" sz="825" b="0" i="0" u="none" baseline="0">
                    <a:latin typeface="ＭＳ Ｐゴシック"/>
                    <a:ea typeface="ＭＳ Ｐゴシック"/>
                    <a:cs typeface="ＭＳ Ｐゴシック"/>
                  </a:rPr>
                  <a:t>千対
</a:t>
                </a:r>
              </a:p>
            </c:rich>
          </c:tx>
          <c:layout>
            <c:manualLayout>
              <c:xMode val="factor"/>
              <c:yMode val="factor"/>
              <c:x val="0.022"/>
              <c:y val="-0.1595"/>
            </c:manualLayout>
          </c:layout>
          <c:overlay val="0"/>
          <c:spPr>
            <a:noFill/>
            <a:ln>
              <a:noFill/>
            </a:ln>
          </c:spPr>
        </c:title>
        <c:majorGridlines/>
        <c:delete val="0"/>
        <c:numFmt formatCode="General" sourceLinked="1"/>
        <c:majorTickMark val="in"/>
        <c:minorTickMark val="none"/>
        <c:tickLblPos val="nextTo"/>
        <c:crossAx val="29384294"/>
        <c:crossesAt val="1"/>
        <c:crossBetween val="between"/>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FF0000"/>
                </a:solidFill>
              </a:rPr>
              <a:t>女</a:t>
            </a:r>
          </a:p>
        </c:rich>
      </c:tx>
      <c:layout/>
      <c:spPr>
        <a:noFill/>
        <a:ln>
          <a:noFill/>
        </a:ln>
      </c:spPr>
    </c:title>
    <c:plotArea>
      <c:layout/>
      <c:barChart>
        <c:barDir val="bar"/>
        <c:grouping val="clustered"/>
        <c:varyColors val="0"/>
        <c:ser>
          <c:idx val="0"/>
          <c:order val="0"/>
          <c:tx>
            <c:strRef>
              <c:f>グラフ!#REF!</c:f>
              <c:strCache>
                <c:ptCount val="1"/>
                <c:pt idx="0">
                  <c:v>#REF!</c:v>
                </c:pt>
              </c:strCache>
            </c:strRef>
          </c:tx>
          <c:spPr>
            <a:pattFill prst="dkDnDiag">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グラフ!#REF!</c:f>
              <c:strCache>
                <c:ptCount val="1"/>
                <c:pt idx="0">
                  <c:v>1</c:v>
                </c:pt>
              </c:strCache>
            </c:strRef>
          </c:cat>
          <c:val>
            <c:numRef>
              <c:f>グラフ!#REF!</c:f>
              <c:numCache>
                <c:ptCount val="1"/>
                <c:pt idx="0">
                  <c:v>1</c:v>
                </c:pt>
              </c:numCache>
            </c:numRef>
          </c:val>
        </c:ser>
        <c:gapWidth val="0"/>
        <c:axId val="58735100"/>
        <c:axId val="58853853"/>
      </c:barChart>
      <c:catAx>
        <c:axId val="58735100"/>
        <c:scaling>
          <c:orientation val="minMax"/>
        </c:scaling>
        <c:axPos val="r"/>
        <c:delete val="1"/>
        <c:majorTickMark val="in"/>
        <c:minorTickMark val="none"/>
        <c:tickLblPos val="nextTo"/>
        <c:txPr>
          <a:bodyPr/>
          <a:lstStyle/>
          <a:p>
            <a:pPr>
              <a:defRPr lang="en-US" cap="none" sz="375" b="0" i="0" u="none" baseline="0">
                <a:latin typeface="ＭＳ Ｐゴシック"/>
                <a:ea typeface="ＭＳ Ｐゴシック"/>
                <a:cs typeface="ＭＳ Ｐゴシック"/>
              </a:defRPr>
            </a:pPr>
          </a:p>
        </c:txPr>
        <c:crossAx val="58853853"/>
        <c:crosses val="autoZero"/>
        <c:auto val="1"/>
        <c:lblOffset val="100"/>
        <c:noMultiLvlLbl val="0"/>
      </c:catAx>
      <c:valAx>
        <c:axId val="58853853"/>
        <c:scaling>
          <c:orientation val="maxMin"/>
          <c:max val="10"/>
        </c:scaling>
        <c:axPos val="b"/>
        <c:majorGridlines/>
        <c:delete val="0"/>
        <c:numFmt formatCode="General" sourceLinked="1"/>
        <c:majorTickMark val="in"/>
        <c:minorTickMark val="none"/>
        <c:tickLblPos val="nextTo"/>
        <c:txPr>
          <a:bodyPr/>
          <a:lstStyle/>
          <a:p>
            <a:pPr>
              <a:defRPr lang="en-US" cap="none" sz="100" b="0" i="0" u="none" baseline="0"/>
            </a:pPr>
          </a:p>
        </c:txPr>
        <c:crossAx val="58735100"/>
        <c:crossesAt val="1"/>
        <c:crossBetween val="between"/>
        <c:dispUnits/>
        <c:majorUnit val="2.5"/>
      </c:valAx>
      <c:spPr>
        <a:noFill/>
        <a:ln w="12700">
          <a:solidFill/>
        </a:ln>
      </c:spPr>
    </c:plotArea>
    <c:plotVisOnly val="1"/>
    <c:dispBlanksAs val="gap"/>
    <c:showDLblsOverMax val="0"/>
  </c:chart>
  <c:spPr>
    <a:noFill/>
    <a:ln>
      <a:noFill/>
    </a:ln>
  </c:spPr>
  <c:txPr>
    <a:bodyPr vert="horz" rot="0"/>
    <a:lstStyle/>
    <a:p>
      <a:pPr>
        <a:defRPr lang="en-US" cap="none" sz="4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75" b="1" i="0" u="none" baseline="0"/>
          </a:pPr>
        </a:p>
      </c:txPr>
    </c:title>
    <c:plotArea>
      <c:layout/>
      <c:barChart>
        <c:barDir val="bar"/>
        <c:grouping val="clustered"/>
        <c:varyColors val="0"/>
        <c:ser>
          <c:idx val="0"/>
          <c:order val="0"/>
          <c:tx>
            <c:strRef>
              <c:f>グラフ!#REF!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グラフ!#REF!</c:f>
              <c:strCache>
                <c:ptCount val="1"/>
                <c:pt idx="0">
                  <c:v>1</c:v>
                </c:pt>
              </c:strCache>
            </c:strRef>
          </c:cat>
          <c:val>
            <c:numRef>
              <c:f>グラフ!#REF!</c:f>
              <c:numCache>
                <c:ptCount val="1"/>
                <c:pt idx="0">
                  <c:v>1</c:v>
                </c:pt>
              </c:numCache>
            </c:numRef>
          </c:val>
        </c:ser>
        <c:gapWidth val="0"/>
        <c:axId val="59922630"/>
        <c:axId val="2432759"/>
      </c:barChart>
      <c:catAx>
        <c:axId val="59922630"/>
        <c:scaling>
          <c:orientation val="minMax"/>
        </c:scaling>
        <c:axPos val="l"/>
        <c:delete val="0"/>
        <c:numFmt formatCode="General" sourceLinked="1"/>
        <c:majorTickMark val="in"/>
        <c:minorTickMark val="none"/>
        <c:tickLblPos val="nextTo"/>
        <c:txPr>
          <a:bodyPr/>
          <a:lstStyle/>
          <a:p>
            <a:pPr>
              <a:defRPr lang="en-US" cap="none" sz="200" b="0" i="0" u="none" baseline="0"/>
            </a:pPr>
          </a:p>
        </c:txPr>
        <c:crossAx val="2432759"/>
        <c:crosses val="autoZero"/>
        <c:auto val="1"/>
        <c:lblOffset val="100"/>
        <c:noMultiLvlLbl val="0"/>
      </c:catAx>
      <c:valAx>
        <c:axId val="2432759"/>
        <c:scaling>
          <c:orientation val="minMax"/>
          <c:max val="10"/>
        </c:scaling>
        <c:axPos val="b"/>
        <c:title>
          <c:tx>
            <c:rich>
              <a:bodyPr vert="horz" rot="0" anchor="ctr"/>
              <a:lstStyle/>
              <a:p>
                <a:pPr algn="ctr">
                  <a:defRPr/>
                </a:pPr>
                <a:r>
                  <a:rPr lang="en-US" cap="none" sz="225" b="0" i="0" u="none" baseline="0">
                    <a:latin typeface="ＭＳ Ｐゴシック"/>
                    <a:ea typeface="ＭＳ Ｐゴシック"/>
                    <a:cs typeface="ＭＳ Ｐゴシック"/>
                  </a:rPr>
                  <a:t>%</a:t>
                </a:r>
              </a:p>
            </c:rich>
          </c:tx>
          <c:layout/>
          <c:overlay val="0"/>
          <c:spPr>
            <a:noFill/>
            <a:ln>
              <a:noFill/>
            </a:ln>
          </c:spPr>
        </c:title>
        <c:majorGridlines/>
        <c:delete val="0"/>
        <c:numFmt formatCode="General" sourceLinked="1"/>
        <c:majorTickMark val="in"/>
        <c:minorTickMark val="none"/>
        <c:tickLblPos val="nextTo"/>
        <c:txPr>
          <a:bodyPr vert="horz" rot="0"/>
          <a:lstStyle/>
          <a:p>
            <a:pPr>
              <a:defRPr lang="en-US" cap="none" sz="225" b="0" i="0" u="none" baseline="0"/>
            </a:pPr>
          </a:p>
        </c:txPr>
        <c:crossAx val="59922630"/>
        <c:crossesAt val="1"/>
        <c:crossBetween val="between"/>
        <c:dispUnits/>
        <c:majorUnit val="2.5"/>
      </c:valAx>
      <c:spPr>
        <a:noFill/>
        <a:ln w="12700">
          <a:solidFill/>
        </a:ln>
      </c:spPr>
    </c:plotArea>
    <c:plotVisOnly val="1"/>
    <c:dispBlanksAs val="gap"/>
    <c:showDLblsOverMax val="0"/>
  </c:chart>
  <c:spPr>
    <a:noFill/>
    <a:ln>
      <a:noFill/>
    </a:ln>
  </c:spPr>
  <c:txPr>
    <a:bodyPr vert="horz" rot="0"/>
    <a:lstStyle/>
    <a:p>
      <a:pPr>
        <a:defRPr lang="en-US" cap="none" sz="4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FF0000"/>
                </a:solidFill>
              </a:rPr>
              <a:t>女</a:t>
            </a:r>
          </a:p>
        </c:rich>
      </c:tx>
      <c:layout/>
      <c:spPr>
        <a:noFill/>
        <a:ln>
          <a:noFill/>
        </a:ln>
      </c:spPr>
    </c:title>
    <c:plotArea>
      <c:layout/>
      <c:barChart>
        <c:barDir val="bar"/>
        <c:grouping val="clustered"/>
        <c:varyColors val="0"/>
        <c:ser>
          <c:idx val="0"/>
          <c:order val="0"/>
          <c:tx>
            <c:strRef>
              <c:f>グラフ!#REF!</c:f>
              <c:strCache>
                <c:ptCount val="1"/>
                <c:pt idx="0">
                  <c:v>#REF!</c:v>
                </c:pt>
              </c:strCache>
            </c:strRef>
          </c:tx>
          <c:spPr>
            <a:pattFill prst="dkDnDiag">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グラフ!#REF!</c:f>
              <c:strCache>
                <c:ptCount val="1"/>
                <c:pt idx="0">
                  <c:v>1</c:v>
                </c:pt>
              </c:strCache>
            </c:strRef>
          </c:cat>
          <c:val>
            <c:numRef>
              <c:f>グラフ!#REF!</c:f>
              <c:numCache>
                <c:ptCount val="1"/>
                <c:pt idx="0">
                  <c:v>1</c:v>
                </c:pt>
              </c:numCache>
            </c:numRef>
          </c:val>
        </c:ser>
        <c:gapWidth val="0"/>
        <c:axId val="21894832"/>
        <c:axId val="62835761"/>
      </c:barChart>
      <c:catAx>
        <c:axId val="21894832"/>
        <c:scaling>
          <c:orientation val="minMax"/>
        </c:scaling>
        <c:axPos val="r"/>
        <c:delete val="1"/>
        <c:majorTickMark val="in"/>
        <c:minorTickMark val="none"/>
        <c:tickLblPos val="nextTo"/>
        <c:txPr>
          <a:bodyPr/>
          <a:lstStyle/>
          <a:p>
            <a:pPr>
              <a:defRPr lang="en-US" cap="none" sz="375" b="0" i="0" u="none" baseline="0">
                <a:latin typeface="ＭＳ Ｐゴシック"/>
                <a:ea typeface="ＭＳ Ｐゴシック"/>
                <a:cs typeface="ＭＳ Ｐゴシック"/>
              </a:defRPr>
            </a:pPr>
          </a:p>
        </c:txPr>
        <c:crossAx val="62835761"/>
        <c:crosses val="autoZero"/>
        <c:auto val="1"/>
        <c:lblOffset val="100"/>
        <c:noMultiLvlLbl val="0"/>
      </c:catAx>
      <c:valAx>
        <c:axId val="62835761"/>
        <c:scaling>
          <c:orientation val="maxMin"/>
          <c:max val="10"/>
        </c:scaling>
        <c:axPos val="b"/>
        <c:majorGridlines/>
        <c:delete val="0"/>
        <c:numFmt formatCode="General" sourceLinked="1"/>
        <c:majorTickMark val="in"/>
        <c:minorTickMark val="none"/>
        <c:tickLblPos val="nextTo"/>
        <c:txPr>
          <a:bodyPr/>
          <a:lstStyle/>
          <a:p>
            <a:pPr>
              <a:defRPr lang="en-US" cap="none" sz="175" b="0" i="0" u="none" baseline="0"/>
            </a:pPr>
          </a:p>
        </c:txPr>
        <c:crossAx val="21894832"/>
        <c:crossesAt val="1"/>
        <c:crossBetween val="between"/>
        <c:dispUnits/>
        <c:majorUnit val="2.5"/>
      </c:valAx>
      <c:spPr>
        <a:noFill/>
        <a:ln w="12700">
          <a:solidFill/>
        </a:ln>
      </c:spPr>
    </c:plotArea>
    <c:plotVisOnly val="1"/>
    <c:dispBlanksAs val="gap"/>
    <c:showDLblsOverMax val="0"/>
  </c:chart>
  <c:spPr>
    <a:noFill/>
    <a:ln>
      <a:noFill/>
    </a:ln>
  </c:spPr>
  <c:txPr>
    <a:bodyPr vert="horz" rot="0"/>
    <a:lstStyle/>
    <a:p>
      <a:pPr>
        <a:defRPr lang="en-US" cap="none" sz="4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0" i="0" u="none" baseline="0">
                <a:latin typeface="ＭＳ Ｐゴシック"/>
                <a:ea typeface="ＭＳ Ｐゴシック"/>
                <a:cs typeface="ＭＳ Ｐゴシック"/>
              </a:rPr>
              <a:t>３区分別割合の推移</a:t>
            </a:r>
          </a:p>
        </c:rich>
      </c:tx>
      <c:layout/>
      <c:spPr>
        <a:noFill/>
        <a:ln>
          <a:noFill/>
        </a:ln>
      </c:spPr>
    </c:title>
    <c:view3D>
      <c:rotX val="15"/>
      <c:rotY val="20"/>
      <c:depthPercent val="100"/>
      <c:rAngAx val="1"/>
    </c:view3D>
    <c:plotArea>
      <c:layout/>
      <c:bar3DChart>
        <c:barDir val="col"/>
        <c:grouping val="stacked"/>
        <c:varyColors val="0"/>
        <c:ser>
          <c:idx val="0"/>
          <c:order val="0"/>
          <c:tx>
            <c:strRef>
              <c:f>グラフ!#REF!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グラフ!#REF!</c:f>
              <c:strCache>
                <c:ptCount val="1"/>
                <c:pt idx="0">
                  <c:v>1</c:v>
                </c:pt>
              </c:strCache>
            </c:strRef>
          </c:cat>
          <c:val>
            <c:numRef>
              <c:f>グラフ!#REF!</c:f>
              <c:numCache>
                <c:ptCount val="1"/>
                <c:pt idx="0">
                  <c:v>1</c:v>
                </c:pt>
              </c:numCache>
            </c:numRef>
          </c:val>
          <c:shape val="box"/>
        </c:ser>
        <c:ser>
          <c:idx val="1"/>
          <c:order val="1"/>
          <c:tx>
            <c:strRef>
              <c:f>グラフ!#REF!</c:f>
              <c:strCache>
                <c:ptCount val="1"/>
                <c:pt idx="0">
                  <c:v>#REF!</c:v>
                </c:pt>
              </c:strCache>
            </c:strRef>
          </c:tx>
          <c:spPr>
            <a:pattFill prst="dkDnDiag">
              <a:fgClr>
                <a:srgbClr val="9933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グラフ!#REF!</c:f>
              <c:strCache>
                <c:ptCount val="1"/>
                <c:pt idx="0">
                  <c:v>1</c:v>
                </c:pt>
              </c:strCache>
            </c:strRef>
          </c:cat>
          <c:val>
            <c:numRef>
              <c:f>グラフ!#REF!</c:f>
              <c:numCache>
                <c:ptCount val="1"/>
                <c:pt idx="0">
                  <c:v>1</c:v>
                </c:pt>
              </c:numCache>
            </c:numRef>
          </c:val>
          <c:shape val="box"/>
        </c:ser>
        <c:ser>
          <c:idx val="2"/>
          <c:order val="2"/>
          <c:tx>
            <c:strRef>
              <c:f>グラフ!#REF!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グラフ!#REF!</c:f>
              <c:strCache>
                <c:ptCount val="1"/>
                <c:pt idx="0">
                  <c:v>1</c:v>
                </c:pt>
              </c:strCache>
            </c:strRef>
          </c:cat>
          <c:val>
            <c:numRef>
              <c:f>グラフ!#REF!</c:f>
              <c:numCache>
                <c:ptCount val="1"/>
                <c:pt idx="0">
                  <c:v>1</c:v>
                </c:pt>
              </c:numCache>
            </c:numRef>
          </c:val>
          <c:shape val="box"/>
        </c:ser>
        <c:overlap val="100"/>
        <c:gapDepth val="30"/>
        <c:shape val="box"/>
        <c:axId val="28650938"/>
        <c:axId val="56531851"/>
      </c:bar3DChart>
      <c:catAx>
        <c:axId val="28650938"/>
        <c:scaling>
          <c:orientation val="minMax"/>
        </c:scaling>
        <c:axPos val="b"/>
        <c:delete val="0"/>
        <c:numFmt formatCode="General" sourceLinked="1"/>
        <c:majorTickMark val="in"/>
        <c:minorTickMark val="none"/>
        <c:tickLblPos val="low"/>
        <c:txPr>
          <a:bodyPr vert="horz" rot="-2700000"/>
          <a:lstStyle/>
          <a:p>
            <a:pPr>
              <a:defRPr lang="en-US" cap="none" sz="800" b="0" i="0" u="none" baseline="0">
                <a:latin typeface="ＭＳ Ｐゴシック"/>
                <a:ea typeface="ＭＳ Ｐゴシック"/>
                <a:cs typeface="ＭＳ Ｐゴシック"/>
              </a:defRPr>
            </a:pPr>
          </a:p>
        </c:txPr>
        <c:crossAx val="56531851"/>
        <c:crosses val="autoZero"/>
        <c:auto val="1"/>
        <c:lblOffset val="100"/>
        <c:noMultiLvlLbl val="0"/>
      </c:catAx>
      <c:valAx>
        <c:axId val="56531851"/>
        <c:scaling>
          <c:orientation val="minMax"/>
        </c:scaling>
        <c:axPos val="l"/>
        <c:title>
          <c:tx>
            <c:rich>
              <a:bodyPr vert="wordArtVert" rot="0" anchor="ctr"/>
              <a:lstStyle/>
              <a:p>
                <a:pPr algn="ctr">
                  <a:defRPr/>
                </a:pPr>
                <a:r>
                  <a:rPr lang="en-US" cap="none" sz="325" b="0" i="0" u="none" baseline="0">
                    <a:latin typeface="ＭＳ Ｐゴシック"/>
                    <a:ea typeface="ＭＳ Ｐゴシック"/>
                    <a:cs typeface="ＭＳ Ｐゴシック"/>
                  </a:rPr>
                  <a:t>千人</a:t>
                </a:r>
              </a:p>
            </c:rich>
          </c:tx>
          <c:layout/>
          <c:overlay val="0"/>
          <c:spPr>
            <a:noFill/>
            <a:ln>
              <a:noFill/>
            </a:ln>
          </c:spPr>
        </c:title>
        <c:majorGridlines/>
        <c:delete val="0"/>
        <c:numFmt formatCode="General" sourceLinked="1"/>
        <c:majorTickMark val="in"/>
        <c:minorTickMark val="none"/>
        <c:tickLblPos val="nextTo"/>
        <c:crossAx val="28650938"/>
        <c:crossesAt val="1"/>
        <c:crossBetween val="between"/>
        <c:dispUnits/>
      </c:valAx>
      <c:spPr>
        <a:noFill/>
        <a:ln>
          <a:noFill/>
        </a:ln>
      </c:spPr>
    </c:plotArea>
    <c:legend>
      <c:legendPos val="r"/>
      <c:layout/>
      <c:overlay val="0"/>
    </c:legend>
    <c:floor>
      <c:thickness val="0"/>
    </c:floor>
    <c:sideWall>
      <c:spPr>
        <a:solidFill>
          <a:srgbClr val="CCCCFF"/>
        </a:solidFill>
        <a:ln w="12700">
          <a:solidFill>
            <a:srgbClr val="808080"/>
          </a:solidFill>
        </a:ln>
      </c:spPr>
      <c:thickness val="0"/>
    </c:sideWall>
    <c:backWall>
      <c:spPr>
        <a:solidFill>
          <a:srgbClr val="CCCC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FF0000"/>
                </a:solidFill>
                <a:latin typeface="ＭＳ Ｐゴシック"/>
                <a:ea typeface="ＭＳ Ｐゴシック"/>
                <a:cs typeface="ＭＳ Ｐゴシック"/>
              </a:rPr>
              <a:t>女性</a:t>
            </a:r>
          </a:p>
        </c:rich>
      </c:tx>
      <c:layout/>
      <c:spPr>
        <a:noFill/>
        <a:ln>
          <a:noFill/>
        </a:ln>
      </c:spPr>
    </c:title>
    <c:plotArea>
      <c:layout/>
      <c:barChart>
        <c:barDir val="bar"/>
        <c:grouping val="clustered"/>
        <c:varyColors val="0"/>
        <c:ser>
          <c:idx val="0"/>
          <c:order val="0"/>
          <c:tx>
            <c:strRef>
              <c:f>グラフ!#REF!</c:f>
              <c:strCache>
                <c:ptCount val="1"/>
                <c:pt idx="0">
                  <c:v>#REF!</c:v>
                </c:pt>
              </c:strCache>
            </c:strRef>
          </c:tx>
          <c:spPr>
            <a:pattFill prst="dkDnDiag">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グラフ!#REF!</c:f>
              <c:strCache>
                <c:ptCount val="1"/>
                <c:pt idx="0">
                  <c:v>1</c:v>
                </c:pt>
              </c:strCache>
            </c:strRef>
          </c:cat>
          <c:val>
            <c:numRef>
              <c:f>グラフ!#REF!</c:f>
              <c:numCache>
                <c:ptCount val="1"/>
                <c:pt idx="0">
                  <c:v>1</c:v>
                </c:pt>
              </c:numCache>
            </c:numRef>
          </c:val>
        </c:ser>
        <c:gapWidth val="0"/>
        <c:axId val="39024612"/>
        <c:axId val="15677189"/>
      </c:barChart>
      <c:catAx>
        <c:axId val="39024612"/>
        <c:scaling>
          <c:orientation val="minMax"/>
        </c:scaling>
        <c:axPos val="l"/>
        <c:delete val="1"/>
        <c:majorTickMark val="in"/>
        <c:minorTickMark val="none"/>
        <c:tickLblPos val="nextTo"/>
        <c:txPr>
          <a:bodyPr/>
          <a:lstStyle/>
          <a:p>
            <a:pPr>
              <a:defRPr lang="en-US" cap="none" sz="150" b="0" i="0" u="none" baseline="0">
                <a:latin typeface="ＭＳ Ｐゴシック"/>
                <a:ea typeface="ＭＳ Ｐゴシック"/>
                <a:cs typeface="ＭＳ Ｐゴシック"/>
              </a:defRPr>
            </a:pPr>
          </a:p>
        </c:txPr>
        <c:crossAx val="15677189"/>
        <c:crosses val="autoZero"/>
        <c:auto val="1"/>
        <c:lblOffset val="100"/>
        <c:noMultiLvlLbl val="0"/>
      </c:catAx>
      <c:valAx>
        <c:axId val="15677189"/>
        <c:scaling>
          <c:orientation val="minMax"/>
          <c:max val="10"/>
        </c:scaling>
        <c:axPos val="b"/>
        <c:majorGridlines/>
        <c:delete val="0"/>
        <c:numFmt formatCode="#,##0_);[Red]\(#,##0\)" sourceLinked="0"/>
        <c:majorTickMark val="in"/>
        <c:minorTickMark val="none"/>
        <c:tickLblPos val="nextTo"/>
        <c:txPr>
          <a:bodyPr/>
          <a:lstStyle/>
          <a:p>
            <a:pPr>
              <a:defRPr lang="en-US" cap="none" sz="150" b="0" i="0" u="none" baseline="0">
                <a:latin typeface="ＭＳ Ｐゴシック"/>
                <a:ea typeface="ＭＳ Ｐゴシック"/>
                <a:cs typeface="ＭＳ Ｐゴシック"/>
              </a:defRPr>
            </a:pPr>
          </a:p>
        </c:txPr>
        <c:crossAx val="39024612"/>
        <c:crossesAt val="1"/>
        <c:crossBetween val="between"/>
        <c:dispUnits/>
        <c:majorUnit val="2"/>
        <c:minorUnit val="2"/>
      </c:valAx>
      <c:spPr>
        <a:noFill/>
        <a:ln w="12700">
          <a:solidFill/>
        </a:ln>
      </c:spPr>
    </c:plotArea>
    <c:plotVisOnly val="1"/>
    <c:dispBlanksAs val="gap"/>
    <c:showDLblsOverMax val="0"/>
  </c:chart>
  <c:spPr>
    <a:noFill/>
    <a:ln>
      <a:noFill/>
    </a:ln>
  </c:spPr>
  <c:txPr>
    <a:bodyPr vert="horz" rot="0"/>
    <a:lstStyle/>
    <a:p>
      <a:pPr>
        <a:defRPr lang="en-US" cap="none" sz="1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t>男性</a:t>
            </a:r>
          </a:p>
        </c:rich>
      </c:tx>
      <c:layout/>
      <c:spPr>
        <a:noFill/>
        <a:ln>
          <a:noFill/>
        </a:ln>
      </c:spPr>
    </c:title>
    <c:plotArea>
      <c:layout/>
      <c:barChart>
        <c:barDir val="bar"/>
        <c:grouping val="clustered"/>
        <c:varyColors val="0"/>
        <c:ser>
          <c:idx val="0"/>
          <c:order val="0"/>
          <c:tx>
            <c:strRef>
              <c:f>グラフ!#REF!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グラフ!#REF!</c:f>
              <c:strCache>
                <c:ptCount val="1"/>
                <c:pt idx="0">
                  <c:v>1</c:v>
                </c:pt>
              </c:strCache>
            </c:strRef>
          </c:cat>
          <c:val>
            <c:numRef>
              <c:f>グラフ!#REF!</c:f>
              <c:numCache>
                <c:ptCount val="1"/>
                <c:pt idx="0">
                  <c:v>1</c:v>
                </c:pt>
              </c:numCache>
            </c:numRef>
          </c:val>
        </c:ser>
        <c:gapWidth val="0"/>
        <c:axId val="6876974"/>
        <c:axId val="61892767"/>
      </c:barChart>
      <c:catAx>
        <c:axId val="6876974"/>
        <c:scaling>
          <c:orientation val="minMax"/>
        </c:scaling>
        <c:axPos val="r"/>
        <c:delete val="0"/>
        <c:numFmt formatCode="General" sourceLinked="1"/>
        <c:majorTickMark val="in"/>
        <c:minorTickMark val="none"/>
        <c:tickLblPos val="nextTo"/>
        <c:spPr>
          <a:ln w="3175">
            <a:noFill/>
          </a:ln>
        </c:spPr>
        <c:txPr>
          <a:bodyPr/>
          <a:lstStyle/>
          <a:p>
            <a:pPr>
              <a:defRPr lang="en-US" cap="none" sz="125" b="0" i="0" u="none" baseline="0">
                <a:latin typeface="ＭＳ Ｐゴシック"/>
                <a:ea typeface="ＭＳ Ｐゴシック"/>
                <a:cs typeface="ＭＳ Ｐゴシック"/>
              </a:defRPr>
            </a:pPr>
          </a:p>
        </c:txPr>
        <c:crossAx val="61892767"/>
        <c:crosses val="autoZero"/>
        <c:auto val="1"/>
        <c:lblOffset val="100"/>
        <c:noMultiLvlLbl val="0"/>
      </c:catAx>
      <c:valAx>
        <c:axId val="61892767"/>
        <c:scaling>
          <c:orientation val="maxMin"/>
          <c:max val="10"/>
        </c:scaling>
        <c:axPos val="b"/>
        <c:majorGridlines/>
        <c:delete val="0"/>
        <c:numFmt formatCode="#,##0_);[Red]\(#,##0\)" sourceLinked="0"/>
        <c:majorTickMark val="in"/>
        <c:minorTickMark val="none"/>
        <c:tickLblPos val="nextTo"/>
        <c:txPr>
          <a:bodyPr/>
          <a:lstStyle/>
          <a:p>
            <a:pPr>
              <a:defRPr lang="en-US" cap="none" sz="150" b="0" i="0" u="none" baseline="0"/>
            </a:pPr>
          </a:p>
        </c:txPr>
        <c:crossAx val="6876974"/>
        <c:crossesAt val="1"/>
        <c:crossBetween val="between"/>
        <c:dispUnits/>
        <c:majorUnit val="2"/>
        <c:minorUnit val="2"/>
      </c:valAx>
      <c:spPr>
        <a:noFill/>
        <a:ln w="12700">
          <a:solidFill/>
        </a:ln>
      </c:spPr>
    </c:plotArea>
    <c:plotVisOnly val="1"/>
    <c:dispBlanksAs val="gap"/>
    <c:showDLblsOverMax val="0"/>
  </c:chart>
  <c:spPr>
    <a:noFill/>
    <a:ln>
      <a:noFill/>
    </a:ln>
  </c:spPr>
  <c:txPr>
    <a:bodyPr vert="horz" rot="0"/>
    <a:lstStyle/>
    <a:p>
      <a:pPr>
        <a:defRPr lang="en-US" cap="none" sz="40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t>男性</a:t>
            </a:r>
          </a:p>
        </c:rich>
      </c:tx>
      <c:layout/>
      <c:spPr>
        <a:noFill/>
        <a:ln>
          <a:noFill/>
        </a:ln>
      </c:spPr>
    </c:title>
    <c:plotArea>
      <c:layout/>
      <c:barChart>
        <c:barDir val="bar"/>
        <c:grouping val="clustered"/>
        <c:varyColors val="0"/>
        <c:ser>
          <c:idx val="0"/>
          <c:order val="0"/>
          <c:tx>
            <c:strRef>
              <c:f>グラフ!#REF!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グラフ!#REF!</c:f>
              <c:strCache>
                <c:ptCount val="1"/>
                <c:pt idx="0">
                  <c:v>1</c:v>
                </c:pt>
              </c:strCache>
            </c:strRef>
          </c:cat>
          <c:val>
            <c:numRef>
              <c:f>グラフ!#REF!</c:f>
              <c:numCache>
                <c:ptCount val="1"/>
                <c:pt idx="0">
                  <c:v>1</c:v>
                </c:pt>
              </c:numCache>
            </c:numRef>
          </c:val>
        </c:ser>
        <c:gapWidth val="0"/>
        <c:axId val="20163992"/>
        <c:axId val="47258201"/>
      </c:barChart>
      <c:catAx>
        <c:axId val="20163992"/>
        <c:scaling>
          <c:orientation val="minMax"/>
        </c:scaling>
        <c:axPos val="r"/>
        <c:delete val="0"/>
        <c:numFmt formatCode="General" sourceLinked="1"/>
        <c:majorTickMark val="in"/>
        <c:minorTickMark val="none"/>
        <c:tickLblPos val="nextTo"/>
        <c:spPr>
          <a:ln w="3175">
            <a:noFill/>
          </a:ln>
        </c:spPr>
        <c:txPr>
          <a:bodyPr/>
          <a:lstStyle/>
          <a:p>
            <a:pPr>
              <a:defRPr lang="en-US" cap="none" sz="100" b="0" i="0" u="none" baseline="0">
                <a:latin typeface="ＭＳ Ｐゴシック"/>
                <a:ea typeface="ＭＳ Ｐゴシック"/>
                <a:cs typeface="ＭＳ Ｐゴシック"/>
              </a:defRPr>
            </a:pPr>
          </a:p>
        </c:txPr>
        <c:crossAx val="47258201"/>
        <c:crosses val="autoZero"/>
        <c:auto val="1"/>
        <c:lblOffset val="100"/>
        <c:noMultiLvlLbl val="0"/>
      </c:catAx>
      <c:valAx>
        <c:axId val="47258201"/>
        <c:scaling>
          <c:orientation val="maxMin"/>
          <c:max val="10"/>
        </c:scaling>
        <c:axPos val="b"/>
        <c:majorGridlines/>
        <c:delete val="0"/>
        <c:numFmt formatCode="#,##0_);[Red]\(#,##0\)" sourceLinked="0"/>
        <c:majorTickMark val="in"/>
        <c:minorTickMark val="none"/>
        <c:tickLblPos val="nextTo"/>
        <c:txPr>
          <a:bodyPr/>
          <a:lstStyle/>
          <a:p>
            <a:pPr>
              <a:defRPr lang="en-US" cap="none" sz="125" b="0" i="0" u="none" baseline="0"/>
            </a:pPr>
          </a:p>
        </c:txPr>
        <c:crossAx val="20163992"/>
        <c:crossesAt val="1"/>
        <c:crossBetween val="between"/>
        <c:dispUnits/>
        <c:majorUnit val="2"/>
        <c:minorUnit val="2"/>
      </c:valAx>
      <c:spPr>
        <a:noFill/>
        <a:ln w="12700">
          <a:solidFill/>
        </a:ln>
      </c:spPr>
    </c:plotArea>
    <c:plotVisOnly val="1"/>
    <c:dispBlanksAs val="gap"/>
    <c:showDLblsOverMax val="0"/>
  </c:chart>
  <c:spPr>
    <a:noFill/>
    <a:ln>
      <a:noFill/>
    </a:ln>
  </c:spPr>
  <c:txPr>
    <a:bodyPr vert="horz" rot="0"/>
    <a:lstStyle/>
    <a:p>
      <a:pPr>
        <a:defRPr lang="en-US" cap="none" sz="40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FF0000"/>
                </a:solidFill>
                <a:latin typeface="ＭＳ Ｐゴシック"/>
                <a:ea typeface="ＭＳ Ｐゴシック"/>
                <a:cs typeface="ＭＳ Ｐゴシック"/>
              </a:rPr>
              <a:t>女性</a:t>
            </a:r>
          </a:p>
        </c:rich>
      </c:tx>
      <c:layout/>
      <c:spPr>
        <a:noFill/>
        <a:ln>
          <a:noFill/>
        </a:ln>
      </c:spPr>
    </c:title>
    <c:plotArea>
      <c:layout/>
      <c:barChart>
        <c:barDir val="bar"/>
        <c:grouping val="clustered"/>
        <c:varyColors val="0"/>
        <c:ser>
          <c:idx val="0"/>
          <c:order val="0"/>
          <c:tx>
            <c:strRef>
              <c:f>グラフ!#REF!</c:f>
              <c:strCache>
                <c:ptCount val="1"/>
                <c:pt idx="0">
                  <c:v>#REF!</c:v>
                </c:pt>
              </c:strCache>
            </c:strRef>
          </c:tx>
          <c:spPr>
            <a:pattFill prst="dkDnDiag">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グラフ!#REF!</c:f>
              <c:strCache>
                <c:ptCount val="1"/>
                <c:pt idx="0">
                  <c:v>1</c:v>
                </c:pt>
              </c:strCache>
            </c:strRef>
          </c:cat>
          <c:val>
            <c:numRef>
              <c:f>グラフ!#REF!</c:f>
              <c:numCache>
                <c:ptCount val="1"/>
                <c:pt idx="0">
                  <c:v>1</c:v>
                </c:pt>
              </c:numCache>
            </c:numRef>
          </c:val>
        </c:ser>
        <c:gapWidth val="0"/>
        <c:axId val="22670626"/>
        <c:axId val="2709043"/>
      </c:barChart>
      <c:catAx>
        <c:axId val="22670626"/>
        <c:scaling>
          <c:orientation val="minMax"/>
        </c:scaling>
        <c:axPos val="l"/>
        <c:delete val="1"/>
        <c:majorTickMark val="in"/>
        <c:minorTickMark val="none"/>
        <c:tickLblPos val="nextTo"/>
        <c:txPr>
          <a:bodyPr/>
          <a:lstStyle/>
          <a:p>
            <a:pPr>
              <a:defRPr lang="en-US" cap="none" sz="125" b="0" i="0" u="none" baseline="0">
                <a:latin typeface="ＭＳ Ｐゴシック"/>
                <a:ea typeface="ＭＳ Ｐゴシック"/>
                <a:cs typeface="ＭＳ Ｐゴシック"/>
              </a:defRPr>
            </a:pPr>
          </a:p>
        </c:txPr>
        <c:crossAx val="2709043"/>
        <c:crosses val="autoZero"/>
        <c:auto val="1"/>
        <c:lblOffset val="100"/>
        <c:noMultiLvlLbl val="0"/>
      </c:catAx>
      <c:valAx>
        <c:axId val="2709043"/>
        <c:scaling>
          <c:orientation val="minMax"/>
          <c:max val="10"/>
        </c:scaling>
        <c:axPos val="b"/>
        <c:majorGridlines/>
        <c:delete val="0"/>
        <c:numFmt formatCode="#,##0_);[Red]\(#,##0\)" sourceLinked="0"/>
        <c:majorTickMark val="in"/>
        <c:minorTickMark val="none"/>
        <c:tickLblPos val="nextTo"/>
        <c:txPr>
          <a:bodyPr/>
          <a:lstStyle/>
          <a:p>
            <a:pPr>
              <a:defRPr lang="en-US" cap="none" sz="125" b="0" i="0" u="none" baseline="0">
                <a:latin typeface="ＭＳ Ｐゴシック"/>
                <a:ea typeface="ＭＳ Ｐゴシック"/>
                <a:cs typeface="ＭＳ Ｐゴシック"/>
              </a:defRPr>
            </a:pPr>
          </a:p>
        </c:txPr>
        <c:crossAx val="22670626"/>
        <c:crossesAt val="1"/>
        <c:crossBetween val="between"/>
        <c:dispUnits/>
        <c:majorUnit val="2"/>
        <c:minorUnit val="2"/>
      </c:valAx>
      <c:spPr>
        <a:noFill/>
        <a:ln w="12700">
          <a:solidFill/>
        </a:ln>
      </c:spPr>
    </c:plotArea>
    <c:plotVisOnly val="1"/>
    <c:dispBlanksAs val="gap"/>
    <c:showDLblsOverMax val="0"/>
  </c:chart>
  <c:spPr>
    <a:noFill/>
    <a:ln>
      <a:noFill/>
    </a:ln>
  </c:spPr>
  <c:txPr>
    <a:bodyPr vert="horz" rot="0"/>
    <a:lstStyle/>
    <a:p>
      <a:pPr>
        <a:defRPr lang="en-US" cap="none" sz="1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0</xdr:row>
      <xdr:rowOff>0</xdr:rowOff>
    </xdr:from>
    <xdr:to>
      <xdr:col>5</xdr:col>
      <xdr:colOff>952500</xdr:colOff>
      <xdr:row>0</xdr:row>
      <xdr:rowOff>0</xdr:rowOff>
    </xdr:to>
    <xdr:grpSp>
      <xdr:nvGrpSpPr>
        <xdr:cNvPr id="1" name="Group 1"/>
        <xdr:cNvGrpSpPr>
          <a:grpSpLocks/>
        </xdr:cNvGrpSpPr>
      </xdr:nvGrpSpPr>
      <xdr:grpSpPr>
        <a:xfrm>
          <a:off x="342900" y="0"/>
          <a:ext cx="3009900" cy="0"/>
          <a:chOff x="36" y="652"/>
          <a:chExt cx="316" cy="364"/>
        </a:xfrm>
        <a:solidFill>
          <a:srgbClr val="FFFFFF"/>
        </a:solidFill>
      </xdr:grpSpPr>
      <xdr:graphicFrame>
        <xdr:nvGraphicFramePr>
          <xdr:cNvPr id="2" name="Chart 2"/>
          <xdr:cNvGraphicFramePr/>
        </xdr:nvGraphicFramePr>
        <xdr:xfrm>
          <a:off x="176" y="654"/>
          <a:ext cx="176" cy="362"/>
        </xdr:xfrm>
        <a:graphic>
          <a:graphicData uri="http://schemas.openxmlformats.org/drawingml/2006/chart">
            <c:chart xmlns:c="http://schemas.openxmlformats.org/drawingml/2006/chart" r:id="rId1"/>
          </a:graphicData>
        </a:graphic>
      </xdr:graphicFrame>
      <xdr:graphicFrame>
        <xdr:nvGraphicFramePr>
          <xdr:cNvPr id="3" name="Chart 3"/>
          <xdr:cNvGraphicFramePr/>
        </xdr:nvGraphicFramePr>
        <xdr:xfrm>
          <a:off x="36" y="652"/>
          <a:ext cx="154" cy="362"/>
        </xdr:xfrm>
        <a:graphic>
          <a:graphicData uri="http://schemas.openxmlformats.org/drawingml/2006/chart">
            <c:chart xmlns:c="http://schemas.openxmlformats.org/drawingml/2006/chart" r:id="rId2"/>
          </a:graphicData>
        </a:graphic>
      </xdr:graphicFrame>
    </xdr:grpSp>
    <xdr:clientData/>
  </xdr:twoCellAnchor>
  <xdr:twoCellAnchor>
    <xdr:from>
      <xdr:col>5</xdr:col>
      <xdr:colOff>866775</xdr:colOff>
      <xdr:row>0</xdr:row>
      <xdr:rowOff>0</xdr:rowOff>
    </xdr:from>
    <xdr:to>
      <xdr:col>8</xdr:col>
      <xdr:colOff>942975</xdr:colOff>
      <xdr:row>0</xdr:row>
      <xdr:rowOff>0</xdr:rowOff>
    </xdr:to>
    <xdr:grpSp>
      <xdr:nvGrpSpPr>
        <xdr:cNvPr id="4" name="Group 4"/>
        <xdr:cNvGrpSpPr>
          <a:grpSpLocks/>
        </xdr:cNvGrpSpPr>
      </xdr:nvGrpSpPr>
      <xdr:grpSpPr>
        <a:xfrm>
          <a:off x="3267075" y="0"/>
          <a:ext cx="3076575" cy="0"/>
          <a:chOff x="343" y="655"/>
          <a:chExt cx="323" cy="363"/>
        </a:xfrm>
        <a:solidFill>
          <a:srgbClr val="FFFFFF"/>
        </a:solidFill>
      </xdr:grpSpPr>
      <xdr:graphicFrame>
        <xdr:nvGraphicFramePr>
          <xdr:cNvPr id="5" name="Chart 5"/>
          <xdr:cNvGraphicFramePr/>
        </xdr:nvGraphicFramePr>
        <xdr:xfrm>
          <a:off x="486" y="655"/>
          <a:ext cx="180" cy="362"/>
        </xdr:xfrm>
        <a:graphic>
          <a:graphicData uri="http://schemas.openxmlformats.org/drawingml/2006/chart">
            <c:chart xmlns:c="http://schemas.openxmlformats.org/drawingml/2006/chart" r:id="rId3"/>
          </a:graphicData>
        </a:graphic>
      </xdr:graphicFrame>
      <xdr:graphicFrame>
        <xdr:nvGraphicFramePr>
          <xdr:cNvPr id="6" name="Chart 6"/>
          <xdr:cNvGraphicFramePr/>
        </xdr:nvGraphicFramePr>
        <xdr:xfrm>
          <a:off x="343" y="656"/>
          <a:ext cx="164" cy="362"/>
        </xdr:xfrm>
        <a:graphic>
          <a:graphicData uri="http://schemas.openxmlformats.org/drawingml/2006/chart">
            <c:chart xmlns:c="http://schemas.openxmlformats.org/drawingml/2006/chart" r:id="rId4"/>
          </a:graphicData>
        </a:graphic>
      </xdr:graphicFrame>
    </xdr:grpSp>
    <xdr:clientData/>
  </xdr:twoCellAnchor>
  <xdr:twoCellAnchor>
    <xdr:from>
      <xdr:col>0</xdr:col>
      <xdr:colOff>0</xdr:colOff>
      <xdr:row>0</xdr:row>
      <xdr:rowOff>0</xdr:rowOff>
    </xdr:from>
    <xdr:to>
      <xdr:col>6</xdr:col>
      <xdr:colOff>352425</xdr:colOff>
      <xdr:row>0</xdr:row>
      <xdr:rowOff>0</xdr:rowOff>
    </xdr:to>
    <xdr:graphicFrame>
      <xdr:nvGraphicFramePr>
        <xdr:cNvPr id="7" name="Chart 7"/>
        <xdr:cNvGraphicFramePr/>
      </xdr:nvGraphicFramePr>
      <xdr:xfrm>
        <a:off x="0" y="0"/>
        <a:ext cx="3752850" cy="0"/>
      </xdr:xfrm>
      <a:graphic>
        <a:graphicData uri="http://schemas.openxmlformats.org/drawingml/2006/chart">
          <c:chart xmlns:c="http://schemas.openxmlformats.org/drawingml/2006/chart" r:id="rId5"/>
        </a:graphicData>
      </a:graphic>
    </xdr:graphicFrame>
    <xdr:clientData/>
  </xdr:twoCellAnchor>
  <xdr:twoCellAnchor>
    <xdr:from>
      <xdr:col>4</xdr:col>
      <xdr:colOff>390525</xdr:colOff>
      <xdr:row>0</xdr:row>
      <xdr:rowOff>0</xdr:rowOff>
    </xdr:from>
    <xdr:to>
      <xdr:col>5</xdr:col>
      <xdr:colOff>752475</xdr:colOff>
      <xdr:row>0</xdr:row>
      <xdr:rowOff>0</xdr:rowOff>
    </xdr:to>
    <xdr:graphicFrame>
      <xdr:nvGraphicFramePr>
        <xdr:cNvPr id="8" name="Chart 8"/>
        <xdr:cNvGraphicFramePr/>
      </xdr:nvGraphicFramePr>
      <xdr:xfrm>
        <a:off x="1790700" y="0"/>
        <a:ext cx="1362075" cy="0"/>
      </xdr:xfrm>
      <a:graphic>
        <a:graphicData uri="http://schemas.openxmlformats.org/drawingml/2006/chart">
          <c:chart xmlns:c="http://schemas.openxmlformats.org/drawingml/2006/chart" r:id="rId6"/>
        </a:graphicData>
      </a:graphic>
    </xdr:graphicFrame>
    <xdr:clientData/>
  </xdr:twoCellAnchor>
  <xdr:twoCellAnchor>
    <xdr:from>
      <xdr:col>1</xdr:col>
      <xdr:colOff>28575</xdr:colOff>
      <xdr:row>0</xdr:row>
      <xdr:rowOff>0</xdr:rowOff>
    </xdr:from>
    <xdr:to>
      <xdr:col>4</xdr:col>
      <xdr:colOff>609600</xdr:colOff>
      <xdr:row>0</xdr:row>
      <xdr:rowOff>0</xdr:rowOff>
    </xdr:to>
    <xdr:graphicFrame>
      <xdr:nvGraphicFramePr>
        <xdr:cNvPr id="9" name="Chart 9"/>
        <xdr:cNvGraphicFramePr/>
      </xdr:nvGraphicFramePr>
      <xdr:xfrm>
        <a:off x="152400" y="0"/>
        <a:ext cx="1857375" cy="0"/>
      </xdr:xfrm>
      <a:graphic>
        <a:graphicData uri="http://schemas.openxmlformats.org/drawingml/2006/chart">
          <c:chart xmlns:c="http://schemas.openxmlformats.org/drawingml/2006/chart" r:id="rId7"/>
        </a:graphicData>
      </a:graphic>
    </xdr:graphicFrame>
    <xdr:clientData/>
  </xdr:twoCellAnchor>
  <xdr:twoCellAnchor>
    <xdr:from>
      <xdr:col>5</xdr:col>
      <xdr:colOff>857250</xdr:colOff>
      <xdr:row>0</xdr:row>
      <xdr:rowOff>0</xdr:rowOff>
    </xdr:from>
    <xdr:to>
      <xdr:col>7</xdr:col>
      <xdr:colOff>723900</xdr:colOff>
      <xdr:row>0</xdr:row>
      <xdr:rowOff>0</xdr:rowOff>
    </xdr:to>
    <xdr:graphicFrame>
      <xdr:nvGraphicFramePr>
        <xdr:cNvPr id="10" name="Chart 10"/>
        <xdr:cNvGraphicFramePr/>
      </xdr:nvGraphicFramePr>
      <xdr:xfrm>
        <a:off x="3257550" y="0"/>
        <a:ext cx="1866900" cy="0"/>
      </xdr:xfrm>
      <a:graphic>
        <a:graphicData uri="http://schemas.openxmlformats.org/drawingml/2006/chart">
          <c:chart xmlns:c="http://schemas.openxmlformats.org/drawingml/2006/chart" r:id="rId8"/>
        </a:graphicData>
      </a:graphic>
    </xdr:graphicFrame>
    <xdr:clientData/>
  </xdr:twoCellAnchor>
  <xdr:twoCellAnchor>
    <xdr:from>
      <xdr:col>7</xdr:col>
      <xdr:colOff>552450</xdr:colOff>
      <xdr:row>0</xdr:row>
      <xdr:rowOff>0</xdr:rowOff>
    </xdr:from>
    <xdr:to>
      <xdr:col>8</xdr:col>
      <xdr:colOff>923925</xdr:colOff>
      <xdr:row>0</xdr:row>
      <xdr:rowOff>0</xdr:rowOff>
    </xdr:to>
    <xdr:graphicFrame>
      <xdr:nvGraphicFramePr>
        <xdr:cNvPr id="11" name="Chart 11"/>
        <xdr:cNvGraphicFramePr/>
      </xdr:nvGraphicFramePr>
      <xdr:xfrm>
        <a:off x="4953000" y="0"/>
        <a:ext cx="1371600" cy="0"/>
      </xdr:xfrm>
      <a:graphic>
        <a:graphicData uri="http://schemas.openxmlformats.org/drawingml/2006/chart">
          <c:chart xmlns:c="http://schemas.openxmlformats.org/drawingml/2006/chart" r:id="rId9"/>
        </a:graphicData>
      </a:graphic>
    </xdr:graphicFrame>
    <xdr:clientData/>
  </xdr:twoCellAnchor>
  <xdr:twoCellAnchor>
    <xdr:from>
      <xdr:col>5</xdr:col>
      <xdr:colOff>790575</xdr:colOff>
      <xdr:row>0</xdr:row>
      <xdr:rowOff>0</xdr:rowOff>
    </xdr:from>
    <xdr:to>
      <xdr:col>8</xdr:col>
      <xdr:colOff>914400</xdr:colOff>
      <xdr:row>0</xdr:row>
      <xdr:rowOff>0</xdr:rowOff>
    </xdr:to>
    <xdr:graphicFrame>
      <xdr:nvGraphicFramePr>
        <xdr:cNvPr id="12" name="Chart 12"/>
        <xdr:cNvGraphicFramePr/>
      </xdr:nvGraphicFramePr>
      <xdr:xfrm>
        <a:off x="3190875" y="0"/>
        <a:ext cx="3124200" cy="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30</xdr:row>
      <xdr:rowOff>0</xdr:rowOff>
    </xdr:from>
    <xdr:to>
      <xdr:col>8</xdr:col>
      <xdr:colOff>800100</xdr:colOff>
      <xdr:row>42</xdr:row>
      <xdr:rowOff>142875</xdr:rowOff>
    </xdr:to>
    <xdr:grpSp>
      <xdr:nvGrpSpPr>
        <xdr:cNvPr id="13" name="Group 13"/>
        <xdr:cNvGrpSpPr>
          <a:grpSpLocks/>
        </xdr:cNvGrpSpPr>
      </xdr:nvGrpSpPr>
      <xdr:grpSpPr>
        <a:xfrm>
          <a:off x="0" y="5181600"/>
          <a:ext cx="6200775" cy="2238375"/>
          <a:chOff x="0" y="559"/>
          <a:chExt cx="651" cy="231"/>
        </a:xfrm>
        <a:solidFill>
          <a:srgbClr val="FFFFFF"/>
        </a:solidFill>
      </xdr:grpSpPr>
      <xdr:graphicFrame>
        <xdr:nvGraphicFramePr>
          <xdr:cNvPr id="14" name="Chart 14"/>
          <xdr:cNvGraphicFramePr/>
        </xdr:nvGraphicFramePr>
        <xdr:xfrm>
          <a:off x="0" y="564"/>
          <a:ext cx="365" cy="225"/>
        </xdr:xfrm>
        <a:graphic>
          <a:graphicData uri="http://schemas.openxmlformats.org/drawingml/2006/chart">
            <c:chart xmlns:c="http://schemas.openxmlformats.org/drawingml/2006/chart" r:id="rId11"/>
          </a:graphicData>
        </a:graphic>
      </xdr:graphicFrame>
      <xdr:graphicFrame>
        <xdr:nvGraphicFramePr>
          <xdr:cNvPr id="15" name="Chart 15"/>
          <xdr:cNvGraphicFramePr/>
        </xdr:nvGraphicFramePr>
        <xdr:xfrm>
          <a:off x="345" y="559"/>
          <a:ext cx="306" cy="231"/>
        </xdr:xfrm>
        <a:graphic>
          <a:graphicData uri="http://schemas.openxmlformats.org/drawingml/2006/chart">
            <c:chart xmlns:c="http://schemas.openxmlformats.org/drawingml/2006/chart" r:id="rId12"/>
          </a:graphicData>
        </a:graphic>
      </xdr:graphicFrame>
    </xdr:grpSp>
    <xdr:clientData/>
  </xdr:twoCellAnchor>
  <xdr:twoCellAnchor>
    <xdr:from>
      <xdr:col>0</xdr:col>
      <xdr:colOff>0</xdr:colOff>
      <xdr:row>42</xdr:row>
      <xdr:rowOff>38100</xdr:rowOff>
    </xdr:from>
    <xdr:to>
      <xdr:col>8</xdr:col>
      <xdr:colOff>923925</xdr:colOff>
      <xdr:row>55</xdr:row>
      <xdr:rowOff>47625</xdr:rowOff>
    </xdr:to>
    <xdr:grpSp>
      <xdr:nvGrpSpPr>
        <xdr:cNvPr id="16" name="Group 16"/>
        <xdr:cNvGrpSpPr>
          <a:grpSpLocks/>
        </xdr:cNvGrpSpPr>
      </xdr:nvGrpSpPr>
      <xdr:grpSpPr>
        <a:xfrm>
          <a:off x="0" y="7315200"/>
          <a:ext cx="6324600" cy="2257425"/>
          <a:chOff x="0" y="787"/>
          <a:chExt cx="664" cy="235"/>
        </a:xfrm>
        <a:solidFill>
          <a:srgbClr val="FFFFFF"/>
        </a:solidFill>
      </xdr:grpSpPr>
      <xdr:graphicFrame>
        <xdr:nvGraphicFramePr>
          <xdr:cNvPr id="17" name="Chart 17"/>
          <xdr:cNvGraphicFramePr/>
        </xdr:nvGraphicFramePr>
        <xdr:xfrm>
          <a:off x="0" y="787"/>
          <a:ext cx="407" cy="232"/>
        </xdr:xfrm>
        <a:graphic>
          <a:graphicData uri="http://schemas.openxmlformats.org/drawingml/2006/chart">
            <c:chart xmlns:c="http://schemas.openxmlformats.org/drawingml/2006/chart" r:id="rId13"/>
          </a:graphicData>
        </a:graphic>
      </xdr:graphicFrame>
      <xdr:graphicFrame>
        <xdr:nvGraphicFramePr>
          <xdr:cNvPr id="18" name="Chart 18"/>
          <xdr:cNvGraphicFramePr/>
        </xdr:nvGraphicFramePr>
        <xdr:xfrm>
          <a:off x="330" y="790"/>
          <a:ext cx="334" cy="232"/>
        </xdr:xfrm>
        <a:graphic>
          <a:graphicData uri="http://schemas.openxmlformats.org/drawingml/2006/chart">
            <c:chart xmlns:c="http://schemas.openxmlformats.org/drawingml/2006/chart" r:id="rId14"/>
          </a:graphicData>
        </a:graphic>
      </xdr:graphicFrame>
    </xdr:grpSp>
    <xdr:clientData/>
  </xdr:twoCellAnchor>
  <xdr:twoCellAnchor>
    <xdr:from>
      <xdr:col>0</xdr:col>
      <xdr:colOff>9525</xdr:colOff>
      <xdr:row>1</xdr:row>
      <xdr:rowOff>0</xdr:rowOff>
    </xdr:from>
    <xdr:to>
      <xdr:col>5</xdr:col>
      <xdr:colOff>657225</xdr:colOff>
      <xdr:row>14</xdr:row>
      <xdr:rowOff>152400</xdr:rowOff>
    </xdr:to>
    <xdr:graphicFrame>
      <xdr:nvGraphicFramePr>
        <xdr:cNvPr id="19" name="Chart 19"/>
        <xdr:cNvGraphicFramePr/>
      </xdr:nvGraphicFramePr>
      <xdr:xfrm>
        <a:off x="9525" y="219075"/>
        <a:ext cx="3048000" cy="2381250"/>
      </xdr:xfrm>
      <a:graphic>
        <a:graphicData uri="http://schemas.openxmlformats.org/drawingml/2006/chart">
          <c:chart xmlns:c="http://schemas.openxmlformats.org/drawingml/2006/chart" r:id="rId15"/>
        </a:graphicData>
      </a:graphic>
    </xdr:graphicFrame>
    <xdr:clientData/>
  </xdr:twoCellAnchor>
  <xdr:twoCellAnchor>
    <xdr:from>
      <xdr:col>5</xdr:col>
      <xdr:colOff>723900</xdr:colOff>
      <xdr:row>1</xdr:row>
      <xdr:rowOff>0</xdr:rowOff>
    </xdr:from>
    <xdr:to>
      <xdr:col>8</xdr:col>
      <xdr:colOff>895350</xdr:colOff>
      <xdr:row>15</xdr:row>
      <xdr:rowOff>0</xdr:rowOff>
    </xdr:to>
    <xdr:graphicFrame>
      <xdr:nvGraphicFramePr>
        <xdr:cNvPr id="20" name="Chart 20"/>
        <xdr:cNvGraphicFramePr/>
      </xdr:nvGraphicFramePr>
      <xdr:xfrm>
        <a:off x="3124200" y="219075"/>
        <a:ext cx="3171825" cy="2400300"/>
      </xdr:xfrm>
      <a:graphic>
        <a:graphicData uri="http://schemas.openxmlformats.org/drawingml/2006/chart">
          <c:chart xmlns:c="http://schemas.openxmlformats.org/drawingml/2006/chart" r:id="rId16"/>
        </a:graphicData>
      </a:graphic>
    </xdr:graphicFrame>
    <xdr:clientData/>
  </xdr:twoCellAnchor>
  <xdr:twoCellAnchor>
    <xdr:from>
      <xdr:col>0</xdr:col>
      <xdr:colOff>9525</xdr:colOff>
      <xdr:row>10</xdr:row>
      <xdr:rowOff>104775</xdr:rowOff>
    </xdr:from>
    <xdr:to>
      <xdr:col>8</xdr:col>
      <xdr:colOff>952500</xdr:colOff>
      <xdr:row>31</xdr:row>
      <xdr:rowOff>133350</xdr:rowOff>
    </xdr:to>
    <xdr:grpSp>
      <xdr:nvGrpSpPr>
        <xdr:cNvPr id="21" name="Group 21"/>
        <xdr:cNvGrpSpPr>
          <a:grpSpLocks/>
        </xdr:cNvGrpSpPr>
      </xdr:nvGrpSpPr>
      <xdr:grpSpPr>
        <a:xfrm>
          <a:off x="9525" y="1866900"/>
          <a:ext cx="6343650" cy="3629025"/>
          <a:chOff x="1" y="214"/>
          <a:chExt cx="666" cy="376"/>
        </a:xfrm>
        <a:solidFill>
          <a:srgbClr val="FFFFFF"/>
        </a:solidFill>
      </xdr:grpSpPr>
      <xdr:graphicFrame>
        <xdr:nvGraphicFramePr>
          <xdr:cNvPr id="22" name="Chart 22"/>
          <xdr:cNvGraphicFramePr/>
        </xdr:nvGraphicFramePr>
        <xdr:xfrm>
          <a:off x="1" y="214"/>
          <a:ext cx="421" cy="376"/>
        </xdr:xfrm>
        <a:graphic>
          <a:graphicData uri="http://schemas.openxmlformats.org/drawingml/2006/chart">
            <c:chart xmlns:c="http://schemas.openxmlformats.org/drawingml/2006/chart" r:id="rId17"/>
          </a:graphicData>
        </a:graphic>
      </xdr:graphicFrame>
      <xdr:graphicFrame>
        <xdr:nvGraphicFramePr>
          <xdr:cNvPr id="23" name="Chart 23"/>
          <xdr:cNvGraphicFramePr/>
        </xdr:nvGraphicFramePr>
        <xdr:xfrm>
          <a:off x="341" y="303"/>
          <a:ext cx="326" cy="275"/>
        </xdr:xfrm>
        <a:graphic>
          <a:graphicData uri="http://schemas.openxmlformats.org/drawingml/2006/chart">
            <c:chart xmlns:c="http://schemas.openxmlformats.org/drawingml/2006/chart" r:id="rId18"/>
          </a:graphicData>
        </a:graphic>
      </xdr:graphicFrame>
    </xdr:grpSp>
    <xdr:clientData/>
  </xdr:twoCellAnchor>
  <xdr:twoCellAnchor>
    <xdr:from>
      <xdr:col>5</xdr:col>
      <xdr:colOff>400050</xdr:colOff>
      <xdr:row>19</xdr:row>
      <xdr:rowOff>142875</xdr:rowOff>
    </xdr:from>
    <xdr:to>
      <xdr:col>6</xdr:col>
      <xdr:colOff>66675</xdr:colOff>
      <xdr:row>21</xdr:row>
      <xdr:rowOff>133350</xdr:rowOff>
    </xdr:to>
    <xdr:sp>
      <xdr:nvSpPr>
        <xdr:cNvPr id="24" name="AutoShape 24"/>
        <xdr:cNvSpPr>
          <a:spLocks/>
        </xdr:cNvSpPr>
      </xdr:nvSpPr>
      <xdr:spPr>
        <a:xfrm>
          <a:off x="2800350" y="3486150"/>
          <a:ext cx="666750" cy="361950"/>
        </a:xfrm>
        <a:prstGeom prst="wedgeRectCallout">
          <a:avLst>
            <a:gd name="adj1" fmla="val -98569"/>
            <a:gd name="adj2" fmla="val -63157"/>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出生率（人口千対）</a:t>
          </a:r>
        </a:p>
      </xdr:txBody>
    </xdr:sp>
    <xdr:clientData/>
  </xdr:twoCellAnchor>
  <xdr:twoCellAnchor>
    <xdr:from>
      <xdr:col>5</xdr:col>
      <xdr:colOff>390525</xdr:colOff>
      <xdr:row>23</xdr:row>
      <xdr:rowOff>95250</xdr:rowOff>
    </xdr:from>
    <xdr:to>
      <xdr:col>6</xdr:col>
      <xdr:colOff>76200</xdr:colOff>
      <xdr:row>25</xdr:row>
      <xdr:rowOff>104775</xdr:rowOff>
    </xdr:to>
    <xdr:sp>
      <xdr:nvSpPr>
        <xdr:cNvPr id="25" name="AutoShape 25"/>
        <xdr:cNvSpPr>
          <a:spLocks/>
        </xdr:cNvSpPr>
      </xdr:nvSpPr>
      <xdr:spPr>
        <a:xfrm>
          <a:off x="2790825" y="4152900"/>
          <a:ext cx="685800" cy="352425"/>
        </a:xfrm>
        <a:prstGeom prst="wedgeRectCallout">
          <a:avLst>
            <a:gd name="adj1" fmla="val -91666"/>
            <a:gd name="adj2" fmla="val -12162"/>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ＭＳ Ｐゴシック"/>
              <a:ea typeface="ＭＳ Ｐゴシック"/>
              <a:cs typeface="ＭＳ Ｐゴシック"/>
            </a:rPr>
            <a:t>低体重児（出生百対）</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26"/>
  <sheetViews>
    <sheetView view="pageBreakPreview" zoomScaleSheetLayoutView="100" workbookViewId="0" topLeftCell="A1">
      <selection activeCell="A1" sqref="B1"/>
    </sheetView>
  </sheetViews>
  <sheetFormatPr defaultColWidth="9.00390625" defaultRowHeight="13.5"/>
  <cols>
    <col min="1" max="3" width="1.625" style="0" customWidth="1"/>
    <col min="4" max="4" width="2.75390625" style="0" customWidth="1"/>
    <col min="5" max="5" width="3.875" style="0" customWidth="1"/>
    <col min="6" max="6" width="8.00390625" style="0" customWidth="1"/>
    <col min="8" max="9" width="8.25390625" style="0" customWidth="1"/>
    <col min="10" max="10" width="7.75390625" style="0" customWidth="1"/>
    <col min="11" max="11" width="8.375" style="0" customWidth="1"/>
    <col min="12" max="12" width="8.875" style="0" customWidth="1"/>
    <col min="13" max="13" width="7.625" style="0" customWidth="1"/>
    <col min="14" max="14" width="7.50390625" style="0" customWidth="1"/>
  </cols>
  <sheetData>
    <row r="1" spans="1:14" ht="14.25">
      <c r="A1" s="2"/>
      <c r="B1" s="3" t="s">
        <v>152</v>
      </c>
      <c r="C1" s="2"/>
      <c r="D1" s="2"/>
      <c r="E1" s="2"/>
      <c r="F1" s="2"/>
      <c r="G1" s="2"/>
      <c r="I1" s="2"/>
      <c r="J1" s="2"/>
      <c r="K1" s="2"/>
      <c r="L1" s="2"/>
      <c r="M1" s="2"/>
      <c r="N1" s="2"/>
    </row>
    <row r="2" spans="1:14" ht="24.75" customHeight="1">
      <c r="A2" s="2"/>
      <c r="B2" s="2"/>
      <c r="C2" s="19" t="s">
        <v>90</v>
      </c>
      <c r="D2" s="10"/>
      <c r="E2" s="9"/>
      <c r="F2" s="9"/>
      <c r="G2" s="9"/>
      <c r="H2" s="8"/>
      <c r="I2" s="9"/>
      <c r="J2" s="9"/>
      <c r="K2" s="9"/>
      <c r="L2" s="9"/>
      <c r="M2" s="9"/>
      <c r="N2" s="9"/>
    </row>
    <row r="3" spans="1:14" ht="21" customHeight="1">
      <c r="A3" s="2"/>
      <c r="B3" s="2"/>
      <c r="C3" s="2"/>
      <c r="D3" s="9" t="s">
        <v>144</v>
      </c>
      <c r="E3" s="9"/>
      <c r="F3" s="9"/>
      <c r="G3" s="9"/>
      <c r="H3" s="9"/>
      <c r="I3" s="9"/>
      <c r="J3" s="9"/>
      <c r="K3" s="9"/>
      <c r="L3" s="9"/>
      <c r="M3" s="9"/>
      <c r="N3" s="9"/>
    </row>
    <row r="4" spans="1:14" ht="40.5" customHeight="1">
      <c r="A4" s="2"/>
      <c r="B4" s="2"/>
      <c r="C4" s="2"/>
      <c r="D4" s="342" t="s">
        <v>161</v>
      </c>
      <c r="E4" s="342"/>
      <c r="F4" s="342"/>
      <c r="G4" s="342"/>
      <c r="H4" s="342"/>
      <c r="I4" s="342"/>
      <c r="J4" s="342"/>
      <c r="K4" s="342"/>
      <c r="L4" s="342"/>
      <c r="M4" s="342"/>
      <c r="N4" s="342"/>
    </row>
    <row r="5" spans="1:14" ht="18.75" customHeight="1">
      <c r="A5" s="2"/>
      <c r="B5" s="2"/>
      <c r="C5" s="2"/>
      <c r="D5" s="5" t="s">
        <v>8</v>
      </c>
      <c r="E5" s="2"/>
      <c r="F5" s="2"/>
      <c r="G5" s="2"/>
      <c r="H5" s="2"/>
      <c r="I5" s="2"/>
      <c r="J5" s="2"/>
      <c r="K5" s="2"/>
      <c r="L5" s="2"/>
      <c r="M5" s="2"/>
      <c r="N5" s="2"/>
    </row>
    <row r="6" spans="1:14" ht="42.75" customHeight="1">
      <c r="A6" s="2"/>
      <c r="B6" s="2"/>
      <c r="C6" s="6"/>
      <c r="D6" s="342" t="s">
        <v>162</v>
      </c>
      <c r="E6" s="342"/>
      <c r="F6" s="342"/>
      <c r="G6" s="342"/>
      <c r="H6" s="342"/>
      <c r="I6" s="342"/>
      <c r="J6" s="342"/>
      <c r="K6" s="342"/>
      <c r="L6" s="342"/>
      <c r="M6" s="342"/>
      <c r="N6" s="342"/>
    </row>
    <row r="7" spans="1:14" ht="14.25" customHeight="1">
      <c r="A7" s="2"/>
      <c r="B7" s="2"/>
      <c r="C7" s="2"/>
      <c r="D7" s="5" t="s">
        <v>153</v>
      </c>
      <c r="E7" s="2"/>
      <c r="F7" s="2"/>
      <c r="G7" s="2"/>
      <c r="H7" s="2"/>
      <c r="I7" s="2"/>
      <c r="J7" s="2"/>
      <c r="K7" s="2"/>
      <c r="L7" s="2"/>
      <c r="M7" s="2"/>
      <c r="N7" s="2"/>
    </row>
    <row r="8" spans="1:14" ht="35.25" customHeight="1">
      <c r="A8" s="2"/>
      <c r="B8" s="2"/>
      <c r="C8" s="2"/>
      <c r="D8" s="342" t="s">
        <v>163</v>
      </c>
      <c r="E8" s="343"/>
      <c r="F8" s="343"/>
      <c r="G8" s="343"/>
      <c r="H8" s="343"/>
      <c r="I8" s="343"/>
      <c r="J8" s="343"/>
      <c r="K8" s="343"/>
      <c r="L8" s="343"/>
      <c r="M8" s="343"/>
      <c r="N8" s="343"/>
    </row>
    <row r="9" spans="1:14" ht="18.75" customHeight="1">
      <c r="A9" s="2"/>
      <c r="B9" s="2"/>
      <c r="C9" s="2"/>
      <c r="D9" s="2" t="s">
        <v>154</v>
      </c>
      <c r="E9" s="7"/>
      <c r="F9" s="7"/>
      <c r="G9" s="7"/>
      <c r="H9" s="7"/>
      <c r="I9" s="7"/>
      <c r="J9" s="7"/>
      <c r="K9" s="7"/>
      <c r="L9" s="7"/>
      <c r="M9" s="7"/>
      <c r="N9" s="7"/>
    </row>
    <row r="10" spans="1:14" ht="62.25" customHeight="1">
      <c r="A10" s="2"/>
      <c r="B10" s="2"/>
      <c r="C10" s="2"/>
      <c r="D10" s="342" t="s">
        <v>164</v>
      </c>
      <c r="E10" s="342"/>
      <c r="F10" s="342"/>
      <c r="G10" s="342"/>
      <c r="H10" s="342"/>
      <c r="I10" s="342"/>
      <c r="J10" s="342"/>
      <c r="K10" s="342"/>
      <c r="L10" s="342"/>
      <c r="M10" s="342"/>
      <c r="N10" s="342"/>
    </row>
    <row r="11" spans="1:14" ht="13.5">
      <c r="A11" s="2"/>
      <c r="B11" s="2"/>
      <c r="C11" s="2"/>
      <c r="D11" s="5" t="s">
        <v>91</v>
      </c>
      <c r="E11" s="2"/>
      <c r="F11" s="2"/>
      <c r="G11" s="2"/>
      <c r="H11" s="2"/>
      <c r="I11" s="2"/>
      <c r="J11" s="2"/>
      <c r="K11" s="2"/>
      <c r="L11" s="2"/>
      <c r="M11" s="2"/>
      <c r="N11" s="2"/>
    </row>
    <row r="12" spans="1:14" ht="48.75" customHeight="1">
      <c r="A12" s="2"/>
      <c r="B12" s="2"/>
      <c r="C12" s="2"/>
      <c r="D12" s="342" t="s">
        <v>165</v>
      </c>
      <c r="E12" s="342"/>
      <c r="F12" s="342"/>
      <c r="G12" s="342"/>
      <c r="H12" s="342"/>
      <c r="I12" s="342"/>
      <c r="J12" s="342"/>
      <c r="K12" s="342"/>
      <c r="L12" s="342"/>
      <c r="M12" s="342"/>
      <c r="N12" s="342"/>
    </row>
    <row r="13" spans="1:14" ht="20.25" customHeight="1">
      <c r="A13" s="2"/>
      <c r="B13" s="2"/>
      <c r="C13" s="2"/>
      <c r="D13" s="5" t="s">
        <v>155</v>
      </c>
      <c r="E13" s="7"/>
      <c r="F13" s="7"/>
      <c r="G13" s="7"/>
      <c r="H13" s="7"/>
      <c r="I13" s="7"/>
      <c r="J13" s="7"/>
      <c r="K13" s="7"/>
      <c r="L13" s="7"/>
      <c r="M13" s="7"/>
      <c r="N13" s="7"/>
    </row>
    <row r="14" spans="1:14" ht="41.25" customHeight="1">
      <c r="A14" s="2"/>
      <c r="B14" s="2"/>
      <c r="C14" s="2"/>
      <c r="D14" s="342" t="s">
        <v>166</v>
      </c>
      <c r="E14" s="342"/>
      <c r="F14" s="342"/>
      <c r="G14" s="342"/>
      <c r="H14" s="342"/>
      <c r="I14" s="342"/>
      <c r="J14" s="342"/>
      <c r="K14" s="342"/>
      <c r="L14" s="342"/>
      <c r="M14" s="342"/>
      <c r="N14" s="342"/>
    </row>
    <row r="15" spans="1:14" ht="21.75" customHeight="1">
      <c r="A15" s="2"/>
      <c r="B15" s="2"/>
      <c r="C15" s="2"/>
      <c r="D15" s="9" t="s">
        <v>92</v>
      </c>
      <c r="E15" s="10"/>
      <c r="F15" s="10"/>
      <c r="G15" s="10"/>
      <c r="H15" s="10"/>
      <c r="I15" s="10"/>
      <c r="J15" s="10"/>
      <c r="K15" s="10"/>
      <c r="L15" s="10"/>
      <c r="M15" s="10"/>
      <c r="N15" s="10"/>
    </row>
    <row r="16" spans="1:14" ht="63.75" customHeight="1">
      <c r="A16" s="2"/>
      <c r="B16" s="2"/>
      <c r="C16" s="2"/>
      <c r="D16" s="342" t="s">
        <v>167</v>
      </c>
      <c r="E16" s="343"/>
      <c r="F16" s="343"/>
      <c r="G16" s="343"/>
      <c r="H16" s="343"/>
      <c r="I16" s="343"/>
      <c r="J16" s="343"/>
      <c r="K16" s="343"/>
      <c r="L16" s="343"/>
      <c r="M16" s="343"/>
      <c r="N16" s="343"/>
    </row>
    <row r="17" spans="1:14" ht="23.25" customHeight="1">
      <c r="A17" s="2"/>
      <c r="B17" s="2"/>
      <c r="C17" s="2"/>
      <c r="D17" s="9" t="s">
        <v>156</v>
      </c>
      <c r="E17" s="9"/>
      <c r="F17" s="9"/>
      <c r="G17" s="9"/>
      <c r="H17" s="9"/>
      <c r="I17" s="9"/>
      <c r="J17" s="9"/>
      <c r="K17" s="9"/>
      <c r="L17" s="9"/>
      <c r="M17" s="9"/>
      <c r="N17" s="9"/>
    </row>
    <row r="18" spans="1:14" ht="23.25" customHeight="1">
      <c r="A18" s="2"/>
      <c r="B18" s="2"/>
      <c r="C18" s="2"/>
      <c r="D18" s="342" t="s">
        <v>168</v>
      </c>
      <c r="E18" s="342"/>
      <c r="F18" s="342"/>
      <c r="G18" s="342"/>
      <c r="H18" s="342"/>
      <c r="I18" s="342"/>
      <c r="J18" s="342"/>
      <c r="K18" s="342"/>
      <c r="L18" s="342"/>
      <c r="M18" s="342"/>
      <c r="N18" s="342"/>
    </row>
    <row r="19" spans="1:14" ht="13.5">
      <c r="A19" s="2"/>
      <c r="B19" s="2"/>
      <c r="C19" s="2"/>
      <c r="D19" s="2"/>
      <c r="E19" s="2"/>
      <c r="F19" s="2"/>
      <c r="G19" s="2"/>
      <c r="H19" s="2"/>
      <c r="I19" s="2"/>
      <c r="J19" s="2"/>
      <c r="K19" s="2"/>
      <c r="L19" s="2"/>
      <c r="M19" s="2"/>
      <c r="N19" s="2"/>
    </row>
    <row r="20" spans="1:14" ht="13.5">
      <c r="A20" s="2"/>
      <c r="B20" s="2"/>
      <c r="C20" s="19" t="s">
        <v>157</v>
      </c>
      <c r="D20" s="2"/>
      <c r="E20" s="2"/>
      <c r="F20" s="2"/>
      <c r="G20" s="8"/>
      <c r="H20" s="2"/>
      <c r="I20" s="2"/>
      <c r="J20" s="2"/>
      <c r="K20" s="2"/>
      <c r="L20" s="2"/>
      <c r="M20" s="2"/>
      <c r="N20" s="2"/>
    </row>
    <row r="21" spans="2:14" ht="19.5" customHeight="1">
      <c r="B21" s="2"/>
      <c r="C21" s="2"/>
      <c r="D21" s="18" t="s">
        <v>9</v>
      </c>
      <c r="E21" s="2"/>
      <c r="F21" s="2"/>
      <c r="G21" s="2"/>
      <c r="H21" s="2"/>
      <c r="I21" s="2"/>
      <c r="J21" s="2"/>
      <c r="K21" s="2"/>
      <c r="L21" s="2"/>
      <c r="M21" s="2"/>
      <c r="N21" s="2"/>
    </row>
    <row r="22" spans="2:14" ht="34.5" customHeight="1">
      <c r="B22" s="2"/>
      <c r="C22" s="2"/>
      <c r="D22" s="342" t="s">
        <v>169</v>
      </c>
      <c r="E22" s="342"/>
      <c r="F22" s="342"/>
      <c r="G22" s="342"/>
      <c r="H22" s="342"/>
      <c r="I22" s="342"/>
      <c r="J22" s="342"/>
      <c r="K22" s="342"/>
      <c r="L22" s="342"/>
      <c r="M22" s="342"/>
      <c r="N22" s="342"/>
    </row>
    <row r="23" spans="2:14" ht="45" customHeight="1">
      <c r="B23" s="2"/>
      <c r="C23" s="2"/>
      <c r="D23" s="342" t="s">
        <v>170</v>
      </c>
      <c r="E23" s="342"/>
      <c r="F23" s="342"/>
      <c r="G23" s="342"/>
      <c r="H23" s="342"/>
      <c r="I23" s="342"/>
      <c r="J23" s="342"/>
      <c r="K23" s="342"/>
      <c r="L23" s="342"/>
      <c r="M23" s="342"/>
      <c r="N23" s="342"/>
    </row>
    <row r="24" spans="2:14" ht="9" customHeight="1">
      <c r="B24" s="2"/>
      <c r="C24" s="2"/>
      <c r="D24" s="2"/>
      <c r="E24" s="2"/>
      <c r="F24" s="2"/>
      <c r="G24" s="2"/>
      <c r="H24" s="2"/>
      <c r="I24" s="2"/>
      <c r="J24" s="2"/>
      <c r="K24" s="2"/>
      <c r="L24" s="2"/>
      <c r="M24" s="2"/>
      <c r="N24" s="2"/>
    </row>
    <row r="25" spans="2:14" ht="13.5">
      <c r="B25" s="2"/>
      <c r="C25" s="19" t="s">
        <v>10</v>
      </c>
      <c r="D25" s="2"/>
      <c r="E25" s="2"/>
      <c r="F25" s="2"/>
      <c r="G25" s="2"/>
      <c r="H25" s="2"/>
      <c r="I25" s="2"/>
      <c r="J25" s="2"/>
      <c r="K25" s="2"/>
      <c r="L25" s="2"/>
      <c r="M25" s="2"/>
      <c r="N25" s="2"/>
    </row>
    <row r="26" spans="2:14" ht="36" customHeight="1">
      <c r="B26" s="2"/>
      <c r="C26" s="2"/>
      <c r="D26" s="342" t="s">
        <v>158</v>
      </c>
      <c r="E26" s="342"/>
      <c r="F26" s="342"/>
      <c r="G26" s="342"/>
      <c r="H26" s="342"/>
      <c r="I26" s="342"/>
      <c r="J26" s="342"/>
      <c r="K26" s="342"/>
      <c r="L26" s="342"/>
      <c r="M26" s="342"/>
      <c r="N26" s="342"/>
    </row>
  </sheetData>
  <mergeCells count="11">
    <mergeCell ref="D26:N26"/>
    <mergeCell ref="D18:N18"/>
    <mergeCell ref="D8:N8"/>
    <mergeCell ref="D6:N6"/>
    <mergeCell ref="D16:N16"/>
    <mergeCell ref="D12:N12"/>
    <mergeCell ref="D14:N14"/>
    <mergeCell ref="D10:N10"/>
    <mergeCell ref="D4:N4"/>
    <mergeCell ref="D22:N22"/>
    <mergeCell ref="D23:N23"/>
  </mergeCells>
  <printOptions/>
  <pageMargins left="0.7874015748031497" right="0.7874015748031497" top="0.984251968503937" bottom="0.984251968503937" header="0.5118110236220472" footer="0.5118110236220472"/>
  <pageSetup firstPageNumber="8" useFirstPageNumber="1" horizontalDpi="600" verticalDpi="600" orientation="portrait" paperSize="9" r:id="rId1"/>
  <headerFooter alignWithMargins="0">
    <oddFooter>&amp;C－&amp;P －</oddFooter>
  </headerFooter>
</worksheet>
</file>

<file path=xl/worksheets/sheet2.xml><?xml version="1.0" encoding="utf-8"?>
<worksheet xmlns="http://schemas.openxmlformats.org/spreadsheetml/2006/main" xmlns:r="http://schemas.openxmlformats.org/officeDocument/2006/relationships">
  <dimension ref="A1:AB27"/>
  <sheetViews>
    <sheetView tabSelected="1" view="pageBreakPreview" zoomScaleSheetLayoutView="100" workbookViewId="0" topLeftCell="A1">
      <pane xSplit="3" ySplit="4" topLeftCell="K20" activePane="bottomRight" state="frozen"/>
      <selection pane="topLeft" activeCell="B1" sqref="B1"/>
      <selection pane="topRight" activeCell="B1" sqref="B1"/>
      <selection pane="bottomLeft" activeCell="B1" sqref="B1"/>
      <selection pane="bottomRight" activeCell="A1" sqref="A1:O1"/>
    </sheetView>
  </sheetViews>
  <sheetFormatPr defaultColWidth="9.00390625" defaultRowHeight="13.5"/>
  <cols>
    <col min="1" max="1" width="2.625" style="0" customWidth="1"/>
    <col min="2" max="2" width="6.25390625" style="0" customWidth="1"/>
    <col min="3" max="3" width="8.125" style="0" customWidth="1"/>
    <col min="4" max="4" width="7.00390625" style="0" customWidth="1"/>
    <col min="5" max="5" width="6.25390625" style="0" customWidth="1"/>
    <col min="6" max="7" width="5.875" style="0" customWidth="1"/>
    <col min="8" max="8" width="5.375" style="0" customWidth="1"/>
    <col min="9" max="9" width="5.25390625" style="0" customWidth="1"/>
    <col min="10" max="10" width="6.375" style="0" customWidth="1"/>
    <col min="11" max="12" width="5.875" style="0" customWidth="1"/>
    <col min="13" max="13" width="4.50390625" style="0" customWidth="1"/>
    <col min="14" max="14" width="4.375" style="0" customWidth="1"/>
    <col min="15" max="15" width="4.625" style="0" customWidth="1"/>
    <col min="16" max="16" width="4.00390625" style="0" customWidth="1"/>
    <col min="17" max="20" width="5.625" style="0" customWidth="1"/>
    <col min="21" max="21" width="5.00390625" style="0" customWidth="1"/>
    <col min="22" max="22" width="5.125" style="0" customWidth="1"/>
    <col min="23" max="23" width="5.00390625" style="0" customWidth="1"/>
    <col min="24" max="24" width="6.125" style="0" customWidth="1"/>
    <col min="25" max="25" width="6.00390625" style="0" customWidth="1"/>
    <col min="26" max="26" width="4.625" style="0" customWidth="1"/>
  </cols>
  <sheetData>
    <row r="1" spans="1:24" ht="26.25" customHeight="1" thickBot="1">
      <c r="A1" s="374" t="s">
        <v>11</v>
      </c>
      <c r="B1" s="375"/>
      <c r="C1" s="375"/>
      <c r="D1" s="375"/>
      <c r="E1" s="375"/>
      <c r="F1" s="375"/>
      <c r="G1" s="375"/>
      <c r="H1" s="375"/>
      <c r="I1" s="375"/>
      <c r="J1" s="375"/>
      <c r="K1" s="375"/>
      <c r="L1" s="375"/>
      <c r="M1" s="375"/>
      <c r="N1" s="375"/>
      <c r="O1" s="375"/>
      <c r="X1" t="s">
        <v>145</v>
      </c>
    </row>
    <row r="2" spans="1:26" ht="15.75" customHeight="1">
      <c r="A2" s="387"/>
      <c r="B2" s="385" t="s">
        <v>124</v>
      </c>
      <c r="C2" s="385" t="s">
        <v>12</v>
      </c>
      <c r="D2" s="341" t="s">
        <v>13</v>
      </c>
      <c r="E2" s="336"/>
      <c r="F2" s="337"/>
      <c r="G2" s="341" t="s">
        <v>14</v>
      </c>
      <c r="H2" s="336"/>
      <c r="I2" s="337"/>
      <c r="J2" s="341" t="s">
        <v>15</v>
      </c>
      <c r="K2" s="336"/>
      <c r="L2" s="337"/>
      <c r="M2" s="376" t="s">
        <v>16</v>
      </c>
      <c r="N2" s="377"/>
      <c r="O2" s="377"/>
      <c r="P2" s="365" t="s">
        <v>17</v>
      </c>
      <c r="Q2" s="366" t="s">
        <v>22</v>
      </c>
      <c r="R2" s="346" t="s">
        <v>18</v>
      </c>
      <c r="S2" s="346"/>
      <c r="T2" s="346"/>
      <c r="U2" s="346" t="s">
        <v>19</v>
      </c>
      <c r="V2" s="346"/>
      <c r="W2" s="346"/>
      <c r="X2" s="346" t="s">
        <v>20</v>
      </c>
      <c r="Y2" s="346" t="s">
        <v>21</v>
      </c>
      <c r="Z2" s="349" t="s">
        <v>23</v>
      </c>
    </row>
    <row r="3" spans="1:28" ht="15.75" customHeight="1">
      <c r="A3" s="388"/>
      <c r="B3" s="386"/>
      <c r="C3" s="386"/>
      <c r="D3" s="338"/>
      <c r="E3" s="339"/>
      <c r="F3" s="335"/>
      <c r="G3" s="338"/>
      <c r="H3" s="339"/>
      <c r="I3" s="335"/>
      <c r="J3" s="338"/>
      <c r="K3" s="339"/>
      <c r="L3" s="335"/>
      <c r="M3" s="378"/>
      <c r="N3" s="379"/>
      <c r="O3" s="379"/>
      <c r="P3" s="361"/>
      <c r="Q3" s="367"/>
      <c r="R3" s="347" t="s">
        <v>2</v>
      </c>
      <c r="S3" s="347" t="s">
        <v>24</v>
      </c>
      <c r="T3" s="347" t="s">
        <v>25</v>
      </c>
      <c r="U3" s="347" t="s">
        <v>2</v>
      </c>
      <c r="V3" s="361" t="s">
        <v>127</v>
      </c>
      <c r="W3" s="361" t="s">
        <v>171</v>
      </c>
      <c r="X3" s="347"/>
      <c r="Y3" s="347"/>
      <c r="Z3" s="350"/>
      <c r="AA3" s="344" t="s">
        <v>26</v>
      </c>
      <c r="AB3" s="345"/>
    </row>
    <row r="4" spans="1:28" ht="34.5" customHeight="1" thickBot="1">
      <c r="A4" s="388"/>
      <c r="B4" s="386"/>
      <c r="C4" s="386"/>
      <c r="D4" s="16" t="s">
        <v>2</v>
      </c>
      <c r="E4" s="16" t="s">
        <v>0</v>
      </c>
      <c r="F4" s="16" t="s">
        <v>1</v>
      </c>
      <c r="G4" s="16" t="s">
        <v>2</v>
      </c>
      <c r="H4" s="16" t="s">
        <v>0</v>
      </c>
      <c r="I4" s="16" t="s">
        <v>1</v>
      </c>
      <c r="J4" s="16" t="s">
        <v>2</v>
      </c>
      <c r="K4" s="16" t="s">
        <v>0</v>
      </c>
      <c r="L4" s="16" t="s">
        <v>1</v>
      </c>
      <c r="M4" s="16" t="s">
        <v>2</v>
      </c>
      <c r="N4" s="16" t="s">
        <v>0</v>
      </c>
      <c r="O4" s="17" t="s">
        <v>1</v>
      </c>
      <c r="P4" s="362"/>
      <c r="Q4" s="368"/>
      <c r="R4" s="348"/>
      <c r="S4" s="348"/>
      <c r="T4" s="348"/>
      <c r="U4" s="348"/>
      <c r="V4" s="362"/>
      <c r="W4" s="362"/>
      <c r="X4" s="348"/>
      <c r="Y4" s="348"/>
      <c r="Z4" s="351"/>
      <c r="AA4" s="20" t="s">
        <v>4</v>
      </c>
      <c r="AB4" s="20" t="s">
        <v>3</v>
      </c>
    </row>
    <row r="5" spans="1:28" ht="18.75" customHeight="1">
      <c r="A5" s="370" t="s">
        <v>27</v>
      </c>
      <c r="B5" s="21" t="s">
        <v>28</v>
      </c>
      <c r="C5" s="22">
        <f>+AA5+AB5</f>
        <v>125947000</v>
      </c>
      <c r="D5" s="23">
        <v>1091156</v>
      </c>
      <c r="E5" s="23">
        <v>559513</v>
      </c>
      <c r="F5" s="23">
        <v>531643</v>
      </c>
      <c r="G5" s="24">
        <v>104479</v>
      </c>
      <c r="H5" s="24">
        <v>47452</v>
      </c>
      <c r="I5" s="24">
        <v>57027</v>
      </c>
      <c r="J5" s="23">
        <v>1142407</v>
      </c>
      <c r="K5" s="23">
        <v>608711</v>
      </c>
      <c r="L5" s="23">
        <v>533696</v>
      </c>
      <c r="M5" s="23">
        <v>2798</v>
      </c>
      <c r="N5" s="23">
        <v>1488</v>
      </c>
      <c r="O5" s="23">
        <v>1310</v>
      </c>
      <c r="P5" s="23">
        <v>1331</v>
      </c>
      <c r="Q5" s="225">
        <v>-51251</v>
      </c>
      <c r="R5" s="25">
        <v>28177</v>
      </c>
      <c r="S5" s="26">
        <v>12625</v>
      </c>
      <c r="T5" s="26">
        <v>15552</v>
      </c>
      <c r="U5" s="26">
        <v>4720</v>
      </c>
      <c r="V5" s="26">
        <v>3751</v>
      </c>
      <c r="W5" s="26">
        <v>969</v>
      </c>
      <c r="X5" s="26">
        <v>726106</v>
      </c>
      <c r="Y5" s="26">
        <v>251136</v>
      </c>
      <c r="Z5" s="357"/>
      <c r="AA5" s="27">
        <v>61424000</v>
      </c>
      <c r="AB5" s="27">
        <v>64523000</v>
      </c>
    </row>
    <row r="6" spans="1:28" ht="18.75" customHeight="1" thickBot="1">
      <c r="A6" s="371"/>
      <c r="B6" s="28" t="s">
        <v>6</v>
      </c>
      <c r="C6" s="29">
        <f>+AA6+AB6</f>
        <v>1869669</v>
      </c>
      <c r="D6" s="30">
        <v>15633</v>
      </c>
      <c r="E6" s="30">
        <v>7882</v>
      </c>
      <c r="F6" s="30">
        <v>7751</v>
      </c>
      <c r="G6" s="30">
        <v>1357</v>
      </c>
      <c r="H6" s="30">
        <v>615</v>
      </c>
      <c r="I6" s="30">
        <v>742</v>
      </c>
      <c r="J6" s="31">
        <v>17904</v>
      </c>
      <c r="K6" s="30">
        <v>9444</v>
      </c>
      <c r="L6" s="30">
        <v>8460</v>
      </c>
      <c r="M6" s="30">
        <v>41</v>
      </c>
      <c r="N6" s="30">
        <v>23</v>
      </c>
      <c r="O6" s="30">
        <v>18</v>
      </c>
      <c r="P6" s="32">
        <v>22</v>
      </c>
      <c r="Q6" s="226">
        <v>-2271</v>
      </c>
      <c r="R6" s="33">
        <v>349</v>
      </c>
      <c r="S6" s="34">
        <v>160</v>
      </c>
      <c r="T6" s="34">
        <v>189</v>
      </c>
      <c r="U6" s="34">
        <v>82</v>
      </c>
      <c r="V6" s="34">
        <v>66</v>
      </c>
      <c r="W6" s="34">
        <v>16</v>
      </c>
      <c r="X6" s="35">
        <v>9937</v>
      </c>
      <c r="Y6" s="35">
        <v>3402</v>
      </c>
      <c r="Z6" s="358"/>
      <c r="AA6">
        <v>911035</v>
      </c>
      <c r="AB6">
        <v>958634</v>
      </c>
    </row>
    <row r="7" spans="1:28" ht="18.75" customHeight="1" thickBot="1" thickTop="1">
      <c r="A7" s="371"/>
      <c r="B7" s="36" t="s">
        <v>5</v>
      </c>
      <c r="C7" s="37">
        <f>+AA7+AB7</f>
        <v>282727</v>
      </c>
      <c r="D7" s="38">
        <v>2468</v>
      </c>
      <c r="E7" s="38">
        <v>1250</v>
      </c>
      <c r="F7" s="38">
        <v>1218</v>
      </c>
      <c r="G7" s="38">
        <v>203</v>
      </c>
      <c r="H7" s="38">
        <v>98</v>
      </c>
      <c r="I7" s="38">
        <v>105</v>
      </c>
      <c r="J7" s="38">
        <v>2402</v>
      </c>
      <c r="K7" s="38">
        <v>1282</v>
      </c>
      <c r="L7" s="38">
        <v>1120</v>
      </c>
      <c r="M7" s="38">
        <v>10</v>
      </c>
      <c r="N7" s="38">
        <v>7</v>
      </c>
      <c r="O7" s="38">
        <v>3</v>
      </c>
      <c r="P7" s="39">
        <v>7</v>
      </c>
      <c r="Q7" s="227">
        <v>66</v>
      </c>
      <c r="R7" s="40">
        <v>56</v>
      </c>
      <c r="S7" s="41">
        <v>23</v>
      </c>
      <c r="T7" s="41">
        <v>33</v>
      </c>
      <c r="U7" s="41">
        <v>19</v>
      </c>
      <c r="V7" s="41">
        <v>12</v>
      </c>
      <c r="W7" s="41">
        <v>7</v>
      </c>
      <c r="X7" s="41">
        <v>1538</v>
      </c>
      <c r="Y7" s="41">
        <v>465</v>
      </c>
      <c r="Z7" s="358"/>
      <c r="AA7">
        <v>139880</v>
      </c>
      <c r="AB7">
        <v>142847</v>
      </c>
    </row>
    <row r="8" spans="1:28" ht="18.75" customHeight="1" thickTop="1">
      <c r="A8" s="371"/>
      <c r="B8" s="42" t="s">
        <v>128</v>
      </c>
      <c r="C8" s="43">
        <f>+AA8+AB8</f>
        <v>141279</v>
      </c>
      <c r="D8" s="44">
        <v>1229</v>
      </c>
      <c r="E8" s="44">
        <v>620</v>
      </c>
      <c r="F8" s="44">
        <v>609</v>
      </c>
      <c r="G8" s="44">
        <v>99</v>
      </c>
      <c r="H8" s="44">
        <v>50</v>
      </c>
      <c r="I8" s="44">
        <v>49</v>
      </c>
      <c r="J8" s="44">
        <v>1170</v>
      </c>
      <c r="K8" s="44">
        <v>622</v>
      </c>
      <c r="L8" s="44">
        <v>548</v>
      </c>
      <c r="M8" s="44">
        <v>4</v>
      </c>
      <c r="N8" s="44">
        <v>3</v>
      </c>
      <c r="O8" s="44">
        <v>1</v>
      </c>
      <c r="P8" s="45">
        <v>2</v>
      </c>
      <c r="Q8" s="228">
        <v>59</v>
      </c>
      <c r="R8" s="46">
        <v>31</v>
      </c>
      <c r="S8" s="47">
        <v>12</v>
      </c>
      <c r="T8" s="47">
        <v>19</v>
      </c>
      <c r="U8" s="47">
        <v>6</v>
      </c>
      <c r="V8" s="47">
        <v>4</v>
      </c>
      <c r="W8" s="47">
        <v>2</v>
      </c>
      <c r="X8" s="47">
        <v>765</v>
      </c>
      <c r="Y8" s="47">
        <v>239</v>
      </c>
      <c r="Z8" s="358"/>
      <c r="AA8">
        <v>69375</v>
      </c>
      <c r="AB8">
        <v>71904</v>
      </c>
    </row>
    <row r="9" spans="1:28" ht="18.75" customHeight="1">
      <c r="A9" s="371"/>
      <c r="B9" s="239" t="s">
        <v>129</v>
      </c>
      <c r="C9" s="240">
        <f aca="true" t="shared" si="0" ref="C9:C14">+AA9+AB9</f>
        <v>46893</v>
      </c>
      <c r="D9" s="241">
        <v>348</v>
      </c>
      <c r="E9" s="241">
        <v>180</v>
      </c>
      <c r="F9" s="241">
        <v>168</v>
      </c>
      <c r="G9" s="241">
        <v>29</v>
      </c>
      <c r="H9" s="241">
        <v>14</v>
      </c>
      <c r="I9" s="241">
        <v>15</v>
      </c>
      <c r="J9" s="241">
        <v>458</v>
      </c>
      <c r="K9" s="241">
        <v>233</v>
      </c>
      <c r="L9" s="241">
        <v>225</v>
      </c>
      <c r="M9" s="241">
        <v>3</v>
      </c>
      <c r="N9" s="241">
        <v>3</v>
      </c>
      <c r="O9" s="241">
        <v>0</v>
      </c>
      <c r="P9" s="242">
        <v>2</v>
      </c>
      <c r="Q9" s="243">
        <v>-110</v>
      </c>
      <c r="R9" s="244">
        <v>5</v>
      </c>
      <c r="S9" s="245">
        <v>3</v>
      </c>
      <c r="T9" s="245">
        <v>2</v>
      </c>
      <c r="U9" s="245">
        <v>4</v>
      </c>
      <c r="V9" s="245">
        <v>2</v>
      </c>
      <c r="W9" s="245">
        <v>2</v>
      </c>
      <c r="X9" s="245">
        <v>236</v>
      </c>
      <c r="Y9" s="246">
        <v>67</v>
      </c>
      <c r="Z9" s="358"/>
      <c r="AA9">
        <v>23888</v>
      </c>
      <c r="AB9">
        <v>23005</v>
      </c>
    </row>
    <row r="10" spans="1:28" ht="18.75" customHeight="1">
      <c r="A10" s="371"/>
      <c r="B10" s="238" t="s">
        <v>130</v>
      </c>
      <c r="C10" s="43">
        <f t="shared" si="0"/>
        <v>6698</v>
      </c>
      <c r="D10" s="44">
        <v>47</v>
      </c>
      <c r="E10" s="44">
        <v>27</v>
      </c>
      <c r="F10" s="44">
        <v>20</v>
      </c>
      <c r="G10" s="44">
        <v>4</v>
      </c>
      <c r="H10" s="44">
        <v>0</v>
      </c>
      <c r="I10" s="44">
        <v>4</v>
      </c>
      <c r="J10" s="44">
        <v>61</v>
      </c>
      <c r="K10" s="44">
        <v>34</v>
      </c>
      <c r="L10" s="44">
        <v>27</v>
      </c>
      <c r="M10" s="44"/>
      <c r="N10" s="44"/>
      <c r="O10" s="44"/>
      <c r="P10" s="45"/>
      <c r="Q10" s="228">
        <v>-14</v>
      </c>
      <c r="R10" s="46"/>
      <c r="S10" s="47"/>
      <c r="T10" s="47"/>
      <c r="U10" s="47"/>
      <c r="V10" s="47"/>
      <c r="W10" s="47"/>
      <c r="X10" s="47">
        <v>18</v>
      </c>
      <c r="Y10" s="47">
        <v>6</v>
      </c>
      <c r="Z10" s="358"/>
      <c r="AA10">
        <v>3371</v>
      </c>
      <c r="AB10">
        <v>3327</v>
      </c>
    </row>
    <row r="11" spans="1:28" ht="18.75" customHeight="1">
      <c r="A11" s="371"/>
      <c r="B11" s="309" t="s">
        <v>131</v>
      </c>
      <c r="C11" s="310">
        <f t="shared" si="0"/>
        <v>25604</v>
      </c>
      <c r="D11" s="311">
        <v>188</v>
      </c>
      <c r="E11" s="311">
        <v>96</v>
      </c>
      <c r="F11" s="311">
        <v>92</v>
      </c>
      <c r="G11" s="311">
        <v>18</v>
      </c>
      <c r="H11" s="311">
        <v>8</v>
      </c>
      <c r="I11" s="311">
        <v>10</v>
      </c>
      <c r="J11" s="311">
        <v>169</v>
      </c>
      <c r="K11" s="311">
        <v>96</v>
      </c>
      <c r="L11" s="311">
        <v>73</v>
      </c>
      <c r="M11" s="311">
        <v>1</v>
      </c>
      <c r="N11" s="311">
        <v>0</v>
      </c>
      <c r="O11" s="311">
        <v>1</v>
      </c>
      <c r="P11" s="312">
        <v>1</v>
      </c>
      <c r="Q11" s="313">
        <v>19</v>
      </c>
      <c r="R11" s="314">
        <v>7</v>
      </c>
      <c r="S11" s="315">
        <v>3</v>
      </c>
      <c r="T11" s="315">
        <v>4</v>
      </c>
      <c r="U11" s="315">
        <v>3</v>
      </c>
      <c r="V11" s="315">
        <v>2</v>
      </c>
      <c r="W11" s="315">
        <v>1</v>
      </c>
      <c r="X11" s="315">
        <v>99</v>
      </c>
      <c r="Y11" s="316">
        <v>31</v>
      </c>
      <c r="Z11" s="358"/>
      <c r="AA11">
        <v>12521</v>
      </c>
      <c r="AB11">
        <v>13083</v>
      </c>
    </row>
    <row r="12" spans="1:28" ht="18.75" customHeight="1">
      <c r="A12" s="372"/>
      <c r="B12" s="301" t="s">
        <v>132</v>
      </c>
      <c r="C12" s="302">
        <f t="shared" si="0"/>
        <v>39821</v>
      </c>
      <c r="D12" s="303">
        <v>343</v>
      </c>
      <c r="E12" s="303">
        <v>170</v>
      </c>
      <c r="F12" s="303">
        <v>173</v>
      </c>
      <c r="G12" s="303">
        <v>28</v>
      </c>
      <c r="H12" s="303">
        <v>14</v>
      </c>
      <c r="I12" s="303">
        <v>14</v>
      </c>
      <c r="J12" s="303">
        <v>371</v>
      </c>
      <c r="K12" s="303">
        <v>197</v>
      </c>
      <c r="L12" s="303">
        <v>174</v>
      </c>
      <c r="M12" s="303">
        <v>2</v>
      </c>
      <c r="N12" s="303">
        <v>1</v>
      </c>
      <c r="O12" s="303">
        <v>1</v>
      </c>
      <c r="P12" s="304">
        <v>2</v>
      </c>
      <c r="Q12" s="305">
        <v>-28</v>
      </c>
      <c r="R12" s="306">
        <v>9</v>
      </c>
      <c r="S12" s="307">
        <v>4</v>
      </c>
      <c r="T12" s="307">
        <v>5</v>
      </c>
      <c r="U12" s="307">
        <v>5</v>
      </c>
      <c r="V12" s="307">
        <v>3</v>
      </c>
      <c r="W12" s="307">
        <v>2</v>
      </c>
      <c r="X12" s="307">
        <v>229</v>
      </c>
      <c r="Y12" s="308">
        <v>77</v>
      </c>
      <c r="Z12" s="359"/>
      <c r="AA12">
        <v>19489</v>
      </c>
      <c r="AB12">
        <v>20332</v>
      </c>
    </row>
    <row r="13" spans="1:28" ht="18.75" customHeight="1">
      <c r="A13" s="372"/>
      <c r="B13" s="249" t="s">
        <v>133</v>
      </c>
      <c r="C13" s="43">
        <f t="shared" si="0"/>
        <v>8783</v>
      </c>
      <c r="D13" s="44">
        <v>143</v>
      </c>
      <c r="E13" s="44">
        <v>66</v>
      </c>
      <c r="F13" s="44">
        <v>77</v>
      </c>
      <c r="G13" s="44">
        <v>14</v>
      </c>
      <c r="H13" s="44">
        <v>6</v>
      </c>
      <c r="I13" s="44">
        <v>8</v>
      </c>
      <c r="J13" s="44">
        <v>55</v>
      </c>
      <c r="K13" s="44">
        <v>29</v>
      </c>
      <c r="L13" s="44">
        <v>26</v>
      </c>
      <c r="M13" s="44"/>
      <c r="N13" s="44"/>
      <c r="O13" s="44"/>
      <c r="P13" s="45"/>
      <c r="Q13" s="228">
        <v>88</v>
      </c>
      <c r="R13" s="46">
        <v>2</v>
      </c>
      <c r="S13" s="47">
        <v>0</v>
      </c>
      <c r="T13" s="47">
        <v>2</v>
      </c>
      <c r="U13" s="47"/>
      <c r="V13" s="47"/>
      <c r="W13" s="47"/>
      <c r="X13" s="47">
        <v>50</v>
      </c>
      <c r="Y13" s="265">
        <v>13</v>
      </c>
      <c r="Z13" s="359"/>
      <c r="AA13">
        <v>4369</v>
      </c>
      <c r="AB13">
        <v>4414</v>
      </c>
    </row>
    <row r="14" spans="1:28" ht="18.75" customHeight="1" thickBot="1">
      <c r="A14" s="373"/>
      <c r="B14" s="266" t="s">
        <v>134</v>
      </c>
      <c r="C14" s="48">
        <f t="shared" si="0"/>
        <v>13649</v>
      </c>
      <c r="D14" s="49">
        <v>170</v>
      </c>
      <c r="E14" s="49">
        <v>91</v>
      </c>
      <c r="F14" s="49">
        <v>79</v>
      </c>
      <c r="G14" s="49">
        <v>11</v>
      </c>
      <c r="H14" s="49">
        <v>6</v>
      </c>
      <c r="I14" s="49">
        <v>5</v>
      </c>
      <c r="J14" s="49">
        <v>118</v>
      </c>
      <c r="K14" s="49">
        <v>71</v>
      </c>
      <c r="L14" s="49">
        <v>47</v>
      </c>
      <c r="M14" s="49"/>
      <c r="N14" s="49"/>
      <c r="O14" s="49"/>
      <c r="P14" s="50"/>
      <c r="Q14" s="229">
        <v>52</v>
      </c>
      <c r="R14" s="51">
        <v>2</v>
      </c>
      <c r="S14" s="52">
        <v>1</v>
      </c>
      <c r="T14" s="52">
        <v>1</v>
      </c>
      <c r="U14" s="52">
        <v>1</v>
      </c>
      <c r="V14" s="52">
        <v>1</v>
      </c>
      <c r="W14" s="52">
        <v>0</v>
      </c>
      <c r="X14" s="52">
        <v>141</v>
      </c>
      <c r="Y14" s="267">
        <v>32</v>
      </c>
      <c r="Z14" s="360"/>
      <c r="AA14">
        <v>6867</v>
      </c>
      <c r="AB14">
        <v>6782</v>
      </c>
    </row>
    <row r="15" spans="1:26" ht="18.75" customHeight="1">
      <c r="A15" s="380" t="s">
        <v>29</v>
      </c>
      <c r="B15" s="21" t="s">
        <v>28</v>
      </c>
      <c r="C15" s="363"/>
      <c r="D15" s="318">
        <f aca="true" t="shared" si="1" ref="D15:D24">+D5/C5*1000</f>
        <v>8.66361247191279</v>
      </c>
      <c r="E15" s="318">
        <f aca="true" t="shared" si="2" ref="E15:F18">+E5/AA5*1000</f>
        <v>9.10902904402188</v>
      </c>
      <c r="F15" s="318">
        <f t="shared" si="2"/>
        <v>8.23958898377323</v>
      </c>
      <c r="G15" s="318">
        <f aca="true" t="shared" si="3" ref="G15:I18">+G5/D5*1000</f>
        <v>95.75074508136325</v>
      </c>
      <c r="H15" s="318">
        <f t="shared" si="3"/>
        <v>84.80946823398206</v>
      </c>
      <c r="I15" s="318">
        <f t="shared" si="3"/>
        <v>107.26558987892251</v>
      </c>
      <c r="J15" s="318">
        <f aca="true" t="shared" si="4" ref="J15:J24">+J5/C5*1000</f>
        <v>9.070537607088696</v>
      </c>
      <c r="K15" s="318">
        <f aca="true" t="shared" si="5" ref="K15:K24">+K5/AA5*1000</f>
        <v>9.90998632456369</v>
      </c>
      <c r="L15" s="318">
        <f aca="true" t="shared" si="6" ref="L15:L24">+L5/AB5*1000</f>
        <v>8.271407095144367</v>
      </c>
      <c r="M15" s="318">
        <f aca="true" t="shared" si="7" ref="M15:M24">+M5/D5*1000</f>
        <v>2.564252957413972</v>
      </c>
      <c r="N15" s="318">
        <f aca="true" t="shared" si="8" ref="N15:N24">+N5/E5*1000</f>
        <v>2.6594556337386264</v>
      </c>
      <c r="O15" s="318">
        <f aca="true" t="shared" si="9" ref="O15:O24">+O5/F5*1000</f>
        <v>2.464059528668674</v>
      </c>
      <c r="P15" s="318">
        <f aca="true" t="shared" si="10" ref="P15:P24">+P5/D5*1000</f>
        <v>1.2198072502923505</v>
      </c>
      <c r="Q15" s="319">
        <f aca="true" t="shared" si="11" ref="Q15:Q24">+Q5/C5*1000</f>
        <v>-0.40692513517590734</v>
      </c>
      <c r="R15" s="320">
        <f aca="true" t="shared" si="12" ref="R15:R24">+R5/(D5+R5)*1000</f>
        <v>25.173027150990816</v>
      </c>
      <c r="S15" s="321">
        <f aca="true" t="shared" si="13" ref="S15:S24">+S5/(D5+R5)*1000</f>
        <v>11.279038498820281</v>
      </c>
      <c r="T15" s="321">
        <f aca="true" t="shared" si="14" ref="T15:T24">+T5/(D5+R5)*1000</f>
        <v>13.893988652170535</v>
      </c>
      <c r="U15" s="321">
        <f aca="true" t="shared" si="15" ref="U15:U24">+U5/(D5+V5)*1000</f>
        <v>4.310868411655053</v>
      </c>
      <c r="V15" s="321">
        <f aca="true" t="shared" si="16" ref="V15:V24">+V5/(D5+V5)*1000</f>
        <v>3.425861739855531</v>
      </c>
      <c r="W15" s="321">
        <f aca="true" t="shared" si="17" ref="W15:W24">+W5/(D5+V5)*1000</f>
        <v>0.8850066717995227</v>
      </c>
      <c r="X15" s="321">
        <f aca="true" t="shared" si="18" ref="X15:X24">+X5/C5*1000</f>
        <v>5.7651710640189915</v>
      </c>
      <c r="Y15" s="322">
        <f aca="true" t="shared" si="19" ref="Y15:Y24">+Y5/C5*1000</f>
        <v>1.9939815954329996</v>
      </c>
      <c r="Z15" s="53">
        <v>1.37</v>
      </c>
    </row>
    <row r="16" spans="1:26" ht="18.75" customHeight="1" thickBot="1">
      <c r="A16" s="380"/>
      <c r="B16" s="28" t="s">
        <v>6</v>
      </c>
      <c r="C16" s="364"/>
      <c r="D16" s="54">
        <f t="shared" si="1"/>
        <v>8.361373055872455</v>
      </c>
      <c r="E16" s="54">
        <f t="shared" si="2"/>
        <v>8.651698343093294</v>
      </c>
      <c r="F16" s="54">
        <f t="shared" si="2"/>
        <v>8.08546327378332</v>
      </c>
      <c r="G16" s="54">
        <f t="shared" si="3"/>
        <v>86.80355657903154</v>
      </c>
      <c r="H16" s="54">
        <f t="shared" si="3"/>
        <v>78.02588175589952</v>
      </c>
      <c r="I16" s="54">
        <f t="shared" si="3"/>
        <v>95.72958327957683</v>
      </c>
      <c r="J16" s="54">
        <f t="shared" si="4"/>
        <v>9.57602655871173</v>
      </c>
      <c r="K16" s="54">
        <f t="shared" si="5"/>
        <v>10.366231813267328</v>
      </c>
      <c r="L16" s="54">
        <f t="shared" si="6"/>
        <v>8.825057321146547</v>
      </c>
      <c r="M16" s="54">
        <f t="shared" si="7"/>
        <v>2.6226571995138492</v>
      </c>
      <c r="N16" s="54">
        <f t="shared" si="8"/>
        <v>2.9180411063181935</v>
      </c>
      <c r="O16" s="54">
        <f t="shared" si="9"/>
        <v>2.322280996000516</v>
      </c>
      <c r="P16" s="54">
        <f t="shared" si="10"/>
        <v>1.40727947290987</v>
      </c>
      <c r="Q16" s="230">
        <f t="shared" si="11"/>
        <v>-1.2146535028392726</v>
      </c>
      <c r="R16" s="55">
        <f t="shared" si="12"/>
        <v>21.83706670003754</v>
      </c>
      <c r="S16" s="56">
        <f t="shared" si="13"/>
        <v>10.011262670504317</v>
      </c>
      <c r="T16" s="56">
        <f t="shared" si="14"/>
        <v>11.825804029533225</v>
      </c>
      <c r="U16" s="56">
        <f t="shared" si="15"/>
        <v>5.223262628192878</v>
      </c>
      <c r="V16" s="56">
        <f t="shared" si="16"/>
        <v>4.204089432447927</v>
      </c>
      <c r="W16" s="56">
        <f t="shared" si="17"/>
        <v>1.019173195744952</v>
      </c>
      <c r="X16" s="56">
        <f t="shared" si="18"/>
        <v>5.314844499213497</v>
      </c>
      <c r="Y16" s="57">
        <f t="shared" si="19"/>
        <v>1.8195734111225035</v>
      </c>
      <c r="Z16" s="58">
        <v>1.38</v>
      </c>
    </row>
    <row r="17" spans="1:26" ht="18.75" customHeight="1" thickBot="1" thickTop="1">
      <c r="A17" s="380"/>
      <c r="B17" s="36" t="s">
        <v>5</v>
      </c>
      <c r="C17" s="364"/>
      <c r="D17" s="59">
        <f t="shared" si="1"/>
        <v>8.729268870677368</v>
      </c>
      <c r="E17" s="59">
        <f t="shared" si="2"/>
        <v>8.936231055190163</v>
      </c>
      <c r="F17" s="59">
        <f t="shared" si="2"/>
        <v>8.526605388982619</v>
      </c>
      <c r="G17" s="59">
        <f t="shared" si="3"/>
        <v>82.25283630470017</v>
      </c>
      <c r="H17" s="59">
        <f t="shared" si="3"/>
        <v>78.39999999999999</v>
      </c>
      <c r="I17" s="59">
        <f t="shared" si="3"/>
        <v>86.20689655172414</v>
      </c>
      <c r="J17" s="59">
        <f t="shared" si="4"/>
        <v>8.495828131023922</v>
      </c>
      <c r="K17" s="59">
        <f t="shared" si="5"/>
        <v>9.164998570203032</v>
      </c>
      <c r="L17" s="59">
        <f t="shared" si="6"/>
        <v>7.840556679524246</v>
      </c>
      <c r="M17" s="59">
        <f t="shared" si="7"/>
        <v>4.051863857374392</v>
      </c>
      <c r="N17" s="59">
        <f t="shared" si="8"/>
        <v>5.6</v>
      </c>
      <c r="O17" s="59">
        <f t="shared" si="9"/>
        <v>2.4630541871921183</v>
      </c>
      <c r="P17" s="59">
        <f t="shared" si="10"/>
        <v>2.8363047001620747</v>
      </c>
      <c r="Q17" s="231">
        <f t="shared" si="11"/>
        <v>0.2334407396534466</v>
      </c>
      <c r="R17" s="60">
        <f t="shared" si="12"/>
        <v>22.187004754358163</v>
      </c>
      <c r="S17" s="61">
        <f t="shared" si="13"/>
        <v>9.112519809825674</v>
      </c>
      <c r="T17" s="61">
        <f t="shared" si="14"/>
        <v>13.074484944532488</v>
      </c>
      <c r="U17" s="61">
        <f t="shared" si="15"/>
        <v>7.661290322580645</v>
      </c>
      <c r="V17" s="61">
        <f t="shared" si="16"/>
        <v>4.838709677419355</v>
      </c>
      <c r="W17" s="61">
        <f t="shared" si="17"/>
        <v>2.82258064516129</v>
      </c>
      <c r="X17" s="61">
        <f t="shared" si="18"/>
        <v>5.439876630106074</v>
      </c>
      <c r="Y17" s="62">
        <f t="shared" si="19"/>
        <v>1.6446961202856467</v>
      </c>
      <c r="Z17" s="63">
        <v>1.37</v>
      </c>
    </row>
    <row r="18" spans="1:26" ht="18.75" customHeight="1" thickTop="1">
      <c r="A18" s="380"/>
      <c r="B18" s="42" t="s">
        <v>128</v>
      </c>
      <c r="C18" s="364"/>
      <c r="D18" s="64">
        <f t="shared" si="1"/>
        <v>8.699098946057093</v>
      </c>
      <c r="E18" s="64">
        <f t="shared" si="2"/>
        <v>8.936936936936938</v>
      </c>
      <c r="F18" s="64">
        <f t="shared" si="2"/>
        <v>8.469626168224298</v>
      </c>
      <c r="G18" s="64">
        <f t="shared" si="3"/>
        <v>80.553295362083</v>
      </c>
      <c r="H18" s="64">
        <f t="shared" si="3"/>
        <v>80.64516129032258</v>
      </c>
      <c r="I18" s="64">
        <f t="shared" si="3"/>
        <v>80.45977011494253</v>
      </c>
      <c r="J18" s="64">
        <f t="shared" si="4"/>
        <v>8.281485571103985</v>
      </c>
      <c r="K18" s="64">
        <f t="shared" si="5"/>
        <v>8.965765765765765</v>
      </c>
      <c r="L18" s="64">
        <f t="shared" si="6"/>
        <v>7.621272808188696</v>
      </c>
      <c r="M18" s="64">
        <f t="shared" si="7"/>
        <v>3.2546786004882016</v>
      </c>
      <c r="N18" s="64">
        <f t="shared" si="8"/>
        <v>4.838709677419355</v>
      </c>
      <c r="O18" s="64">
        <f t="shared" si="9"/>
        <v>1.6420361247947455</v>
      </c>
      <c r="P18" s="64">
        <f t="shared" si="10"/>
        <v>1.6273393002441008</v>
      </c>
      <c r="Q18" s="232">
        <f t="shared" si="11"/>
        <v>0.41761337495310696</v>
      </c>
      <c r="R18" s="65">
        <f t="shared" si="12"/>
        <v>24.6031746031746</v>
      </c>
      <c r="S18" s="66">
        <f t="shared" si="13"/>
        <v>9.523809523809526</v>
      </c>
      <c r="T18" s="66">
        <f t="shared" si="14"/>
        <v>15.079365079365079</v>
      </c>
      <c r="U18" s="66">
        <f t="shared" si="15"/>
        <v>4.866180048661801</v>
      </c>
      <c r="V18" s="66">
        <f t="shared" si="16"/>
        <v>3.2441200324412005</v>
      </c>
      <c r="W18" s="66">
        <f t="shared" si="17"/>
        <v>1.6220600162206003</v>
      </c>
      <c r="X18" s="66">
        <f t="shared" si="18"/>
        <v>5.41481748879876</v>
      </c>
      <c r="Y18" s="67">
        <f t="shared" si="19"/>
        <v>1.691688078199874</v>
      </c>
      <c r="Z18" s="68">
        <v>1.32</v>
      </c>
    </row>
    <row r="19" spans="1:26" ht="18.75" customHeight="1">
      <c r="A19" s="380"/>
      <c r="B19" s="239" t="s">
        <v>129</v>
      </c>
      <c r="C19" s="364"/>
      <c r="D19" s="247">
        <f t="shared" si="1"/>
        <v>7.421150278293135</v>
      </c>
      <c r="E19" s="247">
        <f aca="true" t="shared" si="20" ref="E19:F24">+E9/AA9*1000</f>
        <v>7.53516409912927</v>
      </c>
      <c r="F19" s="247">
        <f t="shared" si="20"/>
        <v>7.302760269506629</v>
      </c>
      <c r="G19" s="247">
        <f aca="true" t="shared" si="21" ref="G19:I24">+G9/D9*1000</f>
        <v>83.33333333333333</v>
      </c>
      <c r="H19" s="247">
        <f t="shared" si="21"/>
        <v>77.77777777777779</v>
      </c>
      <c r="I19" s="247">
        <f t="shared" si="21"/>
        <v>89.28571428571429</v>
      </c>
      <c r="J19" s="247">
        <f t="shared" si="4"/>
        <v>9.766916170857058</v>
      </c>
      <c r="K19" s="247">
        <f t="shared" si="5"/>
        <v>9.753851306095111</v>
      </c>
      <c r="L19" s="247">
        <f t="shared" si="6"/>
        <v>9.78048250380352</v>
      </c>
      <c r="M19" s="247">
        <f t="shared" si="7"/>
        <v>8.620689655172413</v>
      </c>
      <c r="N19" s="247">
        <f t="shared" si="8"/>
        <v>16.666666666666668</v>
      </c>
      <c r="O19" s="247">
        <f t="shared" si="9"/>
        <v>0</v>
      </c>
      <c r="P19" s="247">
        <f t="shared" si="10"/>
        <v>5.747126436781609</v>
      </c>
      <c r="Q19" s="261">
        <f t="shared" si="11"/>
        <v>-2.345765892563922</v>
      </c>
      <c r="R19" s="262">
        <f t="shared" si="12"/>
        <v>14.164305949008499</v>
      </c>
      <c r="S19" s="263">
        <f t="shared" si="13"/>
        <v>8.4985835694051</v>
      </c>
      <c r="T19" s="263">
        <f t="shared" si="14"/>
        <v>5.6657223796034</v>
      </c>
      <c r="U19" s="263">
        <f t="shared" si="15"/>
        <v>11.428571428571429</v>
      </c>
      <c r="V19" s="263">
        <f t="shared" si="16"/>
        <v>5.714285714285714</v>
      </c>
      <c r="W19" s="263">
        <f t="shared" si="17"/>
        <v>5.714285714285714</v>
      </c>
      <c r="X19" s="263">
        <f t="shared" si="18"/>
        <v>5.032734096773505</v>
      </c>
      <c r="Y19" s="264">
        <f t="shared" si="19"/>
        <v>1.4287846800162072</v>
      </c>
      <c r="Z19" s="248">
        <v>1.28</v>
      </c>
    </row>
    <row r="20" spans="1:26" ht="18.75" customHeight="1">
      <c r="A20" s="380"/>
      <c r="B20" s="238" t="s">
        <v>130</v>
      </c>
      <c r="C20" s="364"/>
      <c r="D20" s="247">
        <f t="shared" si="1"/>
        <v>7.017020005971932</v>
      </c>
      <c r="E20" s="247">
        <f t="shared" si="20"/>
        <v>8.009492732126965</v>
      </c>
      <c r="F20" s="247">
        <f t="shared" si="20"/>
        <v>6.011421701232342</v>
      </c>
      <c r="G20" s="247">
        <f t="shared" si="21"/>
        <v>85.1063829787234</v>
      </c>
      <c r="H20" s="247">
        <f t="shared" si="21"/>
        <v>0</v>
      </c>
      <c r="I20" s="247">
        <f t="shared" si="21"/>
        <v>200</v>
      </c>
      <c r="J20" s="247">
        <f t="shared" si="4"/>
        <v>9.107196177963571</v>
      </c>
      <c r="K20" s="247">
        <f t="shared" si="5"/>
        <v>10.086027884900622</v>
      </c>
      <c r="L20" s="247">
        <f t="shared" si="6"/>
        <v>8.115419296663662</v>
      </c>
      <c r="M20" s="247">
        <f t="shared" si="7"/>
        <v>0</v>
      </c>
      <c r="N20" s="247">
        <f t="shared" si="8"/>
        <v>0</v>
      </c>
      <c r="O20" s="247">
        <f t="shared" si="9"/>
        <v>0</v>
      </c>
      <c r="P20" s="247">
        <f t="shared" si="10"/>
        <v>0</v>
      </c>
      <c r="Q20" s="261">
        <f t="shared" si="11"/>
        <v>-2.090176171991639</v>
      </c>
      <c r="R20" s="262">
        <f t="shared" si="12"/>
        <v>0</v>
      </c>
      <c r="S20" s="263">
        <f t="shared" si="13"/>
        <v>0</v>
      </c>
      <c r="T20" s="263">
        <f t="shared" si="14"/>
        <v>0</v>
      </c>
      <c r="U20" s="263">
        <f t="shared" si="15"/>
        <v>0</v>
      </c>
      <c r="V20" s="263">
        <f t="shared" si="16"/>
        <v>0</v>
      </c>
      <c r="W20" s="263">
        <f t="shared" si="17"/>
        <v>0</v>
      </c>
      <c r="X20" s="263">
        <f t="shared" si="18"/>
        <v>2.6873693639892506</v>
      </c>
      <c r="Y20" s="264">
        <f t="shared" si="19"/>
        <v>0.8957897879964168</v>
      </c>
      <c r="Z20" s="248">
        <v>1.36</v>
      </c>
    </row>
    <row r="21" spans="1:26" ht="18.75" customHeight="1">
      <c r="A21" s="380"/>
      <c r="B21" s="309" t="s">
        <v>131</v>
      </c>
      <c r="C21" s="340"/>
      <c r="D21" s="323">
        <f t="shared" si="1"/>
        <v>7.342602718325262</v>
      </c>
      <c r="E21" s="323">
        <f t="shared" si="20"/>
        <v>7.667119239677342</v>
      </c>
      <c r="F21" s="323">
        <f t="shared" si="20"/>
        <v>7.032026293663533</v>
      </c>
      <c r="G21" s="323">
        <f t="shared" si="21"/>
        <v>95.74468085106383</v>
      </c>
      <c r="H21" s="323">
        <f t="shared" si="21"/>
        <v>83.33333333333333</v>
      </c>
      <c r="I21" s="323">
        <f t="shared" si="21"/>
        <v>108.69565217391305</v>
      </c>
      <c r="J21" s="324">
        <f t="shared" si="4"/>
        <v>6.600531167005155</v>
      </c>
      <c r="K21" s="324">
        <f t="shared" si="5"/>
        <v>7.667119239677342</v>
      </c>
      <c r="L21" s="324">
        <f t="shared" si="6"/>
        <v>5.579759993885195</v>
      </c>
      <c r="M21" s="324">
        <f t="shared" si="7"/>
        <v>5.319148936170213</v>
      </c>
      <c r="N21" s="324">
        <f t="shared" si="8"/>
        <v>0</v>
      </c>
      <c r="O21" s="324">
        <f t="shared" si="9"/>
        <v>10.869565217391305</v>
      </c>
      <c r="P21" s="324">
        <f t="shared" si="10"/>
        <v>5.319148936170213</v>
      </c>
      <c r="Q21" s="325">
        <f t="shared" si="11"/>
        <v>0.7420715513201063</v>
      </c>
      <c r="R21" s="326">
        <f t="shared" si="12"/>
        <v>35.8974358974359</v>
      </c>
      <c r="S21" s="327">
        <f t="shared" si="13"/>
        <v>15.384615384615385</v>
      </c>
      <c r="T21" s="327">
        <f t="shared" si="14"/>
        <v>20.512820512820515</v>
      </c>
      <c r="U21" s="327">
        <f t="shared" si="15"/>
        <v>15.789473684210527</v>
      </c>
      <c r="V21" s="327">
        <f t="shared" si="16"/>
        <v>10.526315789473683</v>
      </c>
      <c r="W21" s="327">
        <f t="shared" si="17"/>
        <v>5.263157894736842</v>
      </c>
      <c r="X21" s="327">
        <f t="shared" si="18"/>
        <v>3.8665833463521326</v>
      </c>
      <c r="Y21" s="328">
        <f t="shared" si="19"/>
        <v>1.21074832057491</v>
      </c>
      <c r="Z21" s="329">
        <v>1.18</v>
      </c>
    </row>
    <row r="22" spans="1:26" ht="18.75" customHeight="1">
      <c r="A22" s="381"/>
      <c r="B22" s="301" t="s">
        <v>132</v>
      </c>
      <c r="C22" s="364"/>
      <c r="D22" s="317">
        <f t="shared" si="1"/>
        <v>8.61354561663444</v>
      </c>
      <c r="E22" s="317">
        <f t="shared" si="20"/>
        <v>8.722869310893325</v>
      </c>
      <c r="F22" s="317">
        <f t="shared" si="20"/>
        <v>8.508754672437536</v>
      </c>
      <c r="G22" s="317">
        <f t="shared" si="21"/>
        <v>81.63265306122449</v>
      </c>
      <c r="H22" s="317">
        <f t="shared" si="21"/>
        <v>82.3529411764706</v>
      </c>
      <c r="I22" s="317">
        <f t="shared" si="21"/>
        <v>80.92485549132948</v>
      </c>
      <c r="J22" s="64">
        <f t="shared" si="4"/>
        <v>9.31669219758419</v>
      </c>
      <c r="K22" s="64">
        <f t="shared" si="5"/>
        <v>10.10826620144697</v>
      </c>
      <c r="L22" s="64">
        <f t="shared" si="6"/>
        <v>8.557938225457407</v>
      </c>
      <c r="M22" s="64">
        <f t="shared" si="7"/>
        <v>5.830903790087463</v>
      </c>
      <c r="N22" s="64">
        <f t="shared" si="8"/>
        <v>5.88235294117647</v>
      </c>
      <c r="O22" s="64">
        <f t="shared" si="9"/>
        <v>5.780346820809248</v>
      </c>
      <c r="P22" s="64">
        <f t="shared" si="10"/>
        <v>5.830903790087463</v>
      </c>
      <c r="Q22" s="232">
        <f t="shared" si="11"/>
        <v>-0.7031465809497501</v>
      </c>
      <c r="R22" s="65">
        <f t="shared" si="12"/>
        <v>25.56818181818182</v>
      </c>
      <c r="S22" s="66">
        <f t="shared" si="13"/>
        <v>11.363636363636363</v>
      </c>
      <c r="T22" s="66">
        <f t="shared" si="14"/>
        <v>14.204545454545453</v>
      </c>
      <c r="U22" s="66">
        <f t="shared" si="15"/>
        <v>14.45086705202312</v>
      </c>
      <c r="V22" s="66">
        <f t="shared" si="16"/>
        <v>8.670520231213873</v>
      </c>
      <c r="W22" s="66">
        <f t="shared" si="17"/>
        <v>5.780346820809248</v>
      </c>
      <c r="X22" s="66">
        <f t="shared" si="18"/>
        <v>5.750734537053313</v>
      </c>
      <c r="Y22" s="67">
        <f t="shared" si="19"/>
        <v>1.933653097611813</v>
      </c>
      <c r="Z22" s="68">
        <v>1.47</v>
      </c>
    </row>
    <row r="23" spans="1:26" ht="18.75" customHeight="1">
      <c r="A23" s="381"/>
      <c r="B23" s="249" t="s">
        <v>133</v>
      </c>
      <c r="C23" s="364"/>
      <c r="D23" s="256">
        <f t="shared" si="1"/>
        <v>16.281452806558125</v>
      </c>
      <c r="E23" s="256">
        <f t="shared" si="20"/>
        <v>15.106431677729457</v>
      </c>
      <c r="F23" s="256">
        <f t="shared" si="20"/>
        <v>17.44449478930675</v>
      </c>
      <c r="G23" s="256">
        <f t="shared" si="21"/>
        <v>97.9020979020979</v>
      </c>
      <c r="H23" s="256">
        <f t="shared" si="21"/>
        <v>90.9090909090909</v>
      </c>
      <c r="I23" s="256">
        <f t="shared" si="21"/>
        <v>103.89610389610391</v>
      </c>
      <c r="J23" s="256">
        <f t="shared" si="4"/>
        <v>6.262097233291586</v>
      </c>
      <c r="K23" s="256">
        <f t="shared" si="5"/>
        <v>6.637674525062943</v>
      </c>
      <c r="L23" s="256">
        <f t="shared" si="6"/>
        <v>5.890348889895787</v>
      </c>
      <c r="M23" s="256">
        <f t="shared" si="7"/>
        <v>0</v>
      </c>
      <c r="N23" s="256">
        <f t="shared" si="8"/>
        <v>0</v>
      </c>
      <c r="O23" s="256">
        <f t="shared" si="9"/>
        <v>0</v>
      </c>
      <c r="P23" s="256">
        <f t="shared" si="10"/>
        <v>0</v>
      </c>
      <c r="Q23" s="257">
        <f t="shared" si="11"/>
        <v>10.019355573266537</v>
      </c>
      <c r="R23" s="258">
        <f t="shared" si="12"/>
        <v>13.793103448275861</v>
      </c>
      <c r="S23" s="259">
        <f t="shared" si="13"/>
        <v>0</v>
      </c>
      <c r="T23" s="259">
        <f t="shared" si="14"/>
        <v>13.793103448275861</v>
      </c>
      <c r="U23" s="259">
        <f t="shared" si="15"/>
        <v>0</v>
      </c>
      <c r="V23" s="259">
        <f t="shared" si="16"/>
        <v>0</v>
      </c>
      <c r="W23" s="259">
        <f t="shared" si="17"/>
        <v>0</v>
      </c>
      <c r="X23" s="259">
        <f t="shared" si="18"/>
        <v>5.692815666628714</v>
      </c>
      <c r="Y23" s="260">
        <f t="shared" si="19"/>
        <v>1.480132073323466</v>
      </c>
      <c r="Z23" s="333">
        <v>2.06</v>
      </c>
    </row>
    <row r="24" spans="1:26" ht="18.75" customHeight="1">
      <c r="A24" s="381"/>
      <c r="B24" s="250" t="s">
        <v>134</v>
      </c>
      <c r="C24" s="369"/>
      <c r="D24" s="251">
        <f t="shared" si="1"/>
        <v>12.455124917576379</v>
      </c>
      <c r="E24" s="251">
        <f t="shared" si="20"/>
        <v>13.25178389398573</v>
      </c>
      <c r="F24" s="251">
        <f t="shared" si="20"/>
        <v>11.648481273960483</v>
      </c>
      <c r="G24" s="251">
        <f t="shared" si="21"/>
        <v>64.70588235294119</v>
      </c>
      <c r="H24" s="251">
        <f t="shared" si="21"/>
        <v>65.93406593406594</v>
      </c>
      <c r="I24" s="251">
        <f t="shared" si="21"/>
        <v>63.29113924050633</v>
      </c>
      <c r="J24" s="251">
        <f t="shared" si="4"/>
        <v>8.64532200161184</v>
      </c>
      <c r="K24" s="251">
        <f t="shared" si="5"/>
        <v>10.339303917285568</v>
      </c>
      <c r="L24" s="251">
        <f t="shared" si="6"/>
        <v>6.930109112356237</v>
      </c>
      <c r="M24" s="251">
        <f t="shared" si="7"/>
        <v>0</v>
      </c>
      <c r="N24" s="251">
        <f t="shared" si="8"/>
        <v>0</v>
      </c>
      <c r="O24" s="251">
        <f t="shared" si="9"/>
        <v>0</v>
      </c>
      <c r="P24" s="251">
        <f t="shared" si="10"/>
        <v>0</v>
      </c>
      <c r="Q24" s="252">
        <f t="shared" si="11"/>
        <v>3.8098029159645397</v>
      </c>
      <c r="R24" s="253">
        <f t="shared" si="12"/>
        <v>11.627906976744185</v>
      </c>
      <c r="S24" s="254">
        <f t="shared" si="13"/>
        <v>5.813953488372093</v>
      </c>
      <c r="T24" s="254">
        <f t="shared" si="14"/>
        <v>5.813953488372093</v>
      </c>
      <c r="U24" s="254">
        <f t="shared" si="15"/>
        <v>5.847953216374268</v>
      </c>
      <c r="V24" s="254">
        <f t="shared" si="16"/>
        <v>5.847953216374268</v>
      </c>
      <c r="W24" s="254">
        <f t="shared" si="17"/>
        <v>0</v>
      </c>
      <c r="X24" s="254">
        <f t="shared" si="18"/>
        <v>10.330427137519232</v>
      </c>
      <c r="Y24" s="255">
        <f t="shared" si="19"/>
        <v>2.3444941021320242</v>
      </c>
      <c r="Z24" s="334">
        <v>1.73</v>
      </c>
    </row>
    <row r="25" spans="1:26" ht="38.25" customHeight="1" thickBot="1">
      <c r="A25" s="382"/>
      <c r="B25" s="383" t="s">
        <v>30</v>
      </c>
      <c r="C25" s="384"/>
      <c r="D25" s="233" t="s">
        <v>31</v>
      </c>
      <c r="E25" s="233" t="s">
        <v>32</v>
      </c>
      <c r="F25" s="233" t="s">
        <v>33</v>
      </c>
      <c r="G25" s="233" t="s">
        <v>34</v>
      </c>
      <c r="H25" s="233" t="s">
        <v>35</v>
      </c>
      <c r="I25" s="233" t="s">
        <v>36</v>
      </c>
      <c r="J25" s="233" t="s">
        <v>31</v>
      </c>
      <c r="K25" s="233" t="s">
        <v>32</v>
      </c>
      <c r="L25" s="233" t="s">
        <v>33</v>
      </c>
      <c r="M25" s="233" t="s">
        <v>34</v>
      </c>
      <c r="N25" s="234" t="s">
        <v>35</v>
      </c>
      <c r="O25" s="235" t="s">
        <v>36</v>
      </c>
      <c r="P25" s="236" t="s">
        <v>34</v>
      </c>
      <c r="Q25" s="237" t="s">
        <v>125</v>
      </c>
      <c r="R25" s="353" t="s">
        <v>37</v>
      </c>
      <c r="S25" s="354"/>
      <c r="T25" s="355"/>
      <c r="U25" s="353" t="s">
        <v>135</v>
      </c>
      <c r="V25" s="354"/>
      <c r="W25" s="355"/>
      <c r="X25" s="353" t="s">
        <v>126</v>
      </c>
      <c r="Y25" s="354"/>
      <c r="Z25" s="69"/>
    </row>
    <row r="26" spans="1:15" ht="19.5" customHeight="1">
      <c r="A26" s="356" t="s">
        <v>38</v>
      </c>
      <c r="B26" s="356"/>
      <c r="C26" s="356"/>
      <c r="D26" s="356"/>
      <c r="E26" s="356"/>
      <c r="F26" s="356"/>
      <c r="G26" s="356"/>
      <c r="H26" s="356"/>
      <c r="I26" s="356"/>
      <c r="J26" s="356"/>
      <c r="K26" s="356"/>
      <c r="L26" s="356"/>
      <c r="M26" s="356"/>
      <c r="N26" s="356"/>
      <c r="O26" s="356"/>
    </row>
    <row r="27" spans="2:26" ht="36" customHeight="1">
      <c r="B27" s="352" t="s">
        <v>39</v>
      </c>
      <c r="C27" s="352"/>
      <c r="D27" s="352"/>
      <c r="E27" s="352"/>
      <c r="F27" s="352"/>
      <c r="G27" s="352"/>
      <c r="H27" s="352"/>
      <c r="I27" s="352"/>
      <c r="J27" s="352"/>
      <c r="K27" s="352"/>
      <c r="L27" s="352"/>
      <c r="M27" s="352"/>
      <c r="N27" s="352"/>
      <c r="O27" s="352"/>
      <c r="P27" s="352"/>
      <c r="Q27" s="352"/>
      <c r="R27" s="352"/>
      <c r="S27" s="352"/>
      <c r="T27" s="352"/>
      <c r="U27" s="352"/>
      <c r="V27" s="352"/>
      <c r="W27" s="352"/>
      <c r="X27" s="352"/>
      <c r="Y27" s="352"/>
      <c r="Z27" s="352"/>
    </row>
  </sheetData>
  <mergeCells count="34">
    <mergeCell ref="C22:C24"/>
    <mergeCell ref="A5:A14"/>
    <mergeCell ref="A1:O1"/>
    <mergeCell ref="M2:O3"/>
    <mergeCell ref="A15:A25"/>
    <mergeCell ref="B25:C25"/>
    <mergeCell ref="C2:C4"/>
    <mergeCell ref="D2:F3"/>
    <mergeCell ref="A2:A4"/>
    <mergeCell ref="B2:B4"/>
    <mergeCell ref="U2:W2"/>
    <mergeCell ref="C15:C21"/>
    <mergeCell ref="G2:I3"/>
    <mergeCell ref="J2:L3"/>
    <mergeCell ref="U3:U4"/>
    <mergeCell ref="P2:P4"/>
    <mergeCell ref="Q2:Q4"/>
    <mergeCell ref="T3:T4"/>
    <mergeCell ref="R2:T2"/>
    <mergeCell ref="R3:R4"/>
    <mergeCell ref="S3:S4"/>
    <mergeCell ref="B27:Z27"/>
    <mergeCell ref="R25:T25"/>
    <mergeCell ref="U25:W25"/>
    <mergeCell ref="A26:O26"/>
    <mergeCell ref="Z5:Z11"/>
    <mergeCell ref="Z12:Z14"/>
    <mergeCell ref="X25:Y25"/>
    <mergeCell ref="V3:V4"/>
    <mergeCell ref="W3:W4"/>
    <mergeCell ref="AA3:AB3"/>
    <mergeCell ref="X2:X4"/>
    <mergeCell ref="Z2:Z4"/>
    <mergeCell ref="Y2:Y4"/>
  </mergeCells>
  <printOptions/>
  <pageMargins left="0.4724409448818898" right="0.1968503937007874" top="0.5511811023622047" bottom="0.19" header="0.45" footer="0.31"/>
  <pageSetup firstPageNumber="9" useFirstPageNumber="1" horizontalDpi="600" verticalDpi="600" orientation="landscape"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BA35"/>
  <sheetViews>
    <sheetView view="pageBreakPreview" zoomScaleSheetLayoutView="100" workbookViewId="0" topLeftCell="A1">
      <pane xSplit="5" ySplit="4" topLeftCell="AQ5" activePane="bottomRight" state="frozen"/>
      <selection pane="topLeft" activeCell="A1" sqref="B1"/>
      <selection pane="topRight" activeCell="A1" sqref="B1"/>
      <selection pane="bottomLeft" activeCell="A1" sqref="B1"/>
      <selection pane="bottomRight" activeCell="A1" sqref="B1"/>
    </sheetView>
  </sheetViews>
  <sheetFormatPr defaultColWidth="9.00390625" defaultRowHeight="13.5"/>
  <cols>
    <col min="1" max="1" width="3.625" style="0" customWidth="1"/>
    <col min="2" max="2" width="10.00390625" style="0" customWidth="1"/>
    <col min="3" max="15" width="8.125" style="0" customWidth="1"/>
    <col min="16" max="16" width="7.75390625" style="0" customWidth="1"/>
    <col min="17" max="28" width="8.125" style="0" customWidth="1"/>
    <col min="29" max="29" width="7.625" style="0" customWidth="1"/>
    <col min="30" max="31" width="8.125" style="0" customWidth="1"/>
    <col min="32" max="32" width="7.625" style="0" customWidth="1"/>
    <col min="33" max="33" width="6.875" style="0" customWidth="1"/>
    <col min="34" max="34" width="6.50390625" style="0" customWidth="1"/>
    <col min="35" max="35" width="6.375" style="0" customWidth="1"/>
    <col min="36" max="37" width="6.875" style="0" customWidth="1"/>
    <col min="38" max="38" width="6.25390625" style="0" customWidth="1"/>
    <col min="39" max="49" width="6.875" style="0" customWidth="1"/>
    <col min="50" max="50" width="6.125" style="0" customWidth="1"/>
  </cols>
  <sheetData>
    <row r="1" spans="1:48" ht="13.5">
      <c r="A1" t="s">
        <v>138</v>
      </c>
      <c r="B1" s="2"/>
      <c r="C1" s="1" t="s">
        <v>93</v>
      </c>
      <c r="D1" s="2"/>
      <c r="E1" s="2"/>
      <c r="F1" s="2" t="s">
        <v>94</v>
      </c>
      <c r="H1" s="2"/>
      <c r="I1" s="2"/>
      <c r="J1" s="2"/>
      <c r="K1" s="2"/>
      <c r="L1" s="2"/>
      <c r="M1" s="2"/>
      <c r="N1" s="2"/>
      <c r="O1" s="2"/>
      <c r="P1" s="2"/>
      <c r="Q1" s="2"/>
      <c r="R1" s="2"/>
      <c r="S1" s="2" t="s">
        <v>139</v>
      </c>
      <c r="T1" s="2"/>
      <c r="U1" s="2"/>
      <c r="V1" s="2"/>
      <c r="W1" s="2"/>
      <c r="X1" s="2"/>
      <c r="Y1" s="2"/>
      <c r="Z1" s="2"/>
      <c r="AA1" s="2"/>
      <c r="AB1" s="2"/>
      <c r="AC1" s="2"/>
      <c r="AD1" s="2"/>
      <c r="AE1" s="2"/>
      <c r="AF1" s="2"/>
      <c r="AG1" s="2"/>
      <c r="AH1" s="2" t="s">
        <v>140</v>
      </c>
      <c r="AI1" s="2"/>
      <c r="AJ1" s="2"/>
      <c r="AK1" s="2"/>
      <c r="AL1" s="2"/>
      <c r="AM1" s="2"/>
      <c r="AN1" s="2"/>
      <c r="AO1" s="2"/>
      <c r="AP1" s="2"/>
      <c r="AQ1" s="2"/>
      <c r="AR1" s="2"/>
      <c r="AS1" s="2"/>
      <c r="AT1" s="2"/>
      <c r="AU1" s="2"/>
      <c r="AV1" s="2"/>
    </row>
    <row r="2" spans="2:48" ht="14.25" thickBot="1">
      <c r="B2" s="2"/>
      <c r="C2" s="4" t="s">
        <v>95</v>
      </c>
      <c r="D2" s="2"/>
      <c r="E2" s="2"/>
      <c r="F2" s="2"/>
      <c r="G2" s="2"/>
      <c r="H2" s="2"/>
      <c r="I2" s="2"/>
      <c r="J2" s="2"/>
      <c r="K2" s="2"/>
      <c r="L2" s="2"/>
      <c r="M2" s="2"/>
      <c r="N2" s="2"/>
      <c r="O2" s="70" t="s">
        <v>146</v>
      </c>
      <c r="P2" s="2"/>
      <c r="Q2" s="2"/>
      <c r="R2" s="2"/>
      <c r="S2" s="2"/>
      <c r="T2" s="2"/>
      <c r="U2" s="2"/>
      <c r="V2" s="2"/>
      <c r="W2" s="2"/>
      <c r="X2" s="2"/>
      <c r="Y2" s="2"/>
      <c r="Z2" s="2"/>
      <c r="AA2" s="2"/>
      <c r="AB2" s="2"/>
      <c r="AC2" s="2"/>
      <c r="AD2" s="70" t="s">
        <v>146</v>
      </c>
      <c r="AE2" s="2"/>
      <c r="AF2" s="2"/>
      <c r="AG2" s="2"/>
      <c r="AH2" s="2"/>
      <c r="AI2" s="2"/>
      <c r="AJ2" s="2"/>
      <c r="AK2" s="2"/>
      <c r="AL2" s="2"/>
      <c r="AM2" s="2"/>
      <c r="AN2" s="2"/>
      <c r="AO2" s="2"/>
      <c r="AP2" s="2"/>
      <c r="AQ2" s="2"/>
      <c r="AR2" s="2"/>
      <c r="AS2" s="2"/>
      <c r="AT2" s="2"/>
      <c r="AU2" s="2"/>
      <c r="AV2" s="70" t="s">
        <v>146</v>
      </c>
    </row>
    <row r="3" spans="1:53" ht="24" customHeight="1">
      <c r="A3" s="401"/>
      <c r="B3" s="402"/>
      <c r="C3" s="400" t="s">
        <v>2</v>
      </c>
      <c r="D3" s="394"/>
      <c r="E3" s="397"/>
      <c r="F3" s="398" t="s">
        <v>40</v>
      </c>
      <c r="G3" s="394"/>
      <c r="H3" s="397"/>
      <c r="I3" s="398" t="s">
        <v>41</v>
      </c>
      <c r="J3" s="394"/>
      <c r="K3" s="397"/>
      <c r="L3" s="398" t="s">
        <v>42</v>
      </c>
      <c r="M3" s="394"/>
      <c r="N3" s="397"/>
      <c r="O3" s="398" t="s">
        <v>43</v>
      </c>
      <c r="P3" s="394"/>
      <c r="Q3" s="395"/>
      <c r="R3" s="400" t="s">
        <v>141</v>
      </c>
      <c r="S3" s="394"/>
      <c r="T3" s="397"/>
      <c r="U3" s="398" t="s">
        <v>44</v>
      </c>
      <c r="V3" s="394"/>
      <c r="W3" s="397"/>
      <c r="X3" s="398" t="s">
        <v>96</v>
      </c>
      <c r="Y3" s="394"/>
      <c r="Z3" s="397"/>
      <c r="AA3" s="398" t="s">
        <v>45</v>
      </c>
      <c r="AB3" s="394"/>
      <c r="AC3" s="397"/>
      <c r="AD3" s="398" t="s">
        <v>46</v>
      </c>
      <c r="AE3" s="394"/>
      <c r="AF3" s="395"/>
      <c r="AG3" s="400" t="s">
        <v>47</v>
      </c>
      <c r="AH3" s="394"/>
      <c r="AI3" s="399"/>
      <c r="AJ3" s="394" t="s">
        <v>48</v>
      </c>
      <c r="AK3" s="394"/>
      <c r="AL3" s="397"/>
      <c r="AM3" s="398" t="s">
        <v>49</v>
      </c>
      <c r="AN3" s="394"/>
      <c r="AO3" s="397"/>
      <c r="AP3" s="398" t="s">
        <v>50</v>
      </c>
      <c r="AQ3" s="394"/>
      <c r="AR3" s="397"/>
      <c r="AS3" s="398" t="s">
        <v>51</v>
      </c>
      <c r="AT3" s="394"/>
      <c r="AU3" s="399"/>
      <c r="AV3" s="393" t="s">
        <v>52</v>
      </c>
      <c r="AW3" s="394"/>
      <c r="AX3" s="395"/>
      <c r="AY3" s="396" t="s">
        <v>26</v>
      </c>
      <c r="AZ3" s="345"/>
      <c r="BA3" s="345"/>
    </row>
    <row r="4" spans="1:53" ht="16.5" customHeight="1" thickBot="1">
      <c r="A4" s="403"/>
      <c r="B4" s="404"/>
      <c r="C4" s="71" t="s">
        <v>7</v>
      </c>
      <c r="D4" s="72" t="s">
        <v>4</v>
      </c>
      <c r="E4" s="73" t="s">
        <v>3</v>
      </c>
      <c r="F4" s="14" t="s">
        <v>7</v>
      </c>
      <c r="G4" s="72" t="s">
        <v>4</v>
      </c>
      <c r="H4" s="73" t="s">
        <v>3</v>
      </c>
      <c r="I4" s="14" t="s">
        <v>7</v>
      </c>
      <c r="J4" s="72" t="s">
        <v>4</v>
      </c>
      <c r="K4" s="73" t="s">
        <v>3</v>
      </c>
      <c r="L4" s="14" t="s">
        <v>7</v>
      </c>
      <c r="M4" s="72" t="s">
        <v>4</v>
      </c>
      <c r="N4" s="73" t="s">
        <v>3</v>
      </c>
      <c r="O4" s="14" t="s">
        <v>7</v>
      </c>
      <c r="P4" s="72" t="s">
        <v>4</v>
      </c>
      <c r="Q4" s="74" t="s">
        <v>3</v>
      </c>
      <c r="R4" s="71" t="s">
        <v>7</v>
      </c>
      <c r="S4" s="72" t="s">
        <v>4</v>
      </c>
      <c r="T4" s="73" t="s">
        <v>3</v>
      </c>
      <c r="U4" s="14" t="s">
        <v>7</v>
      </c>
      <c r="V4" s="72" t="s">
        <v>4</v>
      </c>
      <c r="W4" s="73" t="s">
        <v>3</v>
      </c>
      <c r="X4" s="14" t="s">
        <v>7</v>
      </c>
      <c r="Y4" s="72" t="s">
        <v>4</v>
      </c>
      <c r="Z4" s="73" t="s">
        <v>3</v>
      </c>
      <c r="AA4" s="14" t="s">
        <v>7</v>
      </c>
      <c r="AB4" s="72" t="s">
        <v>4</v>
      </c>
      <c r="AC4" s="73" t="s">
        <v>3</v>
      </c>
      <c r="AD4" s="14" t="s">
        <v>7</v>
      </c>
      <c r="AE4" s="72" t="s">
        <v>4</v>
      </c>
      <c r="AF4" s="74" t="s">
        <v>3</v>
      </c>
      <c r="AG4" s="71" t="s">
        <v>7</v>
      </c>
      <c r="AH4" s="72" t="s">
        <v>4</v>
      </c>
      <c r="AI4" s="73" t="s">
        <v>3</v>
      </c>
      <c r="AJ4" s="75" t="s">
        <v>7</v>
      </c>
      <c r="AK4" s="72" t="s">
        <v>4</v>
      </c>
      <c r="AL4" s="73" t="s">
        <v>3</v>
      </c>
      <c r="AM4" s="14" t="s">
        <v>7</v>
      </c>
      <c r="AN4" s="72" t="s">
        <v>4</v>
      </c>
      <c r="AO4" s="73" t="s">
        <v>3</v>
      </c>
      <c r="AP4" s="14" t="s">
        <v>7</v>
      </c>
      <c r="AQ4" s="72" t="s">
        <v>4</v>
      </c>
      <c r="AR4" s="73" t="s">
        <v>3</v>
      </c>
      <c r="AS4" s="14" t="s">
        <v>7</v>
      </c>
      <c r="AT4" s="72" t="s">
        <v>4</v>
      </c>
      <c r="AU4" s="73" t="s">
        <v>3</v>
      </c>
      <c r="AV4" s="14" t="s">
        <v>7</v>
      </c>
      <c r="AW4" s="72" t="s">
        <v>4</v>
      </c>
      <c r="AX4" s="74" t="s">
        <v>3</v>
      </c>
      <c r="AY4" s="76" t="s">
        <v>7</v>
      </c>
      <c r="AZ4" s="13" t="s">
        <v>4</v>
      </c>
      <c r="BA4" s="13" t="s">
        <v>3</v>
      </c>
    </row>
    <row r="5" spans="1:50" ht="17.25" customHeight="1" thickBot="1">
      <c r="A5" s="405" t="s">
        <v>6</v>
      </c>
      <c r="B5" s="77" t="s">
        <v>53</v>
      </c>
      <c r="C5" s="78">
        <v>17904</v>
      </c>
      <c r="D5" s="79">
        <v>9444</v>
      </c>
      <c r="E5" s="80">
        <v>8460</v>
      </c>
      <c r="F5" s="81">
        <v>26</v>
      </c>
      <c r="G5" s="79">
        <v>17</v>
      </c>
      <c r="H5" s="80">
        <v>9</v>
      </c>
      <c r="I5" s="81">
        <v>4925</v>
      </c>
      <c r="J5" s="79">
        <v>3035</v>
      </c>
      <c r="K5" s="80">
        <v>1890</v>
      </c>
      <c r="L5" s="81">
        <v>238</v>
      </c>
      <c r="M5" s="79">
        <v>126</v>
      </c>
      <c r="N5" s="80">
        <v>112</v>
      </c>
      <c r="O5" s="81">
        <v>115</v>
      </c>
      <c r="P5" s="79">
        <v>51</v>
      </c>
      <c r="Q5" s="82">
        <v>64</v>
      </c>
      <c r="R5" s="78">
        <v>2875</v>
      </c>
      <c r="S5" s="79">
        <v>1394</v>
      </c>
      <c r="T5" s="80">
        <v>1481</v>
      </c>
      <c r="U5" s="81">
        <v>1924</v>
      </c>
      <c r="V5" s="79">
        <v>845</v>
      </c>
      <c r="W5" s="80">
        <v>1079</v>
      </c>
      <c r="X5" s="81">
        <v>223</v>
      </c>
      <c r="Y5" s="79">
        <v>131</v>
      </c>
      <c r="Z5" s="80">
        <v>92</v>
      </c>
      <c r="AA5" s="81">
        <v>1828</v>
      </c>
      <c r="AB5" s="79">
        <v>984</v>
      </c>
      <c r="AC5" s="80">
        <v>844</v>
      </c>
      <c r="AD5" s="81">
        <v>261</v>
      </c>
      <c r="AE5" s="79">
        <v>217</v>
      </c>
      <c r="AF5" s="82">
        <v>44</v>
      </c>
      <c r="AG5" s="78">
        <v>35</v>
      </c>
      <c r="AH5" s="79">
        <v>15</v>
      </c>
      <c r="AI5" s="83">
        <v>20</v>
      </c>
      <c r="AJ5" s="81">
        <v>205</v>
      </c>
      <c r="AK5" s="79">
        <v>137</v>
      </c>
      <c r="AL5" s="80">
        <v>68</v>
      </c>
      <c r="AM5" s="81">
        <v>383</v>
      </c>
      <c r="AN5" s="79">
        <v>201</v>
      </c>
      <c r="AO5" s="80">
        <v>182</v>
      </c>
      <c r="AP5" s="81">
        <v>1021</v>
      </c>
      <c r="AQ5" s="79">
        <v>276</v>
      </c>
      <c r="AR5" s="80">
        <v>745</v>
      </c>
      <c r="AS5" s="84">
        <v>669</v>
      </c>
      <c r="AT5" s="85">
        <v>408</v>
      </c>
      <c r="AU5" s="86">
        <v>261</v>
      </c>
      <c r="AV5" s="87">
        <v>379</v>
      </c>
      <c r="AW5" s="88">
        <v>272</v>
      </c>
      <c r="AX5" s="89">
        <v>107</v>
      </c>
    </row>
    <row r="6" spans="1:53" ht="17.25" customHeight="1">
      <c r="A6" s="405"/>
      <c r="B6" s="90" t="s">
        <v>54</v>
      </c>
      <c r="C6" s="91">
        <f>+C5/$AY$6*100000</f>
        <v>957.6026558711729</v>
      </c>
      <c r="D6" s="92">
        <f>+D5/$AZ$6*100000</f>
        <v>1036.623181326733</v>
      </c>
      <c r="E6" s="93">
        <f>+E5/$BA$6*100000</f>
        <v>882.5057321146547</v>
      </c>
      <c r="F6" s="94">
        <f>+F5/$AY$6*100000</f>
        <v>1.390620478812025</v>
      </c>
      <c r="G6" s="92">
        <f>+G5/$AZ$6*100000</f>
        <v>1.8660095386017002</v>
      </c>
      <c r="H6" s="93">
        <f>+H5/$BA$6*100000</f>
        <v>0.9388358852283563</v>
      </c>
      <c r="I6" s="94">
        <f>+I5/$AY$6*100000</f>
        <v>263.41560992881625</v>
      </c>
      <c r="J6" s="92">
        <f>+J5/$AZ$6*100000</f>
        <v>333.1375852738918</v>
      </c>
      <c r="K6" s="93">
        <f>+K5/$BA$6*100000</f>
        <v>197.15553589795482</v>
      </c>
      <c r="L6" s="94">
        <f>+L5/$AY$6*100000</f>
        <v>12.72952592143315</v>
      </c>
      <c r="M6" s="92">
        <f>+M5/$AZ$6*100000</f>
        <v>13.830423639047895</v>
      </c>
      <c r="N6" s="93">
        <f>+N5/$BA$6*100000</f>
        <v>11.6832910161751</v>
      </c>
      <c r="O6" s="94">
        <f>+O5/$AY$6*100000</f>
        <v>6.150821348591649</v>
      </c>
      <c r="P6" s="92">
        <f>+P5/$AZ$6*100000</f>
        <v>5.5980286158051005</v>
      </c>
      <c r="Q6" s="95">
        <f>+Q5/$BA$6*100000</f>
        <v>6.676166294957199</v>
      </c>
      <c r="R6" s="91">
        <f>+R5/$AY$6*100000</f>
        <v>153.77053371479124</v>
      </c>
      <c r="S6" s="92">
        <f>+S5/$AZ$6*100000</f>
        <v>153.01278216533942</v>
      </c>
      <c r="T6" s="93">
        <f>+T5/$BA$6*100000</f>
        <v>154.49066066924397</v>
      </c>
      <c r="U6" s="94">
        <f>+U5/$AY$6*100000</f>
        <v>102.90591543208984</v>
      </c>
      <c r="V6" s="92">
        <f>+V5/$AZ$6*100000</f>
        <v>92.75165059520215</v>
      </c>
      <c r="W6" s="93">
        <f>+W5/$BA$6*100000</f>
        <v>112.55599112904405</v>
      </c>
      <c r="X6" s="94">
        <f>+X5/$AY$6*100000</f>
        <v>11.927244875964675</v>
      </c>
      <c r="Y6" s="92">
        <f>+Y5/$AZ$6*100000</f>
        <v>14.379249973930747</v>
      </c>
      <c r="Z6" s="93">
        <f>+Z5/$BA$6*100000</f>
        <v>9.596989049000975</v>
      </c>
      <c r="AA6" s="94">
        <f>+AA5/$AY$6*100000</f>
        <v>97.77131674109161</v>
      </c>
      <c r="AB6" s="92">
        <f>+AB5/$AZ$6*100000</f>
        <v>108.00902270494547</v>
      </c>
      <c r="AC6" s="93">
        <f>+AC5/$BA$6*100000</f>
        <v>88.04194301474807</v>
      </c>
      <c r="AD6" s="94">
        <f>+AD5/$AY$6*100000</f>
        <v>13.959690191151482</v>
      </c>
      <c r="AE6" s="92">
        <f>+AE5/$AZ$6*100000</f>
        <v>23.81906293391582</v>
      </c>
      <c r="AF6" s="95">
        <f>+AF5/$BA$6*100000</f>
        <v>4.589864327783075</v>
      </c>
      <c r="AG6" s="91">
        <f>+AG5/$AY$6*100000</f>
        <v>1.8719891060931106</v>
      </c>
      <c r="AH6" s="92">
        <f>+AH5/$AZ$6*100000</f>
        <v>1.646479004648559</v>
      </c>
      <c r="AI6" s="96">
        <f>+AI5/$BA$6*100000</f>
        <v>2.086301967174125</v>
      </c>
      <c r="AJ6" s="94">
        <f>+AJ5/$AY$6*100000</f>
        <v>10.964507621402506</v>
      </c>
      <c r="AK6" s="92">
        <f>+AK5/$AZ$6*100000</f>
        <v>15.037841575790171</v>
      </c>
      <c r="AL6" s="93">
        <f>+AL5/$BA$6*100000</f>
        <v>7.093426688392024</v>
      </c>
      <c r="AM6" s="94">
        <f>+AM5/$AY$6*100000</f>
        <v>20.484909360961755</v>
      </c>
      <c r="AN6" s="92">
        <f>+AN5/$AZ$6*100000</f>
        <v>22.06281866229069</v>
      </c>
      <c r="AO6" s="93">
        <f>+AO5/$BA$6*100000</f>
        <v>18.985347901284538</v>
      </c>
      <c r="AP6" s="94">
        <f>+AP5/$AY$6*100000</f>
        <v>54.6085964948876</v>
      </c>
      <c r="AQ6" s="92">
        <f>+AQ5/$AZ$6*100000</f>
        <v>30.295213685533483</v>
      </c>
      <c r="AR6" s="93">
        <f>+AR5/$BA$6*100000</f>
        <v>77.71474827723615</v>
      </c>
      <c r="AS6" s="94">
        <f>+AS5/$AY$6*100000</f>
        <v>35.781734627894025</v>
      </c>
      <c r="AT6" s="92">
        <f>+AT5/$AZ$6*100000</f>
        <v>44.784228926440804</v>
      </c>
      <c r="AU6" s="93">
        <f>+AU5/$BA$6*100000</f>
        <v>27.22624067162233</v>
      </c>
      <c r="AV6" s="94">
        <f>+AV5/$AY$6*100000</f>
        <v>20.270967748836824</v>
      </c>
      <c r="AW6" s="92">
        <f>+AW5/$AZ$6*100000</f>
        <v>29.856152617627203</v>
      </c>
      <c r="AX6" s="95">
        <f>+AX5/$BA$6*100000</f>
        <v>11.161715524381568</v>
      </c>
      <c r="AY6">
        <f>SUM(AZ6:BA6)</f>
        <v>1869669</v>
      </c>
      <c r="AZ6" s="97">
        <f>+'人口動態1'!AA6</f>
        <v>911035</v>
      </c>
      <c r="BA6" s="98">
        <f>+'人口動態1'!AB6</f>
        <v>958634</v>
      </c>
    </row>
    <row r="7" spans="1:53" ht="17.25" customHeight="1" thickBot="1">
      <c r="A7" s="406"/>
      <c r="B7" s="271" t="s">
        <v>142</v>
      </c>
      <c r="C7" s="99">
        <v>396.8112143522257</v>
      </c>
      <c r="D7" s="100">
        <v>555.9036083697238</v>
      </c>
      <c r="E7" s="101">
        <v>273.7389601739132</v>
      </c>
      <c r="F7" s="102">
        <v>0.5066198996361599</v>
      </c>
      <c r="G7" s="103">
        <v>0.856932163039059</v>
      </c>
      <c r="H7" s="104">
        <v>0.3223227916100512</v>
      </c>
      <c r="I7" s="105">
        <v>124.88378657001634</v>
      </c>
      <c r="J7" s="100">
        <v>180.59281094991383</v>
      </c>
      <c r="K7" s="101">
        <v>81.36689209853424</v>
      </c>
      <c r="L7" s="102">
        <v>5.45352242323637</v>
      </c>
      <c r="M7" s="103">
        <v>7.666183008818687</v>
      </c>
      <c r="N7" s="104">
        <v>3.5534511674621445</v>
      </c>
      <c r="O7" s="102">
        <v>1.915456319861757</v>
      </c>
      <c r="P7" s="103">
        <v>2.6631762044448646</v>
      </c>
      <c r="Q7" s="106">
        <v>1.3566206330936879</v>
      </c>
      <c r="R7" s="99">
        <v>60.5389271076141</v>
      </c>
      <c r="S7" s="100">
        <v>81.88687665544596</v>
      </c>
      <c r="T7" s="101">
        <v>42.71892642597004</v>
      </c>
      <c r="U7" s="105">
        <v>36.87611158918966</v>
      </c>
      <c r="V7" s="100">
        <v>46.49614962485809</v>
      </c>
      <c r="W7" s="101">
        <v>29.1862009551471</v>
      </c>
      <c r="X7" s="102">
        <v>4.960158459576341</v>
      </c>
      <c r="Y7" s="103">
        <v>7.3466886886115095</v>
      </c>
      <c r="Z7" s="104">
        <v>3.2516419058598647</v>
      </c>
      <c r="AA7" s="105">
        <v>31.198469340622545</v>
      </c>
      <c r="AB7" s="100">
        <v>49.579448235371956</v>
      </c>
      <c r="AC7" s="101">
        <v>20.20110903339556</v>
      </c>
      <c r="AD7" s="102">
        <v>4.720194925673532</v>
      </c>
      <c r="AE7" s="103">
        <v>10.830263639807375</v>
      </c>
      <c r="AF7" s="106">
        <v>0.9559790088993315</v>
      </c>
      <c r="AG7" s="107">
        <v>0.7630977065281755</v>
      </c>
      <c r="AH7" s="103">
        <v>0.8406315790317139</v>
      </c>
      <c r="AI7" s="104">
        <v>0.6773920197505414</v>
      </c>
      <c r="AJ7" s="108">
        <v>5.9110467770305855</v>
      </c>
      <c r="AK7" s="103">
        <v>9.50181393961822</v>
      </c>
      <c r="AL7" s="104">
        <v>2.6508725088065606</v>
      </c>
      <c r="AM7" s="102">
        <v>6.813372965816526</v>
      </c>
      <c r="AN7" s="103">
        <v>10.378677142136087</v>
      </c>
      <c r="AO7" s="104">
        <v>4.7195250322546505</v>
      </c>
      <c r="AP7" s="105">
        <v>13.294969783663504</v>
      </c>
      <c r="AQ7" s="100">
        <v>13.183081290554915</v>
      </c>
      <c r="AR7" s="101">
        <v>13.23115440141061</v>
      </c>
      <c r="AS7" s="105">
        <v>18.60666652752944</v>
      </c>
      <c r="AT7" s="100">
        <v>28.529350008951162</v>
      </c>
      <c r="AU7" s="101">
        <v>10.046266112480708</v>
      </c>
      <c r="AV7" s="105">
        <v>17.661899793462542</v>
      </c>
      <c r="AW7" s="100">
        <v>26.473349370665385</v>
      </c>
      <c r="AX7" s="109">
        <v>9.015004686299319</v>
      </c>
      <c r="AZ7" s="110"/>
      <c r="BA7" s="111"/>
    </row>
    <row r="8" spans="1:53" ht="17.25" customHeight="1" thickTop="1">
      <c r="A8" s="407" t="s">
        <v>5</v>
      </c>
      <c r="B8" s="112" t="s">
        <v>53</v>
      </c>
      <c r="C8" s="113">
        <v>2402</v>
      </c>
      <c r="D8" s="114">
        <v>1282</v>
      </c>
      <c r="E8" s="115">
        <v>1120</v>
      </c>
      <c r="F8" s="116">
        <v>3</v>
      </c>
      <c r="G8" s="114">
        <v>2</v>
      </c>
      <c r="H8" s="115">
        <v>1</v>
      </c>
      <c r="I8" s="116">
        <v>744</v>
      </c>
      <c r="J8" s="114">
        <v>478</v>
      </c>
      <c r="K8" s="115">
        <v>266</v>
      </c>
      <c r="L8" s="116">
        <v>23</v>
      </c>
      <c r="M8" s="114">
        <v>14</v>
      </c>
      <c r="N8" s="115">
        <v>9</v>
      </c>
      <c r="O8" s="116">
        <v>12</v>
      </c>
      <c r="P8" s="114">
        <v>4</v>
      </c>
      <c r="Q8" s="117">
        <v>8</v>
      </c>
      <c r="R8" s="113">
        <v>359</v>
      </c>
      <c r="S8" s="114">
        <v>162</v>
      </c>
      <c r="T8" s="115">
        <v>197</v>
      </c>
      <c r="U8" s="116">
        <v>249</v>
      </c>
      <c r="V8" s="114">
        <v>106</v>
      </c>
      <c r="W8" s="115">
        <v>143</v>
      </c>
      <c r="X8" s="116">
        <v>28</v>
      </c>
      <c r="Y8" s="114">
        <v>14</v>
      </c>
      <c r="Z8" s="115">
        <v>14</v>
      </c>
      <c r="AA8" s="116">
        <v>267</v>
      </c>
      <c r="AB8" s="114">
        <v>122</v>
      </c>
      <c r="AC8" s="115">
        <v>145</v>
      </c>
      <c r="AD8" s="116">
        <v>36</v>
      </c>
      <c r="AE8" s="114">
        <v>32</v>
      </c>
      <c r="AF8" s="117">
        <v>4</v>
      </c>
      <c r="AG8" s="113">
        <v>2</v>
      </c>
      <c r="AH8" s="114">
        <v>2</v>
      </c>
      <c r="AI8" s="118">
        <v>0</v>
      </c>
      <c r="AJ8" s="116">
        <v>17</v>
      </c>
      <c r="AK8" s="114">
        <v>12</v>
      </c>
      <c r="AL8" s="115">
        <v>5</v>
      </c>
      <c r="AM8" s="116">
        <v>50</v>
      </c>
      <c r="AN8" s="114">
        <v>25</v>
      </c>
      <c r="AO8" s="115">
        <v>25</v>
      </c>
      <c r="AP8" s="116">
        <v>118</v>
      </c>
      <c r="AQ8" s="114">
        <v>40</v>
      </c>
      <c r="AR8" s="115">
        <v>78</v>
      </c>
      <c r="AS8" s="119">
        <v>93</v>
      </c>
      <c r="AT8" s="120">
        <v>57</v>
      </c>
      <c r="AU8" s="121">
        <v>36</v>
      </c>
      <c r="AV8" s="122">
        <v>46</v>
      </c>
      <c r="AW8" s="123">
        <v>34</v>
      </c>
      <c r="AX8" s="124">
        <v>12</v>
      </c>
      <c r="AZ8" s="110"/>
      <c r="BA8" s="111"/>
    </row>
    <row r="9" spans="1:53" ht="17.25" customHeight="1">
      <c r="A9" s="405"/>
      <c r="B9" s="90" t="s">
        <v>54</v>
      </c>
      <c r="C9" s="91">
        <f>+C8/$AY$9*100000</f>
        <v>849.5828131023922</v>
      </c>
      <c r="D9" s="92">
        <f>+D8/$AZ$9*100000</f>
        <v>916.4998570203031</v>
      </c>
      <c r="E9" s="181">
        <f>+E8/$BA$9*100000</f>
        <v>784.0556679524246</v>
      </c>
      <c r="F9" s="282">
        <f>+F8/$AY$9*100000</f>
        <v>1.06109427115203</v>
      </c>
      <c r="G9" s="283">
        <f>+G8/$AZ$9*100000</f>
        <v>1.4297969688304262</v>
      </c>
      <c r="H9" s="284">
        <f>+H8/$BA$9*100000</f>
        <v>0.7000497035289506</v>
      </c>
      <c r="I9" s="94">
        <f>+I8/$AY$9*100000</f>
        <v>263.1513792457035</v>
      </c>
      <c r="J9" s="92">
        <f>+J8/$AZ$9*100000</f>
        <v>341.72147555047184</v>
      </c>
      <c r="K9" s="181">
        <f>+K8/$BA$9*100000</f>
        <v>186.21322113870085</v>
      </c>
      <c r="L9" s="282">
        <f>+L8/$AY$9*100000</f>
        <v>8.13505607883223</v>
      </c>
      <c r="M9" s="283">
        <f>+M8/$AZ$9*100000</f>
        <v>10.008578781812982</v>
      </c>
      <c r="N9" s="284">
        <f>+N8/$BA$9*100000</f>
        <v>6.300447331760555</v>
      </c>
      <c r="O9" s="94">
        <f>+O8/$AY$9*100000</f>
        <v>4.24437708460812</v>
      </c>
      <c r="P9" s="92">
        <f>+P8/$AZ$9*100000</f>
        <v>2.8595939376608523</v>
      </c>
      <c r="Q9" s="95">
        <f>+Q8/$BA$9*100000</f>
        <v>5.600397628231605</v>
      </c>
      <c r="R9" s="286">
        <f>+R8/$AY$9*100000</f>
        <v>126.9776144478596</v>
      </c>
      <c r="S9" s="283">
        <f>+S8/$AZ$9*100000</f>
        <v>115.81355447526451</v>
      </c>
      <c r="T9" s="284">
        <f>+T8/$BA$9*100000</f>
        <v>137.90979159520327</v>
      </c>
      <c r="U9" s="94">
        <f>+U8/$AY$9*100000</f>
        <v>88.0708245056185</v>
      </c>
      <c r="V9" s="92">
        <f>+V8/$AZ$9*100000</f>
        <v>75.77923934801258</v>
      </c>
      <c r="W9" s="181">
        <f>+W8/$BA$9*100000</f>
        <v>100.10710760463994</v>
      </c>
      <c r="X9" s="288">
        <f>+X8/$AY$9*100000</f>
        <v>9.903546530752282</v>
      </c>
      <c r="Y9" s="289">
        <f>+Y8/$AZ$9*100000</f>
        <v>10.008578781812982</v>
      </c>
      <c r="Z9" s="290">
        <f>+Z8/$BA$9*100000</f>
        <v>9.800695849405308</v>
      </c>
      <c r="AA9" s="94">
        <f>+AA8/$AY$9*100000</f>
        <v>94.43739013253068</v>
      </c>
      <c r="AB9" s="92">
        <f>+AB8/$AZ$9*100000</f>
        <v>87.217615098656</v>
      </c>
      <c r="AC9" s="181">
        <f>+AC8/$BA$9*100000</f>
        <v>101.50720701169783</v>
      </c>
      <c r="AD9" s="282">
        <f>+AD8/$AY$9*100000</f>
        <v>12.73313125382436</v>
      </c>
      <c r="AE9" s="92">
        <f>+AE8/$AZ$9*100000</f>
        <v>22.87675150128682</v>
      </c>
      <c r="AF9" s="95">
        <f>+AF8/$BA$9*100000</f>
        <v>2.8001988141158023</v>
      </c>
      <c r="AG9" s="91">
        <f>+AG8/$AY$9*100000</f>
        <v>0.70739618076802</v>
      </c>
      <c r="AH9" s="92">
        <f>+AH8/$AZ$9*100000</f>
        <v>1.4297969688304262</v>
      </c>
      <c r="AI9" s="181">
        <f>+AI8/$BA$9*100000</f>
        <v>0</v>
      </c>
      <c r="AJ9" s="282">
        <f>+AJ8/$AY$9*100000</f>
        <v>6.01286753652817</v>
      </c>
      <c r="AK9" s="283">
        <f>+AK8/$AZ$9*100000</f>
        <v>8.578781812982555</v>
      </c>
      <c r="AL9" s="284">
        <f>+AL8/$BA$9*100000</f>
        <v>3.500248517644753</v>
      </c>
      <c r="AM9" s="94">
        <f>+AM8/$AY$9*100000</f>
        <v>17.6849045192005</v>
      </c>
      <c r="AN9" s="92">
        <f>+AN8/$AZ$9*100000</f>
        <v>17.872462110380326</v>
      </c>
      <c r="AO9" s="181">
        <f>+AO8/$BA$9*100000</f>
        <v>17.501242588223764</v>
      </c>
      <c r="AP9" s="282">
        <f>+AP8/$AY$9*100000</f>
        <v>41.73637466531318</v>
      </c>
      <c r="AQ9" s="283">
        <f>+AQ8/$AZ$9*100000</f>
        <v>28.595939376608523</v>
      </c>
      <c r="AR9" s="284">
        <f>+AR8/$BA$9*100000</f>
        <v>54.603876875258145</v>
      </c>
      <c r="AS9" s="94">
        <f>+AS8/$AY$9*100000</f>
        <v>32.893922405712935</v>
      </c>
      <c r="AT9" s="92">
        <f>+AT8/$AZ$9*100000</f>
        <v>40.749213611667145</v>
      </c>
      <c r="AU9" s="293">
        <f>+AU8/$BA$9*100000</f>
        <v>25.20178932704222</v>
      </c>
      <c r="AV9" s="94">
        <f>+AV8/$AY$9*100000</f>
        <v>16.27011215766446</v>
      </c>
      <c r="AW9" s="92">
        <f>+AW8/$AZ$9*100000</f>
        <v>24.306548470117246</v>
      </c>
      <c r="AX9" s="95">
        <f>+AX8/$BA$9*100000</f>
        <v>8.400596442347407</v>
      </c>
      <c r="AY9">
        <f>SUM(AZ9:BA9)</f>
        <v>282727</v>
      </c>
      <c r="AZ9" s="125">
        <f>+'人口動態1'!AA7</f>
        <v>139880</v>
      </c>
      <c r="BA9" s="126">
        <f>+'人口動態1'!AB7</f>
        <v>142847</v>
      </c>
    </row>
    <row r="10" spans="1:53" ht="17.25" customHeight="1" thickBot="1">
      <c r="A10" s="408"/>
      <c r="B10" s="270" t="s">
        <v>142</v>
      </c>
      <c r="C10" s="127">
        <v>386.31560171043577</v>
      </c>
      <c r="D10" s="128">
        <v>544.3338486277488</v>
      </c>
      <c r="E10" s="129">
        <v>260.2712037986843</v>
      </c>
      <c r="F10" s="130">
        <v>0.44274625126991946</v>
      </c>
      <c r="G10" s="131">
        <v>0.740270551905641</v>
      </c>
      <c r="H10" s="132">
        <v>0.3961282159227896</v>
      </c>
      <c r="I10" s="133">
        <v>135.2584503971739</v>
      </c>
      <c r="J10" s="128">
        <v>203.70712809972315</v>
      </c>
      <c r="K10" s="129">
        <v>80.17788756956398</v>
      </c>
      <c r="L10" s="130">
        <v>4.17491537769659</v>
      </c>
      <c r="M10" s="131">
        <v>6.541076373060001</v>
      </c>
      <c r="N10" s="132">
        <v>1.8407712444026505</v>
      </c>
      <c r="O10" s="130">
        <v>1.3824708789967328</v>
      </c>
      <c r="P10" s="131">
        <v>1.480541103811282</v>
      </c>
      <c r="Q10" s="134">
        <v>1.40466291612809</v>
      </c>
      <c r="R10" s="127">
        <v>54.001698045359554</v>
      </c>
      <c r="S10" s="128">
        <v>65.66764466605692</v>
      </c>
      <c r="T10" s="129">
        <v>43.60344308542396</v>
      </c>
      <c r="U10" s="133">
        <v>36.47556962380109</v>
      </c>
      <c r="V10" s="128">
        <v>42.735161449430464</v>
      </c>
      <c r="W10" s="185">
        <v>30.285474655035994</v>
      </c>
      <c r="X10" s="291">
        <v>4.399230719106603</v>
      </c>
      <c r="Y10" s="131">
        <v>5.969396229820092</v>
      </c>
      <c r="Z10" s="292">
        <v>2.723437348985399</v>
      </c>
      <c r="AA10" s="287">
        <v>31.99169474107105</v>
      </c>
      <c r="AB10" s="128">
        <v>45.6413809011501</v>
      </c>
      <c r="AC10" s="129">
        <v>23.438041993238578</v>
      </c>
      <c r="AD10" s="130">
        <v>5.4950139136581955</v>
      </c>
      <c r="AE10" s="131">
        <v>13.572718019580847</v>
      </c>
      <c r="AF10" s="134">
        <v>0.5999510680249194</v>
      </c>
      <c r="AG10" s="135">
        <v>0.31175667903789256</v>
      </c>
      <c r="AH10" s="131">
        <v>0.8163348808462987</v>
      </c>
      <c r="AI10" s="132">
        <v>0</v>
      </c>
      <c r="AJ10" s="136">
        <v>3.8222802559934563</v>
      </c>
      <c r="AK10" s="131">
        <v>6.415483986145634</v>
      </c>
      <c r="AL10" s="132">
        <v>1.4978961342063617</v>
      </c>
      <c r="AM10" s="130">
        <v>6.695988822153629</v>
      </c>
      <c r="AN10" s="131">
        <v>9.877107394023295</v>
      </c>
      <c r="AO10" s="132">
        <v>4.7687942078553185</v>
      </c>
      <c r="AP10" s="133">
        <v>11.485736042595533</v>
      </c>
      <c r="AQ10" s="128">
        <v>14.796100805152989</v>
      </c>
      <c r="AR10" s="129">
        <v>9.696505683078502</v>
      </c>
      <c r="AS10" s="133">
        <v>17.247688067944903</v>
      </c>
      <c r="AT10" s="128">
        <v>26.852596394690742</v>
      </c>
      <c r="AU10" s="129">
        <v>9.251812046419047</v>
      </c>
      <c r="AV10" s="133">
        <v>13.472795063561893</v>
      </c>
      <c r="AW10" s="128">
        <v>21.114204407015986</v>
      </c>
      <c r="AX10" s="137">
        <v>5.666672711496516</v>
      </c>
      <c r="AZ10" s="110"/>
      <c r="BA10" s="111"/>
    </row>
    <row r="11" spans="1:53" ht="17.25" customHeight="1" thickTop="1">
      <c r="A11" s="409" t="s">
        <v>128</v>
      </c>
      <c r="B11" s="138" t="s">
        <v>53</v>
      </c>
      <c r="C11" s="139">
        <v>1170</v>
      </c>
      <c r="D11" s="140">
        <v>622</v>
      </c>
      <c r="E11" s="141">
        <v>548</v>
      </c>
      <c r="F11" s="142">
        <v>2</v>
      </c>
      <c r="G11" s="140">
        <v>1</v>
      </c>
      <c r="H11" s="141">
        <v>1</v>
      </c>
      <c r="I11" s="142">
        <v>347</v>
      </c>
      <c r="J11" s="140">
        <v>216</v>
      </c>
      <c r="K11" s="141">
        <v>131</v>
      </c>
      <c r="L11" s="142">
        <v>15</v>
      </c>
      <c r="M11" s="140">
        <v>10</v>
      </c>
      <c r="N11" s="141">
        <v>5</v>
      </c>
      <c r="O11" s="142">
        <v>6</v>
      </c>
      <c r="P11" s="140">
        <v>3</v>
      </c>
      <c r="Q11" s="143">
        <v>3</v>
      </c>
      <c r="R11" s="139">
        <v>174</v>
      </c>
      <c r="S11" s="140">
        <v>78</v>
      </c>
      <c r="T11" s="141">
        <v>96</v>
      </c>
      <c r="U11" s="142">
        <v>111</v>
      </c>
      <c r="V11" s="140">
        <v>45</v>
      </c>
      <c r="W11" s="141">
        <v>66</v>
      </c>
      <c r="X11" s="142">
        <v>15</v>
      </c>
      <c r="Y11" s="140">
        <v>8</v>
      </c>
      <c r="Z11" s="141">
        <v>7</v>
      </c>
      <c r="AA11" s="142">
        <v>149</v>
      </c>
      <c r="AB11" s="140">
        <v>72</v>
      </c>
      <c r="AC11" s="141">
        <v>77</v>
      </c>
      <c r="AD11" s="142">
        <v>12</v>
      </c>
      <c r="AE11" s="140">
        <v>11</v>
      </c>
      <c r="AF11" s="143">
        <v>1</v>
      </c>
      <c r="AG11" s="139">
        <v>2</v>
      </c>
      <c r="AH11" s="140">
        <v>2</v>
      </c>
      <c r="AI11" s="144">
        <v>0</v>
      </c>
      <c r="AJ11" s="142">
        <v>7</v>
      </c>
      <c r="AK11" s="140">
        <v>6</v>
      </c>
      <c r="AL11" s="141">
        <v>1</v>
      </c>
      <c r="AM11" s="142">
        <v>27</v>
      </c>
      <c r="AN11" s="140">
        <v>11</v>
      </c>
      <c r="AO11" s="141">
        <v>16</v>
      </c>
      <c r="AP11" s="142">
        <v>63</v>
      </c>
      <c r="AQ11" s="140">
        <v>22</v>
      </c>
      <c r="AR11" s="141">
        <v>41</v>
      </c>
      <c r="AS11" s="145">
        <v>53</v>
      </c>
      <c r="AT11" s="146">
        <v>34</v>
      </c>
      <c r="AU11" s="147">
        <v>19</v>
      </c>
      <c r="AV11" s="148">
        <v>19</v>
      </c>
      <c r="AW11" s="149">
        <v>17</v>
      </c>
      <c r="AX11" s="150">
        <v>2</v>
      </c>
      <c r="AZ11" s="110"/>
      <c r="BA11" s="111"/>
    </row>
    <row r="12" spans="1:53" ht="17.25" customHeight="1">
      <c r="A12" s="410"/>
      <c r="B12" s="90" t="s">
        <v>54</v>
      </c>
      <c r="C12" s="91">
        <f>+C11/$AY$12*100000</f>
        <v>828.1485571103985</v>
      </c>
      <c r="D12" s="92">
        <f>+D11/$AZ$12*100000</f>
        <v>896.5765765765766</v>
      </c>
      <c r="E12" s="181">
        <f>+E11/$BA$12*100000</f>
        <v>762.1272808188696</v>
      </c>
      <c r="F12" s="282">
        <f>+F11/$AY$12*100000</f>
        <v>1.4156385591630745</v>
      </c>
      <c r="G12" s="283">
        <f>+G11/$AZ$12*100000</f>
        <v>1.4414414414414414</v>
      </c>
      <c r="H12" s="285">
        <f>+H11/$BA$12*100000</f>
        <v>1.3907432131731197</v>
      </c>
      <c r="I12" s="282">
        <f>+I11/$AY$12*100000</f>
        <v>245.61329001479342</v>
      </c>
      <c r="J12" s="283">
        <f>+J11/$AZ$12*100000</f>
        <v>311.35135135135135</v>
      </c>
      <c r="K12" s="285">
        <f>+K11/$BA$12*100000</f>
        <v>182.1873609256787</v>
      </c>
      <c r="L12" s="282">
        <f>+L11/$AY$12*100000</f>
        <v>10.617289193723058</v>
      </c>
      <c r="M12" s="283">
        <f>+M11/$AZ$12*100000</f>
        <v>14.414414414414415</v>
      </c>
      <c r="N12" s="285">
        <f>+N11/$BA$12*100000</f>
        <v>6.953716065865598</v>
      </c>
      <c r="O12" s="282">
        <f>+O11/$AY$12*100000</f>
        <v>4.246915677489223</v>
      </c>
      <c r="P12" s="283">
        <f>+P11/$AZ$12*100000</f>
        <v>4.324324324324325</v>
      </c>
      <c r="Q12" s="294">
        <f>+Q11/$BA$12*100000</f>
        <v>4.172229639519359</v>
      </c>
      <c r="R12" s="286">
        <f>+R11/$AY$12*100000</f>
        <v>123.1605546471875</v>
      </c>
      <c r="S12" s="283">
        <f>+S11/$AZ$12*100000</f>
        <v>112.43243243243242</v>
      </c>
      <c r="T12" s="285">
        <f>+T11/$BA$12*100000</f>
        <v>133.5113484646195</v>
      </c>
      <c r="U12" s="282">
        <f>+U11/$AY$12*100000</f>
        <v>78.56794003355064</v>
      </c>
      <c r="V12" s="283">
        <f>+V11/$AZ$12*100000</f>
        <v>64.86486486486486</v>
      </c>
      <c r="W12" s="285">
        <f>+W11/$BA$12*100000</f>
        <v>91.78905206942589</v>
      </c>
      <c r="X12" s="282">
        <f>+X11/$AY$12*100000</f>
        <v>10.617289193723058</v>
      </c>
      <c r="Y12" s="283">
        <f>+Y11/$AZ$12*100000</f>
        <v>11.531531531531531</v>
      </c>
      <c r="Z12" s="285">
        <f>+Z11/$BA$12*100000</f>
        <v>9.735202492211839</v>
      </c>
      <c r="AA12" s="282">
        <f>+AA11/$AY$12*100000</f>
        <v>105.46507265764905</v>
      </c>
      <c r="AB12" s="283">
        <f>+AB11/$AZ$12*100000</f>
        <v>103.78378378378378</v>
      </c>
      <c r="AC12" s="285">
        <f>+AC11/$BA$12*100000</f>
        <v>107.08722741433021</v>
      </c>
      <c r="AD12" s="282">
        <f>+AD11/$AY$12*100000</f>
        <v>8.493831354978447</v>
      </c>
      <c r="AE12" s="283">
        <f>+AE11/$AZ$12*100000</f>
        <v>15.855855855855856</v>
      </c>
      <c r="AF12" s="294">
        <f>+AF11/$BA$12*100000</f>
        <v>1.3907432131731197</v>
      </c>
      <c r="AG12" s="286">
        <f>+AG11/$AY$12*100000</f>
        <v>1.4156385591630745</v>
      </c>
      <c r="AH12" s="283">
        <f>+AH11/$AZ$12*100000</f>
        <v>2.8828828828828827</v>
      </c>
      <c r="AI12" s="285">
        <f>+AI11/$BA$12*100000</f>
        <v>0</v>
      </c>
      <c r="AJ12" s="282">
        <f>+AJ11/$AY$12*100000</f>
        <v>4.954734957070761</v>
      </c>
      <c r="AK12" s="283">
        <f>+AK11/$AZ$12*100000</f>
        <v>8.64864864864865</v>
      </c>
      <c r="AL12" s="285">
        <f>+AL11/$BA$12*100000</f>
        <v>1.3907432131731197</v>
      </c>
      <c r="AM12" s="282">
        <f>+AM11/$AY$12*100000</f>
        <v>19.111120548701507</v>
      </c>
      <c r="AN12" s="283">
        <f>+AN11/$AZ$12*100000</f>
        <v>15.855855855855856</v>
      </c>
      <c r="AO12" s="285">
        <f>+AO11/$BA$12*100000</f>
        <v>22.251891410769915</v>
      </c>
      <c r="AP12" s="282">
        <f>+AP11/$AY$12*100000</f>
        <v>44.59261461363685</v>
      </c>
      <c r="AQ12" s="283">
        <f>+AQ11/$AZ$12*100000</f>
        <v>31.71171171171171</v>
      </c>
      <c r="AR12" s="285">
        <f>+AR11/$BA$12*100000</f>
        <v>57.0204717400979</v>
      </c>
      <c r="AS12" s="282">
        <f>+AS11/$AY$12*100000</f>
        <v>37.51442181782148</v>
      </c>
      <c r="AT12" s="283">
        <f>+AT11/$AZ$12*100000</f>
        <v>49.00900900900901</v>
      </c>
      <c r="AU12" s="285">
        <f>+AU11/$BA$12*100000</f>
        <v>26.424121050289276</v>
      </c>
      <c r="AV12" s="282">
        <f>+AV11/$AY$12*100000</f>
        <v>13.448566312049207</v>
      </c>
      <c r="AW12" s="283">
        <f>+AW11/$AZ$12*100000</f>
        <v>24.504504504504506</v>
      </c>
      <c r="AX12" s="294">
        <f>+AX11/$BA$12*100000</f>
        <v>2.7814864263462393</v>
      </c>
      <c r="AY12">
        <f>SUM(AZ12:BA12)</f>
        <v>141279</v>
      </c>
      <c r="AZ12" s="125">
        <f>+'人口動態1'!AA8</f>
        <v>69375</v>
      </c>
      <c r="BA12" s="126">
        <f>+'人口動態1'!AB8</f>
        <v>71904</v>
      </c>
    </row>
    <row r="13" spans="1:53" ht="17.25" customHeight="1">
      <c r="A13" s="410"/>
      <c r="B13" s="269" t="s">
        <v>142</v>
      </c>
      <c r="C13" s="151">
        <v>399.3450716850649</v>
      </c>
      <c r="D13" s="152">
        <v>558.098601610534</v>
      </c>
      <c r="E13" s="153">
        <v>274.4944403001615</v>
      </c>
      <c r="F13" s="154">
        <v>0.6214910859340435</v>
      </c>
      <c r="G13" s="155">
        <v>0.8431752988010532</v>
      </c>
      <c r="H13" s="156">
        <v>0.7720425688369624</v>
      </c>
      <c r="I13" s="157">
        <v>132.08538832886637</v>
      </c>
      <c r="J13" s="152">
        <v>191.4685477457818</v>
      </c>
      <c r="K13" s="153">
        <v>86.52800165851437</v>
      </c>
      <c r="L13" s="154">
        <v>5.55567656760657</v>
      </c>
      <c r="M13" s="155">
        <v>9.272303284291004</v>
      </c>
      <c r="N13" s="156">
        <v>1.9922284562594181</v>
      </c>
      <c r="O13" s="154">
        <v>1.9054004065877257</v>
      </c>
      <c r="P13" s="155">
        <v>2.379142600482412</v>
      </c>
      <c r="Q13" s="158">
        <v>1.7171770320641575</v>
      </c>
      <c r="R13" s="151">
        <v>57.16733764684487</v>
      </c>
      <c r="S13" s="152">
        <v>70.05871254535455</v>
      </c>
      <c r="T13" s="153">
        <v>45.55020665760145</v>
      </c>
      <c r="U13" s="157">
        <v>36.658206837408336</v>
      </c>
      <c r="V13" s="152">
        <v>38.15756851253968</v>
      </c>
      <c r="W13" s="153">
        <v>33.4727207292601</v>
      </c>
      <c r="X13" s="154">
        <v>4.636121136309896</v>
      </c>
      <c r="Y13" s="155">
        <v>6.492938600440407</v>
      </c>
      <c r="Z13" s="156">
        <v>2.9403852017111953</v>
      </c>
      <c r="AA13" s="157">
        <v>40.01085467390122</v>
      </c>
      <c r="AB13" s="152">
        <v>58.97805787116165</v>
      </c>
      <c r="AC13" s="153">
        <v>27.805678896708333</v>
      </c>
      <c r="AD13" s="154">
        <v>4.122992631340045</v>
      </c>
      <c r="AE13" s="155">
        <v>10.67526048327887</v>
      </c>
      <c r="AF13" s="158">
        <v>0.505130128167465</v>
      </c>
      <c r="AG13" s="159">
        <v>0.6592727502782625</v>
      </c>
      <c r="AH13" s="155">
        <v>1.7668692506348878</v>
      </c>
      <c r="AI13" s="156">
        <v>0</v>
      </c>
      <c r="AJ13" s="160">
        <v>3.5764503799841942</v>
      </c>
      <c r="AK13" s="155">
        <v>6.929468602358542</v>
      </c>
      <c r="AL13" s="156">
        <v>0.7720425688369624</v>
      </c>
      <c r="AM13" s="154">
        <v>8.110698464982395</v>
      </c>
      <c r="AN13" s="155">
        <v>9.481815966689878</v>
      </c>
      <c r="AO13" s="156">
        <v>7.12279048697558</v>
      </c>
      <c r="AP13" s="157">
        <v>13.59198224812157</v>
      </c>
      <c r="AQ13" s="152">
        <v>17.5124510040173</v>
      </c>
      <c r="AR13" s="153">
        <v>11.94746033384588</v>
      </c>
      <c r="AS13" s="157">
        <v>20.13588868775297</v>
      </c>
      <c r="AT13" s="152">
        <v>32.930601725329026</v>
      </c>
      <c r="AU13" s="153">
        <v>10.504267579872767</v>
      </c>
      <c r="AV13" s="157">
        <v>12.02851937036856</v>
      </c>
      <c r="AW13" s="152">
        <v>22.559672153845288</v>
      </c>
      <c r="AX13" s="161">
        <v>1.3058643667105096</v>
      </c>
      <c r="AZ13" s="125"/>
      <c r="BA13" s="126"/>
    </row>
    <row r="14" spans="1:53" ht="17.25" customHeight="1">
      <c r="A14" s="412" t="s">
        <v>129</v>
      </c>
      <c r="B14" s="138" t="s">
        <v>53</v>
      </c>
      <c r="C14" s="139">
        <v>458</v>
      </c>
      <c r="D14" s="140">
        <v>233</v>
      </c>
      <c r="E14" s="141">
        <v>225</v>
      </c>
      <c r="F14" s="142">
        <v>0</v>
      </c>
      <c r="G14" s="140">
        <v>0</v>
      </c>
      <c r="H14" s="141">
        <v>0</v>
      </c>
      <c r="I14" s="142">
        <v>131</v>
      </c>
      <c r="J14" s="140">
        <v>88</v>
      </c>
      <c r="K14" s="141">
        <v>43</v>
      </c>
      <c r="L14" s="142">
        <v>4</v>
      </c>
      <c r="M14" s="140">
        <v>1</v>
      </c>
      <c r="N14" s="141">
        <v>3</v>
      </c>
      <c r="O14" s="142">
        <v>3</v>
      </c>
      <c r="P14" s="140">
        <v>0</v>
      </c>
      <c r="Q14" s="143">
        <v>3</v>
      </c>
      <c r="R14" s="139">
        <v>73</v>
      </c>
      <c r="S14" s="140">
        <v>27</v>
      </c>
      <c r="T14" s="141">
        <v>46</v>
      </c>
      <c r="U14" s="142">
        <v>57</v>
      </c>
      <c r="V14" s="140">
        <v>30</v>
      </c>
      <c r="W14" s="141">
        <v>27</v>
      </c>
      <c r="X14" s="142">
        <v>5</v>
      </c>
      <c r="Y14" s="140">
        <v>0</v>
      </c>
      <c r="Z14" s="141">
        <v>5</v>
      </c>
      <c r="AA14" s="142">
        <v>42</v>
      </c>
      <c r="AB14" s="140">
        <v>18</v>
      </c>
      <c r="AC14" s="141">
        <v>24</v>
      </c>
      <c r="AD14" s="142">
        <v>8</v>
      </c>
      <c r="AE14" s="140">
        <v>7</v>
      </c>
      <c r="AF14" s="143">
        <v>1</v>
      </c>
      <c r="AG14" s="139">
        <v>0</v>
      </c>
      <c r="AH14" s="140">
        <v>0</v>
      </c>
      <c r="AI14" s="144">
        <v>0</v>
      </c>
      <c r="AJ14" s="142">
        <v>4</v>
      </c>
      <c r="AK14" s="140">
        <v>3</v>
      </c>
      <c r="AL14" s="141">
        <v>1</v>
      </c>
      <c r="AM14" s="142">
        <v>9</v>
      </c>
      <c r="AN14" s="140">
        <v>7</v>
      </c>
      <c r="AO14" s="141">
        <v>2</v>
      </c>
      <c r="AP14" s="142">
        <v>19</v>
      </c>
      <c r="AQ14" s="140">
        <v>4</v>
      </c>
      <c r="AR14" s="141">
        <v>15</v>
      </c>
      <c r="AS14" s="145">
        <v>16</v>
      </c>
      <c r="AT14" s="146">
        <v>10</v>
      </c>
      <c r="AU14" s="147">
        <v>6</v>
      </c>
      <c r="AV14" s="148">
        <v>9</v>
      </c>
      <c r="AW14" s="149">
        <v>6</v>
      </c>
      <c r="AX14" s="150">
        <v>3</v>
      </c>
      <c r="AZ14" s="125"/>
      <c r="BA14" s="126"/>
    </row>
    <row r="15" spans="1:53" ht="17.25" customHeight="1">
      <c r="A15" s="413"/>
      <c r="B15" s="90" t="s">
        <v>54</v>
      </c>
      <c r="C15" s="91">
        <f>+C14/$AY$15*100000</f>
        <v>976.6916170857058</v>
      </c>
      <c r="D15" s="92">
        <f>+D14/$AZ$15*100000</f>
        <v>975.3851306095111</v>
      </c>
      <c r="E15" s="93">
        <f>+E14/$BA$15*100000</f>
        <v>978.0482503803521</v>
      </c>
      <c r="F15" s="94">
        <f>+F14/$AY$15*100000</f>
        <v>0</v>
      </c>
      <c r="G15" s="92">
        <f>+G14/$AZ$15*100000</f>
        <v>0</v>
      </c>
      <c r="H15" s="93">
        <f>+H14/$BA$15*100000</f>
        <v>0</v>
      </c>
      <c r="I15" s="94">
        <f>+I14/$AY$15*100000</f>
        <v>279.35939265988526</v>
      </c>
      <c r="J15" s="92">
        <f>+J14/$AZ$15*100000</f>
        <v>368.38580040187543</v>
      </c>
      <c r="K15" s="93">
        <f>+K14/$BA$15*100000</f>
        <v>186.9158878504673</v>
      </c>
      <c r="L15" s="94">
        <f>+L14/$AY$15*100000</f>
        <v>8.530057791141536</v>
      </c>
      <c r="M15" s="92">
        <f>+M14/$AZ$15*100000</f>
        <v>4.186202277294039</v>
      </c>
      <c r="N15" s="93">
        <f>+N14/$BA$15*100000</f>
        <v>13.040643338404696</v>
      </c>
      <c r="O15" s="94">
        <f>+O14/$AY$15*100000</f>
        <v>6.397543343356151</v>
      </c>
      <c r="P15" s="92">
        <f>+P14/$AZ$15*100000</f>
        <v>0</v>
      </c>
      <c r="Q15" s="95">
        <f>+Q14/$BA$15*100000</f>
        <v>13.040643338404696</v>
      </c>
      <c r="R15" s="91">
        <f>+R14/$AY$15*100000</f>
        <v>155.673554688333</v>
      </c>
      <c r="S15" s="92">
        <f>+S14/$AZ$15*100000</f>
        <v>113.02746148693906</v>
      </c>
      <c r="T15" s="93">
        <f>+T14/$BA$15*100000</f>
        <v>199.95653118887196</v>
      </c>
      <c r="U15" s="94">
        <f>+U14/$AY$15*100000</f>
        <v>121.55332352376688</v>
      </c>
      <c r="V15" s="92">
        <f>+V14/$AZ$15*100000</f>
        <v>125.58606831882116</v>
      </c>
      <c r="W15" s="93">
        <f>+W14/$BA$15*100000</f>
        <v>117.36579004564226</v>
      </c>
      <c r="X15" s="94">
        <f>+X14/$AY$15*100000</f>
        <v>10.662572238926918</v>
      </c>
      <c r="Y15" s="92">
        <f>+Y14/$AZ$15*100000</f>
        <v>0</v>
      </c>
      <c r="Z15" s="93">
        <f>+Z14/$BA$15*100000</f>
        <v>21.734405564007826</v>
      </c>
      <c r="AA15" s="94">
        <f>+AA14/$AY$15*100000</f>
        <v>89.56560680698611</v>
      </c>
      <c r="AB15" s="92">
        <f>+AB14/$AZ$15*100000</f>
        <v>75.3516409912927</v>
      </c>
      <c r="AC15" s="93">
        <f>+AC14/$BA$15*100000</f>
        <v>104.32514670723756</v>
      </c>
      <c r="AD15" s="94">
        <f>+AD14/$AY$15*100000</f>
        <v>17.06011558228307</v>
      </c>
      <c r="AE15" s="92">
        <f>+AE14/$AZ$15*100000</f>
        <v>29.303415941058272</v>
      </c>
      <c r="AF15" s="95">
        <f>+AF14/$BA$15*100000</f>
        <v>4.346881112801565</v>
      </c>
      <c r="AG15" s="91">
        <f>+AG14/$AY$15*100000</f>
        <v>0</v>
      </c>
      <c r="AH15" s="92">
        <f>+AH14/$AZ$15*100000</f>
        <v>0</v>
      </c>
      <c r="AI15" s="93">
        <f>+AI14/$BA$15*100000</f>
        <v>0</v>
      </c>
      <c r="AJ15" s="94">
        <f>+AJ14/$AY$15*100000</f>
        <v>8.530057791141536</v>
      </c>
      <c r="AK15" s="92">
        <f>+AK14/$AZ$15*100000</f>
        <v>12.558606831882116</v>
      </c>
      <c r="AL15" s="93">
        <f>+AL14/$BA$15*100000</f>
        <v>4.346881112801565</v>
      </c>
      <c r="AM15" s="94">
        <f>+AM14/$AY$15*100000</f>
        <v>19.192630030068454</v>
      </c>
      <c r="AN15" s="92">
        <f>+AN14/$AZ$15*100000</f>
        <v>29.303415941058272</v>
      </c>
      <c r="AO15" s="93">
        <f>+AO14/$BA$15*100000</f>
        <v>8.69376222560313</v>
      </c>
      <c r="AP15" s="94">
        <f>+AP14/$AY$15*100000</f>
        <v>40.51777450792229</v>
      </c>
      <c r="AQ15" s="92">
        <f>+AQ14/$AZ$15*100000</f>
        <v>16.744809109176156</v>
      </c>
      <c r="AR15" s="93">
        <f>+AR14/$BA$15*100000</f>
        <v>65.20321669202347</v>
      </c>
      <c r="AS15" s="94">
        <f>+AS14/$AY$15*100000</f>
        <v>34.12023116456614</v>
      </c>
      <c r="AT15" s="92">
        <f>+AT14/$AZ$15*100000</f>
        <v>41.862022772940385</v>
      </c>
      <c r="AU15" s="93">
        <f>+AU14/$BA$15*100000</f>
        <v>26.08128667680939</v>
      </c>
      <c r="AV15" s="94">
        <f>+AV14/$AY$15*100000</f>
        <v>19.192630030068454</v>
      </c>
      <c r="AW15" s="92">
        <f>+AW14/$AZ$15*100000</f>
        <v>25.117213663764232</v>
      </c>
      <c r="AX15" s="95">
        <f>+AX14/$BA$15*100000</f>
        <v>13.040643338404696</v>
      </c>
      <c r="AY15">
        <f>SUM(AZ15:BA15)</f>
        <v>46893</v>
      </c>
      <c r="AZ15" s="110">
        <f>+'人口動態1'!AA9</f>
        <v>23888</v>
      </c>
      <c r="BA15" s="111">
        <f>+'人口動態1'!AB9</f>
        <v>23005</v>
      </c>
    </row>
    <row r="16" spans="1:53" ht="17.25" customHeight="1">
      <c r="A16" s="413"/>
      <c r="B16" s="269" t="s">
        <v>142</v>
      </c>
      <c r="C16" s="151">
        <v>398.27278049594725</v>
      </c>
      <c r="D16" s="152">
        <v>530.6779882704345</v>
      </c>
      <c r="E16" s="153">
        <v>277.5376109639932</v>
      </c>
      <c r="F16" s="154">
        <v>0</v>
      </c>
      <c r="G16" s="155">
        <v>0</v>
      </c>
      <c r="H16" s="156">
        <v>0</v>
      </c>
      <c r="I16" s="157">
        <v>137.6302600301251</v>
      </c>
      <c r="J16" s="152">
        <v>213.17366107272687</v>
      </c>
      <c r="K16" s="153">
        <v>72.01656666995203</v>
      </c>
      <c r="L16" s="154">
        <v>3.138631954313861</v>
      </c>
      <c r="M16" s="155">
        <v>2.124935315045165</v>
      </c>
      <c r="N16" s="156">
        <v>3.638007969307232</v>
      </c>
      <c r="O16" s="154">
        <v>1.60035948670496</v>
      </c>
      <c r="P16" s="155">
        <v>0</v>
      </c>
      <c r="Q16" s="158">
        <v>2.4209553698774373</v>
      </c>
      <c r="R16" s="151">
        <v>58.05501075433699</v>
      </c>
      <c r="S16" s="152">
        <v>57.619463725040696</v>
      </c>
      <c r="T16" s="153">
        <v>56.53868058647613</v>
      </c>
      <c r="U16" s="157">
        <v>41.11490839396821</v>
      </c>
      <c r="V16" s="152">
        <v>59.8009715160475</v>
      </c>
      <c r="W16" s="153">
        <v>24.17227274042382</v>
      </c>
      <c r="X16" s="154">
        <v>2.795970603501172</v>
      </c>
      <c r="Y16" s="155">
        <v>0</v>
      </c>
      <c r="Z16" s="156">
        <v>4.2819535216189</v>
      </c>
      <c r="AA16" s="157">
        <v>26.98991464244377</v>
      </c>
      <c r="AB16" s="152">
        <v>36.38883055311859</v>
      </c>
      <c r="AC16" s="153">
        <v>20.46848313996859</v>
      </c>
      <c r="AD16" s="154">
        <v>6.917642088778326</v>
      </c>
      <c r="AE16" s="155">
        <v>15.742129075590901</v>
      </c>
      <c r="AF16" s="158">
        <v>0.6219222385240591</v>
      </c>
      <c r="AG16" s="159">
        <v>0</v>
      </c>
      <c r="AH16" s="155">
        <v>0</v>
      </c>
      <c r="AI16" s="156">
        <v>0</v>
      </c>
      <c r="AJ16" s="160">
        <v>5.093299303190728</v>
      </c>
      <c r="AK16" s="155">
        <v>9.17257307780545</v>
      </c>
      <c r="AL16" s="156">
        <v>1.1771108928293192</v>
      </c>
      <c r="AM16" s="154">
        <v>6.6336037076089855</v>
      </c>
      <c r="AN16" s="155">
        <v>13.617193760545735</v>
      </c>
      <c r="AO16" s="156">
        <v>1.7990331313533785</v>
      </c>
      <c r="AP16" s="157">
        <v>10.664214222593493</v>
      </c>
      <c r="AQ16" s="152">
        <v>7.7069948398595045</v>
      </c>
      <c r="AR16" s="153">
        <v>11.123098145383553</v>
      </c>
      <c r="AS16" s="157">
        <v>18.924981076354662</v>
      </c>
      <c r="AT16" s="152">
        <v>28.273214117591916</v>
      </c>
      <c r="AU16" s="153">
        <v>8.715196447179798</v>
      </c>
      <c r="AV16" s="157">
        <v>13.413666410448286</v>
      </c>
      <c r="AW16" s="152">
        <v>16.860799506093382</v>
      </c>
      <c r="AX16" s="161">
        <v>9.774350808268155</v>
      </c>
      <c r="AZ16" s="125"/>
      <c r="BA16" s="126"/>
    </row>
    <row r="17" spans="1:53" ht="17.25" customHeight="1">
      <c r="A17" s="412" t="s">
        <v>143</v>
      </c>
      <c r="B17" s="138" t="s">
        <v>53</v>
      </c>
      <c r="C17" s="139">
        <v>61</v>
      </c>
      <c r="D17" s="140">
        <v>34</v>
      </c>
      <c r="E17" s="141">
        <v>27</v>
      </c>
      <c r="F17" s="142">
        <v>0</v>
      </c>
      <c r="G17" s="140">
        <v>0</v>
      </c>
      <c r="H17" s="141">
        <v>0</v>
      </c>
      <c r="I17" s="142">
        <v>24</v>
      </c>
      <c r="J17" s="140">
        <v>12</v>
      </c>
      <c r="K17" s="141">
        <v>12</v>
      </c>
      <c r="L17" s="142">
        <v>0</v>
      </c>
      <c r="M17" s="140">
        <v>0</v>
      </c>
      <c r="N17" s="141">
        <v>0</v>
      </c>
      <c r="O17" s="142">
        <v>0</v>
      </c>
      <c r="P17" s="140">
        <v>0</v>
      </c>
      <c r="Q17" s="143">
        <v>0</v>
      </c>
      <c r="R17" s="139">
        <v>12</v>
      </c>
      <c r="S17" s="140">
        <v>4</v>
      </c>
      <c r="T17" s="141">
        <v>8</v>
      </c>
      <c r="U17" s="142">
        <v>4</v>
      </c>
      <c r="V17" s="140">
        <v>3</v>
      </c>
      <c r="W17" s="141">
        <v>1</v>
      </c>
      <c r="X17" s="142">
        <v>2</v>
      </c>
      <c r="Y17" s="140">
        <v>2</v>
      </c>
      <c r="Z17" s="141">
        <v>0</v>
      </c>
      <c r="AA17" s="142">
        <v>4</v>
      </c>
      <c r="AB17" s="140">
        <v>3</v>
      </c>
      <c r="AC17" s="141">
        <v>1</v>
      </c>
      <c r="AD17" s="142">
        <v>2</v>
      </c>
      <c r="AE17" s="140">
        <v>2</v>
      </c>
      <c r="AF17" s="143">
        <v>0</v>
      </c>
      <c r="AG17" s="139">
        <v>0</v>
      </c>
      <c r="AH17" s="140">
        <v>0</v>
      </c>
      <c r="AI17" s="144">
        <v>0</v>
      </c>
      <c r="AJ17" s="142">
        <v>2</v>
      </c>
      <c r="AK17" s="140">
        <v>1</v>
      </c>
      <c r="AL17" s="141">
        <v>1</v>
      </c>
      <c r="AM17" s="142">
        <v>1</v>
      </c>
      <c r="AN17" s="140">
        <v>0</v>
      </c>
      <c r="AO17" s="141">
        <v>1</v>
      </c>
      <c r="AP17" s="142">
        <v>3</v>
      </c>
      <c r="AQ17" s="140">
        <v>2</v>
      </c>
      <c r="AR17" s="141">
        <v>1</v>
      </c>
      <c r="AS17" s="145">
        <v>1</v>
      </c>
      <c r="AT17" s="146">
        <v>0</v>
      </c>
      <c r="AU17" s="147">
        <v>1</v>
      </c>
      <c r="AV17" s="148">
        <v>2</v>
      </c>
      <c r="AW17" s="149">
        <v>1</v>
      </c>
      <c r="AX17" s="150">
        <v>1</v>
      </c>
      <c r="AZ17" s="125"/>
      <c r="BA17" s="126"/>
    </row>
    <row r="18" spans="1:53" ht="17.25" customHeight="1">
      <c r="A18" s="413"/>
      <c r="B18" s="90" t="s">
        <v>54</v>
      </c>
      <c r="C18" s="91">
        <f>+C17/$AY$18*100000</f>
        <v>910.719617796357</v>
      </c>
      <c r="D18" s="92">
        <f>+D17/$AZ$18*100000</f>
        <v>1008.6027884900623</v>
      </c>
      <c r="E18" s="93">
        <f>+E17/$BA$18*100000</f>
        <v>811.5419296663661</v>
      </c>
      <c r="F18" s="94">
        <f>+F17/$AY$18*100000</f>
        <v>0</v>
      </c>
      <c r="G18" s="92">
        <f>+G17/$AZ$18*100000</f>
        <v>0</v>
      </c>
      <c r="H18" s="93">
        <f>+H17/$BA$18*100000</f>
        <v>0</v>
      </c>
      <c r="I18" s="94">
        <f>+I17/$AY$18*100000</f>
        <v>358.31591519856676</v>
      </c>
      <c r="J18" s="92">
        <f>+J17/$AZ$18*100000</f>
        <v>355.9774547611985</v>
      </c>
      <c r="K18" s="93">
        <f>+K17/$BA$18*100000</f>
        <v>360.6853020739405</v>
      </c>
      <c r="L18" s="94">
        <f>+L17/$AY$18*100000</f>
        <v>0</v>
      </c>
      <c r="M18" s="92">
        <f>+M17/$AZ$18*100000</f>
        <v>0</v>
      </c>
      <c r="N18" s="93">
        <f>+N17/$BA$18*100000</f>
        <v>0</v>
      </c>
      <c r="O18" s="94">
        <f>+O17/$AY$18*100000</f>
        <v>0</v>
      </c>
      <c r="P18" s="92">
        <f>+P17/$AZ$18*100000</f>
        <v>0</v>
      </c>
      <c r="Q18" s="95">
        <f>+Q17/$BA$18*100000</f>
        <v>0</v>
      </c>
      <c r="R18" s="91">
        <f>+R17/$AY$18*100000</f>
        <v>179.15795759928338</v>
      </c>
      <c r="S18" s="92">
        <f>+S17/$AZ$18*100000</f>
        <v>118.65915158706616</v>
      </c>
      <c r="T18" s="93">
        <f>+T17/$BA$18*100000</f>
        <v>240.45686804929363</v>
      </c>
      <c r="U18" s="94">
        <f>+U17/$AY$18*100000</f>
        <v>59.719319199761124</v>
      </c>
      <c r="V18" s="92">
        <f>+V17/$AZ$18*100000</f>
        <v>88.99436369029962</v>
      </c>
      <c r="W18" s="93">
        <f>+W17/$BA$18*100000</f>
        <v>30.057108506161704</v>
      </c>
      <c r="X18" s="94">
        <f>+X17/$AY$18*100000</f>
        <v>29.859659599880562</v>
      </c>
      <c r="Y18" s="92">
        <f>+Y17/$AZ$18*100000</f>
        <v>59.32957579353308</v>
      </c>
      <c r="Z18" s="93">
        <f>+Z17/$BA$18*100000</f>
        <v>0</v>
      </c>
      <c r="AA18" s="94">
        <f>+AA17/$AY$18*100000</f>
        <v>59.719319199761124</v>
      </c>
      <c r="AB18" s="92">
        <f>+AB17/$AZ$18*100000</f>
        <v>88.99436369029962</v>
      </c>
      <c r="AC18" s="93">
        <f>+AC17/$BA$18*100000</f>
        <v>30.057108506161704</v>
      </c>
      <c r="AD18" s="94">
        <f>+AD17/$AY$18*100000</f>
        <v>29.859659599880562</v>
      </c>
      <c r="AE18" s="92">
        <f>+AE17/$AZ$18*100000</f>
        <v>59.32957579353308</v>
      </c>
      <c r="AF18" s="95">
        <f>+AF17/$BA$18*100000</f>
        <v>0</v>
      </c>
      <c r="AG18" s="91">
        <f>+AG17/$AY$18*100000</f>
        <v>0</v>
      </c>
      <c r="AH18" s="92">
        <f>+AH17/$AZ$18*100000</f>
        <v>0</v>
      </c>
      <c r="AI18" s="93">
        <f>+AI17/$BA$18*100000</f>
        <v>0</v>
      </c>
      <c r="AJ18" s="94">
        <f>+AJ17/$AY$18*100000</f>
        <v>29.859659599880562</v>
      </c>
      <c r="AK18" s="92">
        <f>+AK17/$AZ$18*100000</f>
        <v>29.66478789676654</v>
      </c>
      <c r="AL18" s="93">
        <f>+AL17/$BA$18*100000</f>
        <v>30.057108506161704</v>
      </c>
      <c r="AM18" s="94">
        <f>+AM17/$AY$18*100000</f>
        <v>14.929829799940281</v>
      </c>
      <c r="AN18" s="92">
        <f>+AN17/$AZ$18*100000</f>
        <v>0</v>
      </c>
      <c r="AO18" s="93">
        <f>+AO17/$BA$18*100000</f>
        <v>30.057108506161704</v>
      </c>
      <c r="AP18" s="94">
        <f>+AP17/$AY$18*100000</f>
        <v>44.789489399820845</v>
      </c>
      <c r="AQ18" s="92">
        <f>+AQ17/$AZ$18*100000</f>
        <v>59.32957579353308</v>
      </c>
      <c r="AR18" s="93">
        <f>+AR17/$BA$18*100000</f>
        <v>30.057108506161704</v>
      </c>
      <c r="AS18" s="94">
        <f>+AS17/$AY$18*100000</f>
        <v>14.929829799940281</v>
      </c>
      <c r="AT18" s="92">
        <f>+AT17/$AZ$18*100000</f>
        <v>0</v>
      </c>
      <c r="AU18" s="93">
        <f>+AU17/$BA$18*100000</f>
        <v>30.057108506161704</v>
      </c>
      <c r="AV18" s="94">
        <f>+AV17/$AY$18*100000</f>
        <v>29.859659599880562</v>
      </c>
      <c r="AW18" s="92">
        <f>+AW17/$AZ$18*100000</f>
        <v>29.66478789676654</v>
      </c>
      <c r="AX18" s="95">
        <f>+AX17/$BA$18*100000</f>
        <v>30.057108506161704</v>
      </c>
      <c r="AY18">
        <f>SUM(AZ18:BA18)</f>
        <v>6698</v>
      </c>
      <c r="AZ18" s="110">
        <f>+'人口動態1'!AA10</f>
        <v>3371</v>
      </c>
      <c r="BA18" s="111">
        <f>+'人口動態1'!AB10</f>
        <v>3327</v>
      </c>
    </row>
    <row r="19" spans="1:53" ht="17.25" customHeight="1">
      <c r="A19" s="413"/>
      <c r="B19" s="269" t="s">
        <v>142</v>
      </c>
      <c r="C19" s="151">
        <v>456.4020916164549</v>
      </c>
      <c r="D19" s="152">
        <v>622.6380848765183</v>
      </c>
      <c r="E19" s="153">
        <v>330.05639524478835</v>
      </c>
      <c r="F19" s="154">
        <v>0</v>
      </c>
      <c r="G19" s="155">
        <v>0</v>
      </c>
      <c r="H19" s="156">
        <v>0</v>
      </c>
      <c r="I19" s="157">
        <v>168.8261125336581</v>
      </c>
      <c r="J19" s="152">
        <v>189.69757812665873</v>
      </c>
      <c r="K19" s="153">
        <v>131.7816536900891</v>
      </c>
      <c r="L19" s="154">
        <v>0</v>
      </c>
      <c r="M19" s="155">
        <v>0</v>
      </c>
      <c r="N19" s="156">
        <v>0</v>
      </c>
      <c r="O19" s="154">
        <v>0</v>
      </c>
      <c r="P19" s="155">
        <v>0</v>
      </c>
      <c r="Q19" s="158">
        <v>0</v>
      </c>
      <c r="R19" s="151">
        <v>68.5844311218359</v>
      </c>
      <c r="S19" s="152">
        <v>59.709726916197326</v>
      </c>
      <c r="T19" s="153">
        <v>76.96768975802853</v>
      </c>
      <c r="U19" s="157">
        <v>33.252698517011595</v>
      </c>
      <c r="V19" s="152">
        <v>62.28643213327711</v>
      </c>
      <c r="W19" s="153">
        <v>30.60411013446741</v>
      </c>
      <c r="X19" s="154">
        <v>24.136971160742867</v>
      </c>
      <c r="Y19" s="155">
        <v>50.47490680751536</v>
      </c>
      <c r="Z19" s="156">
        <v>0</v>
      </c>
      <c r="AA19" s="157">
        <v>30.251248372202987</v>
      </c>
      <c r="AB19" s="152">
        <v>50.943405832420304</v>
      </c>
      <c r="AC19" s="153">
        <v>11.572981352272414</v>
      </c>
      <c r="AD19" s="154">
        <v>11.81793272521209</v>
      </c>
      <c r="AE19" s="155">
        <v>42.75884620394002</v>
      </c>
      <c r="AF19" s="158">
        <v>0</v>
      </c>
      <c r="AG19" s="159">
        <v>0</v>
      </c>
      <c r="AH19" s="155">
        <v>0</v>
      </c>
      <c r="AI19" s="156">
        <v>0</v>
      </c>
      <c r="AJ19" s="160">
        <v>15.744557866955095</v>
      </c>
      <c r="AK19" s="155">
        <v>13.993274046437941</v>
      </c>
      <c r="AL19" s="156">
        <v>17.09713019694564</v>
      </c>
      <c r="AM19" s="154">
        <v>4.557863678134364</v>
      </c>
      <c r="AN19" s="155">
        <v>0</v>
      </c>
      <c r="AO19" s="156">
        <v>5.667604399767079</v>
      </c>
      <c r="AP19" s="157">
        <v>16.981282495292497</v>
      </c>
      <c r="AQ19" s="152">
        <v>39.00877120566232</v>
      </c>
      <c r="AR19" s="153">
        <v>5.667604399767079</v>
      </c>
      <c r="AS19" s="157">
        <v>7.260069047077726</v>
      </c>
      <c r="AT19" s="152">
        <v>0</v>
      </c>
      <c r="AU19" s="153">
        <v>11.572981352272414</v>
      </c>
      <c r="AV19" s="157">
        <v>27.094950177898166</v>
      </c>
      <c r="AW19" s="152">
        <v>15.965499089263814</v>
      </c>
      <c r="AX19" s="161">
        <v>39.12463996117876</v>
      </c>
      <c r="AZ19" s="125"/>
      <c r="BA19" s="126"/>
    </row>
    <row r="20" spans="1:53" ht="17.25" customHeight="1">
      <c r="A20" s="410" t="s">
        <v>131</v>
      </c>
      <c r="B20" s="162" t="s">
        <v>53</v>
      </c>
      <c r="C20" s="78">
        <v>169</v>
      </c>
      <c r="D20" s="79">
        <v>96</v>
      </c>
      <c r="E20" s="80">
        <v>73</v>
      </c>
      <c r="F20" s="81">
        <v>0</v>
      </c>
      <c r="G20" s="79">
        <v>0</v>
      </c>
      <c r="H20" s="80">
        <v>0</v>
      </c>
      <c r="I20" s="81">
        <v>65</v>
      </c>
      <c r="J20" s="79">
        <v>46</v>
      </c>
      <c r="K20" s="80">
        <v>19</v>
      </c>
      <c r="L20" s="81">
        <v>1</v>
      </c>
      <c r="M20" s="79">
        <v>1</v>
      </c>
      <c r="N20" s="80">
        <v>0</v>
      </c>
      <c r="O20" s="81">
        <v>1</v>
      </c>
      <c r="P20" s="79">
        <v>1</v>
      </c>
      <c r="Q20" s="82">
        <v>0</v>
      </c>
      <c r="R20" s="78">
        <v>27</v>
      </c>
      <c r="S20" s="79">
        <v>10</v>
      </c>
      <c r="T20" s="80">
        <v>17</v>
      </c>
      <c r="U20" s="81">
        <v>19</v>
      </c>
      <c r="V20" s="79">
        <v>10</v>
      </c>
      <c r="W20" s="80">
        <v>9</v>
      </c>
      <c r="X20" s="81">
        <v>0</v>
      </c>
      <c r="Y20" s="79">
        <v>0</v>
      </c>
      <c r="Z20" s="80">
        <v>0</v>
      </c>
      <c r="AA20" s="81">
        <v>14</v>
      </c>
      <c r="AB20" s="79">
        <v>4</v>
      </c>
      <c r="AC20" s="80">
        <v>10</v>
      </c>
      <c r="AD20" s="81">
        <v>4</v>
      </c>
      <c r="AE20" s="79">
        <v>4</v>
      </c>
      <c r="AF20" s="82">
        <v>0</v>
      </c>
      <c r="AG20" s="78">
        <v>0</v>
      </c>
      <c r="AH20" s="79">
        <v>0</v>
      </c>
      <c r="AI20" s="83">
        <v>0</v>
      </c>
      <c r="AJ20" s="81">
        <v>1</v>
      </c>
      <c r="AK20" s="79">
        <v>1</v>
      </c>
      <c r="AL20" s="80">
        <v>0</v>
      </c>
      <c r="AM20" s="81">
        <v>2</v>
      </c>
      <c r="AN20" s="79">
        <v>1</v>
      </c>
      <c r="AO20" s="80">
        <v>1</v>
      </c>
      <c r="AP20" s="81">
        <v>4</v>
      </c>
      <c r="AQ20" s="79">
        <v>0</v>
      </c>
      <c r="AR20" s="80">
        <v>4</v>
      </c>
      <c r="AS20" s="84">
        <v>5</v>
      </c>
      <c r="AT20" s="85">
        <v>2</v>
      </c>
      <c r="AU20" s="86">
        <v>3</v>
      </c>
      <c r="AV20" s="87">
        <v>0</v>
      </c>
      <c r="AW20" s="88">
        <v>0</v>
      </c>
      <c r="AX20" s="89">
        <v>0</v>
      </c>
      <c r="AZ20" s="125"/>
      <c r="BA20" s="126"/>
    </row>
    <row r="21" spans="1:53" ht="17.25" customHeight="1">
      <c r="A21" s="410"/>
      <c r="B21" s="90" t="s">
        <v>54</v>
      </c>
      <c r="C21" s="91">
        <f>+C20/$AY$21*100000</f>
        <v>660.0531167005155</v>
      </c>
      <c r="D21" s="92">
        <f>+D20/$AZ$21*100000</f>
        <v>766.7119239677343</v>
      </c>
      <c r="E21" s="93">
        <f>+E20/$BA$21*100000</f>
        <v>557.9759993885194</v>
      </c>
      <c r="F21" s="94">
        <f>+F20/$AY$21*100000</f>
        <v>0</v>
      </c>
      <c r="G21" s="92">
        <f>+G20/$AZ$21*100000</f>
        <v>0</v>
      </c>
      <c r="H21" s="93">
        <f>+H20/$BA$21*100000</f>
        <v>0</v>
      </c>
      <c r="I21" s="94">
        <f>+I20/$AY$21*100000</f>
        <v>253.86658334635212</v>
      </c>
      <c r="J21" s="92">
        <f>+J20/$AZ$21*100000</f>
        <v>367.38279690120595</v>
      </c>
      <c r="K21" s="93">
        <f>+K20/$BA$21*100000</f>
        <v>145.22662997783382</v>
      </c>
      <c r="L21" s="94">
        <f>+L20/$AY$21*100000</f>
        <v>3.9056397437900325</v>
      </c>
      <c r="M21" s="92">
        <f>+M20/$AZ$21*100000</f>
        <v>7.9865825413305656</v>
      </c>
      <c r="N21" s="93">
        <f>+N20/$BA$21*100000</f>
        <v>0</v>
      </c>
      <c r="O21" s="94">
        <f>+O20/$AY$21*100000</f>
        <v>3.9056397437900325</v>
      </c>
      <c r="P21" s="92">
        <f>+P20/$AZ$21*100000</f>
        <v>7.9865825413305656</v>
      </c>
      <c r="Q21" s="95">
        <f>+Q20/$BA$21*100000</f>
        <v>0</v>
      </c>
      <c r="R21" s="91">
        <f>+R20/$AY$21*100000</f>
        <v>105.45227308233088</v>
      </c>
      <c r="S21" s="92">
        <f>+S20/$AZ$21*100000</f>
        <v>79.86582541330564</v>
      </c>
      <c r="T21" s="93">
        <f>+T20/$BA$21*100000</f>
        <v>129.9396162959566</v>
      </c>
      <c r="U21" s="94">
        <f>+U20/$AY$21*100000</f>
        <v>74.20715513201063</v>
      </c>
      <c r="V21" s="92">
        <f>+V20/$AZ$21*100000</f>
        <v>79.86582541330564</v>
      </c>
      <c r="W21" s="93">
        <f>+W20/$BA$21*100000</f>
        <v>68.7915615684476</v>
      </c>
      <c r="X21" s="94">
        <f>+X20/$AY$21*100000</f>
        <v>0</v>
      </c>
      <c r="Y21" s="92">
        <f>+Y20/$AZ$21*100000</f>
        <v>0</v>
      </c>
      <c r="Z21" s="93">
        <f>+Z20/$BA$21*100000</f>
        <v>0</v>
      </c>
      <c r="AA21" s="94">
        <f>+AA20/$AY$21*100000</f>
        <v>54.67895641306046</v>
      </c>
      <c r="AB21" s="92">
        <f>+AB20/$AZ$21*100000</f>
        <v>31.946330165322262</v>
      </c>
      <c r="AC21" s="93">
        <f>+AC20/$BA$21*100000</f>
        <v>76.43506840938623</v>
      </c>
      <c r="AD21" s="94">
        <f>+AD20/$AY$21*100000</f>
        <v>15.62255897516013</v>
      </c>
      <c r="AE21" s="92">
        <f>+AE20/$AZ$21*100000</f>
        <v>31.946330165322262</v>
      </c>
      <c r="AF21" s="95">
        <f>+AF20/$BA$21*100000</f>
        <v>0</v>
      </c>
      <c r="AG21" s="91">
        <f>+AG20/$AY$21*100000</f>
        <v>0</v>
      </c>
      <c r="AH21" s="92">
        <f>+AH20/$AZ$21*100000</f>
        <v>0</v>
      </c>
      <c r="AI21" s="93">
        <f>+AI20/$BA$21*100000</f>
        <v>0</v>
      </c>
      <c r="AJ21" s="94">
        <f>+AJ20/$AY$21*100000</f>
        <v>3.9056397437900325</v>
      </c>
      <c r="AK21" s="92">
        <f>+AK20/$AZ$21*100000</f>
        <v>7.9865825413305656</v>
      </c>
      <c r="AL21" s="93">
        <f>+AL20/$BA$21*100000</f>
        <v>0</v>
      </c>
      <c r="AM21" s="94">
        <f>+AM20/$AY$21*100000</f>
        <v>7.811279487580065</v>
      </c>
      <c r="AN21" s="92">
        <f>+AN20/$AZ$21*100000</f>
        <v>7.9865825413305656</v>
      </c>
      <c r="AO21" s="93">
        <f>+AO20/$BA$21*100000</f>
        <v>7.643506840938622</v>
      </c>
      <c r="AP21" s="94">
        <f>+AP20/$AY$21*100000</f>
        <v>15.62255897516013</v>
      </c>
      <c r="AQ21" s="92">
        <f>+AQ20/$AZ$21*100000</f>
        <v>0</v>
      </c>
      <c r="AR21" s="93">
        <f>+AR20/$BA$21*100000</f>
        <v>30.57402736375449</v>
      </c>
      <c r="AS21" s="94">
        <f>+AS20/$AY$21*100000</f>
        <v>19.528198718950165</v>
      </c>
      <c r="AT21" s="92">
        <f>+AT20/$AZ$21*100000</f>
        <v>15.973165082661131</v>
      </c>
      <c r="AU21" s="93">
        <f>+AU20/$BA$21*100000</f>
        <v>22.93052052281587</v>
      </c>
      <c r="AV21" s="94">
        <f>+AV20/$AY$21*100000</f>
        <v>0</v>
      </c>
      <c r="AW21" s="92">
        <f>+AW20/$AZ$21*100000</f>
        <v>0</v>
      </c>
      <c r="AX21" s="95">
        <f>+AX20/$BA$21*100000</f>
        <v>0</v>
      </c>
      <c r="AY21">
        <f>SUM(AZ21:BA21)</f>
        <v>25604</v>
      </c>
      <c r="AZ21" s="125">
        <f>+'人口動態1'!AA11</f>
        <v>12521</v>
      </c>
      <c r="BA21" s="126">
        <f>+'人口動態1'!AB11</f>
        <v>13083</v>
      </c>
    </row>
    <row r="22" spans="1:53" ht="17.25" customHeight="1">
      <c r="A22" s="410"/>
      <c r="B22" s="269" t="s">
        <v>142</v>
      </c>
      <c r="C22" s="151">
        <v>327.8405345791051</v>
      </c>
      <c r="D22" s="152">
        <v>489.64031957719544</v>
      </c>
      <c r="E22" s="153">
        <v>201.50687023123274</v>
      </c>
      <c r="F22" s="154">
        <v>0</v>
      </c>
      <c r="G22" s="155">
        <v>0</v>
      </c>
      <c r="H22" s="156">
        <v>0</v>
      </c>
      <c r="I22" s="157">
        <v>136.78570983476794</v>
      </c>
      <c r="J22" s="152">
        <v>225.0587471544819</v>
      </c>
      <c r="K22" s="153">
        <v>64.36369107912525</v>
      </c>
      <c r="L22" s="154">
        <v>4.6339986350514435</v>
      </c>
      <c r="M22" s="155">
        <v>10.030635818130879</v>
      </c>
      <c r="N22" s="156">
        <v>0</v>
      </c>
      <c r="O22" s="154">
        <v>0.9757103382832546</v>
      </c>
      <c r="P22" s="155">
        <v>4.464208945022014</v>
      </c>
      <c r="Q22" s="158">
        <v>0</v>
      </c>
      <c r="R22" s="151">
        <v>45.88468147102506</v>
      </c>
      <c r="S22" s="152">
        <v>46.42912040754569</v>
      </c>
      <c r="T22" s="153">
        <v>46.480898802619066</v>
      </c>
      <c r="U22" s="157">
        <v>34.53551961971318</v>
      </c>
      <c r="V22" s="152">
        <v>48.02283512357542</v>
      </c>
      <c r="W22" s="153">
        <v>22.8970383460432</v>
      </c>
      <c r="X22" s="154">
        <v>0</v>
      </c>
      <c r="Y22" s="155">
        <v>0</v>
      </c>
      <c r="Z22" s="156">
        <v>0</v>
      </c>
      <c r="AA22" s="157">
        <v>19.965014276159334</v>
      </c>
      <c r="AB22" s="152">
        <v>19.526711669934443</v>
      </c>
      <c r="AC22" s="153">
        <v>19.016131725440985</v>
      </c>
      <c r="AD22" s="154">
        <v>6.185401008221992</v>
      </c>
      <c r="AE22" s="155">
        <v>17.990472461985313</v>
      </c>
      <c r="AF22" s="158">
        <v>0</v>
      </c>
      <c r="AG22" s="159">
        <v>0</v>
      </c>
      <c r="AH22" s="155">
        <v>0</v>
      </c>
      <c r="AI22" s="156">
        <v>0</v>
      </c>
      <c r="AJ22" s="160">
        <v>2.6732241768332563</v>
      </c>
      <c r="AK22" s="155">
        <v>5.473021468099906</v>
      </c>
      <c r="AL22" s="156">
        <v>0</v>
      </c>
      <c r="AM22" s="154">
        <v>1.9514206765665092</v>
      </c>
      <c r="AN22" s="155">
        <v>4.464208945022014</v>
      </c>
      <c r="AO22" s="156">
        <v>1.2486101646996437</v>
      </c>
      <c r="AP22" s="157">
        <v>3.9028413531330184</v>
      </c>
      <c r="AQ22" s="152">
        <v>0</v>
      </c>
      <c r="AR22" s="153">
        <v>4.994440658798575</v>
      </c>
      <c r="AS22" s="157">
        <v>8.441472613333817</v>
      </c>
      <c r="AT22" s="152">
        <v>11.331371387875834</v>
      </c>
      <c r="AU22" s="153">
        <v>6.588577639617295</v>
      </c>
      <c r="AV22" s="157">
        <v>0</v>
      </c>
      <c r="AW22" s="152">
        <v>0</v>
      </c>
      <c r="AX22" s="161">
        <v>0</v>
      </c>
      <c r="AZ22" s="125"/>
      <c r="BA22" s="126"/>
    </row>
    <row r="23" spans="1:53" ht="17.25" customHeight="1">
      <c r="A23" s="409" t="s">
        <v>132</v>
      </c>
      <c r="B23" s="138" t="s">
        <v>53</v>
      </c>
      <c r="C23" s="139">
        <v>371</v>
      </c>
      <c r="D23" s="140">
        <v>197</v>
      </c>
      <c r="E23" s="141">
        <v>174</v>
      </c>
      <c r="F23" s="142">
        <v>1</v>
      </c>
      <c r="G23" s="140">
        <v>1</v>
      </c>
      <c r="H23" s="141">
        <v>0</v>
      </c>
      <c r="I23" s="142">
        <v>128</v>
      </c>
      <c r="J23" s="140">
        <v>83</v>
      </c>
      <c r="K23" s="141">
        <v>45</v>
      </c>
      <c r="L23" s="142">
        <v>1</v>
      </c>
      <c r="M23" s="140">
        <v>1</v>
      </c>
      <c r="N23" s="141">
        <v>0</v>
      </c>
      <c r="O23" s="142">
        <v>1</v>
      </c>
      <c r="P23" s="140">
        <v>0</v>
      </c>
      <c r="Q23" s="143">
        <v>1</v>
      </c>
      <c r="R23" s="139">
        <v>47</v>
      </c>
      <c r="S23" s="140">
        <v>28</v>
      </c>
      <c r="T23" s="141">
        <v>19</v>
      </c>
      <c r="U23" s="142">
        <v>35</v>
      </c>
      <c r="V23" s="140">
        <v>12</v>
      </c>
      <c r="W23" s="141">
        <v>23</v>
      </c>
      <c r="X23" s="142">
        <v>5</v>
      </c>
      <c r="Y23" s="140">
        <v>4</v>
      </c>
      <c r="Z23" s="141">
        <v>1</v>
      </c>
      <c r="AA23" s="142">
        <v>45</v>
      </c>
      <c r="AB23" s="140">
        <v>18</v>
      </c>
      <c r="AC23" s="141">
        <v>27</v>
      </c>
      <c r="AD23" s="142">
        <v>7</v>
      </c>
      <c r="AE23" s="140">
        <v>5</v>
      </c>
      <c r="AF23" s="143">
        <v>2</v>
      </c>
      <c r="AG23" s="139">
        <v>0</v>
      </c>
      <c r="AH23" s="140">
        <v>0</v>
      </c>
      <c r="AI23" s="144">
        <v>0</v>
      </c>
      <c r="AJ23" s="142">
        <v>2</v>
      </c>
      <c r="AK23" s="140">
        <v>0</v>
      </c>
      <c r="AL23" s="141">
        <v>2</v>
      </c>
      <c r="AM23" s="142">
        <v>4</v>
      </c>
      <c r="AN23" s="140">
        <v>1</v>
      </c>
      <c r="AO23" s="141">
        <v>3</v>
      </c>
      <c r="AP23" s="142">
        <v>22</v>
      </c>
      <c r="AQ23" s="140">
        <v>9</v>
      </c>
      <c r="AR23" s="141">
        <v>13</v>
      </c>
      <c r="AS23" s="145">
        <v>11</v>
      </c>
      <c r="AT23" s="146">
        <v>6</v>
      </c>
      <c r="AU23" s="147">
        <v>5</v>
      </c>
      <c r="AV23" s="148">
        <v>9</v>
      </c>
      <c r="AW23" s="149">
        <v>6</v>
      </c>
      <c r="AX23" s="150">
        <v>3</v>
      </c>
      <c r="AZ23" s="125"/>
      <c r="BA23" s="126"/>
    </row>
    <row r="24" spans="1:53" ht="17.25" customHeight="1">
      <c r="A24" s="410"/>
      <c r="B24" s="90" t="s">
        <v>54</v>
      </c>
      <c r="C24" s="91">
        <f>+C23/$AY$24*100000</f>
        <v>931.669219758419</v>
      </c>
      <c r="D24" s="92">
        <f>+D23/$AZ$24*100000</f>
        <v>1010.826620144697</v>
      </c>
      <c r="E24" s="93">
        <f>+E23/$BA$24*100000</f>
        <v>855.7938225457407</v>
      </c>
      <c r="F24" s="94">
        <f>+F23/$AY$24*100000</f>
        <v>2.5112377891062505</v>
      </c>
      <c r="G24" s="92">
        <f>+G23/$AZ$24*100000</f>
        <v>5.131099594643132</v>
      </c>
      <c r="H24" s="93">
        <f>+H23/$BA$24*100000</f>
        <v>0</v>
      </c>
      <c r="I24" s="94">
        <f>+I23/$AY$24*100000</f>
        <v>321.43843700560006</v>
      </c>
      <c r="J24" s="92">
        <f>+J23/$AZ$24*100000</f>
        <v>425.8812663553799</v>
      </c>
      <c r="K24" s="93">
        <f>+K23/$BA$24*100000</f>
        <v>221.32598858941572</v>
      </c>
      <c r="L24" s="94">
        <f>+L23/$AY$24*100000</f>
        <v>2.5112377891062505</v>
      </c>
      <c r="M24" s="92">
        <f>+M23/$AZ$24*100000</f>
        <v>5.131099594643132</v>
      </c>
      <c r="N24" s="93">
        <f>+N23/$BA$24*100000</f>
        <v>0</v>
      </c>
      <c r="O24" s="94">
        <f>+O23/$AY$24*100000</f>
        <v>2.5112377891062505</v>
      </c>
      <c r="P24" s="92">
        <f>+P23/$AZ$24*100000</f>
        <v>0</v>
      </c>
      <c r="Q24" s="95">
        <f>+Q23/$BA$24*100000</f>
        <v>4.918355301987015</v>
      </c>
      <c r="R24" s="91">
        <f>+R23/$AY$24*100000</f>
        <v>118.02817608799377</v>
      </c>
      <c r="S24" s="92">
        <f>+S23/$AZ$24*100000</f>
        <v>143.6707886500077</v>
      </c>
      <c r="T24" s="93">
        <f>+T23/$BA$24*100000</f>
        <v>93.44875073775329</v>
      </c>
      <c r="U24" s="94">
        <f>+U23/$AY$24*100000</f>
        <v>87.89332261871876</v>
      </c>
      <c r="V24" s="92">
        <f>+V23/$AZ$24*100000</f>
        <v>61.57319513571759</v>
      </c>
      <c r="W24" s="93">
        <f>+W23/$BA$24*100000</f>
        <v>113.12217194570137</v>
      </c>
      <c r="X24" s="94">
        <f>+X23/$AY$24*100000</f>
        <v>12.556188945531252</v>
      </c>
      <c r="Y24" s="92">
        <f>+Y23/$AZ$24*100000</f>
        <v>20.524398378572528</v>
      </c>
      <c r="Z24" s="93">
        <f>+Z23/$BA$24*100000</f>
        <v>4.918355301987015</v>
      </c>
      <c r="AA24" s="94">
        <f>+AA23/$AY$24*100000</f>
        <v>113.00570050978126</v>
      </c>
      <c r="AB24" s="92">
        <f>+AB23/$AZ$24*100000</f>
        <v>92.35979270357637</v>
      </c>
      <c r="AC24" s="93">
        <f>+AC23/$BA$24*100000</f>
        <v>132.79559315364943</v>
      </c>
      <c r="AD24" s="94">
        <f>+AD23/$AY$24*100000</f>
        <v>17.578664523743754</v>
      </c>
      <c r="AE24" s="92">
        <f>+AE23/$AZ$24*100000</f>
        <v>25.65549797321566</v>
      </c>
      <c r="AF24" s="95">
        <f>+AF23/$BA$24*100000</f>
        <v>9.83671060397403</v>
      </c>
      <c r="AG24" s="91">
        <f>+AG23/$AY$24*100000</f>
        <v>0</v>
      </c>
      <c r="AH24" s="92">
        <f>+AH23/$AZ$24*100000</f>
        <v>0</v>
      </c>
      <c r="AI24" s="93">
        <f>+AI23/$BA$24*100000</f>
        <v>0</v>
      </c>
      <c r="AJ24" s="94">
        <f>+AJ23/$AY$24*100000</f>
        <v>5.022475578212501</v>
      </c>
      <c r="AK24" s="92">
        <f>+AK23/$AZ$24*100000</f>
        <v>0</v>
      </c>
      <c r="AL24" s="93">
        <f>+AL23/$BA$24*100000</f>
        <v>9.83671060397403</v>
      </c>
      <c r="AM24" s="94">
        <f>+AM23/$AY$24*100000</f>
        <v>10.044951156425002</v>
      </c>
      <c r="AN24" s="92">
        <f>+AN23/$AZ$24*100000</f>
        <v>5.131099594643132</v>
      </c>
      <c r="AO24" s="93">
        <f>+AO23/$BA$24*100000</f>
        <v>14.755065905961047</v>
      </c>
      <c r="AP24" s="94">
        <f>+AP23/$AY$24*100000</f>
        <v>55.24723136033751</v>
      </c>
      <c r="AQ24" s="92">
        <f>+AQ23/$AZ$24*100000</f>
        <v>46.17989635178819</v>
      </c>
      <c r="AR24" s="93">
        <f>+AR23/$BA$24*100000</f>
        <v>63.93861892583121</v>
      </c>
      <c r="AS24" s="94">
        <f>+AS23/$AY$24*100000</f>
        <v>27.623615680168754</v>
      </c>
      <c r="AT24" s="92">
        <f>+AT23/$AZ$24*100000</f>
        <v>30.786597567858795</v>
      </c>
      <c r="AU24" s="93">
        <f>+AU23/$BA$24*100000</f>
        <v>24.59177650993508</v>
      </c>
      <c r="AV24" s="94">
        <f>+AV23/$AY$24*100000</f>
        <v>22.601140101956254</v>
      </c>
      <c r="AW24" s="92">
        <f>+AW23/$AZ$24*100000</f>
        <v>30.786597567858795</v>
      </c>
      <c r="AX24" s="95">
        <f>+AX23/$BA$24*100000</f>
        <v>14.755065905961047</v>
      </c>
      <c r="AY24">
        <f>SUM(AZ24:BA24)</f>
        <v>39821</v>
      </c>
      <c r="AZ24" s="110">
        <f>+'人口動態1'!AA12</f>
        <v>19489</v>
      </c>
      <c r="BA24" s="111">
        <f>+'人口動態1'!AB12</f>
        <v>20332</v>
      </c>
    </row>
    <row r="25" spans="1:53" ht="17.25" customHeight="1">
      <c r="A25" s="410"/>
      <c r="B25" s="269" t="s">
        <v>142</v>
      </c>
      <c r="C25" s="151">
        <v>368.2285070853678</v>
      </c>
      <c r="D25" s="152">
        <v>534.2603018636456</v>
      </c>
      <c r="E25" s="153">
        <v>242.16554772331088</v>
      </c>
      <c r="F25" s="154">
        <v>0.9276754893488206</v>
      </c>
      <c r="G25" s="155">
        <v>2.4001460299374004</v>
      </c>
      <c r="H25" s="156">
        <v>0</v>
      </c>
      <c r="I25" s="157">
        <v>146.45094525624458</v>
      </c>
      <c r="J25" s="152">
        <v>229.40413263998386</v>
      </c>
      <c r="K25" s="153">
        <v>81.6169062271001</v>
      </c>
      <c r="L25" s="154">
        <v>0.9276754893488206</v>
      </c>
      <c r="M25" s="155">
        <v>2.4001460299374004</v>
      </c>
      <c r="N25" s="156">
        <v>0</v>
      </c>
      <c r="O25" s="154">
        <v>0.5017509668769932</v>
      </c>
      <c r="P25" s="155">
        <v>0</v>
      </c>
      <c r="Q25" s="158">
        <v>0.64341017371492</v>
      </c>
      <c r="R25" s="151">
        <v>49.00840830485484</v>
      </c>
      <c r="S25" s="152">
        <v>70.86509970119776</v>
      </c>
      <c r="T25" s="153">
        <v>31.33124801185771</v>
      </c>
      <c r="U25" s="157">
        <v>30.32870050710418</v>
      </c>
      <c r="V25" s="152">
        <v>36.269542732668825</v>
      </c>
      <c r="W25" s="153">
        <v>24.321197566243043</v>
      </c>
      <c r="X25" s="154">
        <v>5.243417649900401</v>
      </c>
      <c r="Y25" s="155">
        <v>10.562414890365003</v>
      </c>
      <c r="Z25" s="156">
        <v>0.64341017371492</v>
      </c>
      <c r="AA25" s="157">
        <v>31.080373476913422</v>
      </c>
      <c r="AB25" s="152">
        <v>41.05659323282705</v>
      </c>
      <c r="AC25" s="153">
        <v>25.44258217559034</v>
      </c>
      <c r="AD25" s="154">
        <v>6.058860300405289</v>
      </c>
      <c r="AE25" s="155">
        <v>12.484128737728168</v>
      </c>
      <c r="AF25" s="158">
        <v>1.28682034742984</v>
      </c>
      <c r="AG25" s="159">
        <v>0</v>
      </c>
      <c r="AH25" s="155">
        <v>0</v>
      </c>
      <c r="AI25" s="156">
        <v>0</v>
      </c>
      <c r="AJ25" s="160">
        <v>1.4294264562258139</v>
      </c>
      <c r="AK25" s="155">
        <v>0</v>
      </c>
      <c r="AL25" s="156">
        <v>2.1555332223300745</v>
      </c>
      <c r="AM25" s="154">
        <v>2.713896870772809</v>
      </c>
      <c r="AN25" s="155">
        <v>2.278931839067182</v>
      </c>
      <c r="AO25" s="156">
        <v>3.5441209323777065</v>
      </c>
      <c r="AP25" s="157">
        <v>12.59726331950234</v>
      </c>
      <c r="AQ25" s="152">
        <v>21.075566717185755</v>
      </c>
      <c r="AR25" s="153">
        <v>8.364332258293961</v>
      </c>
      <c r="AS25" s="157">
        <v>11.836834759135867</v>
      </c>
      <c r="AT25" s="152">
        <v>17.906006055362745</v>
      </c>
      <c r="AU25" s="153">
        <v>7.211273247551498</v>
      </c>
      <c r="AV25" s="157">
        <v>16.442608291816867</v>
      </c>
      <c r="AW25" s="152">
        <v>24.170083809470345</v>
      </c>
      <c r="AX25" s="161">
        <v>9.046891347062886</v>
      </c>
      <c r="AZ25" s="125"/>
      <c r="BA25" s="126"/>
    </row>
    <row r="26" spans="1:53" ht="17.25" customHeight="1">
      <c r="A26" s="409" t="s">
        <v>133</v>
      </c>
      <c r="B26" s="138" t="s">
        <v>53</v>
      </c>
      <c r="C26" s="139">
        <v>55</v>
      </c>
      <c r="D26" s="140">
        <v>29</v>
      </c>
      <c r="E26" s="141">
        <v>26</v>
      </c>
      <c r="F26" s="142">
        <v>0</v>
      </c>
      <c r="G26" s="140">
        <v>0</v>
      </c>
      <c r="H26" s="141">
        <v>0</v>
      </c>
      <c r="I26" s="142">
        <v>18</v>
      </c>
      <c r="J26" s="140">
        <v>11</v>
      </c>
      <c r="K26" s="141">
        <v>7</v>
      </c>
      <c r="L26" s="142">
        <v>1</v>
      </c>
      <c r="M26" s="140">
        <v>0</v>
      </c>
      <c r="N26" s="141">
        <v>1</v>
      </c>
      <c r="O26" s="142">
        <v>1</v>
      </c>
      <c r="P26" s="140">
        <v>0</v>
      </c>
      <c r="Q26" s="143">
        <v>1</v>
      </c>
      <c r="R26" s="139">
        <v>7</v>
      </c>
      <c r="S26" s="140">
        <v>4</v>
      </c>
      <c r="T26" s="141">
        <v>3</v>
      </c>
      <c r="U26" s="142">
        <v>10</v>
      </c>
      <c r="V26" s="140">
        <v>1</v>
      </c>
      <c r="W26" s="141">
        <v>9</v>
      </c>
      <c r="X26" s="142">
        <v>0</v>
      </c>
      <c r="Y26" s="140">
        <v>0</v>
      </c>
      <c r="Z26" s="141">
        <v>0</v>
      </c>
      <c r="AA26" s="142">
        <v>3</v>
      </c>
      <c r="AB26" s="140">
        <v>1</v>
      </c>
      <c r="AC26" s="141">
        <v>2</v>
      </c>
      <c r="AD26" s="142">
        <v>3</v>
      </c>
      <c r="AE26" s="140">
        <v>3</v>
      </c>
      <c r="AF26" s="143">
        <v>0</v>
      </c>
      <c r="AG26" s="139">
        <v>0</v>
      </c>
      <c r="AH26" s="140">
        <v>0</v>
      </c>
      <c r="AI26" s="144">
        <v>0</v>
      </c>
      <c r="AJ26" s="142">
        <v>1</v>
      </c>
      <c r="AK26" s="140">
        <v>1</v>
      </c>
      <c r="AL26" s="141">
        <v>0</v>
      </c>
      <c r="AM26" s="142">
        <v>1</v>
      </c>
      <c r="AN26" s="140">
        <v>0</v>
      </c>
      <c r="AO26" s="141">
        <v>1</v>
      </c>
      <c r="AP26" s="142">
        <v>1</v>
      </c>
      <c r="AQ26" s="140">
        <v>0</v>
      </c>
      <c r="AR26" s="141">
        <v>1</v>
      </c>
      <c r="AS26" s="145">
        <v>0</v>
      </c>
      <c r="AT26" s="146">
        <v>0</v>
      </c>
      <c r="AU26" s="147">
        <v>0</v>
      </c>
      <c r="AV26" s="148">
        <v>0</v>
      </c>
      <c r="AW26" s="149">
        <v>0</v>
      </c>
      <c r="AX26" s="150">
        <v>0</v>
      </c>
      <c r="AZ26" s="125"/>
      <c r="BA26" s="126"/>
    </row>
    <row r="27" spans="1:53" ht="17.25" customHeight="1">
      <c r="A27" s="410"/>
      <c r="B27" s="90" t="s">
        <v>54</v>
      </c>
      <c r="C27" s="91">
        <f>+C26/$AY$27*100000</f>
        <v>626.2097233291586</v>
      </c>
      <c r="D27" s="92">
        <f>+D26/$AZ$27*100000</f>
        <v>663.7674525062944</v>
      </c>
      <c r="E27" s="93">
        <f>+E26/$BA$27*100000</f>
        <v>589.0348889895787</v>
      </c>
      <c r="F27" s="94">
        <f>+F26/$AY$27*100000</f>
        <v>0</v>
      </c>
      <c r="G27" s="92">
        <f>+G26/$AZ$27*100000</f>
        <v>0</v>
      </c>
      <c r="H27" s="93">
        <f>+H26/$BA$27*100000</f>
        <v>0</v>
      </c>
      <c r="I27" s="94">
        <f>+I26/$AY$27*100000</f>
        <v>204.94136399863373</v>
      </c>
      <c r="J27" s="92">
        <f>+J26/$AZ$27*100000</f>
        <v>251.77386129549097</v>
      </c>
      <c r="K27" s="93">
        <f>+K26/$BA$27*100000</f>
        <v>158.58631626642503</v>
      </c>
      <c r="L27" s="94">
        <f>+L26/$AY$27*100000</f>
        <v>11.385631333257429</v>
      </c>
      <c r="M27" s="92">
        <f>+M26/$AZ$27*100000</f>
        <v>0</v>
      </c>
      <c r="N27" s="93">
        <f>+N26/$BA$27*100000</f>
        <v>22.655188038060718</v>
      </c>
      <c r="O27" s="94">
        <f>+O26/$AY$27*100000</f>
        <v>11.385631333257429</v>
      </c>
      <c r="P27" s="92">
        <f>+P26/$AZ$27*100000</f>
        <v>0</v>
      </c>
      <c r="Q27" s="95">
        <f>+Q26/$BA$27*100000</f>
        <v>22.655188038060718</v>
      </c>
      <c r="R27" s="91">
        <f>+R26/$AY$27*100000</f>
        <v>79.69941933280201</v>
      </c>
      <c r="S27" s="92">
        <f>+S26/$AZ$27*100000</f>
        <v>91.55413138017853</v>
      </c>
      <c r="T27" s="93">
        <f>+T26/$BA$27*100000</f>
        <v>67.96556411418216</v>
      </c>
      <c r="U27" s="94">
        <f>+U26/$AY$27*100000</f>
        <v>113.8563133325743</v>
      </c>
      <c r="V27" s="92">
        <f>+V26/$AZ$27*100000</f>
        <v>22.888532845044633</v>
      </c>
      <c r="W27" s="93">
        <f>+W26/$BA$27*100000</f>
        <v>203.89669234254643</v>
      </c>
      <c r="X27" s="94">
        <f>+X26/$AY$27*100000</f>
        <v>0</v>
      </c>
      <c r="Y27" s="92">
        <f>+Y26/$AZ$27*100000</f>
        <v>0</v>
      </c>
      <c r="Z27" s="93">
        <f>+Z26/$BA$27*100000</f>
        <v>0</v>
      </c>
      <c r="AA27" s="94">
        <f>+AA26/$AY$27*100000</f>
        <v>34.15689399977229</v>
      </c>
      <c r="AB27" s="92">
        <f>+AB26/$AZ$27*100000</f>
        <v>22.888532845044633</v>
      </c>
      <c r="AC27" s="93">
        <f>+AC26/$BA$27*100000</f>
        <v>45.310376076121436</v>
      </c>
      <c r="AD27" s="94">
        <f>+AD26/$AY$27*100000</f>
        <v>34.15689399977229</v>
      </c>
      <c r="AE27" s="92">
        <f>+AE26/$AZ$27*100000</f>
        <v>68.66559853513391</v>
      </c>
      <c r="AF27" s="95">
        <f>+AF26/$BA$27*100000</f>
        <v>0</v>
      </c>
      <c r="AG27" s="91">
        <f>+AG26/$AY$27*100000</f>
        <v>0</v>
      </c>
      <c r="AH27" s="92">
        <f>+AH26/$AZ$27*100000</f>
        <v>0</v>
      </c>
      <c r="AI27" s="93">
        <f>+AI26/$BA$27*100000</f>
        <v>0</v>
      </c>
      <c r="AJ27" s="94">
        <f>+AJ26/$AY$27*100000</f>
        <v>11.385631333257429</v>
      </c>
      <c r="AK27" s="92">
        <f>+AK26/$AZ$27*100000</f>
        <v>22.888532845044633</v>
      </c>
      <c r="AL27" s="93">
        <f>+AL26/$BA$27*100000</f>
        <v>0</v>
      </c>
      <c r="AM27" s="94">
        <f>+AM26/$AY$27*100000</f>
        <v>11.385631333257429</v>
      </c>
      <c r="AN27" s="92">
        <f>+AN26/$AZ$27*100000</f>
        <v>0</v>
      </c>
      <c r="AO27" s="93">
        <f>+AO26/$BA$27*100000</f>
        <v>22.655188038060718</v>
      </c>
      <c r="AP27" s="94">
        <f>+AP26/$AY$27*100000</f>
        <v>11.385631333257429</v>
      </c>
      <c r="AQ27" s="92">
        <f>+AQ26/$AZ$27*100000</f>
        <v>0</v>
      </c>
      <c r="AR27" s="93">
        <f>+AR26/$BA$27*100000</f>
        <v>22.655188038060718</v>
      </c>
      <c r="AS27" s="94">
        <f>+AS26/$AY$27*100000</f>
        <v>0</v>
      </c>
      <c r="AT27" s="92">
        <f>+AT26/$AZ$27*100000</f>
        <v>0</v>
      </c>
      <c r="AU27" s="93">
        <f>+AU26/$BA$27*100000</f>
        <v>0</v>
      </c>
      <c r="AV27" s="94">
        <f>+AV26/$AY$27*100000</f>
        <v>0</v>
      </c>
      <c r="AW27" s="92">
        <f>+AW26/$AZ$27*100000</f>
        <v>0</v>
      </c>
      <c r="AX27" s="95">
        <f>+AX26/$BA$27*100000</f>
        <v>0</v>
      </c>
      <c r="AY27">
        <f>SUM(AZ27:BA27)</f>
        <v>8783</v>
      </c>
      <c r="AZ27" s="110">
        <f>+'人口動態1'!AA13</f>
        <v>4369</v>
      </c>
      <c r="BA27" s="111">
        <f>+'人口動態1'!AB13</f>
        <v>4414</v>
      </c>
    </row>
    <row r="28" spans="1:53" ht="17.25" customHeight="1">
      <c r="A28" s="410"/>
      <c r="B28" s="269" t="s">
        <v>142</v>
      </c>
      <c r="C28" s="151">
        <v>298.4345077608684</v>
      </c>
      <c r="D28" s="152">
        <v>458.90428319088124</v>
      </c>
      <c r="E28" s="153">
        <v>155.39092462663945</v>
      </c>
      <c r="F28" s="154">
        <v>0</v>
      </c>
      <c r="G28" s="155">
        <v>0</v>
      </c>
      <c r="H28" s="156">
        <v>0</v>
      </c>
      <c r="I28" s="157">
        <v>113.04329941841699</v>
      </c>
      <c r="J28" s="152">
        <v>173.10489060443098</v>
      </c>
      <c r="K28" s="153">
        <v>61.19911681929517</v>
      </c>
      <c r="L28" s="154">
        <v>5.1492119673106345</v>
      </c>
      <c r="M28" s="155">
        <v>0</v>
      </c>
      <c r="N28" s="156">
        <v>9.203709579366253</v>
      </c>
      <c r="O28" s="154">
        <v>0</v>
      </c>
      <c r="P28" s="155">
        <v>0</v>
      </c>
      <c r="Q28" s="158">
        <v>0</v>
      </c>
      <c r="R28" s="151">
        <v>37.27416792934247</v>
      </c>
      <c r="S28" s="152">
        <v>63.15829144953913</v>
      </c>
      <c r="T28" s="153">
        <v>13.673591034403092</v>
      </c>
      <c r="U28" s="157">
        <v>41.8907489915454</v>
      </c>
      <c r="V28" s="152">
        <v>25.384234081229977</v>
      </c>
      <c r="W28" s="153">
        <v>48.43720657980561</v>
      </c>
      <c r="X28" s="154">
        <v>0</v>
      </c>
      <c r="Y28" s="155">
        <v>0</v>
      </c>
      <c r="Z28" s="156">
        <v>0</v>
      </c>
      <c r="AA28" s="157">
        <v>8.50887436923442</v>
      </c>
      <c r="AB28" s="152">
        <v>11.688711165795139</v>
      </c>
      <c r="AC28" s="153">
        <v>4.557863678134364</v>
      </c>
      <c r="AD28" s="154">
        <v>18.58047014503206</v>
      </c>
      <c r="AE28" s="155">
        <v>44.53763087789254</v>
      </c>
      <c r="AF28" s="158">
        <v>0</v>
      </c>
      <c r="AG28" s="159">
        <v>0</v>
      </c>
      <c r="AH28" s="155">
        <v>0</v>
      </c>
      <c r="AI28" s="156">
        <v>0</v>
      </c>
      <c r="AJ28" s="160">
        <v>10.283988088388353</v>
      </c>
      <c r="AK28" s="155">
        <v>21.972215514147003</v>
      </c>
      <c r="AL28" s="156">
        <v>0</v>
      </c>
      <c r="AM28" s="154">
        <v>3.359662401923784</v>
      </c>
      <c r="AN28" s="155">
        <v>0</v>
      </c>
      <c r="AO28" s="156">
        <v>4.557863678134364</v>
      </c>
      <c r="AP28" s="157">
        <v>3.359662401923784</v>
      </c>
      <c r="AQ28" s="152">
        <v>0</v>
      </c>
      <c r="AR28" s="153">
        <v>4.557863678134364</v>
      </c>
      <c r="AS28" s="157">
        <v>0</v>
      </c>
      <c r="AT28" s="152">
        <v>0</v>
      </c>
      <c r="AU28" s="153">
        <v>0</v>
      </c>
      <c r="AV28" s="157">
        <v>0</v>
      </c>
      <c r="AW28" s="152">
        <v>0</v>
      </c>
      <c r="AX28" s="161">
        <v>0</v>
      </c>
      <c r="AZ28" s="110"/>
      <c r="BA28" s="111"/>
    </row>
    <row r="29" spans="1:53" ht="17.25" customHeight="1">
      <c r="A29" s="410" t="s">
        <v>134</v>
      </c>
      <c r="B29" s="162" t="s">
        <v>53</v>
      </c>
      <c r="C29" s="78">
        <v>118</v>
      </c>
      <c r="D29" s="79">
        <v>71</v>
      </c>
      <c r="E29" s="80">
        <v>47</v>
      </c>
      <c r="F29" s="81">
        <v>0</v>
      </c>
      <c r="G29" s="79">
        <v>0</v>
      </c>
      <c r="H29" s="80">
        <v>0</v>
      </c>
      <c r="I29" s="81">
        <v>31</v>
      </c>
      <c r="J29" s="79">
        <v>22</v>
      </c>
      <c r="K29" s="80">
        <v>9</v>
      </c>
      <c r="L29" s="81">
        <v>1</v>
      </c>
      <c r="M29" s="79">
        <v>1</v>
      </c>
      <c r="N29" s="80">
        <v>0</v>
      </c>
      <c r="O29" s="81">
        <v>0</v>
      </c>
      <c r="P29" s="79">
        <v>0</v>
      </c>
      <c r="Q29" s="82">
        <v>0</v>
      </c>
      <c r="R29" s="78">
        <v>19</v>
      </c>
      <c r="S29" s="79">
        <v>11</v>
      </c>
      <c r="T29" s="80">
        <v>8</v>
      </c>
      <c r="U29" s="81">
        <v>13</v>
      </c>
      <c r="V29" s="79">
        <v>5</v>
      </c>
      <c r="W29" s="80">
        <v>8</v>
      </c>
      <c r="X29" s="81">
        <v>1</v>
      </c>
      <c r="Y29" s="79">
        <v>0</v>
      </c>
      <c r="Z29" s="80">
        <v>1</v>
      </c>
      <c r="AA29" s="81">
        <v>10</v>
      </c>
      <c r="AB29" s="79">
        <v>6</v>
      </c>
      <c r="AC29" s="80">
        <v>4</v>
      </c>
      <c r="AD29" s="81">
        <v>0</v>
      </c>
      <c r="AE29" s="79">
        <v>0</v>
      </c>
      <c r="AF29" s="82">
        <v>0</v>
      </c>
      <c r="AG29" s="78">
        <v>0</v>
      </c>
      <c r="AH29" s="79">
        <v>0</v>
      </c>
      <c r="AI29" s="83">
        <v>0</v>
      </c>
      <c r="AJ29" s="81">
        <v>0</v>
      </c>
      <c r="AK29" s="79">
        <v>0</v>
      </c>
      <c r="AL29" s="80">
        <v>0</v>
      </c>
      <c r="AM29" s="81">
        <v>6</v>
      </c>
      <c r="AN29" s="79">
        <v>5</v>
      </c>
      <c r="AO29" s="80">
        <v>1</v>
      </c>
      <c r="AP29" s="81">
        <v>6</v>
      </c>
      <c r="AQ29" s="79">
        <v>3</v>
      </c>
      <c r="AR29" s="80">
        <v>3</v>
      </c>
      <c r="AS29" s="84">
        <v>7</v>
      </c>
      <c r="AT29" s="85">
        <v>5</v>
      </c>
      <c r="AU29" s="86">
        <v>2</v>
      </c>
      <c r="AV29" s="87">
        <v>7</v>
      </c>
      <c r="AW29" s="88">
        <v>4</v>
      </c>
      <c r="AX29" s="89">
        <v>3</v>
      </c>
      <c r="AZ29" s="110"/>
      <c r="BA29" s="111"/>
    </row>
    <row r="30" spans="1:53" ht="17.25" customHeight="1">
      <c r="A30" s="410"/>
      <c r="B30" s="90" t="s">
        <v>54</v>
      </c>
      <c r="C30" s="91">
        <f>+C29/$AY$30*100000</f>
        <v>864.5322001611839</v>
      </c>
      <c r="D30" s="92">
        <f>+D29/$AZ$30*100000</f>
        <v>1033.9303917285567</v>
      </c>
      <c r="E30" s="93">
        <f>+E29/$BA$30*100000</f>
        <v>693.0109112356238</v>
      </c>
      <c r="F30" s="94">
        <f>+F29/$AY$30*100000</f>
        <v>0</v>
      </c>
      <c r="G30" s="92">
        <f>+G29/$AZ$30*100000</f>
        <v>0</v>
      </c>
      <c r="H30" s="93">
        <f>+H29/$BA$30*100000</f>
        <v>0</v>
      </c>
      <c r="I30" s="94">
        <f>+I29/$AY$30*100000</f>
        <v>227.12286614403988</v>
      </c>
      <c r="J30" s="92">
        <f>+J29/$AZ$30*100000</f>
        <v>320.3727974370176</v>
      </c>
      <c r="K30" s="93">
        <f>+K29/$BA$30*100000</f>
        <v>132.70421704511944</v>
      </c>
      <c r="L30" s="94">
        <f>+L29/$AY$30*100000</f>
        <v>7.326544069162575</v>
      </c>
      <c r="M30" s="92">
        <f>+M29/$AZ$30*100000</f>
        <v>14.5623998835008</v>
      </c>
      <c r="N30" s="93">
        <f>+N29/$BA$30*100000</f>
        <v>0</v>
      </c>
      <c r="O30" s="94">
        <f>+O29/$AY$30*100000</f>
        <v>0</v>
      </c>
      <c r="P30" s="92">
        <f>+P29/$AZ$30*100000</f>
        <v>0</v>
      </c>
      <c r="Q30" s="95">
        <f>+Q29/$BA$30*100000</f>
        <v>0</v>
      </c>
      <c r="R30" s="91">
        <f>+R29/$AY$30*100000</f>
        <v>139.20433731408895</v>
      </c>
      <c r="S30" s="92">
        <f>+S29/$AZ$30*100000</f>
        <v>160.1863987185088</v>
      </c>
      <c r="T30" s="93">
        <f>+T29/$BA$30*100000</f>
        <v>117.95930404010616</v>
      </c>
      <c r="U30" s="94">
        <f>+U29/$AY$30*100000</f>
        <v>95.2450728991135</v>
      </c>
      <c r="V30" s="92">
        <f>+V29/$AZ$30*100000</f>
        <v>72.81199941750401</v>
      </c>
      <c r="W30" s="93">
        <f>+W29/$BA$30*100000</f>
        <v>117.95930404010616</v>
      </c>
      <c r="X30" s="94">
        <f>+X29/$AY$30*100000</f>
        <v>7.326544069162575</v>
      </c>
      <c r="Y30" s="92">
        <f>+Y29/$AZ$30*100000</f>
        <v>0</v>
      </c>
      <c r="Z30" s="93">
        <f>+Z29/$BA$30*100000</f>
        <v>14.74491300501327</v>
      </c>
      <c r="AA30" s="94">
        <f>+AA29/$AY$30*100000</f>
        <v>73.26544069162577</v>
      </c>
      <c r="AB30" s="92">
        <f>+AB29/$AZ$30*100000</f>
        <v>87.3743993010048</v>
      </c>
      <c r="AC30" s="93">
        <f>+AC29/$BA$30*100000</f>
        <v>58.97965202005308</v>
      </c>
      <c r="AD30" s="94">
        <f>+AD29/$AY$30*100000</f>
        <v>0</v>
      </c>
      <c r="AE30" s="92">
        <f>+AE29/$AZ$30*100000</f>
        <v>0</v>
      </c>
      <c r="AF30" s="95">
        <f>+AF29/$BA$30*100000</f>
        <v>0</v>
      </c>
      <c r="AG30" s="91">
        <f>+AG29/$AY$30*100000</f>
        <v>0</v>
      </c>
      <c r="AH30" s="92">
        <f>+AH29/$AZ$30*100000</f>
        <v>0</v>
      </c>
      <c r="AI30" s="93">
        <f>+AI29/$BA$30*100000</f>
        <v>0</v>
      </c>
      <c r="AJ30" s="94">
        <f>+AJ29/$AY$30*100000</f>
        <v>0</v>
      </c>
      <c r="AK30" s="92">
        <f>+AK29/$AZ$30*100000</f>
        <v>0</v>
      </c>
      <c r="AL30" s="93">
        <f>+AL29/$BA$30*100000</f>
        <v>0</v>
      </c>
      <c r="AM30" s="94">
        <f>+AM29/$AY$30*100000</f>
        <v>43.95926441497546</v>
      </c>
      <c r="AN30" s="92">
        <f>+AN29/$AZ$30*100000</f>
        <v>72.81199941750401</v>
      </c>
      <c r="AO30" s="93">
        <f>+AO29/$BA$30*100000</f>
        <v>14.74491300501327</v>
      </c>
      <c r="AP30" s="94">
        <f>+AP29/$AY$30*100000</f>
        <v>43.95926441497546</v>
      </c>
      <c r="AQ30" s="92">
        <f>+AQ29/$AZ$30*100000</f>
        <v>43.6871996505024</v>
      </c>
      <c r="AR30" s="93">
        <f>+AR29/$BA$30*100000</f>
        <v>44.23473901503981</v>
      </c>
      <c r="AS30" s="94">
        <f>+AS29/$AY$30*100000</f>
        <v>51.28580848413803</v>
      </c>
      <c r="AT30" s="92">
        <f>+AT29/$AZ$30*100000</f>
        <v>72.81199941750401</v>
      </c>
      <c r="AU30" s="93">
        <f>+AU29/$BA$30*100000</f>
        <v>29.48982601002654</v>
      </c>
      <c r="AV30" s="94">
        <f>+AV29/$AY$30*100000</f>
        <v>51.28580848413803</v>
      </c>
      <c r="AW30" s="92">
        <f>+AW29/$AZ$30*100000</f>
        <v>58.2495995340032</v>
      </c>
      <c r="AX30" s="95">
        <f>+AX29/$BA$30*100000</f>
        <v>44.23473901503981</v>
      </c>
      <c r="AY30">
        <f>SUM(AZ30:BA30)</f>
        <v>13649</v>
      </c>
      <c r="AZ30" s="125">
        <f>+'人口動態1'!AA14</f>
        <v>6867</v>
      </c>
      <c r="BA30" s="126">
        <f>+'人口動態1'!AB14</f>
        <v>6782</v>
      </c>
    </row>
    <row r="31" spans="1:53" ht="17.25" customHeight="1" thickBot="1">
      <c r="A31" s="411"/>
      <c r="B31" s="268" t="s">
        <v>142</v>
      </c>
      <c r="C31" s="163">
        <v>429.04958508144404</v>
      </c>
      <c r="D31" s="164">
        <v>695.6795941945181</v>
      </c>
      <c r="E31" s="165">
        <v>257.22227751740445</v>
      </c>
      <c r="F31" s="166">
        <v>0</v>
      </c>
      <c r="G31" s="167">
        <v>0</v>
      </c>
      <c r="H31" s="168">
        <v>0</v>
      </c>
      <c r="I31" s="169">
        <v>121.21407222101912</v>
      </c>
      <c r="J31" s="164">
        <v>201.30596835712035</v>
      </c>
      <c r="K31" s="165">
        <v>46.169783318445575</v>
      </c>
      <c r="L31" s="166">
        <v>3.6756953351557047</v>
      </c>
      <c r="M31" s="167">
        <v>9.426379972415434</v>
      </c>
      <c r="N31" s="168">
        <v>0</v>
      </c>
      <c r="O31" s="166">
        <v>0</v>
      </c>
      <c r="P31" s="167">
        <v>0</v>
      </c>
      <c r="Q31" s="170">
        <v>0</v>
      </c>
      <c r="R31" s="163">
        <v>50.039276265714896</v>
      </c>
      <c r="S31" s="164">
        <v>93.79699126717928</v>
      </c>
      <c r="T31" s="165">
        <v>17.432584839334844</v>
      </c>
      <c r="U31" s="169">
        <v>37.7100352692936</v>
      </c>
      <c r="V31" s="164">
        <v>42.37479845361891</v>
      </c>
      <c r="W31" s="165">
        <v>33.962448434028424</v>
      </c>
      <c r="X31" s="166">
        <v>4.691161258371348</v>
      </c>
      <c r="Y31" s="167">
        <v>0</v>
      </c>
      <c r="Z31" s="168">
        <v>8.946610944757742</v>
      </c>
      <c r="AA31" s="169">
        <v>15.878181501696886</v>
      </c>
      <c r="AB31" s="164">
        <v>34.30392136701126</v>
      </c>
      <c r="AC31" s="165">
        <v>16.620898170481308</v>
      </c>
      <c r="AD31" s="166">
        <v>0</v>
      </c>
      <c r="AE31" s="167">
        <v>0</v>
      </c>
      <c r="AF31" s="170">
        <v>0</v>
      </c>
      <c r="AG31" s="171">
        <v>0</v>
      </c>
      <c r="AH31" s="167">
        <v>0</v>
      </c>
      <c r="AI31" s="168">
        <v>0</v>
      </c>
      <c r="AJ31" s="172">
        <v>0</v>
      </c>
      <c r="AK31" s="167">
        <v>0</v>
      </c>
      <c r="AL31" s="168">
        <v>0</v>
      </c>
      <c r="AM31" s="166">
        <v>18.579581575334075</v>
      </c>
      <c r="AN31" s="167">
        <v>52.89782561338198</v>
      </c>
      <c r="AO31" s="168">
        <v>2.278931839067182</v>
      </c>
      <c r="AP31" s="169">
        <v>9.376346990898103</v>
      </c>
      <c r="AQ31" s="164">
        <v>32.29566088375628</v>
      </c>
      <c r="AR31" s="165">
        <v>2.278931839067182</v>
      </c>
      <c r="AS31" s="169">
        <v>32.60883573251127</v>
      </c>
      <c r="AT31" s="164">
        <v>52.862101003988435</v>
      </c>
      <c r="AU31" s="165">
        <v>14.614976587847062</v>
      </c>
      <c r="AV31" s="169">
        <v>52.02116784248213</v>
      </c>
      <c r="AW31" s="164">
        <v>71.68897152702453</v>
      </c>
      <c r="AX31" s="173">
        <v>34.01934533888681</v>
      </c>
      <c r="AZ31" s="174"/>
      <c r="BA31" s="175"/>
    </row>
    <row r="32" spans="3:19" ht="10.5" customHeight="1">
      <c r="C32" s="389" t="s">
        <v>55</v>
      </c>
      <c r="D32" s="389"/>
      <c r="E32" s="390" t="s">
        <v>56</v>
      </c>
      <c r="F32" s="390"/>
      <c r="G32" s="390"/>
      <c r="H32" s="390"/>
      <c r="I32" s="390"/>
      <c r="J32" s="390"/>
      <c r="K32" s="390"/>
      <c r="L32" s="390"/>
      <c r="M32" s="390"/>
      <c r="N32" s="390"/>
      <c r="O32" s="390"/>
      <c r="P32" s="391" t="s">
        <v>57</v>
      </c>
      <c r="Q32" s="391"/>
      <c r="R32" s="2"/>
      <c r="S32" s="2"/>
    </row>
    <row r="33" spans="3:19" ht="8.25" customHeight="1">
      <c r="C33" s="389"/>
      <c r="D33" s="389"/>
      <c r="E33" s="392" t="s">
        <v>136</v>
      </c>
      <c r="F33" s="392"/>
      <c r="G33" s="392"/>
      <c r="H33" s="392"/>
      <c r="I33" s="392"/>
      <c r="J33" s="392"/>
      <c r="K33" s="392"/>
      <c r="L33" s="392"/>
      <c r="M33" s="392"/>
      <c r="N33" s="392"/>
      <c r="O33" s="392"/>
      <c r="P33" s="391"/>
      <c r="Q33" s="391"/>
      <c r="R33" s="2"/>
      <c r="S33" s="2"/>
    </row>
    <row r="34" spans="3:19" ht="8.25" customHeight="1">
      <c r="C34" s="389" t="s">
        <v>58</v>
      </c>
      <c r="D34" s="389"/>
      <c r="E34" s="390" t="s">
        <v>137</v>
      </c>
      <c r="F34" s="390"/>
      <c r="G34" s="390"/>
      <c r="H34" s="390"/>
      <c r="I34" s="390"/>
      <c r="J34" s="390"/>
      <c r="K34" s="390"/>
      <c r="L34" s="390"/>
      <c r="M34" s="390"/>
      <c r="N34" s="390"/>
      <c r="O34" s="390"/>
      <c r="P34" s="391" t="s">
        <v>57</v>
      </c>
      <c r="Q34" s="391"/>
      <c r="R34" s="2"/>
      <c r="S34" s="2"/>
    </row>
    <row r="35" spans="3:17" ht="8.25" customHeight="1">
      <c r="C35" s="389"/>
      <c r="D35" s="389"/>
      <c r="E35" s="392" t="s">
        <v>59</v>
      </c>
      <c r="F35" s="392"/>
      <c r="G35" s="392"/>
      <c r="H35" s="392"/>
      <c r="I35" s="392"/>
      <c r="J35" s="392"/>
      <c r="K35" s="392"/>
      <c r="L35" s="392"/>
      <c r="M35" s="392"/>
      <c r="N35" s="392"/>
      <c r="O35" s="392"/>
      <c r="P35" s="391"/>
      <c r="Q35" s="391"/>
    </row>
  </sheetData>
  <mergeCells count="35">
    <mergeCell ref="C32:D33"/>
    <mergeCell ref="P32:Q33"/>
    <mergeCell ref="E32:O32"/>
    <mergeCell ref="E33:O33"/>
    <mergeCell ref="A5:A7"/>
    <mergeCell ref="A8:A10"/>
    <mergeCell ref="A11:A13"/>
    <mergeCell ref="A29:A31"/>
    <mergeCell ref="A14:A16"/>
    <mergeCell ref="A17:A19"/>
    <mergeCell ref="A20:A22"/>
    <mergeCell ref="A23:A25"/>
    <mergeCell ref="A26:A28"/>
    <mergeCell ref="C3:E3"/>
    <mergeCell ref="A3:B4"/>
    <mergeCell ref="F3:H3"/>
    <mergeCell ref="I3:K3"/>
    <mergeCell ref="L3:N3"/>
    <mergeCell ref="O3:Q3"/>
    <mergeCell ref="R3:T3"/>
    <mergeCell ref="U3:W3"/>
    <mergeCell ref="X3:Z3"/>
    <mergeCell ref="AA3:AC3"/>
    <mergeCell ref="AD3:AF3"/>
    <mergeCell ref="AG3:AI3"/>
    <mergeCell ref="AV3:AX3"/>
    <mergeCell ref="AY3:BA3"/>
    <mergeCell ref="AJ3:AL3"/>
    <mergeCell ref="AM3:AO3"/>
    <mergeCell ref="AP3:AR3"/>
    <mergeCell ref="AS3:AU3"/>
    <mergeCell ref="C34:D35"/>
    <mergeCell ref="E34:O34"/>
    <mergeCell ref="P34:Q35"/>
    <mergeCell ref="E35:O35"/>
  </mergeCells>
  <printOptions/>
  <pageMargins left="0.77" right="0.49" top="0.55" bottom="0.18" header="0.5118110236220472" footer="0.28"/>
  <pageSetup firstPageNumber="10" useFirstPageNumber="1" horizontalDpi="600" verticalDpi="600" orientation="landscape"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AO33"/>
  <sheetViews>
    <sheetView view="pageBreakPreview" zoomScaleSheetLayoutView="100" workbookViewId="0" topLeftCell="A1">
      <pane xSplit="5" ySplit="6" topLeftCell="AE7" activePane="bottomRight" state="frozen"/>
      <selection pane="topLeft" activeCell="A1" sqref="B1"/>
      <selection pane="topRight" activeCell="A1" sqref="B1"/>
      <selection pane="bottomLeft" activeCell="A1" sqref="B1"/>
      <selection pane="bottomRight" activeCell="A1" sqref="B1"/>
    </sheetView>
  </sheetViews>
  <sheetFormatPr defaultColWidth="9.00390625" defaultRowHeight="13.5"/>
  <cols>
    <col min="1" max="1" width="4.50390625" style="0" customWidth="1"/>
    <col min="3" max="5" width="7.375" style="0" customWidth="1"/>
    <col min="6" max="20" width="6.75390625" style="0" customWidth="1"/>
    <col min="21" max="25" width="7.00390625" style="0" customWidth="1"/>
    <col min="26" max="26" width="8.125" style="0" customWidth="1"/>
    <col min="27" max="30" width="7.00390625" style="0" customWidth="1"/>
    <col min="31" max="31" width="5.875" style="0" customWidth="1"/>
    <col min="32" max="33" width="7.00390625" style="0" customWidth="1"/>
    <col min="34" max="34" width="5.25390625" style="0" customWidth="1"/>
    <col min="35" max="38" width="7.00390625" style="0" customWidth="1"/>
  </cols>
  <sheetData>
    <row r="1" spans="1:3" ht="13.5">
      <c r="A1" s="176" t="s">
        <v>97</v>
      </c>
      <c r="C1" s="4" t="s">
        <v>60</v>
      </c>
    </row>
    <row r="2" spans="1:21" ht="13.5">
      <c r="A2" s="4"/>
      <c r="C2" s="2" t="s">
        <v>61</v>
      </c>
      <c r="U2" s="2" t="s">
        <v>62</v>
      </c>
    </row>
    <row r="3" spans="1:36" ht="14.25" thickBot="1">
      <c r="A3" s="4"/>
      <c r="R3" s="70" t="s">
        <v>147</v>
      </c>
      <c r="AJ3" s="70" t="s">
        <v>146</v>
      </c>
    </row>
    <row r="4" spans="1:38" ht="16.5" customHeight="1">
      <c r="A4" s="420"/>
      <c r="B4" s="421"/>
      <c r="C4" s="426" t="s">
        <v>63</v>
      </c>
      <c r="D4" s="426"/>
      <c r="E4" s="393"/>
      <c r="F4" s="429" t="s">
        <v>64</v>
      </c>
      <c r="G4" s="430"/>
      <c r="H4" s="430"/>
      <c r="I4" s="430"/>
      <c r="J4" s="430"/>
      <c r="K4" s="430"/>
      <c r="L4" s="430"/>
      <c r="M4" s="430"/>
      <c r="N4" s="430"/>
      <c r="O4" s="430"/>
      <c r="P4" s="430"/>
      <c r="Q4" s="430"/>
      <c r="R4" s="430"/>
      <c r="S4" s="430"/>
      <c r="T4" s="431"/>
      <c r="U4" s="429" t="s">
        <v>64</v>
      </c>
      <c r="V4" s="430"/>
      <c r="W4" s="430"/>
      <c r="X4" s="430"/>
      <c r="Y4" s="430"/>
      <c r="Z4" s="430"/>
      <c r="AA4" s="430"/>
      <c r="AB4" s="430"/>
      <c r="AC4" s="430"/>
      <c r="AD4" s="430"/>
      <c r="AE4" s="430"/>
      <c r="AF4" s="430"/>
      <c r="AG4" s="430"/>
      <c r="AH4" s="430"/>
      <c r="AI4" s="430"/>
      <c r="AJ4" s="430"/>
      <c r="AK4" s="430"/>
      <c r="AL4" s="431"/>
    </row>
    <row r="5" spans="1:41" ht="16.5" customHeight="1">
      <c r="A5" s="422"/>
      <c r="B5" s="423"/>
      <c r="C5" s="427"/>
      <c r="D5" s="427"/>
      <c r="E5" s="428"/>
      <c r="F5" s="419" t="s">
        <v>98</v>
      </c>
      <c r="G5" s="415"/>
      <c r="H5" s="415"/>
      <c r="I5" s="415" t="s">
        <v>99</v>
      </c>
      <c r="J5" s="415"/>
      <c r="K5" s="415"/>
      <c r="L5" s="415" t="s">
        <v>100</v>
      </c>
      <c r="M5" s="415"/>
      <c r="N5" s="415"/>
      <c r="O5" s="432" t="s">
        <v>101</v>
      </c>
      <c r="P5" s="432"/>
      <c r="Q5" s="432"/>
      <c r="R5" s="415" t="s">
        <v>102</v>
      </c>
      <c r="S5" s="415"/>
      <c r="T5" s="416"/>
      <c r="U5" s="417" t="s">
        <v>103</v>
      </c>
      <c r="V5" s="418"/>
      <c r="W5" s="418"/>
      <c r="X5" s="415" t="s">
        <v>104</v>
      </c>
      <c r="Y5" s="415"/>
      <c r="Z5" s="415"/>
      <c r="AA5" s="415" t="s">
        <v>105</v>
      </c>
      <c r="AB5" s="415"/>
      <c r="AC5" s="415"/>
      <c r="AD5" s="415" t="s">
        <v>106</v>
      </c>
      <c r="AE5" s="415"/>
      <c r="AF5" s="415"/>
      <c r="AG5" s="415" t="s">
        <v>107</v>
      </c>
      <c r="AH5" s="415"/>
      <c r="AI5" s="415"/>
      <c r="AJ5" s="415" t="s">
        <v>65</v>
      </c>
      <c r="AK5" s="415"/>
      <c r="AL5" s="416"/>
      <c r="AM5" s="396" t="s">
        <v>26</v>
      </c>
      <c r="AN5" s="345"/>
      <c r="AO5" s="345"/>
    </row>
    <row r="6" spans="1:41" ht="16.5" customHeight="1" thickBot="1">
      <c r="A6" s="424"/>
      <c r="B6" s="425"/>
      <c r="C6" s="14" t="s">
        <v>7</v>
      </c>
      <c r="D6" s="72" t="s">
        <v>4</v>
      </c>
      <c r="E6" s="177" t="s">
        <v>3</v>
      </c>
      <c r="F6" s="71" t="s">
        <v>7</v>
      </c>
      <c r="G6" s="72" t="s">
        <v>4</v>
      </c>
      <c r="H6" s="73" t="s">
        <v>3</v>
      </c>
      <c r="I6" s="14" t="s">
        <v>7</v>
      </c>
      <c r="J6" s="72" t="s">
        <v>4</v>
      </c>
      <c r="K6" s="73" t="s">
        <v>3</v>
      </c>
      <c r="L6" s="14" t="s">
        <v>7</v>
      </c>
      <c r="M6" s="72" t="s">
        <v>4</v>
      </c>
      <c r="N6" s="73" t="s">
        <v>3</v>
      </c>
      <c r="O6" s="14" t="s">
        <v>7</v>
      </c>
      <c r="P6" s="72" t="s">
        <v>4</v>
      </c>
      <c r="Q6" s="73" t="s">
        <v>3</v>
      </c>
      <c r="R6" s="14" t="s">
        <v>7</v>
      </c>
      <c r="S6" s="72" t="s">
        <v>4</v>
      </c>
      <c r="T6" s="74" t="s">
        <v>3</v>
      </c>
      <c r="U6" s="71" t="s">
        <v>7</v>
      </c>
      <c r="V6" s="72" t="s">
        <v>4</v>
      </c>
      <c r="W6" s="73" t="s">
        <v>3</v>
      </c>
      <c r="X6" s="14" t="s">
        <v>7</v>
      </c>
      <c r="Y6" s="72" t="s">
        <v>4</v>
      </c>
      <c r="Z6" s="73" t="s">
        <v>3</v>
      </c>
      <c r="AA6" s="14" t="s">
        <v>7</v>
      </c>
      <c r="AB6" s="72" t="s">
        <v>4</v>
      </c>
      <c r="AC6" s="73" t="s">
        <v>3</v>
      </c>
      <c r="AD6" s="14" t="s">
        <v>7</v>
      </c>
      <c r="AE6" s="72" t="s">
        <v>4</v>
      </c>
      <c r="AF6" s="73" t="s">
        <v>3</v>
      </c>
      <c r="AG6" s="14" t="s">
        <v>7</v>
      </c>
      <c r="AH6" s="72" t="s">
        <v>4</v>
      </c>
      <c r="AI6" s="73" t="s">
        <v>3</v>
      </c>
      <c r="AJ6" s="14" t="s">
        <v>7</v>
      </c>
      <c r="AK6" s="72" t="s">
        <v>4</v>
      </c>
      <c r="AL6" s="74" t="s">
        <v>3</v>
      </c>
      <c r="AM6" s="76" t="s">
        <v>7</v>
      </c>
      <c r="AN6" s="13" t="s">
        <v>4</v>
      </c>
      <c r="AO6" s="13" t="s">
        <v>3</v>
      </c>
    </row>
    <row r="7" spans="1:38" ht="17.25" customHeight="1" thickBot="1">
      <c r="A7" s="414" t="s">
        <v>6</v>
      </c>
      <c r="B7" s="178" t="s">
        <v>53</v>
      </c>
      <c r="C7" s="81">
        <v>4925</v>
      </c>
      <c r="D7" s="79">
        <v>3035</v>
      </c>
      <c r="E7" s="179">
        <v>1890</v>
      </c>
      <c r="F7" s="78">
        <v>150</v>
      </c>
      <c r="G7" s="79">
        <v>128</v>
      </c>
      <c r="H7" s="80">
        <v>22</v>
      </c>
      <c r="I7" s="81">
        <v>787</v>
      </c>
      <c r="J7" s="79">
        <v>531</v>
      </c>
      <c r="K7" s="80">
        <v>256</v>
      </c>
      <c r="L7" s="81">
        <v>421</v>
      </c>
      <c r="M7" s="79">
        <v>216</v>
      </c>
      <c r="N7" s="80">
        <v>205</v>
      </c>
      <c r="O7" s="81">
        <v>199</v>
      </c>
      <c r="P7" s="79">
        <v>135</v>
      </c>
      <c r="Q7" s="80">
        <v>64</v>
      </c>
      <c r="R7" s="81">
        <v>425</v>
      </c>
      <c r="S7" s="79">
        <v>287</v>
      </c>
      <c r="T7" s="82">
        <v>138</v>
      </c>
      <c r="U7" s="78">
        <v>262</v>
      </c>
      <c r="V7" s="79">
        <v>120</v>
      </c>
      <c r="W7" s="80">
        <v>142</v>
      </c>
      <c r="X7" s="81">
        <v>405</v>
      </c>
      <c r="Y7" s="79">
        <v>208</v>
      </c>
      <c r="Z7" s="80">
        <v>197</v>
      </c>
      <c r="AA7" s="81">
        <v>994</v>
      </c>
      <c r="AB7" s="79">
        <v>725</v>
      </c>
      <c r="AC7" s="80">
        <v>269</v>
      </c>
      <c r="AD7" s="81">
        <v>135</v>
      </c>
      <c r="AE7" s="79">
        <v>3</v>
      </c>
      <c r="AF7" s="80">
        <v>132</v>
      </c>
      <c r="AG7" s="81">
        <v>76</v>
      </c>
      <c r="AH7" s="79" t="s">
        <v>115</v>
      </c>
      <c r="AI7" s="80">
        <v>76</v>
      </c>
      <c r="AJ7" s="81">
        <v>109</v>
      </c>
      <c r="AK7" s="79">
        <v>74</v>
      </c>
      <c r="AL7" s="82">
        <v>35</v>
      </c>
    </row>
    <row r="8" spans="1:41" ht="17.25" customHeight="1">
      <c r="A8" s="414"/>
      <c r="B8" s="180" t="s">
        <v>54</v>
      </c>
      <c r="C8" s="94">
        <f>+C7/$AM$8*100000</f>
        <v>263.41560992881625</v>
      </c>
      <c r="D8" s="92">
        <f>+D7/$AN$8*100000</f>
        <v>333.1375852738918</v>
      </c>
      <c r="E8" s="181">
        <f>+E7/$AO$8*100000</f>
        <v>197.15553589795482</v>
      </c>
      <c r="F8" s="91">
        <f>+F7/$AM$8*100000</f>
        <v>8.022810454684759</v>
      </c>
      <c r="G8" s="92">
        <f>+G7/$AN$8*100000</f>
        <v>14.049954173001037</v>
      </c>
      <c r="H8" s="93">
        <f>+H7/$AO$8*100000</f>
        <v>2.2949321638915374</v>
      </c>
      <c r="I8" s="94">
        <f>+I7/$AM$8*100000</f>
        <v>42.09301218557937</v>
      </c>
      <c r="J8" s="92">
        <f>+J7/$AN$8*100000</f>
        <v>58.28535676455898</v>
      </c>
      <c r="K8" s="93">
        <f>+K7/$AO$8*100000</f>
        <v>26.704665179828798</v>
      </c>
      <c r="L8" s="94">
        <f>+L7/$AM$8*100000</f>
        <v>22.51735467614856</v>
      </c>
      <c r="M8" s="92">
        <f>+M7/$AN$8*100000</f>
        <v>23.70929766693925</v>
      </c>
      <c r="N8" s="93">
        <f>+N7/$AO$8*100000</f>
        <v>21.38459516353478</v>
      </c>
      <c r="O8" s="94">
        <f>+O7/$AM$8*100000</f>
        <v>10.643595203215115</v>
      </c>
      <c r="P8" s="92">
        <f>+P7/$AN$8*100000</f>
        <v>14.81831104183703</v>
      </c>
      <c r="Q8" s="93">
        <f>+Q7/$AO$8*100000</f>
        <v>6.676166294957199</v>
      </c>
      <c r="R8" s="94">
        <f>+R7/$AM$8*100000</f>
        <v>22.731296288273487</v>
      </c>
      <c r="S8" s="92">
        <f>+S7/$AN$8*100000</f>
        <v>31.502631622275764</v>
      </c>
      <c r="T8" s="95">
        <f>+T7/$AO$8*100000</f>
        <v>14.395483573501462</v>
      </c>
      <c r="U8" s="91">
        <f>+U7/$AM$8*100000</f>
        <v>14.013175594182714</v>
      </c>
      <c r="V8" s="92">
        <f>+V7/$AN$8*100000</f>
        <v>13.171832037188471</v>
      </c>
      <c r="W8" s="93">
        <f>+W7/$AO$8*100000</f>
        <v>14.812743966936287</v>
      </c>
      <c r="X8" s="94">
        <f>+X7/$AM$8*100000</f>
        <v>21.661588227648853</v>
      </c>
      <c r="Y8" s="92">
        <f>+Y7/$AN$8*100000</f>
        <v>22.831175531126686</v>
      </c>
      <c r="Z8" s="93">
        <f>+Z7/$AO$8*100000</f>
        <v>20.55007437666513</v>
      </c>
      <c r="AA8" s="94">
        <f>+AA7/$AM$8*100000</f>
        <v>53.16449061304434</v>
      </c>
      <c r="AB8" s="92">
        <f>+AB7/$AN$8*100000</f>
        <v>79.57981855801368</v>
      </c>
      <c r="AC8" s="93">
        <f>+AC7/$AO$8*100000</f>
        <v>28.060761458491978</v>
      </c>
      <c r="AD8" s="94">
        <f>+AD7/$AM$8*100000</f>
        <v>7.220529409216283</v>
      </c>
      <c r="AE8" s="92">
        <f>+AE7/$AN$8*100000</f>
        <v>0.32929580092971183</v>
      </c>
      <c r="AF8" s="93">
        <f>+AF7/$AO$8*100000</f>
        <v>13.769592983349224</v>
      </c>
      <c r="AG8" s="94">
        <f>+AG7/$AO$8*100000</f>
        <v>7.927947475261675</v>
      </c>
      <c r="AH8" s="92"/>
      <c r="AI8" s="93">
        <f>+AI7/$AO$8*100000</f>
        <v>7.927947475261675</v>
      </c>
      <c r="AJ8" s="94">
        <f>+AJ7/$AM$8*100000</f>
        <v>5.829908930404259</v>
      </c>
      <c r="AK8" s="92">
        <f>+AK7/$AN$8*100000</f>
        <v>8.122629756266225</v>
      </c>
      <c r="AL8" s="95">
        <f>+AL7/$AO$8*100000</f>
        <v>3.6510284425547184</v>
      </c>
      <c r="AM8">
        <f>SUM(AN8:AO8)</f>
        <v>1869669</v>
      </c>
      <c r="AN8" s="97">
        <f>+'人口動態1'!AA6</f>
        <v>911035</v>
      </c>
      <c r="AO8" s="98">
        <f>+'人口動態1'!AB6</f>
        <v>958634</v>
      </c>
    </row>
    <row r="9" spans="1:41" ht="17.25" customHeight="1" thickBot="1">
      <c r="A9" s="414"/>
      <c r="B9" s="272" t="s">
        <v>142</v>
      </c>
      <c r="C9" s="105">
        <v>124.88378657001634</v>
      </c>
      <c r="D9" s="100">
        <v>180.59281094991383</v>
      </c>
      <c r="E9" s="182">
        <v>81.36689209853424</v>
      </c>
      <c r="F9" s="107">
        <v>4.139863153995415</v>
      </c>
      <c r="G9" s="103">
        <v>7.900297509180585</v>
      </c>
      <c r="H9" s="104">
        <v>0.8647716938663723</v>
      </c>
      <c r="I9" s="105">
        <v>19.683802881753945</v>
      </c>
      <c r="J9" s="100">
        <v>31.8094578703864</v>
      </c>
      <c r="K9" s="101">
        <v>9.946273808838061</v>
      </c>
      <c r="L9" s="102">
        <v>9.879406272682147</v>
      </c>
      <c r="M9" s="103">
        <v>12.70619241940127</v>
      </c>
      <c r="N9" s="104">
        <v>7.691874799803694</v>
      </c>
      <c r="O9" s="102">
        <v>5.459917507730568</v>
      </c>
      <c r="P9" s="103">
        <v>8.50743913846703</v>
      </c>
      <c r="Q9" s="104">
        <v>2.947357021327365</v>
      </c>
      <c r="R9" s="105">
        <v>10.985270734461052</v>
      </c>
      <c r="S9" s="100">
        <v>17.553894265526342</v>
      </c>
      <c r="T9" s="109">
        <v>5.2358557925573885</v>
      </c>
      <c r="U9" s="99">
        <v>5.604311932383221</v>
      </c>
      <c r="V9" s="100">
        <v>6.720787605443717</v>
      </c>
      <c r="W9" s="101">
        <v>4.762977583119303</v>
      </c>
      <c r="X9" s="102">
        <v>10.45321979344837</v>
      </c>
      <c r="Y9" s="103">
        <v>12.9339859302512</v>
      </c>
      <c r="Z9" s="104">
        <v>8.22236261538318</v>
      </c>
      <c r="AA9" s="105">
        <v>24.662542002283033</v>
      </c>
      <c r="AB9" s="100">
        <v>41.49066275931959</v>
      </c>
      <c r="AC9" s="101">
        <v>11.902428257909794</v>
      </c>
      <c r="AD9" s="102">
        <v>4.389153873671389</v>
      </c>
      <c r="AE9" s="103">
        <v>0.15554516232361648</v>
      </c>
      <c r="AF9" s="104">
        <v>8.22572737752082</v>
      </c>
      <c r="AG9" s="102" t="s">
        <v>115</v>
      </c>
      <c r="AH9" s="103" t="s">
        <v>115</v>
      </c>
      <c r="AI9" s="104">
        <v>4.1971303591894245</v>
      </c>
      <c r="AJ9" s="102">
        <v>3.443023708923743</v>
      </c>
      <c r="AK9" s="103">
        <v>5.123553512429595</v>
      </c>
      <c r="AL9" s="106">
        <v>2.004115373546644</v>
      </c>
      <c r="AN9" s="110"/>
      <c r="AO9" s="111"/>
    </row>
    <row r="10" spans="1:41" ht="17.25" customHeight="1" thickTop="1">
      <c r="A10" s="407" t="s">
        <v>5</v>
      </c>
      <c r="B10" s="183" t="s">
        <v>53</v>
      </c>
      <c r="C10" s="116">
        <v>744</v>
      </c>
      <c r="D10" s="114">
        <v>478</v>
      </c>
      <c r="E10" s="184">
        <v>266</v>
      </c>
      <c r="F10" s="113">
        <v>19</v>
      </c>
      <c r="G10" s="114">
        <v>18</v>
      </c>
      <c r="H10" s="115">
        <v>1</v>
      </c>
      <c r="I10" s="116">
        <v>109</v>
      </c>
      <c r="J10" s="114">
        <v>77</v>
      </c>
      <c r="K10" s="115">
        <v>32</v>
      </c>
      <c r="L10" s="116">
        <v>54</v>
      </c>
      <c r="M10" s="114">
        <v>30</v>
      </c>
      <c r="N10" s="115">
        <v>24</v>
      </c>
      <c r="O10" s="116">
        <v>42</v>
      </c>
      <c r="P10" s="114">
        <v>30</v>
      </c>
      <c r="Q10" s="115">
        <v>12</v>
      </c>
      <c r="R10" s="116">
        <v>63</v>
      </c>
      <c r="S10" s="114">
        <v>50</v>
      </c>
      <c r="T10" s="117">
        <v>13</v>
      </c>
      <c r="U10" s="113">
        <v>46</v>
      </c>
      <c r="V10" s="114">
        <v>23</v>
      </c>
      <c r="W10" s="115">
        <v>23</v>
      </c>
      <c r="X10" s="116">
        <v>68</v>
      </c>
      <c r="Y10" s="114">
        <v>42</v>
      </c>
      <c r="Z10" s="115">
        <v>26</v>
      </c>
      <c r="AA10" s="116">
        <v>148</v>
      </c>
      <c r="AB10" s="114">
        <v>109</v>
      </c>
      <c r="AC10" s="115">
        <v>39</v>
      </c>
      <c r="AD10" s="116">
        <v>20</v>
      </c>
      <c r="AE10" s="114">
        <v>0</v>
      </c>
      <c r="AF10" s="115">
        <v>20</v>
      </c>
      <c r="AG10" s="116">
        <v>12</v>
      </c>
      <c r="AH10" s="114" t="s">
        <v>115</v>
      </c>
      <c r="AI10" s="115">
        <v>12</v>
      </c>
      <c r="AJ10" s="116">
        <v>14</v>
      </c>
      <c r="AK10" s="114">
        <v>8</v>
      </c>
      <c r="AL10" s="117">
        <v>6</v>
      </c>
      <c r="AN10" s="110"/>
      <c r="AO10" s="111"/>
    </row>
    <row r="11" spans="1:41" ht="17.25" customHeight="1">
      <c r="A11" s="405"/>
      <c r="B11" s="273" t="s">
        <v>54</v>
      </c>
      <c r="C11" s="94">
        <f>+C10/$AM$11*100000</f>
        <v>263.1513792457035</v>
      </c>
      <c r="D11" s="92">
        <f>+D10/$AN$11*100000</f>
        <v>341.72147555047184</v>
      </c>
      <c r="E11" s="181">
        <f>+E10/$AO$11*100000</f>
        <v>186.21322113870085</v>
      </c>
      <c r="F11" s="91">
        <f>+F10/$AM$11*100000</f>
        <v>6.7202637172961905</v>
      </c>
      <c r="G11" s="92">
        <f>+G10/$AN$11*100000</f>
        <v>12.868172719473835</v>
      </c>
      <c r="H11" s="93">
        <f>+H10/$AO$11*100000</f>
        <v>0.7000497035289506</v>
      </c>
      <c r="I11" s="94">
        <f>+I10/$AM$11*100000</f>
        <v>38.55309185185709</v>
      </c>
      <c r="J11" s="92">
        <f>+J10/$AN$11*100000</f>
        <v>55.0471832999714</v>
      </c>
      <c r="K11" s="93">
        <f>+K10/$AO$11*100000</f>
        <v>22.40159051292642</v>
      </c>
      <c r="L11" s="94">
        <f>+L10/$AM$11*100000</f>
        <v>19.09969688073654</v>
      </c>
      <c r="M11" s="92">
        <f>+M10/$AN$11*100000</f>
        <v>21.44695453245639</v>
      </c>
      <c r="N11" s="93">
        <f>+N10/$AO$11*100000</f>
        <v>16.801192884694814</v>
      </c>
      <c r="O11" s="94">
        <f>+O10/$AM$11*100000</f>
        <v>14.855319796128422</v>
      </c>
      <c r="P11" s="92">
        <f>+P10/$AN$11*100000</f>
        <v>21.44695453245639</v>
      </c>
      <c r="Q11" s="93">
        <f>+Q10/$AO$11*100000</f>
        <v>8.400596442347407</v>
      </c>
      <c r="R11" s="94">
        <f>+R10/$AM$11*100000</f>
        <v>22.28297969419263</v>
      </c>
      <c r="S11" s="92">
        <f>+S10/$AN$11*100000</f>
        <v>35.74492422076065</v>
      </c>
      <c r="T11" s="95">
        <f>+T10/$AO$11*100000</f>
        <v>9.100646145876357</v>
      </c>
      <c r="U11" s="91">
        <f>+U10/$AM$11*100000</f>
        <v>16.27011215766446</v>
      </c>
      <c r="V11" s="92">
        <f>+V10/$AN$11*100000</f>
        <v>16.4426651415499</v>
      </c>
      <c r="W11" s="93">
        <f>+W10/$AO$11*100000</f>
        <v>16.101143181165863</v>
      </c>
      <c r="X11" s="94">
        <f>+X10/$AM$11*100000</f>
        <v>24.05147014611268</v>
      </c>
      <c r="Y11" s="92">
        <f>+Y10/$AN$11*100000</f>
        <v>30.025736345438947</v>
      </c>
      <c r="Z11" s="93">
        <f>+Z10/$AO$11*100000</f>
        <v>18.201292291752715</v>
      </c>
      <c r="AA11" s="94">
        <f>+AA10/$AM$11*100000</f>
        <v>52.34731737683348</v>
      </c>
      <c r="AB11" s="92">
        <f>+AB10/$AN$11*100000</f>
        <v>77.92393480125823</v>
      </c>
      <c r="AC11" s="93">
        <f>+AC10/$AO$11*100000</f>
        <v>27.301938437629072</v>
      </c>
      <c r="AD11" s="94">
        <f>+AD10/$AM$11*100000</f>
        <v>7.073961807680201</v>
      </c>
      <c r="AE11" s="92">
        <f>+AE10/$AN$11*100000</f>
        <v>0</v>
      </c>
      <c r="AF11" s="93">
        <f>+AF10/$AO$11*100000</f>
        <v>14.000994070579011</v>
      </c>
      <c r="AG11" s="94">
        <f>+AG10/$AM$11*100000</f>
        <v>4.24437708460812</v>
      </c>
      <c r="AH11" s="92"/>
      <c r="AI11" s="93">
        <f>+AI10/$AO$11*100000</f>
        <v>8.400596442347407</v>
      </c>
      <c r="AJ11" s="94">
        <f>+AJ10/$AM$11*100000</f>
        <v>4.951773265376141</v>
      </c>
      <c r="AK11" s="92">
        <f>+AK10/$AN$11*100000</f>
        <v>5.719187875321705</v>
      </c>
      <c r="AL11" s="95">
        <f>+AL10/$AO$11*100000</f>
        <v>4.200298221173703</v>
      </c>
      <c r="AM11">
        <f>SUM(AN11:AO11)</f>
        <v>282727</v>
      </c>
      <c r="AN11" s="125">
        <f>+'人口動態1'!AA7</f>
        <v>139880</v>
      </c>
      <c r="AO11" s="126">
        <f>+'人口動態1'!AB7</f>
        <v>142847</v>
      </c>
    </row>
    <row r="12" spans="1:41" ht="17.25" customHeight="1" thickBot="1">
      <c r="A12" s="408"/>
      <c r="B12" s="274" t="s">
        <v>142</v>
      </c>
      <c r="C12" s="133">
        <v>135.2584503971739</v>
      </c>
      <c r="D12" s="128">
        <v>203.70712809972315</v>
      </c>
      <c r="E12" s="185">
        <v>80.17788756956398</v>
      </c>
      <c r="F12" s="135">
        <v>3.3153259193728344</v>
      </c>
      <c r="G12" s="131">
        <v>6.848451309270297</v>
      </c>
      <c r="H12" s="132">
        <v>0.239522769790884</v>
      </c>
      <c r="I12" s="133">
        <v>20.45096979191253</v>
      </c>
      <c r="J12" s="128">
        <v>34.24202964189452</v>
      </c>
      <c r="K12" s="129">
        <v>9.452086017898072</v>
      </c>
      <c r="L12" s="133">
        <v>9.471575734159996</v>
      </c>
      <c r="M12" s="128">
        <v>13.355021557321145</v>
      </c>
      <c r="N12" s="129">
        <v>6.145183156208005</v>
      </c>
      <c r="O12" s="133">
        <v>8.186422938436012</v>
      </c>
      <c r="P12" s="128">
        <v>13.68826196621421</v>
      </c>
      <c r="Q12" s="129">
        <v>3.623732769753666</v>
      </c>
      <c r="R12" s="133">
        <v>12.334614479788886</v>
      </c>
      <c r="S12" s="128">
        <v>21.037118860674354</v>
      </c>
      <c r="T12" s="137">
        <v>4.35535003699717</v>
      </c>
      <c r="U12" s="127">
        <v>7.19830665565571</v>
      </c>
      <c r="V12" s="128">
        <v>9.149681341407154</v>
      </c>
      <c r="W12" s="129">
        <v>5.560295130075166</v>
      </c>
      <c r="X12" s="133">
        <v>12.06555891894574</v>
      </c>
      <c r="Y12" s="128">
        <v>16.801572138074498</v>
      </c>
      <c r="Z12" s="129">
        <v>8.434748276789598</v>
      </c>
      <c r="AA12" s="133">
        <v>26.865420071983035</v>
      </c>
      <c r="AB12" s="128">
        <v>45.35048353662751</v>
      </c>
      <c r="AC12" s="129">
        <v>12.309679042862681</v>
      </c>
      <c r="AD12" s="133">
        <v>3.279344283564723</v>
      </c>
      <c r="AE12" s="128">
        <v>0</v>
      </c>
      <c r="AF12" s="129">
        <v>6.0196831162348055</v>
      </c>
      <c r="AG12" s="133" t="s">
        <v>115</v>
      </c>
      <c r="AH12" s="279" t="s">
        <v>115</v>
      </c>
      <c r="AI12" s="129">
        <v>5.26400281187493</v>
      </c>
      <c r="AJ12" s="133">
        <v>3.6853605009703463</v>
      </c>
      <c r="AK12" s="128">
        <v>4.246601972435097</v>
      </c>
      <c r="AL12" s="137">
        <v>3.3452416940847325</v>
      </c>
      <c r="AN12" s="110"/>
      <c r="AO12" s="111"/>
    </row>
    <row r="13" spans="1:41" ht="17.25" customHeight="1" thickTop="1">
      <c r="A13" s="409" t="s">
        <v>128</v>
      </c>
      <c r="B13" s="186" t="s">
        <v>53</v>
      </c>
      <c r="C13" s="142">
        <v>347</v>
      </c>
      <c r="D13" s="140">
        <v>216</v>
      </c>
      <c r="E13" s="187">
        <v>131</v>
      </c>
      <c r="F13" s="139">
        <v>7</v>
      </c>
      <c r="G13" s="140">
        <v>7</v>
      </c>
      <c r="H13" s="141">
        <v>0</v>
      </c>
      <c r="I13" s="142">
        <v>49</v>
      </c>
      <c r="J13" s="140">
        <v>32</v>
      </c>
      <c r="K13" s="141">
        <v>17</v>
      </c>
      <c r="L13" s="142">
        <v>33</v>
      </c>
      <c r="M13" s="140">
        <v>16</v>
      </c>
      <c r="N13" s="141">
        <v>17</v>
      </c>
      <c r="O13" s="142">
        <v>22</v>
      </c>
      <c r="P13" s="140">
        <v>18</v>
      </c>
      <c r="Q13" s="141">
        <v>4</v>
      </c>
      <c r="R13" s="142">
        <v>26</v>
      </c>
      <c r="S13" s="140">
        <v>21</v>
      </c>
      <c r="T13" s="143">
        <v>5</v>
      </c>
      <c r="U13" s="139">
        <v>17</v>
      </c>
      <c r="V13" s="140">
        <v>10</v>
      </c>
      <c r="W13" s="141">
        <v>7</v>
      </c>
      <c r="X13" s="142">
        <v>35</v>
      </c>
      <c r="Y13" s="140">
        <v>22</v>
      </c>
      <c r="Z13" s="141">
        <v>13</v>
      </c>
      <c r="AA13" s="142">
        <v>64</v>
      </c>
      <c r="AB13" s="140">
        <v>48</v>
      </c>
      <c r="AC13" s="141">
        <v>16</v>
      </c>
      <c r="AD13" s="142">
        <v>12</v>
      </c>
      <c r="AE13" s="140">
        <v>0</v>
      </c>
      <c r="AF13" s="141">
        <v>12</v>
      </c>
      <c r="AG13" s="142">
        <v>9</v>
      </c>
      <c r="AH13" s="140" t="s">
        <v>115</v>
      </c>
      <c r="AI13" s="141">
        <v>9</v>
      </c>
      <c r="AJ13" s="142">
        <v>5</v>
      </c>
      <c r="AK13" s="140">
        <v>3</v>
      </c>
      <c r="AL13" s="143">
        <v>2</v>
      </c>
      <c r="AN13" s="110"/>
      <c r="AO13" s="111"/>
    </row>
    <row r="14" spans="1:41" ht="17.25" customHeight="1">
      <c r="A14" s="410"/>
      <c r="B14" s="180" t="s">
        <v>54</v>
      </c>
      <c r="C14" s="94">
        <f>+C13/$AM$14*100000</f>
        <v>245.61329001479342</v>
      </c>
      <c r="D14" s="92">
        <f>+D13/$AN$14*100000</f>
        <v>311.35135135135135</v>
      </c>
      <c r="E14" s="181">
        <f>+E13/$AO$14*100000</f>
        <v>182.1873609256787</v>
      </c>
      <c r="F14" s="91">
        <f>+F13/$AM$14*100000</f>
        <v>4.954734957070761</v>
      </c>
      <c r="G14" s="92">
        <f>+G13/$AN$14*100000</f>
        <v>10.09009009009009</v>
      </c>
      <c r="H14" s="93">
        <f>+H13/$AO$14*100000</f>
        <v>0</v>
      </c>
      <c r="I14" s="94">
        <f>+I13/$AM$14*100000</f>
        <v>34.68314469949532</v>
      </c>
      <c r="J14" s="92">
        <f>+J13/$AN$14*100000</f>
        <v>46.126126126126124</v>
      </c>
      <c r="K14" s="93">
        <f>+K13/$AO$14*100000</f>
        <v>23.642634623943035</v>
      </c>
      <c r="L14" s="94">
        <f>+L13/$AM$14*100000</f>
        <v>23.35803622619073</v>
      </c>
      <c r="M14" s="92">
        <f>+M13/$AN$14*100000</f>
        <v>23.063063063063062</v>
      </c>
      <c r="N14" s="93">
        <f>+N13/$AO$14*100000</f>
        <v>23.642634623943035</v>
      </c>
      <c r="O14" s="94">
        <f>+O13/$AM$14*100000</f>
        <v>15.572024150793819</v>
      </c>
      <c r="P14" s="92">
        <f>+P13/$AN$14*100000</f>
        <v>25.945945945945944</v>
      </c>
      <c r="Q14" s="93">
        <f>+Q13/$AO$14*100000</f>
        <v>5.562972852692479</v>
      </c>
      <c r="R14" s="94">
        <f>+R13/$AM$14*100000</f>
        <v>18.403301269119968</v>
      </c>
      <c r="S14" s="92">
        <f>+S13/$AN$14*100000</f>
        <v>30.270270270270267</v>
      </c>
      <c r="T14" s="95">
        <f>+T13/$AO$14*100000</f>
        <v>6.953716065865598</v>
      </c>
      <c r="U14" s="91">
        <f>+U13/$AM$14*100000</f>
        <v>12.032927752886133</v>
      </c>
      <c r="V14" s="92">
        <f>+V13/$AN$14*100000</f>
        <v>14.414414414414415</v>
      </c>
      <c r="W14" s="93">
        <f>+W13/$AO$14*100000</f>
        <v>9.735202492211839</v>
      </c>
      <c r="X14" s="94">
        <f>+X13/$AM$14*100000</f>
        <v>24.7736747853538</v>
      </c>
      <c r="Y14" s="92">
        <f>+Y13/$AN$14*100000</f>
        <v>31.71171171171171</v>
      </c>
      <c r="Z14" s="93">
        <f>+Z13/$AO$14*100000</f>
        <v>18.079661771250557</v>
      </c>
      <c r="AA14" s="94">
        <f>+AA13/$AM$14*100000</f>
        <v>45.30043389321838</v>
      </c>
      <c r="AB14" s="92">
        <f>+AB13/$AN$14*100000</f>
        <v>69.1891891891892</v>
      </c>
      <c r="AC14" s="93">
        <f>+AC13/$AO$14*100000</f>
        <v>22.251891410769915</v>
      </c>
      <c r="AD14" s="94">
        <f>+AD13/$AM$14*100000</f>
        <v>8.493831354978447</v>
      </c>
      <c r="AE14" s="92">
        <f>+AE13/$AN$14*100000</f>
        <v>0</v>
      </c>
      <c r="AF14" s="93">
        <f>+AF13/$AO$14*100000</f>
        <v>16.688918558077436</v>
      </c>
      <c r="AG14" s="94">
        <f>+AG13/$AM$14*100000</f>
        <v>6.370373516233835</v>
      </c>
      <c r="AH14" s="92"/>
      <c r="AI14" s="93">
        <f>+AI13/$AO$14*100000</f>
        <v>12.516688918558078</v>
      </c>
      <c r="AJ14" s="94">
        <f>+AJ13/$AM$14*100000</f>
        <v>3.5390963979076866</v>
      </c>
      <c r="AK14" s="92">
        <f>+AK13/$AN$14*100000</f>
        <v>4.324324324324325</v>
      </c>
      <c r="AL14" s="95">
        <f>+AL13/$AO$14*100000</f>
        <v>2.7814864263462393</v>
      </c>
      <c r="AM14">
        <f>SUM(AN14:AO14)</f>
        <v>141279</v>
      </c>
      <c r="AN14" s="125">
        <f>+'人口動態1'!AA8</f>
        <v>69375</v>
      </c>
      <c r="AO14" s="126">
        <f>+'人口動態1'!AB8</f>
        <v>71904</v>
      </c>
    </row>
    <row r="15" spans="1:41" ht="17.25" customHeight="1">
      <c r="A15" s="410"/>
      <c r="B15" s="272" t="s">
        <v>142</v>
      </c>
      <c r="C15" s="157">
        <v>132.08538832886637</v>
      </c>
      <c r="D15" s="152">
        <v>191.4685477457818</v>
      </c>
      <c r="E15" s="188">
        <v>86.52800165851437</v>
      </c>
      <c r="F15" s="159">
        <v>2.547570794933247</v>
      </c>
      <c r="G15" s="155">
        <v>5.364299365861454</v>
      </c>
      <c r="H15" s="156">
        <v>0</v>
      </c>
      <c r="I15" s="157">
        <v>19.120540686512577</v>
      </c>
      <c r="J15" s="152">
        <v>29.59239331126728</v>
      </c>
      <c r="K15" s="153">
        <v>11.186142782737509</v>
      </c>
      <c r="L15" s="157">
        <v>11.253755495881459</v>
      </c>
      <c r="M15" s="152">
        <v>13.739164880491755</v>
      </c>
      <c r="N15" s="153">
        <v>9.548572696923998</v>
      </c>
      <c r="O15" s="157">
        <v>9.484030472537842</v>
      </c>
      <c r="P15" s="152">
        <v>17.499076643551135</v>
      </c>
      <c r="Q15" s="153">
        <v>2.949307872726039</v>
      </c>
      <c r="R15" s="157">
        <v>10.121423098601026</v>
      </c>
      <c r="S15" s="152">
        <v>17.69243273696344</v>
      </c>
      <c r="T15" s="161">
        <v>3.4544380008935045</v>
      </c>
      <c r="U15" s="151">
        <v>5.905999583993685</v>
      </c>
      <c r="V15" s="152">
        <v>9.451927445203903</v>
      </c>
      <c r="W15" s="153">
        <v>3.167005179146241</v>
      </c>
      <c r="X15" s="157">
        <v>12.384077488449767</v>
      </c>
      <c r="Y15" s="152">
        <v>17.357056347986482</v>
      </c>
      <c r="Z15" s="153">
        <v>8.593450968380479</v>
      </c>
      <c r="AA15" s="157">
        <v>24.189015490115924</v>
      </c>
      <c r="AB15" s="152">
        <v>42.550877953890165</v>
      </c>
      <c r="AC15" s="153">
        <v>9.782056314865288</v>
      </c>
      <c r="AD15" s="157">
        <v>4.657180968771326</v>
      </c>
      <c r="AE15" s="152">
        <v>0</v>
      </c>
      <c r="AF15" s="153">
        <v>8.440108007664902</v>
      </c>
      <c r="AG15" s="157" t="s">
        <v>115</v>
      </c>
      <c r="AH15" s="103" t="s">
        <v>115</v>
      </c>
      <c r="AI15" s="153">
        <v>7.8452298021152735</v>
      </c>
      <c r="AJ15" s="157">
        <v>3.23124395580287</v>
      </c>
      <c r="AK15" s="152">
        <v>3.287217183526571</v>
      </c>
      <c r="AL15" s="161">
        <v>3.882750051854467</v>
      </c>
      <c r="AN15" s="125"/>
      <c r="AO15" s="126"/>
    </row>
    <row r="16" spans="1:41" ht="17.25" customHeight="1">
      <c r="A16" s="412" t="s">
        <v>129</v>
      </c>
      <c r="B16" s="275" t="s">
        <v>53</v>
      </c>
      <c r="C16" s="142">
        <v>131</v>
      </c>
      <c r="D16" s="140">
        <v>88</v>
      </c>
      <c r="E16" s="187">
        <v>43</v>
      </c>
      <c r="F16" s="139">
        <v>4</v>
      </c>
      <c r="G16" s="140">
        <v>4</v>
      </c>
      <c r="H16" s="141">
        <v>0</v>
      </c>
      <c r="I16" s="142">
        <v>18</v>
      </c>
      <c r="J16" s="140">
        <v>12</v>
      </c>
      <c r="K16" s="141">
        <v>6</v>
      </c>
      <c r="L16" s="142">
        <v>7</v>
      </c>
      <c r="M16" s="140">
        <v>5</v>
      </c>
      <c r="N16" s="141">
        <v>2</v>
      </c>
      <c r="O16" s="142">
        <v>7</v>
      </c>
      <c r="P16" s="140">
        <v>4</v>
      </c>
      <c r="Q16" s="141">
        <v>3</v>
      </c>
      <c r="R16" s="142">
        <v>15</v>
      </c>
      <c r="S16" s="140">
        <v>12</v>
      </c>
      <c r="T16" s="143">
        <v>3</v>
      </c>
      <c r="U16" s="139">
        <v>10</v>
      </c>
      <c r="V16" s="140">
        <v>5</v>
      </c>
      <c r="W16" s="141">
        <v>5</v>
      </c>
      <c r="X16" s="142">
        <v>8</v>
      </c>
      <c r="Y16" s="140">
        <v>6</v>
      </c>
      <c r="Z16" s="141">
        <v>2</v>
      </c>
      <c r="AA16" s="142">
        <v>28</v>
      </c>
      <c r="AB16" s="140">
        <v>21</v>
      </c>
      <c r="AC16" s="141">
        <v>7</v>
      </c>
      <c r="AD16" s="142">
        <v>2</v>
      </c>
      <c r="AE16" s="140">
        <v>0</v>
      </c>
      <c r="AF16" s="141">
        <v>2</v>
      </c>
      <c r="AG16" s="142">
        <v>1</v>
      </c>
      <c r="AH16" s="79" t="s">
        <v>115</v>
      </c>
      <c r="AI16" s="141">
        <v>1</v>
      </c>
      <c r="AJ16" s="142">
        <v>4</v>
      </c>
      <c r="AK16" s="140">
        <v>2</v>
      </c>
      <c r="AL16" s="143">
        <v>2</v>
      </c>
      <c r="AN16" s="125"/>
      <c r="AO16" s="126"/>
    </row>
    <row r="17" spans="1:41" ht="17.25" customHeight="1">
      <c r="A17" s="413"/>
      <c r="B17" s="276" t="s">
        <v>54</v>
      </c>
      <c r="C17" s="94">
        <f>+C16/$AM$17*100000</f>
        <v>279.35939265988526</v>
      </c>
      <c r="D17" s="92">
        <f>+D16/$AN$17*100000</f>
        <v>368.38580040187543</v>
      </c>
      <c r="E17" s="181">
        <f>+E16/$AO$17*100000</f>
        <v>186.9158878504673</v>
      </c>
      <c r="F17" s="91">
        <f>+F16/$AM$17*100000</f>
        <v>8.530057791141536</v>
      </c>
      <c r="G17" s="92">
        <f>+G16/$AN$17*100000</f>
        <v>16.744809109176156</v>
      </c>
      <c r="H17" s="93">
        <f>+H16/$AO$17*100000</f>
        <v>0</v>
      </c>
      <c r="I17" s="94">
        <f>+I16/$AM$17*100000</f>
        <v>38.38526006013691</v>
      </c>
      <c r="J17" s="92">
        <f>+J16/$AN$17*100000</f>
        <v>50.234427327528465</v>
      </c>
      <c r="K17" s="93">
        <f>+K16/$AO$17*100000</f>
        <v>26.08128667680939</v>
      </c>
      <c r="L17" s="94">
        <f>+L16/$AM$17*100000</f>
        <v>14.927601134497685</v>
      </c>
      <c r="M17" s="92">
        <f>+M16/$AN$17*100000</f>
        <v>20.931011386470193</v>
      </c>
      <c r="N17" s="93">
        <f>+N16/$AO$17*100000</f>
        <v>8.69376222560313</v>
      </c>
      <c r="O17" s="94">
        <f>+O16/$AM$17*100000</f>
        <v>14.927601134497685</v>
      </c>
      <c r="P17" s="92">
        <f>+P16/$AN$17*100000</f>
        <v>16.744809109176156</v>
      </c>
      <c r="Q17" s="93">
        <f>+Q16/$AO$17*100000</f>
        <v>13.040643338404696</v>
      </c>
      <c r="R17" s="94">
        <f>+R16/$AM$17*100000</f>
        <v>31.987716716780756</v>
      </c>
      <c r="S17" s="92">
        <f>+S16/$AN$17*100000</f>
        <v>50.234427327528465</v>
      </c>
      <c r="T17" s="95">
        <f>+T16/$AO$17*100000</f>
        <v>13.040643338404696</v>
      </c>
      <c r="U17" s="91">
        <f>+U16/$AM$17*100000</f>
        <v>21.325144477853836</v>
      </c>
      <c r="V17" s="92">
        <f>+V16/$AN$17*100000</f>
        <v>20.931011386470193</v>
      </c>
      <c r="W17" s="93">
        <f>+W16/$AO$17*100000</f>
        <v>21.734405564007826</v>
      </c>
      <c r="X17" s="94">
        <f>+X16/$AM$17*100000</f>
        <v>17.06011558228307</v>
      </c>
      <c r="Y17" s="92">
        <f>+Y16/$AN$17*100000</f>
        <v>25.117213663764232</v>
      </c>
      <c r="Z17" s="93">
        <f>+Z16/$AO$17*100000</f>
        <v>8.69376222560313</v>
      </c>
      <c r="AA17" s="94">
        <f>+AA16/$AM$17*100000</f>
        <v>59.71040453799074</v>
      </c>
      <c r="AB17" s="92">
        <f>+AB16/$AN$17*100000</f>
        <v>87.91024782317481</v>
      </c>
      <c r="AC17" s="93">
        <f>+AC16/$AO$17*100000</f>
        <v>30.428167789610953</v>
      </c>
      <c r="AD17" s="94">
        <f>+AD16/$AM$17*100000</f>
        <v>4.265028895570768</v>
      </c>
      <c r="AE17" s="92">
        <f>+AE16/$AN$17*100000</f>
        <v>0</v>
      </c>
      <c r="AF17" s="93">
        <f>+AF16/$AO$17*100000</f>
        <v>8.69376222560313</v>
      </c>
      <c r="AG17" s="94">
        <f>+AG16/$AM$17*100000</f>
        <v>2.132514447785384</v>
      </c>
      <c r="AH17" s="92"/>
      <c r="AI17" s="93">
        <f>+AI16/$AO$17*100000</f>
        <v>4.346881112801565</v>
      </c>
      <c r="AJ17" s="94">
        <f>+AJ16/$AM$17*100000</f>
        <v>8.530057791141536</v>
      </c>
      <c r="AK17" s="92">
        <f>+AK16/$AN$17*100000</f>
        <v>8.372404554588078</v>
      </c>
      <c r="AL17" s="95">
        <f>+AL16/$AO$17*100000</f>
        <v>8.69376222560313</v>
      </c>
      <c r="AM17">
        <f>SUM(AN17:AO17)</f>
        <v>46893</v>
      </c>
      <c r="AN17" s="110">
        <f>+'人口動態1'!AA9</f>
        <v>23888</v>
      </c>
      <c r="AO17" s="111">
        <f>+'人口動態1'!AB9</f>
        <v>23005</v>
      </c>
    </row>
    <row r="18" spans="1:41" ht="17.25" customHeight="1">
      <c r="A18" s="413"/>
      <c r="B18" s="277" t="s">
        <v>142</v>
      </c>
      <c r="C18" s="157">
        <v>137.6302600301251</v>
      </c>
      <c r="D18" s="152">
        <v>213.17366107272687</v>
      </c>
      <c r="E18" s="188">
        <v>72.01656666995203</v>
      </c>
      <c r="F18" s="159">
        <v>3.6530412917706467</v>
      </c>
      <c r="G18" s="155">
        <v>8.635013436453887</v>
      </c>
      <c r="H18" s="156">
        <v>0</v>
      </c>
      <c r="I18" s="157">
        <v>18.256027892142185</v>
      </c>
      <c r="J18" s="152">
        <v>27.936656798284933</v>
      </c>
      <c r="K18" s="153">
        <v>10.413024571089526</v>
      </c>
      <c r="L18" s="157">
        <v>8.445767125538758</v>
      </c>
      <c r="M18" s="152">
        <v>14.208464395258506</v>
      </c>
      <c r="N18" s="153">
        <v>2.3542217856586385</v>
      </c>
      <c r="O18" s="157">
        <v>5.928556136627743</v>
      </c>
      <c r="P18" s="152">
        <v>9.687185572224243</v>
      </c>
      <c r="Q18" s="153">
        <v>2.3941634922591133</v>
      </c>
      <c r="R18" s="157">
        <v>15.242305870441225</v>
      </c>
      <c r="S18" s="152">
        <v>27.0340158514078</v>
      </c>
      <c r="T18" s="161">
        <v>3.5932976988760417</v>
      </c>
      <c r="U18" s="151">
        <v>10.41625333801177</v>
      </c>
      <c r="V18" s="152">
        <v>10.764291362126269</v>
      </c>
      <c r="W18" s="153">
        <v>10.281612588665402</v>
      </c>
      <c r="X18" s="157">
        <v>11.307352128906475</v>
      </c>
      <c r="Y18" s="152">
        <v>19.382133602744737</v>
      </c>
      <c r="Z18" s="153">
        <v>4.383397091531673</v>
      </c>
      <c r="AA18" s="157">
        <v>28.15284232799082</v>
      </c>
      <c r="AB18" s="152">
        <v>46.49393784767298</v>
      </c>
      <c r="AC18" s="153">
        <v>14.737770444464868</v>
      </c>
      <c r="AD18" s="157">
        <v>0.45578636781343645</v>
      </c>
      <c r="AE18" s="152">
        <v>0</v>
      </c>
      <c r="AF18" s="153">
        <v>0.6219222385240591</v>
      </c>
      <c r="AG18" s="157" t="s">
        <v>115</v>
      </c>
      <c r="AH18" s="103" t="s">
        <v>115</v>
      </c>
      <c r="AI18" s="153">
        <v>2.3941634922591133</v>
      </c>
      <c r="AJ18" s="157">
        <v>5.689707596131511</v>
      </c>
      <c r="AK18" s="152">
        <v>4.759169895862621</v>
      </c>
      <c r="AL18" s="161">
        <v>6.9623624621806295</v>
      </c>
      <c r="AN18" s="125"/>
      <c r="AO18" s="126"/>
    </row>
    <row r="19" spans="1:41" ht="17.25" customHeight="1">
      <c r="A19" s="412" t="s">
        <v>143</v>
      </c>
      <c r="B19" s="275" t="s">
        <v>53</v>
      </c>
      <c r="C19" s="142">
        <v>24</v>
      </c>
      <c r="D19" s="140">
        <v>12</v>
      </c>
      <c r="E19" s="187">
        <v>12</v>
      </c>
      <c r="F19" s="139">
        <v>2</v>
      </c>
      <c r="G19" s="140">
        <v>2</v>
      </c>
      <c r="H19" s="141">
        <v>0</v>
      </c>
      <c r="I19" s="142">
        <v>4</v>
      </c>
      <c r="J19" s="140">
        <v>3</v>
      </c>
      <c r="K19" s="141">
        <v>1</v>
      </c>
      <c r="L19" s="142">
        <v>2</v>
      </c>
      <c r="M19" s="140">
        <v>0</v>
      </c>
      <c r="N19" s="141">
        <v>2</v>
      </c>
      <c r="O19" s="142">
        <v>2</v>
      </c>
      <c r="P19" s="140">
        <v>0</v>
      </c>
      <c r="Q19" s="141">
        <v>2</v>
      </c>
      <c r="R19" s="142">
        <v>1</v>
      </c>
      <c r="S19" s="140">
        <v>1</v>
      </c>
      <c r="T19" s="143">
        <v>0</v>
      </c>
      <c r="U19" s="139">
        <v>4</v>
      </c>
      <c r="V19" s="140">
        <v>2</v>
      </c>
      <c r="W19" s="141">
        <v>2</v>
      </c>
      <c r="X19" s="142">
        <v>2</v>
      </c>
      <c r="Y19" s="140">
        <v>1</v>
      </c>
      <c r="Z19" s="141">
        <v>1</v>
      </c>
      <c r="AA19" s="142">
        <v>3</v>
      </c>
      <c r="AB19" s="140">
        <v>1</v>
      </c>
      <c r="AC19" s="141">
        <v>2</v>
      </c>
      <c r="AD19" s="142">
        <v>1</v>
      </c>
      <c r="AE19" s="140">
        <v>0</v>
      </c>
      <c r="AF19" s="141">
        <v>1</v>
      </c>
      <c r="AG19" s="142">
        <v>0</v>
      </c>
      <c r="AH19" s="79" t="s">
        <v>115</v>
      </c>
      <c r="AI19" s="141">
        <v>0</v>
      </c>
      <c r="AJ19" s="142">
        <v>0</v>
      </c>
      <c r="AK19" s="140">
        <v>0</v>
      </c>
      <c r="AL19" s="143">
        <v>0</v>
      </c>
      <c r="AN19" s="125"/>
      <c r="AO19" s="126"/>
    </row>
    <row r="20" spans="1:41" ht="17.25" customHeight="1">
      <c r="A20" s="413"/>
      <c r="B20" s="276" t="s">
        <v>54</v>
      </c>
      <c r="C20" s="94">
        <f>+C19/$AM$20*100000</f>
        <v>358.31591519856676</v>
      </c>
      <c r="D20" s="92">
        <f>+D19/$AN$20*100000</f>
        <v>355.9774547611985</v>
      </c>
      <c r="E20" s="181">
        <f>+E19/$AO$20*100000</f>
        <v>360.6853020739405</v>
      </c>
      <c r="F20" s="91">
        <f>+F19/$AM$20*100000</f>
        <v>29.859659599880562</v>
      </c>
      <c r="G20" s="92">
        <f>+G19/$AN$20*100000</f>
        <v>59.32957579353308</v>
      </c>
      <c r="H20" s="93">
        <f>+H19/$AO$20*100000</f>
        <v>0</v>
      </c>
      <c r="I20" s="94">
        <f>+I19/$AM$20*100000</f>
        <v>59.719319199761124</v>
      </c>
      <c r="J20" s="92">
        <f>+J19/$AN$20*100000</f>
        <v>88.99436369029962</v>
      </c>
      <c r="K20" s="93">
        <f>+K19/$AO$20*100000</f>
        <v>30.057108506161704</v>
      </c>
      <c r="L20" s="94">
        <f>+L19/$AM$20*100000</f>
        <v>29.859659599880562</v>
      </c>
      <c r="M20" s="92">
        <f>+M19/$AN$20*100000</f>
        <v>0</v>
      </c>
      <c r="N20" s="93">
        <f>+N19/$AO$20*100000</f>
        <v>60.11421701232341</v>
      </c>
      <c r="O20" s="94">
        <f>+O19/$AM$20*100000</f>
        <v>29.859659599880562</v>
      </c>
      <c r="P20" s="92">
        <f>+P19/$AN$20*100000</f>
        <v>0</v>
      </c>
      <c r="Q20" s="93">
        <f>+Q19/$AO$20*100000</f>
        <v>60.11421701232341</v>
      </c>
      <c r="R20" s="94">
        <f>+R19/$AM$20*100000</f>
        <v>14.929829799940281</v>
      </c>
      <c r="S20" s="92">
        <f>+S19/$AN$20*100000</f>
        <v>29.66478789676654</v>
      </c>
      <c r="T20" s="95">
        <f>+T19/$AO$20*100000</f>
        <v>0</v>
      </c>
      <c r="U20" s="91">
        <f>+U19/$AM$20*100000</f>
        <v>59.719319199761124</v>
      </c>
      <c r="V20" s="92">
        <f>+V19/$AN$20*100000</f>
        <v>59.32957579353308</v>
      </c>
      <c r="W20" s="93">
        <f>+W19/$AO$20*100000</f>
        <v>60.11421701232341</v>
      </c>
      <c r="X20" s="94">
        <f>+X19/$AM$20*100000</f>
        <v>29.859659599880562</v>
      </c>
      <c r="Y20" s="92">
        <f>+Y19/$AN$20*100000</f>
        <v>29.66478789676654</v>
      </c>
      <c r="Z20" s="93">
        <f>+Z19/$AO$20*100000</f>
        <v>30.057108506161704</v>
      </c>
      <c r="AA20" s="94">
        <f>+AA19/$AM$20*100000</f>
        <v>44.789489399820845</v>
      </c>
      <c r="AB20" s="92">
        <f>+AB19/$AN$20*100000</f>
        <v>29.66478789676654</v>
      </c>
      <c r="AC20" s="93">
        <f>+AC19/$AO$20*100000</f>
        <v>60.11421701232341</v>
      </c>
      <c r="AD20" s="94">
        <f>+AD19/$AM$20*100000</f>
        <v>14.929829799940281</v>
      </c>
      <c r="AE20" s="92">
        <f>+AE19/$AN$20*100000</f>
        <v>0</v>
      </c>
      <c r="AF20" s="93">
        <f>+AF19/$AO$20*100000</f>
        <v>30.057108506161704</v>
      </c>
      <c r="AG20" s="94">
        <f>+AG19/$AM$20*100000</f>
        <v>0</v>
      </c>
      <c r="AH20" s="92"/>
      <c r="AI20" s="93">
        <f>+AI19/$AO$20*100000</f>
        <v>0</v>
      </c>
      <c r="AJ20" s="94">
        <f>+AJ19/$AM$20*100000</f>
        <v>0</v>
      </c>
      <c r="AK20" s="92">
        <f>+AK19/$AN$20*100000</f>
        <v>0</v>
      </c>
      <c r="AL20" s="95">
        <f>+AL19/$AO$20*100000</f>
        <v>0</v>
      </c>
      <c r="AM20">
        <f>SUM(AN20:AO20)</f>
        <v>6698</v>
      </c>
      <c r="AN20" s="110">
        <f>+'人口動態1'!AA10</f>
        <v>3371</v>
      </c>
      <c r="AO20" s="111">
        <f>+'人口動態1'!AB10</f>
        <v>3327</v>
      </c>
    </row>
    <row r="21" spans="1:41" ht="17.25" customHeight="1">
      <c r="A21" s="413"/>
      <c r="B21" s="277" t="s">
        <v>142</v>
      </c>
      <c r="C21" s="157">
        <v>168.8261125336581</v>
      </c>
      <c r="D21" s="152">
        <v>189.69757812665873</v>
      </c>
      <c r="E21" s="188">
        <v>131.7816536900891</v>
      </c>
      <c r="F21" s="159">
        <v>15.937497415997932</v>
      </c>
      <c r="G21" s="155">
        <v>31.69660936731135</v>
      </c>
      <c r="H21" s="156">
        <v>0</v>
      </c>
      <c r="I21" s="157">
        <v>31.57188810184379</v>
      </c>
      <c r="J21" s="152">
        <v>46.909653847959056</v>
      </c>
      <c r="K21" s="153">
        <v>16.32630132856921</v>
      </c>
      <c r="L21" s="157">
        <v>12.423418817158133</v>
      </c>
      <c r="M21" s="152">
        <v>0</v>
      </c>
      <c r="N21" s="153">
        <v>21.398714677814617</v>
      </c>
      <c r="O21" s="157">
        <v>16.463171821487357</v>
      </c>
      <c r="P21" s="152">
        <v>0</v>
      </c>
      <c r="Q21" s="153">
        <v>33.42343152551484</v>
      </c>
      <c r="R21" s="157">
        <v>8.074675225453566</v>
      </c>
      <c r="S21" s="152">
        <v>16.9508807122573</v>
      </c>
      <c r="T21" s="161">
        <v>0</v>
      </c>
      <c r="U21" s="151">
        <v>25.578899177756085</v>
      </c>
      <c r="V21" s="152">
        <v>32.44466072487407</v>
      </c>
      <c r="W21" s="153">
        <v>11.335208799534158</v>
      </c>
      <c r="X21" s="157">
        <v>7.260069047077726</v>
      </c>
      <c r="Y21" s="152">
        <v>0</v>
      </c>
      <c r="Z21" s="153">
        <v>11.572981352272414</v>
      </c>
      <c r="AA21" s="157">
        <v>24.328726960511126</v>
      </c>
      <c r="AB21" s="152">
        <v>16.479161635610254</v>
      </c>
      <c r="AC21" s="153">
        <v>32.057411606616746</v>
      </c>
      <c r="AD21" s="157">
        <v>0</v>
      </c>
      <c r="AE21" s="152">
        <v>0</v>
      </c>
      <c r="AF21" s="153">
        <v>0</v>
      </c>
      <c r="AG21" s="157" t="s">
        <v>115</v>
      </c>
      <c r="AH21" s="103" t="s">
        <v>115</v>
      </c>
      <c r="AI21" s="153">
        <v>0</v>
      </c>
      <c r="AJ21" s="157">
        <v>0</v>
      </c>
      <c r="AK21" s="152">
        <v>0</v>
      </c>
      <c r="AL21" s="161">
        <v>0</v>
      </c>
      <c r="AN21" s="125"/>
      <c r="AO21" s="126"/>
    </row>
    <row r="22" spans="1:41" ht="17.25" customHeight="1">
      <c r="A22" s="410" t="s">
        <v>131</v>
      </c>
      <c r="B22" s="275" t="s">
        <v>53</v>
      </c>
      <c r="C22" s="81">
        <v>65</v>
      </c>
      <c r="D22" s="79">
        <v>46</v>
      </c>
      <c r="E22" s="179">
        <v>19</v>
      </c>
      <c r="F22" s="78">
        <v>3</v>
      </c>
      <c r="G22" s="79">
        <v>2</v>
      </c>
      <c r="H22" s="80">
        <v>1</v>
      </c>
      <c r="I22" s="81">
        <v>12</v>
      </c>
      <c r="J22" s="79">
        <v>11</v>
      </c>
      <c r="K22" s="80">
        <v>1</v>
      </c>
      <c r="L22" s="81">
        <v>3</v>
      </c>
      <c r="M22" s="79">
        <v>3</v>
      </c>
      <c r="N22" s="80">
        <v>0</v>
      </c>
      <c r="O22" s="81">
        <v>4</v>
      </c>
      <c r="P22" s="79">
        <v>3</v>
      </c>
      <c r="Q22" s="80">
        <v>1</v>
      </c>
      <c r="R22" s="81">
        <v>6</v>
      </c>
      <c r="S22" s="79">
        <v>4</v>
      </c>
      <c r="T22" s="82">
        <v>2</v>
      </c>
      <c r="U22" s="78">
        <v>2</v>
      </c>
      <c r="V22" s="79">
        <v>0</v>
      </c>
      <c r="W22" s="80">
        <v>2</v>
      </c>
      <c r="X22" s="81">
        <v>5</v>
      </c>
      <c r="Y22" s="79">
        <v>3</v>
      </c>
      <c r="Z22" s="80">
        <v>2</v>
      </c>
      <c r="AA22" s="81">
        <v>13</v>
      </c>
      <c r="AB22" s="79">
        <v>9</v>
      </c>
      <c r="AC22" s="80">
        <v>4</v>
      </c>
      <c r="AD22" s="81">
        <v>1</v>
      </c>
      <c r="AE22" s="79">
        <v>0</v>
      </c>
      <c r="AF22" s="80">
        <v>1</v>
      </c>
      <c r="AG22" s="81">
        <v>1</v>
      </c>
      <c r="AH22" s="79" t="s">
        <v>115</v>
      </c>
      <c r="AI22" s="80">
        <v>1</v>
      </c>
      <c r="AJ22" s="81">
        <v>1</v>
      </c>
      <c r="AK22" s="79">
        <v>1</v>
      </c>
      <c r="AL22" s="82">
        <v>0</v>
      </c>
      <c r="AN22" s="125"/>
      <c r="AO22" s="126"/>
    </row>
    <row r="23" spans="1:41" ht="17.25" customHeight="1">
      <c r="A23" s="410"/>
      <c r="B23" s="276" t="s">
        <v>54</v>
      </c>
      <c r="C23" s="94">
        <f>+C22/$AM$23*100000</f>
        <v>253.86658334635212</v>
      </c>
      <c r="D23" s="92">
        <f>+D22/$AN$23*100000</f>
        <v>367.38279690120595</v>
      </c>
      <c r="E23" s="181">
        <f>+E22/$AO$23*100000</f>
        <v>145.22662997783382</v>
      </c>
      <c r="F23" s="91">
        <f>+F22/$AM$23*100000</f>
        <v>11.716919231370099</v>
      </c>
      <c r="G23" s="92">
        <f>+G22/$AN$23*100000</f>
        <v>15.973165082661131</v>
      </c>
      <c r="H23" s="93">
        <f>+H22/$AO$23*100000</f>
        <v>7.643506840938622</v>
      </c>
      <c r="I23" s="94">
        <f>+I22/$AM$23*100000</f>
        <v>46.867676925480396</v>
      </c>
      <c r="J23" s="92">
        <f>+J22/$AN$23*100000</f>
        <v>87.8524079546362</v>
      </c>
      <c r="K23" s="93">
        <f>+K22/$AO$23*100000</f>
        <v>7.643506840938622</v>
      </c>
      <c r="L23" s="94">
        <f>+L22/$AM$23*100000</f>
        <v>11.716919231370099</v>
      </c>
      <c r="M23" s="92">
        <f>+M22/$AN$23*100000</f>
        <v>23.959747623991696</v>
      </c>
      <c r="N23" s="93">
        <f>+N22/$AO$23*100000</f>
        <v>0</v>
      </c>
      <c r="O23" s="94">
        <f>+O22/$AM$23*100000</f>
        <v>15.62255897516013</v>
      </c>
      <c r="P23" s="92">
        <f>+P22/$AN$23*100000</f>
        <v>23.959747623991696</v>
      </c>
      <c r="Q23" s="93">
        <f>+Q22/$AO$23*100000</f>
        <v>7.643506840938622</v>
      </c>
      <c r="R23" s="94">
        <f>+R22/$AM$23*100000</f>
        <v>23.433838462740198</v>
      </c>
      <c r="S23" s="92">
        <f>+S22/$AN$23*100000</f>
        <v>31.946330165322262</v>
      </c>
      <c r="T23" s="95">
        <f>+T22/$AO$23*100000</f>
        <v>15.287013681877244</v>
      </c>
      <c r="U23" s="91">
        <f>+U22/$AM$23*100000</f>
        <v>7.811279487580065</v>
      </c>
      <c r="V23" s="92">
        <f>+V22/$AN$23*100000</f>
        <v>0</v>
      </c>
      <c r="W23" s="93">
        <f>+W22/$AO$23*100000</f>
        <v>15.287013681877244</v>
      </c>
      <c r="X23" s="94">
        <f>+X22/$AM$23*100000</f>
        <v>19.528198718950165</v>
      </c>
      <c r="Y23" s="92">
        <f>+Y22/$AN$23*100000</f>
        <v>23.959747623991696</v>
      </c>
      <c r="Z23" s="93">
        <f>+Z22/$AO$23*100000</f>
        <v>15.287013681877244</v>
      </c>
      <c r="AA23" s="94">
        <f>+AA22/$AM$23*100000</f>
        <v>50.77331666927042</v>
      </c>
      <c r="AB23" s="92">
        <f>+AB22/$AN$23*100000</f>
        <v>71.87924287197508</v>
      </c>
      <c r="AC23" s="93">
        <f>+AC22/$AO$23*100000</f>
        <v>30.57402736375449</v>
      </c>
      <c r="AD23" s="94">
        <f>+AD22/$AM$23*100000</f>
        <v>3.9056397437900325</v>
      </c>
      <c r="AE23" s="92">
        <f>+AE22/$AN$23*100000</f>
        <v>0</v>
      </c>
      <c r="AF23" s="93">
        <f>+AF22/$AO$23*100000</f>
        <v>7.643506840938622</v>
      </c>
      <c r="AG23" s="94">
        <f>+AG22/$AM$23*100000</f>
        <v>3.9056397437900325</v>
      </c>
      <c r="AH23" s="92"/>
      <c r="AI23" s="93">
        <f>+AI22/$AO$23*100000</f>
        <v>7.643506840938622</v>
      </c>
      <c r="AJ23" s="94">
        <f>+AJ22/$AM$23*100000</f>
        <v>3.9056397437900325</v>
      </c>
      <c r="AK23" s="92">
        <f>+AK22/$AN$23*100000</f>
        <v>7.9865825413305656</v>
      </c>
      <c r="AL23" s="95">
        <f>+AL22/$AO$23*100000</f>
        <v>0</v>
      </c>
      <c r="AM23">
        <f>SUM(AN23:AO23)</f>
        <v>25604</v>
      </c>
      <c r="AN23" s="125">
        <f>+'人口動態1'!AA11</f>
        <v>12521</v>
      </c>
      <c r="AO23" s="126">
        <f>+'人口動態1'!AB11</f>
        <v>13083</v>
      </c>
    </row>
    <row r="24" spans="1:41" ht="17.25" customHeight="1">
      <c r="A24" s="410"/>
      <c r="B24" s="277" t="s">
        <v>142</v>
      </c>
      <c r="C24" s="157">
        <v>136.78570983476794</v>
      </c>
      <c r="D24" s="152">
        <v>225.0587471544819</v>
      </c>
      <c r="E24" s="188">
        <v>64.36369107912525</v>
      </c>
      <c r="F24" s="159">
        <v>6.304790953541403</v>
      </c>
      <c r="G24" s="155">
        <v>8.318229608815859</v>
      </c>
      <c r="H24" s="156">
        <v>3.092251631162735</v>
      </c>
      <c r="I24" s="157">
        <v>24.335289853786257</v>
      </c>
      <c r="J24" s="152">
        <v>53.93064048831181</v>
      </c>
      <c r="K24" s="153">
        <v>1.2486101646996437</v>
      </c>
      <c r="L24" s="157">
        <v>9.116874299811768</v>
      </c>
      <c r="M24" s="152">
        <v>17.453075834814154</v>
      </c>
      <c r="N24" s="153">
        <v>0</v>
      </c>
      <c r="O24" s="157">
        <v>7.635927295329504</v>
      </c>
      <c r="P24" s="152">
        <v>14.975467984585341</v>
      </c>
      <c r="Q24" s="153">
        <v>3.9993287010399143</v>
      </c>
      <c r="R24" s="157">
        <v>13.790412393495039</v>
      </c>
      <c r="S24" s="152">
        <v>17.723671442674284</v>
      </c>
      <c r="T24" s="161">
        <v>9.316954661315204</v>
      </c>
      <c r="U24" s="151">
        <v>2.8918924966103265</v>
      </c>
      <c r="V24" s="152">
        <v>0</v>
      </c>
      <c r="W24" s="153">
        <v>4.340861795862379</v>
      </c>
      <c r="X24" s="157">
        <v>9.774790311559652</v>
      </c>
      <c r="Y24" s="152">
        <v>13.47405352748546</v>
      </c>
      <c r="Z24" s="153">
        <v>8.55901175426094</v>
      </c>
      <c r="AA24" s="157">
        <v>29.584733853934722</v>
      </c>
      <c r="AB24" s="152">
        <v>42.18946622371923</v>
      </c>
      <c r="AC24" s="153">
        <v>17.99722063564727</v>
      </c>
      <c r="AD24" s="157">
        <v>2.247301468292505</v>
      </c>
      <c r="AE24" s="152">
        <v>0</v>
      </c>
      <c r="AF24" s="153">
        <v>4.091357310218008</v>
      </c>
      <c r="AG24" s="157" t="s">
        <v>115</v>
      </c>
      <c r="AH24" s="332" t="s">
        <v>115</v>
      </c>
      <c r="AI24" s="153">
        <v>4.284980997894039</v>
      </c>
      <c r="AJ24" s="157">
        <v>2.06292597482505</v>
      </c>
      <c r="AK24" s="152">
        <v>3.978118683118193</v>
      </c>
      <c r="AL24" s="161">
        <v>0</v>
      </c>
      <c r="AN24" s="125"/>
      <c r="AO24" s="126"/>
    </row>
    <row r="25" spans="1:41" ht="17.25" customHeight="1">
      <c r="A25" s="409" t="s">
        <v>132</v>
      </c>
      <c r="B25" s="330" t="s">
        <v>53</v>
      </c>
      <c r="C25" s="142">
        <v>128</v>
      </c>
      <c r="D25" s="140">
        <v>83</v>
      </c>
      <c r="E25" s="187">
        <v>45</v>
      </c>
      <c r="F25" s="139">
        <v>2</v>
      </c>
      <c r="G25" s="140">
        <v>2</v>
      </c>
      <c r="H25" s="141">
        <v>0</v>
      </c>
      <c r="I25" s="142">
        <v>23</v>
      </c>
      <c r="J25" s="140">
        <v>18</v>
      </c>
      <c r="K25" s="141">
        <v>5</v>
      </c>
      <c r="L25" s="142">
        <v>5</v>
      </c>
      <c r="M25" s="140">
        <v>3</v>
      </c>
      <c r="N25" s="141">
        <v>2</v>
      </c>
      <c r="O25" s="142">
        <v>5</v>
      </c>
      <c r="P25" s="140">
        <v>4</v>
      </c>
      <c r="Q25" s="141">
        <v>1</v>
      </c>
      <c r="R25" s="142">
        <v>10</v>
      </c>
      <c r="S25" s="140">
        <v>7</v>
      </c>
      <c r="T25" s="143">
        <v>3</v>
      </c>
      <c r="U25" s="139">
        <v>10</v>
      </c>
      <c r="V25" s="140">
        <v>4</v>
      </c>
      <c r="W25" s="141">
        <v>6</v>
      </c>
      <c r="X25" s="142">
        <v>14</v>
      </c>
      <c r="Y25" s="140">
        <v>8</v>
      </c>
      <c r="Z25" s="141">
        <v>6</v>
      </c>
      <c r="AA25" s="142">
        <v>24</v>
      </c>
      <c r="AB25" s="140">
        <v>18</v>
      </c>
      <c r="AC25" s="141">
        <v>6</v>
      </c>
      <c r="AD25" s="142">
        <v>3</v>
      </c>
      <c r="AE25" s="140">
        <v>0</v>
      </c>
      <c r="AF25" s="141">
        <v>3</v>
      </c>
      <c r="AG25" s="142">
        <v>1</v>
      </c>
      <c r="AH25" s="331" t="s">
        <v>115</v>
      </c>
      <c r="AI25" s="141">
        <v>1</v>
      </c>
      <c r="AJ25" s="142">
        <v>2</v>
      </c>
      <c r="AK25" s="140">
        <v>0</v>
      </c>
      <c r="AL25" s="143">
        <v>2</v>
      </c>
      <c r="AN25" s="125"/>
      <c r="AO25" s="126"/>
    </row>
    <row r="26" spans="1:41" ht="17.25" customHeight="1">
      <c r="A26" s="410"/>
      <c r="B26" s="276" t="s">
        <v>54</v>
      </c>
      <c r="C26" s="94">
        <f>+C25/$AM$26*100000</f>
        <v>321.43843700560006</v>
      </c>
      <c r="D26" s="92">
        <f>+D25/$AN$26*100000</f>
        <v>425.8812663553799</v>
      </c>
      <c r="E26" s="181">
        <f>+E25/$AO$26*100000</f>
        <v>221.32598858941572</v>
      </c>
      <c r="F26" s="91">
        <f>+F25/$AM$26*100000</f>
        <v>5.022475578212501</v>
      </c>
      <c r="G26" s="92">
        <f>+G25/$AN$26*100000</f>
        <v>10.262199189286264</v>
      </c>
      <c r="H26" s="93">
        <f>+H25/$AO$26*100000</f>
        <v>0</v>
      </c>
      <c r="I26" s="94">
        <f>+I25/$AM$26*100000</f>
        <v>57.758469149443755</v>
      </c>
      <c r="J26" s="92">
        <f>+J25/$AN$26*100000</f>
        <v>92.35979270357637</v>
      </c>
      <c r="K26" s="93">
        <f>+K25/$AO$26*100000</f>
        <v>24.59177650993508</v>
      </c>
      <c r="L26" s="94">
        <f>+L25/$AM$26*100000</f>
        <v>12.556188945531252</v>
      </c>
      <c r="M26" s="92">
        <f>+M25/$AN$26*100000</f>
        <v>15.393298783929398</v>
      </c>
      <c r="N26" s="93">
        <f>+N25/$AO$26*100000</f>
        <v>9.83671060397403</v>
      </c>
      <c r="O26" s="94">
        <f>+O25/$AM$26*100000</f>
        <v>12.556188945531252</v>
      </c>
      <c r="P26" s="92">
        <f>+P25/$AN$26*100000</f>
        <v>20.524398378572528</v>
      </c>
      <c r="Q26" s="93">
        <f>+Q25/$AO$26*100000</f>
        <v>4.918355301987015</v>
      </c>
      <c r="R26" s="94">
        <f>+R25/$AM$26*100000</f>
        <v>25.112377891062504</v>
      </c>
      <c r="S26" s="92">
        <f>+S25/$AN$26*100000</f>
        <v>35.91769716250192</v>
      </c>
      <c r="T26" s="95">
        <f>+T25/$AO$26*100000</f>
        <v>14.755065905961047</v>
      </c>
      <c r="U26" s="91">
        <f>+U25/$AM$26*100000</f>
        <v>25.112377891062504</v>
      </c>
      <c r="V26" s="92">
        <f>+V25/$AN$26*100000</f>
        <v>20.524398378572528</v>
      </c>
      <c r="W26" s="93">
        <f>+W25/$AO$26*100000</f>
        <v>29.510131811922093</v>
      </c>
      <c r="X26" s="94">
        <f>+X25/$AM$26*100000</f>
        <v>35.15732904748751</v>
      </c>
      <c r="Y26" s="92">
        <f>+Y25/$AN$26*100000</f>
        <v>41.048796757145055</v>
      </c>
      <c r="Z26" s="93">
        <f>+Z25/$AO$26*100000</f>
        <v>29.510131811922093</v>
      </c>
      <c r="AA26" s="94">
        <f>+AA25/$AM$26*100000</f>
        <v>60.26970693855001</v>
      </c>
      <c r="AB26" s="92">
        <f>+AB25/$AN$26*100000</f>
        <v>92.35979270357637</v>
      </c>
      <c r="AC26" s="93">
        <f>+AC25/$AO$26*100000</f>
        <v>29.510131811922093</v>
      </c>
      <c r="AD26" s="94">
        <f>+AD25/$AM$26*100000</f>
        <v>7.533713367318751</v>
      </c>
      <c r="AE26" s="92">
        <f>+AE25/$AN$26*100000</f>
        <v>0</v>
      </c>
      <c r="AF26" s="93">
        <f>+AF25/$AO$26*100000</f>
        <v>14.755065905961047</v>
      </c>
      <c r="AG26" s="94">
        <f>+AG25/$AM$26*100000</f>
        <v>2.5112377891062505</v>
      </c>
      <c r="AH26" s="92"/>
      <c r="AI26" s="93">
        <f>+AI25/$AO$26*100000</f>
        <v>4.918355301987015</v>
      </c>
      <c r="AJ26" s="94">
        <f>+AJ25/$AM$26*100000</f>
        <v>5.022475578212501</v>
      </c>
      <c r="AK26" s="92">
        <f>+AK25/$AN$26*100000</f>
        <v>0</v>
      </c>
      <c r="AL26" s="95">
        <f>+AL25/$AO$26*100000</f>
        <v>9.83671060397403</v>
      </c>
      <c r="AM26">
        <f>SUM(AN26:AO26)</f>
        <v>39821</v>
      </c>
      <c r="AN26" s="110">
        <f>+'人口動態1'!AA12</f>
        <v>19489</v>
      </c>
      <c r="AO26" s="111">
        <f>+'人口動態1'!AB12</f>
        <v>20332</v>
      </c>
    </row>
    <row r="27" spans="1:41" ht="17.25" customHeight="1">
      <c r="A27" s="410"/>
      <c r="B27" s="277" t="s">
        <v>142</v>
      </c>
      <c r="C27" s="157">
        <v>146.45094525624458</v>
      </c>
      <c r="D27" s="152">
        <v>229.40413263998386</v>
      </c>
      <c r="E27" s="188">
        <v>81.6169062271001</v>
      </c>
      <c r="F27" s="159">
        <v>2.602640755070315</v>
      </c>
      <c r="G27" s="155">
        <v>5.465663142389278</v>
      </c>
      <c r="H27" s="156">
        <v>0</v>
      </c>
      <c r="I27" s="157">
        <v>28.87633176143775</v>
      </c>
      <c r="J27" s="152">
        <v>56.916682506093835</v>
      </c>
      <c r="K27" s="153">
        <v>4.954476618375069</v>
      </c>
      <c r="L27" s="157">
        <v>4.348465363386466</v>
      </c>
      <c r="M27" s="152">
        <v>7.482299084882905</v>
      </c>
      <c r="N27" s="153">
        <v>2.1555332223300745</v>
      </c>
      <c r="O27" s="157">
        <v>7.051325529211422</v>
      </c>
      <c r="P27" s="152">
        <v>13.560047165110584</v>
      </c>
      <c r="Q27" s="153">
        <v>0.64341017371492</v>
      </c>
      <c r="R27" s="157">
        <v>13.485334090161873</v>
      </c>
      <c r="S27" s="152">
        <v>20.56047207823672</v>
      </c>
      <c r="T27" s="161">
        <v>8.508324945877327</v>
      </c>
      <c r="U27" s="151">
        <v>9.843903063142907</v>
      </c>
      <c r="V27" s="152">
        <v>9.219723328014027</v>
      </c>
      <c r="W27" s="153">
        <v>10.48811491173863</v>
      </c>
      <c r="X27" s="157">
        <v>17.25661812457193</v>
      </c>
      <c r="Y27" s="152">
        <v>19.46060240559592</v>
      </c>
      <c r="Z27" s="153">
        <v>17.113546700732645</v>
      </c>
      <c r="AA27" s="157">
        <v>28.16988992955036</v>
      </c>
      <c r="AB27" s="152">
        <v>52.8505886913478</v>
      </c>
      <c r="AC27" s="153">
        <v>6.6205749475092635</v>
      </c>
      <c r="AD27" s="157">
        <v>4.995733045598513</v>
      </c>
      <c r="AE27" s="152">
        <v>0</v>
      </c>
      <c r="AF27" s="153">
        <v>9.690301520777805</v>
      </c>
      <c r="AG27" s="157" t="s">
        <v>115</v>
      </c>
      <c r="AH27" s="103" t="s">
        <v>115</v>
      </c>
      <c r="AI27" s="153">
        <v>3.0764540151315574</v>
      </c>
      <c r="AJ27" s="157">
        <v>1.0035019337539863</v>
      </c>
      <c r="AK27" s="152">
        <v>0</v>
      </c>
      <c r="AL27" s="161">
        <v>1.28682034742984</v>
      </c>
      <c r="AN27" s="125"/>
      <c r="AO27" s="126"/>
    </row>
    <row r="28" spans="1:41" ht="17.25" customHeight="1">
      <c r="A28" s="409" t="s">
        <v>133</v>
      </c>
      <c r="B28" s="275" t="s">
        <v>53</v>
      </c>
      <c r="C28" s="142">
        <v>18</v>
      </c>
      <c r="D28" s="140">
        <v>11</v>
      </c>
      <c r="E28" s="187">
        <v>7</v>
      </c>
      <c r="F28" s="139">
        <v>0</v>
      </c>
      <c r="G28" s="140">
        <v>0</v>
      </c>
      <c r="H28" s="141">
        <v>0</v>
      </c>
      <c r="I28" s="142">
        <v>2</v>
      </c>
      <c r="J28" s="140">
        <v>0</v>
      </c>
      <c r="K28" s="141">
        <v>2</v>
      </c>
      <c r="L28" s="142">
        <v>2</v>
      </c>
      <c r="M28" s="140">
        <v>1</v>
      </c>
      <c r="N28" s="141">
        <v>1</v>
      </c>
      <c r="O28" s="142">
        <v>0</v>
      </c>
      <c r="P28" s="140">
        <v>0</v>
      </c>
      <c r="Q28" s="141">
        <v>0</v>
      </c>
      <c r="R28" s="142">
        <v>1</v>
      </c>
      <c r="S28" s="140">
        <v>1</v>
      </c>
      <c r="T28" s="143">
        <v>0</v>
      </c>
      <c r="U28" s="139">
        <v>1</v>
      </c>
      <c r="V28" s="140">
        <v>1</v>
      </c>
      <c r="W28" s="141">
        <v>0</v>
      </c>
      <c r="X28" s="142">
        <v>1</v>
      </c>
      <c r="Y28" s="140">
        <v>1</v>
      </c>
      <c r="Z28" s="141">
        <v>0</v>
      </c>
      <c r="AA28" s="142">
        <v>6</v>
      </c>
      <c r="AB28" s="140">
        <v>4</v>
      </c>
      <c r="AC28" s="141">
        <v>2</v>
      </c>
      <c r="AD28" s="142">
        <v>0</v>
      </c>
      <c r="AE28" s="140">
        <v>0</v>
      </c>
      <c r="AF28" s="141">
        <v>0</v>
      </c>
      <c r="AG28" s="142">
        <v>0</v>
      </c>
      <c r="AH28" s="79" t="s">
        <v>115</v>
      </c>
      <c r="AI28" s="141">
        <v>0</v>
      </c>
      <c r="AJ28" s="142">
        <v>1</v>
      </c>
      <c r="AK28" s="140">
        <v>1</v>
      </c>
      <c r="AL28" s="143">
        <v>0</v>
      </c>
      <c r="AN28" s="125"/>
      <c r="AO28" s="126"/>
    </row>
    <row r="29" spans="1:41" ht="17.25" customHeight="1">
      <c r="A29" s="410"/>
      <c r="B29" s="276" t="s">
        <v>54</v>
      </c>
      <c r="C29" s="94">
        <f>+C28/$AM$29*100000</f>
        <v>204.94136399863373</v>
      </c>
      <c r="D29" s="92">
        <f>+D28/$AN$29*100000</f>
        <v>251.77386129549097</v>
      </c>
      <c r="E29" s="181">
        <f>+E28/$AO$29*100000</f>
        <v>158.58631626642503</v>
      </c>
      <c r="F29" s="91">
        <f>+F28/$AM$29*100000</f>
        <v>0</v>
      </c>
      <c r="G29" s="92">
        <f>+G28/$AN$29*100000</f>
        <v>0</v>
      </c>
      <c r="H29" s="93">
        <f>+H28/$AO$29*100000</f>
        <v>0</v>
      </c>
      <c r="I29" s="94">
        <f>+I28/$AM$29*100000</f>
        <v>22.771262666514858</v>
      </c>
      <c r="J29" s="92">
        <f>+J28/$AN$29*100000</f>
        <v>0</v>
      </c>
      <c r="K29" s="93">
        <f>+K28/$AO$29*100000</f>
        <v>45.310376076121436</v>
      </c>
      <c r="L29" s="94">
        <f>+L28/$AM$29*100000</f>
        <v>22.771262666514858</v>
      </c>
      <c r="M29" s="92">
        <f>+M28/$AN$29*100000</f>
        <v>22.888532845044633</v>
      </c>
      <c r="N29" s="93">
        <f>+N28/$AO$29*100000</f>
        <v>22.655188038060718</v>
      </c>
      <c r="O29" s="94">
        <f>+O28/$AM$29*100000</f>
        <v>0</v>
      </c>
      <c r="P29" s="92">
        <f>+P28/$AN$29*100000</f>
        <v>0</v>
      </c>
      <c r="Q29" s="93">
        <f>+Q28/$AO$29*100000</f>
        <v>0</v>
      </c>
      <c r="R29" s="94">
        <f>+R28/$AM$29*100000</f>
        <v>11.385631333257429</v>
      </c>
      <c r="S29" s="92">
        <f>+S28/$AN$29*100000</f>
        <v>22.888532845044633</v>
      </c>
      <c r="T29" s="95">
        <f>+T28/$AO$29*100000</f>
        <v>0</v>
      </c>
      <c r="U29" s="91">
        <f>+U28/$AM$29*100000</f>
        <v>11.385631333257429</v>
      </c>
      <c r="V29" s="92">
        <f>+V28/$AN$29*100000</f>
        <v>22.888532845044633</v>
      </c>
      <c r="W29" s="93">
        <f>+W28/$AO$29*100000</f>
        <v>0</v>
      </c>
      <c r="X29" s="94">
        <f>+X28/$AM$29*100000</f>
        <v>11.385631333257429</v>
      </c>
      <c r="Y29" s="92">
        <f>+Y28/$AN$29*100000</f>
        <v>22.888532845044633</v>
      </c>
      <c r="Z29" s="93">
        <f>+Z28/$AO$29*100000</f>
        <v>0</v>
      </c>
      <c r="AA29" s="94">
        <f>+AA28/$AM$29*100000</f>
        <v>68.31378799954457</v>
      </c>
      <c r="AB29" s="92">
        <f>+AB28/$AN$29*100000</f>
        <v>91.55413138017853</v>
      </c>
      <c r="AC29" s="93">
        <f>+AC28/$AO$29*100000</f>
        <v>45.310376076121436</v>
      </c>
      <c r="AD29" s="94">
        <f>+AD28/$AM$29*100000</f>
        <v>0</v>
      </c>
      <c r="AE29" s="92">
        <f>+AE28/$AN$29*100000</f>
        <v>0</v>
      </c>
      <c r="AF29" s="93">
        <f>+AF28/$AO$29*100000</f>
        <v>0</v>
      </c>
      <c r="AG29" s="94">
        <f>+AG28/$AM$29*100000</f>
        <v>0</v>
      </c>
      <c r="AH29" s="92"/>
      <c r="AI29" s="93">
        <f>+AI28/$AO$29*100000</f>
        <v>0</v>
      </c>
      <c r="AJ29" s="94">
        <f>+AJ28/$AM$29*100000</f>
        <v>11.385631333257429</v>
      </c>
      <c r="AK29" s="92">
        <f>+AK28/$AN$29*100000</f>
        <v>22.888532845044633</v>
      </c>
      <c r="AL29" s="95">
        <f>+AL28/$AO$29*100000</f>
        <v>0</v>
      </c>
      <c r="AM29">
        <f>SUM(AN29:AO29)</f>
        <v>8783</v>
      </c>
      <c r="AN29" s="110">
        <f>+'人口動態1'!AA13</f>
        <v>4369</v>
      </c>
      <c r="AO29" s="111">
        <f>+'人口動態1'!AB13</f>
        <v>4414</v>
      </c>
    </row>
    <row r="30" spans="1:41" ht="17.25" customHeight="1">
      <c r="A30" s="410"/>
      <c r="B30" s="277" t="s">
        <v>142</v>
      </c>
      <c r="C30" s="157">
        <v>113.04329941841699</v>
      </c>
      <c r="D30" s="152">
        <v>173.10489060443098</v>
      </c>
      <c r="E30" s="188">
        <v>61.19911681929517</v>
      </c>
      <c r="F30" s="159">
        <v>0</v>
      </c>
      <c r="G30" s="155">
        <v>0</v>
      </c>
      <c r="H30" s="156">
        <v>0</v>
      </c>
      <c r="I30" s="157">
        <v>13.165172369734623</v>
      </c>
      <c r="J30" s="152">
        <v>0</v>
      </c>
      <c r="K30" s="153">
        <v>25.348731010146928</v>
      </c>
      <c r="L30" s="157">
        <v>11.571089264361685</v>
      </c>
      <c r="M30" s="152">
        <v>14.092452957417583</v>
      </c>
      <c r="N30" s="153">
        <v>9.203709579366253</v>
      </c>
      <c r="O30" s="157">
        <v>0</v>
      </c>
      <c r="P30" s="152">
        <v>0</v>
      </c>
      <c r="Q30" s="153">
        <v>0</v>
      </c>
      <c r="R30" s="157">
        <v>10.283988088388353</v>
      </c>
      <c r="S30" s="152">
        <v>21.972215514147003</v>
      </c>
      <c r="T30" s="161">
        <v>0</v>
      </c>
      <c r="U30" s="151">
        <v>0</v>
      </c>
      <c r="V30" s="152">
        <v>0</v>
      </c>
      <c r="W30" s="153">
        <v>0</v>
      </c>
      <c r="X30" s="157">
        <v>10.283988088388353</v>
      </c>
      <c r="Y30" s="152">
        <v>21.972215514147003</v>
      </c>
      <c r="Z30" s="153">
        <v>0</v>
      </c>
      <c r="AA30" s="157">
        <v>28.779729406340962</v>
      </c>
      <c r="AB30" s="152">
        <v>52.874787101187266</v>
      </c>
      <c r="AC30" s="153">
        <v>9.115727356268728</v>
      </c>
      <c r="AD30" s="157">
        <v>0</v>
      </c>
      <c r="AE30" s="152">
        <v>0</v>
      </c>
      <c r="AF30" s="153">
        <v>0</v>
      </c>
      <c r="AG30" s="157" t="s">
        <v>115</v>
      </c>
      <c r="AH30" s="103" t="s">
        <v>115</v>
      </c>
      <c r="AI30" s="153">
        <v>0</v>
      </c>
      <c r="AJ30" s="157">
        <v>18.589312490784103</v>
      </c>
      <c r="AK30" s="152">
        <v>36.412055394319374</v>
      </c>
      <c r="AL30" s="161">
        <v>0</v>
      </c>
      <c r="AN30" s="110"/>
      <c r="AO30" s="111"/>
    </row>
    <row r="31" spans="1:41" ht="17.25" customHeight="1">
      <c r="A31" s="410" t="s">
        <v>134</v>
      </c>
      <c r="B31" s="189" t="s">
        <v>53</v>
      </c>
      <c r="C31" s="280">
        <v>31</v>
      </c>
      <c r="D31" s="280">
        <v>22</v>
      </c>
      <c r="E31" s="295">
        <v>9</v>
      </c>
      <c r="F31" s="296">
        <v>1</v>
      </c>
      <c r="G31" s="281">
        <v>1</v>
      </c>
      <c r="H31" s="281">
        <v>0</v>
      </c>
      <c r="I31" s="280">
        <v>1</v>
      </c>
      <c r="J31" s="280">
        <v>1</v>
      </c>
      <c r="K31" s="281">
        <v>0</v>
      </c>
      <c r="L31" s="280">
        <v>2</v>
      </c>
      <c r="M31" s="280">
        <v>2</v>
      </c>
      <c r="N31" s="280">
        <v>0</v>
      </c>
      <c r="O31" s="280">
        <v>2</v>
      </c>
      <c r="P31" s="280">
        <v>1</v>
      </c>
      <c r="Q31" s="280">
        <v>1</v>
      </c>
      <c r="R31" s="280">
        <v>4</v>
      </c>
      <c r="S31" s="280">
        <v>4</v>
      </c>
      <c r="T31" s="297">
        <v>0</v>
      </c>
      <c r="U31" s="298">
        <v>2</v>
      </c>
      <c r="V31" s="281">
        <v>1</v>
      </c>
      <c r="W31" s="280">
        <v>1</v>
      </c>
      <c r="X31" s="280">
        <v>3</v>
      </c>
      <c r="Y31" s="280">
        <v>1</v>
      </c>
      <c r="Z31" s="280">
        <v>2</v>
      </c>
      <c r="AA31" s="280">
        <v>10</v>
      </c>
      <c r="AB31" s="280">
        <v>8</v>
      </c>
      <c r="AC31" s="280">
        <v>2</v>
      </c>
      <c r="AD31" s="280">
        <v>1</v>
      </c>
      <c r="AE31" s="281">
        <v>0</v>
      </c>
      <c r="AF31" s="280">
        <v>1</v>
      </c>
      <c r="AG31" s="280">
        <v>0</v>
      </c>
      <c r="AH31" s="281" t="s">
        <v>115</v>
      </c>
      <c r="AI31" s="280">
        <v>0</v>
      </c>
      <c r="AJ31" s="280">
        <v>1</v>
      </c>
      <c r="AK31" s="280">
        <v>1</v>
      </c>
      <c r="AL31" s="299">
        <v>0</v>
      </c>
      <c r="AN31" s="110"/>
      <c r="AO31" s="111"/>
    </row>
    <row r="32" spans="1:41" ht="17.25" customHeight="1">
      <c r="A32" s="410"/>
      <c r="B32" s="180" t="s">
        <v>54</v>
      </c>
      <c r="C32" s="94">
        <f>+C31/$AM$32*100000</f>
        <v>227.12286614403988</v>
      </c>
      <c r="D32" s="92">
        <f>+D31/$AN$32*100000</f>
        <v>320.3727974370176</v>
      </c>
      <c r="E32" s="181">
        <f>+E31/$AO$32*100000</f>
        <v>132.70421704511944</v>
      </c>
      <c r="F32" s="91">
        <f>+F31/$AM$32*100000</f>
        <v>7.326544069162575</v>
      </c>
      <c r="G32" s="92">
        <f>+G31/$AN$32*100000</f>
        <v>14.5623998835008</v>
      </c>
      <c r="H32" s="93">
        <f>+H31/$AO$32*100000</f>
        <v>0</v>
      </c>
      <c r="I32" s="94">
        <f>+I31/$AM$32*100000</f>
        <v>7.326544069162575</v>
      </c>
      <c r="J32" s="92">
        <f>+J31/$AN$32*100000</f>
        <v>14.5623998835008</v>
      </c>
      <c r="K32" s="93">
        <f>+K31/$AO$32*100000</f>
        <v>0</v>
      </c>
      <c r="L32" s="94">
        <f>+L31/$AM$32*100000</f>
        <v>14.65308813832515</v>
      </c>
      <c r="M32" s="92">
        <f>+M31/$AN$32*100000</f>
        <v>29.1247997670016</v>
      </c>
      <c r="N32" s="93">
        <f>+N31/$AO$32*100000</f>
        <v>0</v>
      </c>
      <c r="O32" s="94">
        <f>+O31/$AM$32*100000</f>
        <v>14.65308813832515</v>
      </c>
      <c r="P32" s="92">
        <f>+P31/$AN$32*100000</f>
        <v>14.5623998835008</v>
      </c>
      <c r="Q32" s="93">
        <f>+Q31/$AO$32*100000</f>
        <v>14.74491300501327</v>
      </c>
      <c r="R32" s="94">
        <f>+R31/$AM$32*100000</f>
        <v>29.3061762766503</v>
      </c>
      <c r="S32" s="92">
        <f>+S31/$AN$32*100000</f>
        <v>58.2495995340032</v>
      </c>
      <c r="T32" s="95">
        <f>+T31/$AO$32*100000</f>
        <v>0</v>
      </c>
      <c r="U32" s="91">
        <f>+U31/$AM$32*100000</f>
        <v>14.65308813832515</v>
      </c>
      <c r="V32" s="92">
        <f>+V31/$AN$32*100000</f>
        <v>14.5623998835008</v>
      </c>
      <c r="W32" s="93">
        <f>+W31/$AO$32*100000</f>
        <v>14.74491300501327</v>
      </c>
      <c r="X32" s="94">
        <f>+X31/$AM$32*100000</f>
        <v>21.97963220748773</v>
      </c>
      <c r="Y32" s="92">
        <f>+Y31/$AN$32*100000</f>
        <v>14.5623998835008</v>
      </c>
      <c r="Z32" s="93">
        <f>+Z31/$AO$32*100000</f>
        <v>29.48982601002654</v>
      </c>
      <c r="AA32" s="94">
        <f>+AA31/$AM$32*100000</f>
        <v>73.26544069162577</v>
      </c>
      <c r="AB32" s="92">
        <f>+AB31/$AN$32*100000</f>
        <v>116.4991990680064</v>
      </c>
      <c r="AC32" s="93">
        <f>+AC31/$AO$32*100000</f>
        <v>29.48982601002654</v>
      </c>
      <c r="AD32" s="94">
        <f>+AD31/$AM$32*100000</f>
        <v>7.326544069162575</v>
      </c>
      <c r="AE32" s="92">
        <f>+AE31/$AN$32*100000</f>
        <v>0</v>
      </c>
      <c r="AF32" s="93">
        <f>+AF31/$AO$32*100000</f>
        <v>14.74491300501327</v>
      </c>
      <c r="AG32" s="94">
        <f>+AG31/$AM$32*100000</f>
        <v>0</v>
      </c>
      <c r="AH32" s="92"/>
      <c r="AI32" s="93">
        <f>+AI31/$AO$32*100000</f>
        <v>0</v>
      </c>
      <c r="AJ32" s="94">
        <f>+AJ31/$AM$32*100000</f>
        <v>7.326544069162575</v>
      </c>
      <c r="AK32" s="92">
        <f>+AK31/$AN$32*100000</f>
        <v>14.5623998835008</v>
      </c>
      <c r="AL32" s="95">
        <f>+AL31/$AO$32*100000</f>
        <v>0</v>
      </c>
      <c r="AM32">
        <f>SUM(AN32:AO32)</f>
        <v>13649</v>
      </c>
      <c r="AN32" s="125">
        <f>+'人口動態1'!AA14</f>
        <v>6867</v>
      </c>
      <c r="AO32" s="126">
        <f>+'人口動態1'!AB14</f>
        <v>6782</v>
      </c>
    </row>
    <row r="33" spans="1:41" ht="17.25" customHeight="1" thickBot="1">
      <c r="A33" s="411"/>
      <c r="B33" s="278" t="s">
        <v>142</v>
      </c>
      <c r="C33" s="169">
        <v>121.21407222101912</v>
      </c>
      <c r="D33" s="164">
        <v>201.30596835712035</v>
      </c>
      <c r="E33" s="190">
        <v>46.169783318445575</v>
      </c>
      <c r="F33" s="171">
        <v>0</v>
      </c>
      <c r="G33" s="167">
        <v>0</v>
      </c>
      <c r="H33" s="168">
        <v>0</v>
      </c>
      <c r="I33" s="169">
        <v>10.082044223425513</v>
      </c>
      <c r="J33" s="164">
        <v>18.843820750926255</v>
      </c>
      <c r="K33" s="165">
        <v>0</v>
      </c>
      <c r="L33" s="166">
        <v>10.299280883609223</v>
      </c>
      <c r="M33" s="167">
        <v>22.360379175778565</v>
      </c>
      <c r="N33" s="168">
        <v>0</v>
      </c>
      <c r="O33" s="166">
        <v>8.277312627373691</v>
      </c>
      <c r="P33" s="167">
        <v>10.301082364812853</v>
      </c>
      <c r="Q33" s="168">
        <v>6.02510884834801</v>
      </c>
      <c r="R33" s="169">
        <v>21.054752073374516</v>
      </c>
      <c r="S33" s="164">
        <v>40.90223145244865</v>
      </c>
      <c r="T33" s="173">
        <v>0</v>
      </c>
      <c r="U33" s="163">
        <v>3.8004344371615977</v>
      </c>
      <c r="V33" s="164">
        <v>11.434640455670422</v>
      </c>
      <c r="W33" s="165">
        <v>2.278931839067182</v>
      </c>
      <c r="X33" s="166">
        <v>9.119863436374885</v>
      </c>
      <c r="Y33" s="167">
        <v>10.776429438061403</v>
      </c>
      <c r="Z33" s="168">
        <v>4.557863678134364</v>
      </c>
      <c r="AA33" s="169">
        <v>38.005066253786886</v>
      </c>
      <c r="AB33" s="164">
        <v>56.66100996446083</v>
      </c>
      <c r="AC33" s="165">
        <v>22.082336169071095</v>
      </c>
      <c r="AD33" s="166">
        <v>0</v>
      </c>
      <c r="AE33" s="167">
        <v>0</v>
      </c>
      <c r="AF33" s="168">
        <v>0</v>
      </c>
      <c r="AG33" s="166" t="s">
        <v>115</v>
      </c>
      <c r="AH33" s="300" t="s">
        <v>115</v>
      </c>
      <c r="AI33" s="168">
        <v>0</v>
      </c>
      <c r="AJ33" s="166">
        <v>4.691161258371348</v>
      </c>
      <c r="AK33" s="167">
        <v>9.862646195074234</v>
      </c>
      <c r="AL33" s="170">
        <v>0</v>
      </c>
      <c r="AN33" s="174"/>
      <c r="AO33" s="175"/>
    </row>
  </sheetData>
  <mergeCells count="25">
    <mergeCell ref="AM5:AO5"/>
    <mergeCell ref="A4:B6"/>
    <mergeCell ref="C4:E5"/>
    <mergeCell ref="F4:T4"/>
    <mergeCell ref="U4:AL4"/>
    <mergeCell ref="AA5:AC5"/>
    <mergeCell ref="AD5:AF5"/>
    <mergeCell ref="AG5:AI5"/>
    <mergeCell ref="AJ5:AL5"/>
    <mergeCell ref="O5:Q5"/>
    <mergeCell ref="R5:T5"/>
    <mergeCell ref="U5:W5"/>
    <mergeCell ref="X5:Z5"/>
    <mergeCell ref="F5:H5"/>
    <mergeCell ref="I5:K5"/>
    <mergeCell ref="L5:N5"/>
    <mergeCell ref="A31:A33"/>
    <mergeCell ref="A7:A9"/>
    <mergeCell ref="A10:A12"/>
    <mergeCell ref="A13:A15"/>
    <mergeCell ref="A16:A18"/>
    <mergeCell ref="A19:A21"/>
    <mergeCell ref="A22:A24"/>
    <mergeCell ref="A25:A27"/>
    <mergeCell ref="A28:A30"/>
  </mergeCells>
  <printOptions/>
  <pageMargins left="0.62" right="0.3" top="0.6" bottom="0.43" header="0.5118110236220472" footer="0.22"/>
  <pageSetup firstPageNumber="13" useFirstPageNumber="1" horizontalDpi="600" verticalDpi="600" orientation="landscape"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W49"/>
  <sheetViews>
    <sheetView view="pageBreakPreview" zoomScaleSheetLayoutView="100" workbookViewId="0" topLeftCell="A1">
      <selection activeCell="A1" sqref="B1"/>
    </sheetView>
  </sheetViews>
  <sheetFormatPr defaultColWidth="9.00390625" defaultRowHeight="13.5"/>
  <cols>
    <col min="1" max="3" width="1.625" style="0" customWidth="1"/>
    <col min="4" max="4" width="13.50390625" style="0" customWidth="1"/>
    <col min="5" max="9" width="13.125" style="0" customWidth="1"/>
    <col min="14" max="14" width="7.625" style="0" customWidth="1"/>
    <col min="20" max="20" width="10.625" style="0" bestFit="1" customWidth="1"/>
    <col min="21" max="21" width="9.125" style="0" bestFit="1" customWidth="1"/>
    <col min="24" max="25" width="10.125" style="0" customWidth="1"/>
    <col min="26" max="26" width="8.125" style="0" customWidth="1"/>
    <col min="28" max="69" width="7.125" style="0" customWidth="1"/>
  </cols>
  <sheetData>
    <row r="1" spans="1:18" ht="17.25">
      <c r="A1" s="191" t="s">
        <v>108</v>
      </c>
      <c r="E1" t="s">
        <v>159</v>
      </c>
      <c r="K1" t="s">
        <v>66</v>
      </c>
      <c r="R1" t="s">
        <v>123</v>
      </c>
    </row>
    <row r="2" spans="11:23" ht="13.5">
      <c r="K2" s="192"/>
      <c r="L2" s="192" t="s">
        <v>116</v>
      </c>
      <c r="M2" s="192" t="s">
        <v>117</v>
      </c>
      <c r="N2" s="192" t="s">
        <v>118</v>
      </c>
      <c r="O2" s="192" t="s">
        <v>119</v>
      </c>
      <c r="P2" s="192" t="s">
        <v>148</v>
      </c>
      <c r="R2" s="192"/>
      <c r="S2" s="192" t="s">
        <v>116</v>
      </c>
      <c r="T2" s="192" t="s">
        <v>117</v>
      </c>
      <c r="U2" s="192" t="s">
        <v>118</v>
      </c>
      <c r="V2" s="192" t="s">
        <v>119</v>
      </c>
      <c r="W2" s="192" t="s">
        <v>148</v>
      </c>
    </row>
    <row r="3" spans="11:23" ht="13.5">
      <c r="K3" s="192" t="s">
        <v>160</v>
      </c>
      <c r="L3" s="193">
        <v>1.41</v>
      </c>
      <c r="M3" s="193">
        <v>1.32</v>
      </c>
      <c r="N3" s="193">
        <v>1.44</v>
      </c>
      <c r="O3" s="193">
        <v>1.36</v>
      </c>
      <c r="P3" s="193">
        <v>1.37</v>
      </c>
      <c r="R3" s="192" t="s">
        <v>160</v>
      </c>
      <c r="S3" s="194">
        <v>3.3</v>
      </c>
      <c r="T3" s="194">
        <v>4.5</v>
      </c>
      <c r="U3" s="194">
        <v>2.5</v>
      </c>
      <c r="V3" s="194">
        <v>5.6</v>
      </c>
      <c r="W3" s="194">
        <v>4.1</v>
      </c>
    </row>
    <row r="4" spans="11:23" ht="13.5">
      <c r="K4" s="192" t="s">
        <v>6</v>
      </c>
      <c r="L4" s="193">
        <v>1.37</v>
      </c>
      <c r="M4" s="193">
        <v>1.31</v>
      </c>
      <c r="N4" s="193">
        <v>1.36</v>
      </c>
      <c r="O4" s="193">
        <v>1.37</v>
      </c>
      <c r="P4" s="193">
        <v>1.38</v>
      </c>
      <c r="R4" s="192" t="s">
        <v>6</v>
      </c>
      <c r="S4" s="194">
        <v>2.3</v>
      </c>
      <c r="T4" s="194">
        <v>2.2</v>
      </c>
      <c r="U4" s="194">
        <v>2.8</v>
      </c>
      <c r="V4" s="194">
        <v>3.8</v>
      </c>
      <c r="W4" s="194">
        <v>2.6</v>
      </c>
    </row>
    <row r="5" spans="11:18" ht="13.5">
      <c r="K5" t="s">
        <v>67</v>
      </c>
      <c r="R5" t="s">
        <v>68</v>
      </c>
    </row>
    <row r="6" spans="11:23" ht="13.5">
      <c r="K6" s="192"/>
      <c r="L6" s="192" t="s">
        <v>116</v>
      </c>
      <c r="M6" s="192" t="s">
        <v>117</v>
      </c>
      <c r="N6" s="192" t="s">
        <v>118</v>
      </c>
      <c r="O6" s="192" t="s">
        <v>119</v>
      </c>
      <c r="P6" s="192" t="s">
        <v>148</v>
      </c>
      <c r="R6" s="192"/>
      <c r="S6" s="192" t="s">
        <v>116</v>
      </c>
      <c r="T6" s="192" t="s">
        <v>117</v>
      </c>
      <c r="U6" s="192" t="s">
        <v>118</v>
      </c>
      <c r="V6" s="192" t="s">
        <v>119</v>
      </c>
      <c r="W6" s="192" t="s">
        <v>148</v>
      </c>
    </row>
    <row r="7" spans="11:23" ht="13.5">
      <c r="K7" s="192" t="s">
        <v>160</v>
      </c>
      <c r="L7" s="195">
        <v>8.37</v>
      </c>
      <c r="M7" s="195">
        <v>8.7</v>
      </c>
      <c r="N7" s="195">
        <v>9.9</v>
      </c>
      <c r="O7" s="195">
        <v>9.4</v>
      </c>
      <c r="P7" s="195">
        <v>8.7</v>
      </c>
      <c r="R7" s="192" t="s">
        <v>160</v>
      </c>
      <c r="S7" s="194">
        <v>5.4</v>
      </c>
      <c r="T7" s="194">
        <v>2.7</v>
      </c>
      <c r="U7" s="194">
        <v>5.3</v>
      </c>
      <c r="V7" s="194">
        <v>5.2</v>
      </c>
      <c r="W7" s="194">
        <v>7.7</v>
      </c>
    </row>
    <row r="8" spans="11:23" ht="13.5">
      <c r="K8" s="192" t="s">
        <v>6</v>
      </c>
      <c r="L8" s="195">
        <v>8.71</v>
      </c>
      <c r="M8" s="195">
        <v>8.6</v>
      </c>
      <c r="N8" s="195">
        <v>8.5</v>
      </c>
      <c r="O8" s="195">
        <v>8.4</v>
      </c>
      <c r="P8" s="195">
        <v>8.4</v>
      </c>
      <c r="R8" s="192" t="s">
        <v>6</v>
      </c>
      <c r="S8" s="194">
        <v>3.4</v>
      </c>
      <c r="T8" s="194">
        <v>4.9</v>
      </c>
      <c r="U8" s="194">
        <v>5.2</v>
      </c>
      <c r="V8" s="194">
        <v>4.4</v>
      </c>
      <c r="W8" s="194">
        <v>5.2</v>
      </c>
    </row>
    <row r="9" spans="11:16" ht="13.5">
      <c r="K9" s="192" t="s">
        <v>160</v>
      </c>
      <c r="L9" s="195">
        <v>10.1</v>
      </c>
      <c r="M9" s="195">
        <v>9.2</v>
      </c>
      <c r="N9" s="195">
        <v>9.5</v>
      </c>
      <c r="O9" s="195">
        <v>10</v>
      </c>
      <c r="P9" s="195">
        <v>8.2</v>
      </c>
    </row>
    <row r="10" spans="11:16" ht="13.5">
      <c r="K10" s="192" t="s">
        <v>6</v>
      </c>
      <c r="L10" s="195">
        <v>8.7</v>
      </c>
      <c r="M10" s="195">
        <v>8.2</v>
      </c>
      <c r="N10" s="195">
        <v>9.4</v>
      </c>
      <c r="O10" s="195">
        <v>9.2</v>
      </c>
      <c r="P10" s="195">
        <v>8.7</v>
      </c>
    </row>
    <row r="17" ht="14.25">
      <c r="K17" s="19" t="s">
        <v>149</v>
      </c>
    </row>
    <row r="18" spans="1:9" ht="14.25">
      <c r="A18" s="2"/>
      <c r="B18" s="2"/>
      <c r="C18" s="2"/>
      <c r="D18" s="2"/>
      <c r="E18" s="2"/>
      <c r="F18" s="2"/>
      <c r="G18" s="2"/>
      <c r="H18" s="2"/>
      <c r="I18" s="2"/>
    </row>
    <row r="19" spans="1:20" ht="15" thickBot="1">
      <c r="A19" s="2"/>
      <c r="B19" s="2"/>
      <c r="C19" s="2"/>
      <c r="I19" s="2"/>
      <c r="K19" t="s">
        <v>69</v>
      </c>
      <c r="N19" s="15" t="s">
        <v>70</v>
      </c>
      <c r="P19" s="2" t="s">
        <v>71</v>
      </c>
      <c r="Q19" s="2"/>
      <c r="R19" s="2" t="s">
        <v>70</v>
      </c>
      <c r="S19" s="2"/>
      <c r="T19" s="2"/>
    </row>
    <row r="20" spans="1:20" ht="15.75" customHeight="1">
      <c r="A20" s="2"/>
      <c r="B20" s="2"/>
      <c r="C20" s="2"/>
      <c r="I20" s="2"/>
      <c r="L20" s="196" t="s">
        <v>72</v>
      </c>
      <c r="M20" s="196" t="s">
        <v>6</v>
      </c>
      <c r="N20" s="196" t="s">
        <v>160</v>
      </c>
      <c r="P20" s="12" t="s">
        <v>72</v>
      </c>
      <c r="Q20" s="197" t="s">
        <v>73</v>
      </c>
      <c r="R20" s="198" t="s">
        <v>74</v>
      </c>
      <c r="S20" s="8" t="s">
        <v>75</v>
      </c>
      <c r="T20" s="2"/>
    </row>
    <row r="21" spans="1:20" ht="13.5" customHeight="1">
      <c r="A21" s="2"/>
      <c r="B21" s="2"/>
      <c r="C21" s="2"/>
      <c r="I21" s="2"/>
      <c r="L21" s="196" t="s">
        <v>76</v>
      </c>
      <c r="M21" s="199">
        <f>+Q30</f>
        <v>28.529350008951162</v>
      </c>
      <c r="N21" s="199">
        <f>+Q29</f>
        <v>26.852596394690742</v>
      </c>
      <c r="P21" s="419" t="s">
        <v>41</v>
      </c>
      <c r="Q21" s="200">
        <v>203.70712809972315</v>
      </c>
      <c r="R21" s="201">
        <v>80.17788756956398</v>
      </c>
      <c r="S21" s="11" t="s">
        <v>77</v>
      </c>
      <c r="T21" s="2"/>
    </row>
    <row r="22" spans="1:20" ht="13.5" customHeight="1">
      <c r="A22" s="2"/>
      <c r="B22" s="2"/>
      <c r="C22" s="2"/>
      <c r="I22" s="2"/>
      <c r="L22" s="196" t="s">
        <v>78</v>
      </c>
      <c r="M22" s="199">
        <f>+Q28</f>
        <v>49.579448235371956</v>
      </c>
      <c r="N22" s="199">
        <f>+Q27</f>
        <v>45.6413809011501</v>
      </c>
      <c r="P22" s="419"/>
      <c r="Q22" s="202">
        <v>180.59281094991383</v>
      </c>
      <c r="R22" s="203">
        <v>81.36689209853424</v>
      </c>
      <c r="S22" s="2"/>
      <c r="T22" s="2"/>
    </row>
    <row r="23" spans="1:20" ht="13.5" customHeight="1">
      <c r="A23" s="2"/>
      <c r="B23" s="2"/>
      <c r="C23" s="2"/>
      <c r="I23" s="2"/>
      <c r="L23" s="196" t="s">
        <v>44</v>
      </c>
      <c r="M23" s="199">
        <f>+Q26</f>
        <v>46.49614962485809</v>
      </c>
      <c r="N23" s="199">
        <f>+Q25</f>
        <v>42.735161449430464</v>
      </c>
      <c r="P23" s="419" t="s">
        <v>109</v>
      </c>
      <c r="Q23" s="200">
        <v>81.88687665544596</v>
      </c>
      <c r="R23" s="201">
        <v>42.71892642597004</v>
      </c>
      <c r="S23" s="8" t="s">
        <v>79</v>
      </c>
      <c r="T23" s="2"/>
    </row>
    <row r="24" spans="1:20" ht="13.5" customHeight="1">
      <c r="A24" s="2"/>
      <c r="B24" s="2"/>
      <c r="C24" s="2"/>
      <c r="I24" s="2"/>
      <c r="L24" s="196" t="s">
        <v>80</v>
      </c>
      <c r="M24" s="199">
        <f>+Q24</f>
        <v>77.22</v>
      </c>
      <c r="N24" s="199">
        <f>+Q23</f>
        <v>81.88687665544596</v>
      </c>
      <c r="P24" s="419"/>
      <c r="Q24" s="202">
        <v>77.22</v>
      </c>
      <c r="R24" s="203">
        <v>42.86</v>
      </c>
      <c r="S24" s="2"/>
      <c r="T24" s="2"/>
    </row>
    <row r="25" spans="1:20" ht="13.5" customHeight="1">
      <c r="A25" s="2"/>
      <c r="B25" s="2"/>
      <c r="C25" s="2"/>
      <c r="I25" s="2"/>
      <c r="L25" s="196" t="s">
        <v>41</v>
      </c>
      <c r="M25" s="199">
        <f>+Q22</f>
        <v>180.59281094991383</v>
      </c>
      <c r="N25" s="199">
        <f>+Q21</f>
        <v>203.70712809972315</v>
      </c>
      <c r="P25" s="419" t="s">
        <v>44</v>
      </c>
      <c r="Q25" s="200">
        <v>42.735161449430464</v>
      </c>
      <c r="R25" s="201">
        <v>30.285474655035994</v>
      </c>
      <c r="S25" s="8" t="s">
        <v>81</v>
      </c>
      <c r="T25" s="2"/>
    </row>
    <row r="26" spans="1:20" ht="13.5" customHeight="1">
      <c r="A26" s="2"/>
      <c r="B26" s="2"/>
      <c r="C26" s="2"/>
      <c r="I26" s="2"/>
      <c r="K26" s="204" t="s">
        <v>82</v>
      </c>
      <c r="L26" s="205"/>
      <c r="M26" s="205"/>
      <c r="N26" s="206" t="s">
        <v>70</v>
      </c>
      <c r="P26" s="419"/>
      <c r="Q26" s="202">
        <v>46.49614962485809</v>
      </c>
      <c r="R26" s="203">
        <v>29.1862009551471</v>
      </c>
      <c r="S26" s="207"/>
      <c r="T26" s="2"/>
    </row>
    <row r="27" spans="1:20" ht="13.5" customHeight="1">
      <c r="A27" s="2"/>
      <c r="B27" s="2"/>
      <c r="C27" s="2"/>
      <c r="I27" s="2"/>
      <c r="L27" s="196" t="s">
        <v>72</v>
      </c>
      <c r="M27" s="196" t="s">
        <v>6</v>
      </c>
      <c r="N27" s="196" t="s">
        <v>160</v>
      </c>
      <c r="P27" s="419" t="s">
        <v>83</v>
      </c>
      <c r="Q27" s="200">
        <v>45.6413809011501</v>
      </c>
      <c r="R27" s="201">
        <v>23.438041993238578</v>
      </c>
      <c r="S27" s="2"/>
      <c r="T27" s="2"/>
    </row>
    <row r="28" spans="1:20" ht="13.5" customHeight="1">
      <c r="A28" s="2"/>
      <c r="B28" s="2"/>
      <c r="C28" s="2"/>
      <c r="I28" s="2"/>
      <c r="L28" s="196" t="s">
        <v>76</v>
      </c>
      <c r="M28" s="199">
        <f>+R30</f>
        <v>10.046266112480708</v>
      </c>
      <c r="N28" s="199">
        <f>+R29</f>
        <v>9.251812046419047</v>
      </c>
      <c r="P28" s="419"/>
      <c r="Q28" s="202">
        <v>49.579448235371956</v>
      </c>
      <c r="R28" s="203">
        <v>20.20110903339556</v>
      </c>
      <c r="S28" s="2"/>
      <c r="T28" s="2"/>
    </row>
    <row r="29" spans="1:20" ht="13.5" customHeight="1">
      <c r="A29" s="2"/>
      <c r="B29" s="2"/>
      <c r="C29" s="2"/>
      <c r="I29" s="2"/>
      <c r="L29" s="196" t="s">
        <v>84</v>
      </c>
      <c r="M29" s="199">
        <f>+R28</f>
        <v>20.20110903339556</v>
      </c>
      <c r="N29" s="199">
        <f>+R27</f>
        <v>23.438041993238578</v>
      </c>
      <c r="P29" s="419" t="s">
        <v>85</v>
      </c>
      <c r="Q29" s="200">
        <v>26.852596394690742</v>
      </c>
      <c r="R29" s="201">
        <v>9.251812046419047</v>
      </c>
      <c r="S29" s="2"/>
      <c r="T29" s="2"/>
    </row>
    <row r="30" spans="1:20" ht="7.5" customHeight="1" thickBot="1">
      <c r="A30" s="2"/>
      <c r="B30" s="2"/>
      <c r="C30" s="2"/>
      <c r="I30" s="2"/>
      <c r="L30" s="196" t="s">
        <v>44</v>
      </c>
      <c r="M30" s="199">
        <f>+R26</f>
        <v>29.1862009551471</v>
      </c>
      <c r="N30" s="199">
        <f>+R25</f>
        <v>30.285474655035994</v>
      </c>
      <c r="P30" s="436"/>
      <c r="Q30" s="208">
        <v>28.529350008951162</v>
      </c>
      <c r="R30" s="209">
        <v>10.046266112480708</v>
      </c>
      <c r="S30" s="2"/>
      <c r="T30" s="2"/>
    </row>
    <row r="31" spans="1:14" ht="14.25">
      <c r="A31" s="2"/>
      <c r="B31" s="2"/>
      <c r="C31" s="2"/>
      <c r="D31" s="2"/>
      <c r="E31" s="2"/>
      <c r="F31" s="2"/>
      <c r="G31" s="2"/>
      <c r="H31" s="2"/>
      <c r="I31" s="2"/>
      <c r="L31" s="196" t="s">
        <v>86</v>
      </c>
      <c r="M31" s="199">
        <f>+R24</f>
        <v>42.86</v>
      </c>
      <c r="N31" s="199">
        <f>+R23</f>
        <v>42.71892642597004</v>
      </c>
    </row>
    <row r="32" spans="1:14" ht="14.25">
      <c r="A32" s="2"/>
      <c r="B32" s="2"/>
      <c r="C32" s="2"/>
      <c r="D32" s="19" t="str">
        <f>+K17</f>
        <v>年齢調整死亡率（平成20年）</v>
      </c>
      <c r="E32" s="2"/>
      <c r="F32" s="2"/>
      <c r="G32" s="2"/>
      <c r="H32" s="2"/>
      <c r="I32" s="2"/>
      <c r="L32" s="196" t="s">
        <v>41</v>
      </c>
      <c r="M32" s="199">
        <f>+R22</f>
        <v>81.36689209853424</v>
      </c>
      <c r="N32" s="199">
        <f>+R21</f>
        <v>80.17788756956398</v>
      </c>
    </row>
    <row r="35" spans="11:17" ht="13.5">
      <c r="K35" s="205"/>
      <c r="L35" s="205" t="s">
        <v>110</v>
      </c>
      <c r="M35" s="205"/>
      <c r="N35" s="205"/>
      <c r="O35" s="205"/>
      <c r="P35" s="205"/>
      <c r="Q35" s="205"/>
    </row>
    <row r="36" spans="11:17" ht="14.25" thickBot="1">
      <c r="K36" s="433"/>
      <c r="L36" s="433"/>
      <c r="M36" s="210" t="s">
        <v>87</v>
      </c>
      <c r="N36" s="210" t="s">
        <v>120</v>
      </c>
      <c r="O36" s="210" t="s">
        <v>121</v>
      </c>
      <c r="P36" s="210" t="s">
        <v>122</v>
      </c>
      <c r="Q36" s="196" t="s">
        <v>150</v>
      </c>
    </row>
    <row r="37" spans="11:17" ht="13.5">
      <c r="K37" s="433" t="s">
        <v>111</v>
      </c>
      <c r="L37" s="434"/>
      <c r="M37" s="211">
        <v>188</v>
      </c>
      <c r="N37" s="212">
        <v>191.2</v>
      </c>
      <c r="O37" s="212">
        <v>159</v>
      </c>
      <c r="P37" s="213">
        <v>165.2</v>
      </c>
      <c r="Q37" s="214">
        <f>+N25</f>
        <v>203.70712809972315</v>
      </c>
    </row>
    <row r="38" spans="11:17" ht="13.5">
      <c r="K38" s="433" t="s">
        <v>112</v>
      </c>
      <c r="L38" s="434"/>
      <c r="M38" s="215">
        <v>77.2</v>
      </c>
      <c r="N38" s="216">
        <v>78.2</v>
      </c>
      <c r="O38" s="216">
        <v>78</v>
      </c>
      <c r="P38" s="217">
        <v>71.6</v>
      </c>
      <c r="Q38" s="214">
        <f>+N24</f>
        <v>81.88687665544596</v>
      </c>
    </row>
    <row r="39" spans="11:17" ht="13.5">
      <c r="K39" s="433" t="s">
        <v>113</v>
      </c>
      <c r="L39" s="434"/>
      <c r="M39" s="215">
        <v>65.3</v>
      </c>
      <c r="N39" s="216">
        <v>78.7</v>
      </c>
      <c r="O39" s="216">
        <v>55</v>
      </c>
      <c r="P39" s="217">
        <v>62.01</v>
      </c>
      <c r="Q39" s="214">
        <f>+N23</f>
        <v>42.735161449430464</v>
      </c>
    </row>
    <row r="40" spans="11:17" ht="13.5">
      <c r="K40" s="433" t="s">
        <v>88</v>
      </c>
      <c r="L40" s="434"/>
      <c r="M40" s="215">
        <v>47</v>
      </c>
      <c r="N40" s="216">
        <v>54.3</v>
      </c>
      <c r="O40" s="216">
        <v>53</v>
      </c>
      <c r="P40" s="217">
        <v>57.15</v>
      </c>
      <c r="Q40" s="214">
        <f>+N22</f>
        <v>45.6413809011501</v>
      </c>
    </row>
    <row r="41" spans="11:17" ht="14.25" thickBot="1">
      <c r="K41" s="433" t="s">
        <v>51</v>
      </c>
      <c r="L41" s="434"/>
      <c r="M41" s="218">
        <v>27.6</v>
      </c>
      <c r="N41" s="219">
        <v>22.8</v>
      </c>
      <c r="O41" s="219">
        <v>25</v>
      </c>
      <c r="P41" s="220">
        <v>24.8</v>
      </c>
      <c r="Q41" s="214">
        <f>+N21</f>
        <v>26.852596394690742</v>
      </c>
    </row>
    <row r="42" spans="11:17" ht="13.5">
      <c r="K42" s="435"/>
      <c r="L42" s="435"/>
      <c r="M42" s="221"/>
      <c r="N42" s="221"/>
      <c r="O42" s="221"/>
      <c r="P42" s="221"/>
      <c r="Q42" s="222"/>
    </row>
    <row r="43" spans="4:17" ht="13.5">
      <c r="D43" s="223" t="s">
        <v>89</v>
      </c>
      <c r="K43" s="205"/>
      <c r="L43" s="224" t="s">
        <v>114</v>
      </c>
      <c r="M43" s="205"/>
      <c r="N43" s="205"/>
      <c r="O43" s="205"/>
      <c r="P43" s="205"/>
      <c r="Q43" s="205"/>
    </row>
    <row r="44" spans="11:17" ht="14.25" thickBot="1">
      <c r="K44" s="433"/>
      <c r="L44" s="433"/>
      <c r="M44" s="210" t="s">
        <v>87</v>
      </c>
      <c r="N44" s="210" t="s">
        <v>120</v>
      </c>
      <c r="O44" s="210" t="s">
        <v>121</v>
      </c>
      <c r="P44" s="210" t="s">
        <v>122</v>
      </c>
      <c r="Q44" s="196" t="s">
        <v>151</v>
      </c>
    </row>
    <row r="45" spans="11:17" ht="13.5">
      <c r="K45" s="433" t="s">
        <v>111</v>
      </c>
      <c r="L45" s="434"/>
      <c r="M45" s="211">
        <v>78.5</v>
      </c>
      <c r="N45" s="212">
        <v>79.9</v>
      </c>
      <c r="O45" s="212">
        <v>80</v>
      </c>
      <c r="P45" s="213">
        <v>95.3</v>
      </c>
      <c r="Q45" s="214">
        <f>+N32</f>
        <v>80.17788756956398</v>
      </c>
    </row>
    <row r="46" spans="11:17" ht="13.5">
      <c r="K46" s="433" t="s">
        <v>112</v>
      </c>
      <c r="L46" s="434"/>
      <c r="M46" s="215">
        <v>39.3</v>
      </c>
      <c r="N46" s="216">
        <v>52.3</v>
      </c>
      <c r="O46" s="216">
        <v>47</v>
      </c>
      <c r="P46" s="217">
        <v>38.07</v>
      </c>
      <c r="Q46" s="214">
        <f>+N31</f>
        <v>42.71892642597004</v>
      </c>
    </row>
    <row r="47" spans="11:17" ht="13.5">
      <c r="K47" s="433" t="s">
        <v>113</v>
      </c>
      <c r="L47" s="434"/>
      <c r="M47" s="215">
        <v>43.6</v>
      </c>
      <c r="N47" s="216">
        <v>39.9</v>
      </c>
      <c r="O47" s="216">
        <v>34</v>
      </c>
      <c r="P47" s="217">
        <v>38.17</v>
      </c>
      <c r="Q47" s="214">
        <f>+N30</f>
        <v>30.285474655035994</v>
      </c>
    </row>
    <row r="48" spans="11:17" ht="13.5">
      <c r="K48" s="433" t="s">
        <v>88</v>
      </c>
      <c r="L48" s="434"/>
      <c r="M48" s="215">
        <v>17.8</v>
      </c>
      <c r="N48" s="216">
        <v>22.6</v>
      </c>
      <c r="O48" s="216">
        <v>19</v>
      </c>
      <c r="P48" s="217">
        <v>20.7</v>
      </c>
      <c r="Q48" s="214">
        <f>+N29</f>
        <v>23.438041993238578</v>
      </c>
    </row>
    <row r="49" spans="11:17" ht="14.25" thickBot="1">
      <c r="K49" s="433" t="s">
        <v>51</v>
      </c>
      <c r="L49" s="434"/>
      <c r="M49" s="218">
        <v>12.6</v>
      </c>
      <c r="N49" s="219">
        <v>15.6</v>
      </c>
      <c r="O49" s="219">
        <v>16</v>
      </c>
      <c r="P49" s="220">
        <v>10.89</v>
      </c>
      <c r="Q49" s="214">
        <f>+N28</f>
        <v>9.251812046419047</v>
      </c>
    </row>
  </sheetData>
  <mergeCells count="18">
    <mergeCell ref="P21:P22"/>
    <mergeCell ref="P23:P24"/>
    <mergeCell ref="P25:P26"/>
    <mergeCell ref="K41:L41"/>
    <mergeCell ref="P27:P28"/>
    <mergeCell ref="P29:P30"/>
    <mergeCell ref="K36:L36"/>
    <mergeCell ref="K37:L37"/>
    <mergeCell ref="K38:L38"/>
    <mergeCell ref="K39:L39"/>
    <mergeCell ref="K40:L40"/>
    <mergeCell ref="K47:L47"/>
    <mergeCell ref="K48:L48"/>
    <mergeCell ref="K49:L49"/>
    <mergeCell ref="K42:L42"/>
    <mergeCell ref="K44:L44"/>
    <mergeCell ref="K45:L45"/>
    <mergeCell ref="K46:L46"/>
  </mergeCells>
  <printOptions/>
  <pageMargins left="0.7874015748031497" right="0.7874015748031497" top="0.984251968503937" bottom="0.984251968503937" header="0.5118110236220472" footer="0.5118110236220472"/>
  <pageSetup firstPageNumber="15" useFirstPageNumber="1" horizontalDpi="600" verticalDpi="600" orientation="portrait" paperSize="9" r:id="rId2"/>
  <headerFooter alignWithMargins="0">
    <oddFooter>&amp;C-&amp;P -</oddFooter>
  </headerFooter>
  <rowBreaks count="1" manualBreakCount="1">
    <brk id="5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dc:creator>
  <cp:keywords/>
  <dc:description/>
  <cp:lastModifiedBy>三重県</cp:lastModifiedBy>
  <cp:lastPrinted>2011-12-28T01:30:11Z</cp:lastPrinted>
  <dcterms:created xsi:type="dcterms:W3CDTF">2002-07-11T05:16:57Z</dcterms:created>
  <dcterms:modified xsi:type="dcterms:W3CDTF">2011-12-28T01:34:19Z</dcterms:modified>
  <cp:category/>
  <cp:version/>
  <cp:contentType/>
  <cp:contentStatus/>
</cp:coreProperties>
</file>