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" yWindow="65500" windowWidth="7932" windowHeight="9012" tabRatio="601" activeTab="0"/>
  </bookViews>
  <sheets>
    <sheet name="概況" sheetId="1" r:id="rId1"/>
    <sheet name="概要" sheetId="2" r:id="rId2"/>
    <sheet name="状況" sheetId="3" r:id="rId3"/>
    <sheet name="人口推移" sheetId="4" r:id="rId4"/>
    <sheet name="人口構成" sheetId="5" r:id="rId5"/>
  </sheets>
  <definedNames>
    <definedName name="_xlnm.Print_Area" localSheetId="0">'概況'!$A$1:$M$164</definedName>
    <definedName name="_xlnm.Print_Area" localSheetId="1">'概要'!$A$1:$L$47</definedName>
    <definedName name="_xlnm.Print_Area" localSheetId="2">'状況'!$A$1:$N$27</definedName>
    <definedName name="_xlnm.Print_Area" localSheetId="4">'人口構成'!$A$1:$M$38</definedName>
    <definedName name="_xlnm.Print_Area" localSheetId="3">'人口推移'!$A$1:$I$38</definedName>
  </definedNames>
  <calcPr fullCalcOnLoad="1"/>
</workbook>
</file>

<file path=xl/sharedStrings.xml><?xml version="1.0" encoding="utf-8"?>
<sst xmlns="http://schemas.openxmlformats.org/spreadsheetml/2006/main" count="385" uniqueCount="248">
  <si>
    <t>（１）　管内略図</t>
  </si>
  <si>
    <t>ア　位置図　</t>
  </si>
  <si>
    <t>イ　詳細位置図</t>
  </si>
  <si>
    <t>ウ　交通</t>
  </si>
  <si>
    <t>自動車：</t>
  </si>
  <si>
    <t>エ　名称、住所</t>
  </si>
  <si>
    <t>三重県桑名市中央町５－７１</t>
  </si>
  <si>
    <t>代表電話</t>
  </si>
  <si>
    <t>オ　健康診断・相談等日程</t>
  </si>
  <si>
    <t>１）健康相談</t>
  </si>
  <si>
    <t>項目</t>
  </si>
  <si>
    <t>受付時間</t>
  </si>
  <si>
    <t>備考</t>
  </si>
  <si>
    <t>火曜日</t>
  </si>
  <si>
    <t>骨髄バンク登録受付</t>
  </si>
  <si>
    <t>毎週火曜</t>
  </si>
  <si>
    <t>水曜日</t>
  </si>
  <si>
    <t>こころの健康相談</t>
  </si>
  <si>
    <t>奇数月　　９：３０～
偶数月　１３：３０～</t>
  </si>
  <si>
    <t>木曜日</t>
  </si>
  <si>
    <t>感染症健康診断（結核）</t>
  </si>
  <si>
    <t>第１・３木曜（予約制）</t>
  </si>
  <si>
    <t>◇国道1号線　南警察署前交差点　すぐ</t>
  </si>
  <si>
    <t>三重県四日市市新正4丁目21番5号</t>
  </si>
  <si>
    <t>所長</t>
  </si>
  <si>
    <t>《福祉課　8名》</t>
  </si>
  <si>
    <t>課長</t>
  </si>
  <si>
    <t>板谷　俊夫</t>
  </si>
  <si>
    <t>長坂　裕二</t>
  </si>
  <si>
    <t>川北　博道</t>
  </si>
  <si>
    <t>坂倉　　浩</t>
  </si>
  <si>
    <t>三谷　賢二</t>
  </si>
  <si>
    <t>《地域保健課　９名》</t>
  </si>
  <si>
    <t>谷出　早由美</t>
  </si>
  <si>
    <t>職種別職員数</t>
  </si>
  <si>
    <t>一般事務等</t>
  </si>
  <si>
    <t>名</t>
  </si>
  <si>
    <t>合計</t>
  </si>
  <si>
    <t>•理容、美容、クリーニング（免許申請・調理師免許含む）</t>
  </si>
  <si>
    <t>•大規模食品販売業・大量調理施設・製造業監視指導</t>
  </si>
  <si>
    <t>（5）　管内の状況</t>
  </si>
  <si>
    <t>ア　市町の面積・世帯数及び人口の状況</t>
  </si>
  <si>
    <t>世帯数</t>
  </si>
  <si>
    <t>総人口</t>
  </si>
  <si>
    <t>計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</si>
  <si>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</si>
  <si>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</si>
  <si>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</si>
  <si>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</si>
  <si>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</si>
  <si>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</si>
  <si>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</si>
  <si>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三重県</t>
  </si>
  <si>
    <t>イ　管内市町の状況</t>
  </si>
  <si>
    <t>（各年10月1日現在人口）</t>
  </si>
  <si>
    <t>平成2年</t>
  </si>
  <si>
    <t>平成7年</t>
  </si>
  <si>
    <t>平成12年</t>
  </si>
  <si>
    <t>平成17年</t>
  </si>
  <si>
    <t>３区分別割合の推移</t>
  </si>
  <si>
    <t>単位：人</t>
  </si>
  <si>
    <t>1990年</t>
  </si>
  <si>
    <t>1995年</t>
  </si>
  <si>
    <t>2000年</t>
  </si>
  <si>
    <t>2005年</t>
  </si>
  <si>
    <t>昭和60年</t>
  </si>
  <si>
    <t>平成２年</t>
  </si>
  <si>
    <t>平成７年</t>
  </si>
  <si>
    <t>（1985年）</t>
  </si>
  <si>
    <t>（1990年）</t>
  </si>
  <si>
    <t>（1995年）</t>
  </si>
  <si>
    <t>（2000年）</t>
  </si>
  <si>
    <t>0～14歳</t>
  </si>
  <si>
    <t>15～64歳</t>
  </si>
  <si>
    <t>65歳以上</t>
  </si>
  <si>
    <t>桑名市及びいなべ市の平成12年以前については、合併があったものとして計算しています。</t>
  </si>
  <si>
    <t>昭和55年　</t>
  </si>
  <si>
    <t>【管内の人口ピラミッド】</t>
  </si>
  <si>
    <t>桑名管内</t>
  </si>
  <si>
    <t>年齢（歳）</t>
  </si>
  <si>
    <t>男</t>
  </si>
  <si>
    <t>女</t>
  </si>
  <si>
    <t>総数</t>
  </si>
  <si>
    <t>年齢(歳）</t>
  </si>
  <si>
    <t>0 ～ 4</t>
  </si>
  <si>
    <t>総    数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</si>
  <si>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</si>
  <si>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</si>
  <si>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</si>
  <si>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</si>
  <si>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</si>
  <si>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</si>
  <si>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</si>
  <si>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</si>
  <si>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</si>
  <si>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</si>
  <si>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</si>
  <si>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</si>
  <si>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</si>
  <si>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</si>
  <si>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</si>
  <si>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</si>
  <si>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</si>
  <si>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</si>
  <si>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95歳以上</t>
  </si>
  <si>
    <t>年齢不詳</t>
  </si>
  <si>
    <t>(再掲)</t>
  </si>
  <si>
    <t>15歳未満</t>
  </si>
  <si>
    <t>女</t>
  </si>
  <si>
    <t>男</t>
  </si>
  <si>
    <t>割合(％)</t>
  </si>
  <si>
    <t>平均年齢</t>
  </si>
  <si>
    <t>市町村名</t>
  </si>
  <si>
    <t>年少人口(0～14歳)</t>
  </si>
  <si>
    <t>生産年齢人口(15～64歳)</t>
  </si>
  <si>
    <t>老年人口(65歳以上)</t>
  </si>
  <si>
    <t>0～5歳</t>
  </si>
  <si>
    <t>6～11歳</t>
  </si>
  <si>
    <t>12～14歳</t>
  </si>
  <si>
    <t>15～17歳</t>
  </si>
  <si>
    <t>管内</t>
  </si>
  <si>
    <t>三重県</t>
  </si>
  <si>
    <t>年齢区分別割合</t>
  </si>
  <si>
    <t>年齢構成指数</t>
  </si>
  <si>
    <t>年少人口（0～14歳）</t>
  </si>
  <si>
    <t>生産年齢人口（15～64歳）</t>
  </si>
  <si>
    <t>老年人口（65歳以上）</t>
  </si>
  <si>
    <t>年少人口指数</t>
  </si>
  <si>
    <t>老年人口指数</t>
  </si>
  <si>
    <t>従属人口指数</t>
  </si>
  <si>
    <t>老年化指数</t>
  </si>
  <si>
    <t>年少人口指数＝</t>
  </si>
  <si>
    <t>老年人口指数＝</t>
  </si>
  <si>
    <t>従属人口指数＝</t>
  </si>
  <si>
    <t>年少人口+老年人口</t>
  </si>
  <si>
    <t>老年化指数＝</t>
  </si>
  <si>
    <t>老年人口</t>
  </si>
  <si>
    <t>JR･近鉄:</t>
  </si>
  <si>
    <t>「桑名駅」から徒歩１５分</t>
  </si>
  <si>
    <t>◇東名阪自動車道「桑名IC」桑名市方面へ（国道１号を右折）約１５分　</t>
  </si>
  <si>
    <t>◇国道１号線　（名古屋方面から）市役所前交差点５０ｍ先左折</t>
  </si>
  <si>
    <t>　（四日市方面から）浅川交差点右折すぐ左折</t>
  </si>
  <si>
    <t>◇国道２３号線　地蔵交差点から　約５分</t>
  </si>
  <si>
    <t>〒　５１１－８５６７</t>
  </si>
  <si>
    <t>0594-24-3621</t>
  </si>
  <si>
    <t>Fax</t>
  </si>
  <si>
    <t>0594-24-3692</t>
  </si>
  <si>
    <t>９：３０～１１：００</t>
  </si>
  <si>
    <r>
      <t>毎週火曜</t>
    </r>
    <r>
      <rPr>
        <sz val="8"/>
        <rFont val="ＭＳ 明朝"/>
        <family val="1"/>
      </rPr>
      <t>（予約制）</t>
    </r>
  </si>
  <si>
    <t>１３：００～１４：３０</t>
  </si>
  <si>
    <t>１４：３０～１５：００</t>
  </si>
  <si>
    <t>近鉄:</t>
  </si>
  <si>
    <t>名古屋線「新正駅」徒歩５分</t>
  </si>
  <si>
    <t>〒　５１０－８５１１</t>
  </si>
  <si>
    <t>059-352-0586</t>
  </si>
  <si>
    <t>059-352-0598</t>
  </si>
  <si>
    <t>TEL 059-352-0586</t>
  </si>
  <si>
    <t>TEL 0594-24-3621</t>
  </si>
  <si>
    <t>•高齢者福祉　　•介護保険</t>
  </si>
  <si>
    <t>•身体・知的障がい者福祉</t>
  </si>
  <si>
    <t>•障がい者自立支援制度</t>
  </si>
  <si>
    <t>•保育所等児童福祉       •福祉行政報告例</t>
  </si>
  <si>
    <t>TEL 059-352-0580</t>
  </si>
  <si>
    <t>•民生委員組織活動支援   •特別障害者手当等</t>
  </si>
  <si>
    <t>•ユニバーサルデザイン   •女性相談、ひとり親家庭相談</t>
  </si>
  <si>
    <t>TEL 059-352-0235</t>
  </si>
  <si>
    <t>•生活保護</t>
  </si>
  <si>
    <t>保健衛生室</t>
  </si>
  <si>
    <t>TEL 0594-24-3621</t>
  </si>
  <si>
    <t>TEL 0594-24-3621</t>
  </si>
  <si>
    <t>TEL 0594-24-3625</t>
  </si>
  <si>
    <t>•感染症（発生動向調査）対策</t>
  </si>
  <si>
    <t>•結核医療・予防　•エイズ相談・検査</t>
  </si>
  <si>
    <t>•保健栄養対策　　・歯科保健</t>
  </si>
  <si>
    <t>TEL 0594-24-3620</t>
  </si>
  <si>
    <t>•難病、特定疾患対策</t>
  </si>
  <si>
    <t>医師</t>
  </si>
  <si>
    <t>獣医師</t>
  </si>
  <si>
    <t>薬剤師</t>
  </si>
  <si>
    <t>•特定不妊治療費助成事業</t>
  </si>
  <si>
    <t>保健師</t>
  </si>
  <si>
    <t>佐藤 和彦</t>
  </si>
  <si>
    <t>診療放射線技師</t>
  </si>
  <si>
    <t>TEL 0594-24-3623</t>
  </si>
  <si>
    <t>管理栄養士</t>
  </si>
  <si>
    <t>•食品衛生　•動物愛護推進</t>
  </si>
  <si>
    <t>•医薬品、毒劇物　•墓地及び火葬場</t>
  </si>
  <si>
    <t>•旅館、公衆浴場、興行場　　•献血、骨髄バンク登録推進</t>
  </si>
  <si>
    <t>•食品表示　　</t>
  </si>
  <si>
    <t>種 別</t>
  </si>
  <si>
    <t>平成22年国勢調査</t>
  </si>
  <si>
    <t>世帯数の伸び率</t>
  </si>
  <si>
    <t>人口の伸び率</t>
  </si>
  <si>
    <t>市町</t>
  </si>
  <si>
    <t>面積
（k㎡ ）</t>
  </si>
  <si>
    <r>
      <t xml:space="preserve">人口密度
</t>
    </r>
    <r>
      <rPr>
        <sz val="8"/>
        <rFont val="ＭＳ 明朝"/>
        <family val="1"/>
      </rPr>
      <t>（人/km2）</t>
    </r>
  </si>
  <si>
    <t>平成15年12月1日　
北勢町、員弁町、大安町、藤原町が合併し、いなべ市となる。
平成16年12月6日　
桑名市、多度町、長島町が合併し、桑名市となる。
平成20年4月1日
菰野町、朝日町、川越町が管内となる。</t>
  </si>
  <si>
    <t>（ウ）　管内人口の推移</t>
  </si>
  <si>
    <t>（エ）　管内市町の人口構成</t>
  </si>
  <si>
    <r>
      <t>年齢区分別人口</t>
    </r>
    <r>
      <rPr>
        <sz val="6"/>
        <rFont val="ＭＳ 明朝"/>
        <family val="1"/>
      </rPr>
      <t>（年齢不詳を除く）</t>
    </r>
  </si>
  <si>
    <t>少年人口（18歳未満人口）</t>
  </si>
  <si>
    <t>×100</t>
  </si>
  <si>
    <t>生産年齢人口</t>
  </si>
  <si>
    <t>年少人口</t>
  </si>
  <si>
    <t>平成22年</t>
  </si>
  <si>
    <t>2010年</t>
  </si>
  <si>
    <t>平成17年</t>
  </si>
  <si>
    <t>（2005年）</t>
  </si>
  <si>
    <t>（2010年）</t>
  </si>
  <si>
    <t>平成24年10月1日現在</t>
  </si>
  <si>
    <t>平成24年</t>
  </si>
  <si>
    <t>2012年</t>
  </si>
  <si>
    <t>資料：三重県戦略企画部統計課</t>
  </si>
  <si>
    <t>平成24年</t>
  </si>
  <si>
    <t>（2012年）</t>
  </si>
  <si>
    <t>資料 戦略企画部統計課「三重県年齢別人口調査結果」</t>
  </si>
  <si>
    <t>三重県桑名保健所（桑名庁舎内）</t>
  </si>
  <si>
    <t>北勢福祉事務所（四日市庁舎）</t>
  </si>
  <si>
    <t>（4）　桑名保健所・北勢福祉事務所の概要（平成25年度体制）</t>
  </si>
  <si>
    <t>副所長兼保健衛生室長</t>
  </si>
  <si>
    <t>《総務企画課　７名》</t>
  </si>
  <si>
    <t>•こころの健康づくり 　　</t>
  </si>
  <si>
    <t>•病院・診療所開設許可（届け）　 •医療監視業務</t>
  </si>
  <si>
    <t>•ヘルシーピープルみえ・21</t>
  </si>
  <si>
    <t>•原子爆弾被害者対策</t>
  </si>
  <si>
    <t>•医療従事者の免許申請</t>
  </si>
  <si>
    <t>•災害医療　•衛生統計　•保健医療計画</t>
  </si>
  <si>
    <t>•医療・保健関係の研修</t>
  </si>
  <si>
    <t>《健康増進課　７名》</t>
  </si>
  <si>
    <t>板羽 聖治</t>
  </si>
  <si>
    <t>《衛生指導課　１０名》</t>
  </si>
  <si>
    <t>市川　茂</t>
  </si>
  <si>
    <t>《生活保護課　6名》</t>
  </si>
  <si>
    <t>臨床検査技師</t>
  </si>
  <si>
    <r>
      <t>●桑名保健所</t>
    </r>
    <r>
      <rPr>
        <b/>
        <i/>
        <sz val="12"/>
        <rFont val="ＭＳ 明朝"/>
        <family val="1"/>
      </rPr>
      <t>　組織及び所掌事務</t>
    </r>
  </si>
  <si>
    <r>
      <rPr>
        <b/>
        <i/>
        <sz val="14"/>
        <rFont val="ＭＳ 明朝"/>
        <family val="1"/>
      </rPr>
      <t>●北勢福祉事務所</t>
    </r>
    <r>
      <rPr>
        <b/>
        <i/>
        <sz val="12"/>
        <rFont val="ＭＳ 明朝"/>
        <family val="1"/>
      </rPr>
      <t>　組織及び所掌事務</t>
    </r>
  </si>
  <si>
    <t>１　管内概況　　</t>
  </si>
  <si>
    <t>（２）桑名保健所（桑名庁舎）　</t>
  </si>
  <si>
    <t>平成23年4月1日現在</t>
  </si>
  <si>
    <r>
      <t xml:space="preserve">特定感染症（エイズ含む）
</t>
    </r>
    <r>
      <rPr>
        <sz val="8"/>
        <rFont val="ＭＳ 明朝"/>
        <family val="1"/>
      </rPr>
      <t>相談・検査</t>
    </r>
  </si>
  <si>
    <r>
      <t>第４水曜</t>
    </r>
    <r>
      <rPr>
        <sz val="8"/>
        <rFont val="ＭＳ 明朝"/>
        <family val="1"/>
      </rPr>
      <t>（予約制）</t>
    </r>
  </si>
  <si>
    <t>（３）北勢福祉事務所（四日市庁舎）</t>
  </si>
  <si>
    <t>資料：三重県戦略企画部統計課</t>
  </si>
  <si>
    <t>　　　　　　　資料：三重県戦略企画部統計課</t>
  </si>
  <si>
    <r>
      <t>平成2</t>
    </r>
    <r>
      <rPr>
        <sz val="11"/>
        <rFont val="ＭＳ Ｐゴシック"/>
        <family val="3"/>
      </rPr>
      <t>4年</t>
    </r>
  </si>
  <si>
    <t>（平成24年10月1日現在）</t>
  </si>
  <si>
    <t>•母子保健</t>
  </si>
  <si>
    <t>•精神保健福祉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</si>
</sst>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 "/>
    <numFmt numFmtId="178" formatCode="0.0%"/>
    <numFmt numFmtId="179" formatCode="#,##0_ "/>
    <numFmt numFmtId="180" formatCode="0_);[Red]\(0\)"/>
    <numFmt numFmtId="181" formatCode="#,##0_);[Red]\(#,##0\)"/>
    <numFmt numFmtId="182" formatCode="#,##0;[Red]#,##0"/>
    <numFmt numFmtId="183" formatCode="#,##0.0;[Red]#,##0.0"/>
    <numFmt numFmtId="184" formatCode="#,##0.00_);[Red]\(#,##0.00\)"/>
    <numFmt numFmtId="185" formatCode="#,##0.0_);[Red]\(#,##0.0\)"/>
    <numFmt numFmtId="186" formatCode="#,##0.0_ "/>
    <numFmt numFmtId="187" formatCode="#,"/>
    <numFmt numFmtId="188" formatCode="0_ "/>
    <numFmt numFmtId="189" formatCode="0;&quot;△ &quot;0"/>
    <numFmt numFmtId="190" formatCode="#,##0;&quot;△ &quot;#,##0"/>
    <numFmt numFmtId="191" formatCode="&quot;[&quot;##.#&quot;]&quot;"/>
    <numFmt numFmtId="192" formatCode="#,##0.0;&quot;△ &quot;#,##0.0"/>
    <numFmt numFmtId="193" formatCode="&quot;[&quot;##0.0&quot;]&quot;"/>
    <numFmt numFmtId="194" formatCode="#,##0.000_);[Red]\(#,##0.000\)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#,##0.00;&quot;△ &quot;#,##0.00"/>
    <numFmt numFmtId="204" formatCode="0.0;[Red]0.0"/>
    <numFmt numFmtId="205" formatCode="#,##0.0;\-#,##0.0"/>
    <numFmt numFmtId="206" formatCode="#,##0_ ;[Red]\-#,##0\ "/>
    <numFmt numFmtId="207" formatCode="##0.0"/>
    <numFmt numFmtId="208" formatCode="#,###"/>
    <numFmt numFmtId="209" formatCode="0.00_ "/>
    <numFmt numFmtId="210" formatCode="&quot;[&quot;##0&quot;]&quot;"/>
    <numFmt numFmtId="211" formatCode="&quot;[&quot;#,##0&quot;]&quot;"/>
    <numFmt numFmtId="212" formatCode="&quot;[&quot;##0.00&quot;]&quot;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\ "/>
    <numFmt numFmtId="221" formatCode="0.0_);[Red]\(0.0\)"/>
    <numFmt numFmtId="222" formatCode="0.00_);[Red]\(0.00\)"/>
    <numFmt numFmtId="223" formatCode="&quot;¥&quot;#,##0.0;&quot;¥&quot;\-#,##0.0"/>
    <numFmt numFmtId="224" formatCode="[$€-2]\ #,##0.00_);[Red]\([$€-2]\ #,##0.00\)"/>
    <numFmt numFmtId="225" formatCode="0.000_ "/>
    <numFmt numFmtId="226" formatCode="0.0;&quot;△ &quot;0.0"/>
    <numFmt numFmtId="227" formatCode="#\ ###\ ##0\ ;@"/>
    <numFmt numFmtId="228" formatCode="#,##0_);\(#,##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b/>
      <i/>
      <sz val="12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.05"/>
      <color indexed="8"/>
      <name val="ＭＳ Ｐゴシック"/>
      <family val="3"/>
    </font>
    <font>
      <sz val="4.75"/>
      <color indexed="8"/>
      <name val="ＭＳ Ｐ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b/>
      <sz val="8.5"/>
      <color indexed="10"/>
      <name val="ＭＳ ゴシック"/>
      <family val="3"/>
    </font>
    <font>
      <sz val="4.25"/>
      <color indexed="8"/>
      <name val="ＭＳ Ｐゴシック"/>
      <family val="3"/>
    </font>
    <font>
      <sz val="5.5"/>
      <color indexed="8"/>
      <name val="ＭＳ Ｐゴシック"/>
      <family val="3"/>
    </font>
    <font>
      <sz val="5.75"/>
      <color indexed="8"/>
      <name val="ＭＳ ゴシック"/>
      <family val="3"/>
    </font>
    <font>
      <b/>
      <sz val="9"/>
      <color indexed="10"/>
      <name val="ＭＳ ゴシック"/>
      <family val="3"/>
    </font>
    <font>
      <b/>
      <sz val="11"/>
      <name val="ＭＳ Ｐゴシック"/>
      <family val="3"/>
    </font>
    <font>
      <b/>
      <i/>
      <sz val="14"/>
      <name val="ＭＳ 明朝"/>
      <family val="1"/>
    </font>
    <font>
      <sz val="14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63"/>
      <name val="ＭＳ Ｐゴシック"/>
      <family val="3"/>
    </font>
    <font>
      <sz val="9.5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 style="thin"/>
      <top style="dashed"/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medium"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medium"/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/>
      <bottom style="thin"/>
    </border>
    <border>
      <left style="medium"/>
      <right style="thin">
        <color indexed="8"/>
      </right>
      <top style="dashed"/>
      <bottom style="dashed"/>
    </border>
    <border>
      <left style="medium"/>
      <right style="thin">
        <color indexed="8"/>
      </right>
      <top style="dashed"/>
      <bottom style="dotted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/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 style="medium"/>
      <top style="dashed"/>
      <bottom style="dashed"/>
    </border>
    <border>
      <left style="thin">
        <color indexed="8"/>
      </left>
      <right style="medium"/>
      <top style="dotted"/>
      <bottom style="dotted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>
        <color indexed="63"/>
      </right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tted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58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0" xfId="0" applyFont="1" applyAlignment="1">
      <alignment horizontal="justify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181" fontId="13" fillId="0" borderId="13" xfId="0" applyNumberFormat="1" applyFont="1" applyBorder="1" applyAlignment="1">
      <alignment horizontal="right" vertical="center"/>
    </xf>
    <xf numFmtId="186" fontId="13" fillId="0" borderId="13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181" fontId="13" fillId="0" borderId="15" xfId="0" applyNumberFormat="1" applyFont="1" applyBorder="1" applyAlignment="1">
      <alignment horizontal="right" vertical="center"/>
    </xf>
    <xf numFmtId="186" fontId="13" fillId="0" borderId="16" xfId="0" applyNumberFormat="1" applyFont="1" applyBorder="1" applyAlignment="1">
      <alignment horizontal="right" vertical="center"/>
    </xf>
    <xf numFmtId="178" fontId="13" fillId="0" borderId="15" xfId="0" applyNumberFormat="1" applyFont="1" applyBorder="1" applyAlignment="1">
      <alignment horizontal="right" vertical="center"/>
    </xf>
    <xf numFmtId="178" fontId="13" fillId="0" borderId="17" xfId="0" applyNumberFormat="1" applyFont="1" applyBorder="1" applyAlignment="1">
      <alignment horizontal="right" vertical="center"/>
    </xf>
    <xf numFmtId="186" fontId="13" fillId="0" borderId="18" xfId="0" applyNumberFormat="1" applyFont="1" applyBorder="1" applyAlignment="1">
      <alignment horizontal="right" vertical="center"/>
    </xf>
    <xf numFmtId="181" fontId="13" fillId="0" borderId="19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178" fontId="13" fillId="0" borderId="20" xfId="0" applyNumberFormat="1" applyFont="1" applyBorder="1" applyAlignment="1">
      <alignment horizontal="right" vertical="center"/>
    </xf>
    <xf numFmtId="181" fontId="13" fillId="0" borderId="21" xfId="0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178" fontId="13" fillId="0" borderId="21" xfId="0" applyNumberFormat="1" applyFont="1" applyBorder="1" applyAlignment="1">
      <alignment horizontal="right" vertical="center"/>
    </xf>
    <xf numFmtId="178" fontId="13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3" fontId="12" fillId="0" borderId="0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center" vertical="center" wrapText="1"/>
    </xf>
    <xf numFmtId="179" fontId="6" fillId="0" borderId="30" xfId="0" applyNumberFormat="1" applyFont="1" applyBorder="1" applyAlignment="1">
      <alignment horizontal="right" vertic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center" wrapText="1"/>
    </xf>
    <xf numFmtId="179" fontId="6" fillId="0" borderId="35" xfId="0" applyNumberFormat="1" applyFont="1" applyBorder="1" applyAlignment="1">
      <alignment horizontal="right" vertical="center"/>
    </xf>
    <xf numFmtId="0" fontId="6" fillId="0" borderId="36" xfId="0" applyNumberFormat="1" applyFont="1" applyBorder="1" applyAlignment="1">
      <alignment horizontal="center" vertical="center" wrapText="1"/>
    </xf>
    <xf numFmtId="179" fontId="6" fillId="0" borderId="37" xfId="0" applyNumberFormat="1" applyFont="1" applyBorder="1" applyAlignment="1">
      <alignment horizontal="right" vertical="center"/>
    </xf>
    <xf numFmtId="179" fontId="6" fillId="0" borderId="38" xfId="0" applyNumberFormat="1" applyFont="1" applyBorder="1" applyAlignment="1">
      <alignment horizontal="right" vertical="center"/>
    </xf>
    <xf numFmtId="37" fontId="18" fillId="0" borderId="0" xfId="0" applyNumberFormat="1" applyFont="1" applyFill="1" applyBorder="1" applyAlignment="1">
      <alignment horizontal="left"/>
    </xf>
    <xf numFmtId="0" fontId="6" fillId="0" borderId="39" xfId="0" applyNumberFormat="1" applyFont="1" applyBorder="1" applyAlignment="1">
      <alignment horizontal="center" vertical="center" wrapText="1"/>
    </xf>
    <xf numFmtId="179" fontId="6" fillId="0" borderId="40" xfId="0" applyNumberFormat="1" applyFont="1" applyBorder="1" applyAlignment="1">
      <alignment horizontal="right" vertical="center"/>
    </xf>
    <xf numFmtId="0" fontId="19" fillId="0" borderId="0" xfId="0" applyFont="1" applyAlignment="1">
      <alignment wrapText="1"/>
    </xf>
    <xf numFmtId="0" fontId="5" fillId="33" borderId="41" xfId="0" applyNumberFormat="1" applyFont="1" applyFill="1" applyBorder="1" applyAlignment="1" applyProtection="1">
      <alignment/>
      <protection/>
    </xf>
    <xf numFmtId="1" fontId="20" fillId="34" borderId="42" xfId="62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wrapText="1"/>
    </xf>
    <xf numFmtId="0" fontId="5" fillId="33" borderId="43" xfId="0" applyNumberFormat="1" applyFont="1" applyFill="1" applyBorder="1" applyAlignment="1" applyProtection="1">
      <alignment horizontal="center"/>
      <protection locked="0"/>
    </xf>
    <xf numFmtId="0" fontId="5" fillId="33" borderId="44" xfId="0" applyNumberFormat="1" applyFont="1" applyFill="1" applyBorder="1" applyAlignment="1" applyProtection="1">
      <alignment horizontal="center"/>
      <protection locked="0"/>
    </xf>
    <xf numFmtId="0" fontId="5" fillId="33" borderId="45" xfId="0" applyNumberFormat="1" applyFont="1" applyFill="1" applyBorder="1" applyAlignment="1" applyProtection="1">
      <alignment horizontal="center"/>
      <protection locked="0"/>
    </xf>
    <xf numFmtId="0" fontId="5" fillId="34" borderId="42" xfId="62" applyNumberFormat="1" applyFont="1" applyFill="1" applyBorder="1" applyAlignment="1" applyProtection="1">
      <alignment horizontal="center"/>
      <protection locked="0"/>
    </xf>
    <xf numFmtId="1" fontId="5" fillId="35" borderId="46" xfId="0" applyNumberFormat="1" applyFont="1" applyFill="1" applyBorder="1" applyAlignment="1" applyProtection="1">
      <alignment horizontal="center"/>
      <protection locked="0"/>
    </xf>
    <xf numFmtId="3" fontId="5" fillId="36" borderId="47" xfId="0" applyNumberFormat="1" applyFont="1" applyFill="1" applyBorder="1" applyAlignment="1" applyProtection="1">
      <alignment horizontal="right"/>
      <protection locked="0"/>
    </xf>
    <xf numFmtId="3" fontId="5" fillId="36" borderId="48" xfId="0" applyNumberFormat="1" applyFont="1" applyFill="1" applyBorder="1" applyAlignment="1" applyProtection="1">
      <alignment horizontal="right"/>
      <protection locked="0"/>
    </xf>
    <xf numFmtId="1" fontId="5" fillId="36" borderId="42" xfId="62" applyNumberFormat="1" applyFont="1" applyFill="1" applyBorder="1" applyAlignment="1" applyProtection="1">
      <alignment horizontal="center"/>
      <protection locked="0"/>
    </xf>
    <xf numFmtId="3" fontId="5" fillId="36" borderId="42" xfId="62" applyNumberFormat="1" applyFont="1" applyFill="1" applyBorder="1" applyAlignment="1" applyProtection="1">
      <alignment horizontal="right"/>
      <protection locked="0"/>
    </xf>
    <xf numFmtId="1" fontId="5" fillId="37" borderId="42" xfId="62" applyNumberFormat="1" applyFont="1" applyFill="1" applyBorder="1" applyAlignment="1" applyProtection="1">
      <alignment horizontal="center"/>
      <protection locked="0"/>
    </xf>
    <xf numFmtId="3" fontId="5" fillId="0" borderId="42" xfId="62" applyNumberFormat="1" applyFont="1" applyFill="1" applyBorder="1" applyAlignment="1" applyProtection="1">
      <alignment horizontal="right"/>
      <protection locked="0"/>
    </xf>
    <xf numFmtId="182" fontId="5" fillId="0" borderId="42" xfId="62" applyNumberFormat="1" applyFont="1" applyFill="1" applyBorder="1" applyAlignment="1" applyProtection="1">
      <alignment horizontal="right"/>
      <protection locked="0"/>
    </xf>
    <xf numFmtId="3" fontId="5" fillId="36" borderId="49" xfId="0" applyNumberFormat="1" applyFont="1" applyFill="1" applyBorder="1" applyAlignment="1" applyProtection="1">
      <alignment horizontal="right"/>
      <protection locked="0"/>
    </xf>
    <xf numFmtId="3" fontId="5" fillId="36" borderId="5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1" fontId="5" fillId="0" borderId="42" xfId="62" applyNumberFormat="1" applyFont="1" applyFill="1" applyBorder="1" applyAlignment="1" applyProtection="1">
      <alignment horizontal="center"/>
      <protection locked="0"/>
    </xf>
    <xf numFmtId="1" fontId="5" fillId="36" borderId="51" xfId="62" applyNumberFormat="1" applyFont="1" applyFill="1" applyBorder="1" applyAlignment="1" applyProtection="1">
      <alignment horizontal="center"/>
      <protection locked="0"/>
    </xf>
    <xf numFmtId="182" fontId="5" fillId="38" borderId="51" xfId="62" applyNumberFormat="1" applyFont="1" applyFill="1" applyBorder="1" applyAlignment="1" applyProtection="1">
      <alignment horizontal="right"/>
      <protection/>
    </xf>
    <xf numFmtId="182" fontId="5" fillId="38" borderId="0" xfId="62" applyNumberFormat="1" applyFont="1" applyFill="1" applyBorder="1" applyAlignment="1" applyProtection="1">
      <alignment/>
      <protection/>
    </xf>
    <xf numFmtId="182" fontId="5" fillId="38" borderId="16" xfId="62" applyNumberFormat="1" applyFont="1" applyFill="1" applyBorder="1" applyAlignment="1" applyProtection="1">
      <alignment/>
      <protection/>
    </xf>
    <xf numFmtId="182" fontId="5" fillId="36" borderId="51" xfId="62" applyNumberFormat="1" applyFont="1" applyFill="1" applyBorder="1" applyAlignment="1" applyProtection="1">
      <alignment horizontal="right"/>
      <protection locked="0"/>
    </xf>
    <xf numFmtId="182" fontId="5" fillId="36" borderId="0" xfId="62" applyNumberFormat="1" applyFont="1" applyFill="1" applyBorder="1" applyAlignment="1" applyProtection="1">
      <alignment horizontal="right"/>
      <protection locked="0"/>
    </xf>
    <xf numFmtId="182" fontId="5" fillId="36" borderId="16" xfId="62" applyNumberFormat="1" applyFont="1" applyFill="1" applyBorder="1" applyAlignment="1" applyProtection="1">
      <alignment horizontal="right"/>
      <protection locked="0"/>
    </xf>
    <xf numFmtId="0" fontId="5" fillId="33" borderId="52" xfId="0" applyNumberFormat="1" applyFont="1" applyFill="1" applyBorder="1" applyAlignment="1" applyProtection="1">
      <alignment horizontal="center"/>
      <protection locked="0"/>
    </xf>
    <xf numFmtId="186" fontId="5" fillId="36" borderId="47" xfId="0" applyNumberFormat="1" applyFont="1" applyFill="1" applyBorder="1" applyAlignment="1" applyProtection="1">
      <alignment horizontal="right"/>
      <protection locked="0"/>
    </xf>
    <xf numFmtId="186" fontId="5" fillId="36" borderId="48" xfId="0" applyNumberFormat="1" applyFont="1" applyFill="1" applyBorder="1" applyAlignment="1" applyProtection="1">
      <alignment horizontal="right"/>
      <protection locked="0"/>
    </xf>
    <xf numFmtId="1" fontId="5" fillId="0" borderId="51" xfId="62" applyNumberFormat="1" applyFont="1" applyFill="1" applyBorder="1" applyAlignment="1" applyProtection="1">
      <alignment horizontal="center"/>
      <protection locked="0"/>
    </xf>
    <xf numFmtId="182" fontId="5" fillId="0" borderId="51" xfId="62" applyNumberFormat="1" applyFont="1" applyFill="1" applyBorder="1" applyAlignment="1" applyProtection="1">
      <alignment horizontal="right"/>
      <protection/>
    </xf>
    <xf numFmtId="182" fontId="5" fillId="0" borderId="0" xfId="62" applyNumberFormat="1" applyFont="1" applyFill="1" applyBorder="1" applyAlignment="1" applyProtection="1">
      <alignment/>
      <protection/>
    </xf>
    <xf numFmtId="182" fontId="5" fillId="0" borderId="16" xfId="62" applyNumberFormat="1" applyFont="1" applyFill="1" applyBorder="1" applyAlignment="1" applyProtection="1">
      <alignment/>
      <protection/>
    </xf>
    <xf numFmtId="183" fontId="5" fillId="0" borderId="51" xfId="62" applyNumberFormat="1" applyFont="1" applyFill="1" applyBorder="1" applyAlignment="1" applyProtection="1">
      <alignment horizontal="right"/>
      <protection locked="0"/>
    </xf>
    <xf numFmtId="183" fontId="5" fillId="0" borderId="0" xfId="62" applyNumberFormat="1" applyFont="1" applyFill="1" applyBorder="1" applyAlignment="1" applyProtection="1">
      <alignment horizontal="right"/>
      <protection locked="0"/>
    </xf>
    <xf numFmtId="0" fontId="5" fillId="0" borderId="51" xfId="62" applyNumberFormat="1" applyFont="1" applyFill="1" applyBorder="1" applyAlignment="1" applyProtection="1">
      <alignment/>
      <protection/>
    </xf>
    <xf numFmtId="183" fontId="5" fillId="0" borderId="51" xfId="62" applyNumberFormat="1" applyFont="1" applyFill="1" applyBorder="1" applyAlignment="1" applyProtection="1">
      <alignment horizontal="right"/>
      <protection/>
    </xf>
    <xf numFmtId="183" fontId="5" fillId="0" borderId="0" xfId="62" applyNumberFormat="1" applyFont="1" applyFill="1" applyBorder="1" applyAlignment="1" applyProtection="1">
      <alignment/>
      <protection/>
    </xf>
    <xf numFmtId="183" fontId="5" fillId="0" borderId="16" xfId="62" applyNumberFormat="1" applyFont="1" applyFill="1" applyBorder="1" applyAlignment="1" applyProtection="1">
      <alignment/>
      <protection/>
    </xf>
    <xf numFmtId="1" fontId="5" fillId="39" borderId="32" xfId="62" applyNumberFormat="1" applyFont="1" applyFill="1" applyBorder="1" applyAlignment="1" applyProtection="1">
      <alignment horizontal="center"/>
      <protection locked="0"/>
    </xf>
    <xf numFmtId="183" fontId="5" fillId="39" borderId="32" xfId="62" applyNumberFormat="1" applyFont="1" applyFill="1" applyBorder="1" applyAlignment="1" applyProtection="1">
      <alignment horizontal="right"/>
      <protection locked="0"/>
    </xf>
    <xf numFmtId="183" fontId="5" fillId="39" borderId="53" xfId="62" applyNumberFormat="1" applyFont="1" applyFill="1" applyBorder="1" applyAlignment="1" applyProtection="1">
      <alignment horizontal="right"/>
      <protection locked="0"/>
    </xf>
    <xf numFmtId="183" fontId="5" fillId="39" borderId="13" xfId="62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" fontId="5" fillId="35" borderId="54" xfId="0" applyNumberFormat="1" applyFont="1" applyFill="1" applyBorder="1" applyAlignment="1" applyProtection="1">
      <alignment horizontal="center"/>
      <protection locked="0"/>
    </xf>
    <xf numFmtId="186" fontId="5" fillId="36" borderId="49" xfId="0" applyNumberFormat="1" applyFont="1" applyFill="1" applyBorder="1" applyAlignment="1" applyProtection="1">
      <alignment horizontal="right"/>
      <protection locked="0"/>
    </xf>
    <xf numFmtId="186" fontId="5" fillId="36" borderId="5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right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76" fontId="6" fillId="0" borderId="66" xfId="0" applyNumberFormat="1" applyFont="1" applyFill="1" applyBorder="1" applyAlignment="1">
      <alignment horizontal="right" vertical="center"/>
    </xf>
    <xf numFmtId="176" fontId="6" fillId="0" borderId="6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6" fillId="0" borderId="69" xfId="0" applyNumberFormat="1" applyFont="1" applyFill="1" applyBorder="1" applyAlignment="1">
      <alignment horizontal="right" vertical="center"/>
    </xf>
    <xf numFmtId="176" fontId="6" fillId="0" borderId="70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71" xfId="0" applyNumberFormat="1" applyFont="1" applyFill="1" applyBorder="1" applyAlignment="1">
      <alignment horizontal="right" vertical="center"/>
    </xf>
    <xf numFmtId="176" fontId="6" fillId="0" borderId="72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73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9" fontId="6" fillId="0" borderId="76" xfId="0" applyNumberFormat="1" applyFont="1" applyBorder="1" applyAlignment="1">
      <alignment horizontal="right" vertical="center"/>
    </xf>
    <xf numFmtId="179" fontId="6" fillId="0" borderId="77" xfId="0" applyNumberFormat="1" applyFont="1" applyBorder="1" applyAlignment="1">
      <alignment horizontal="right" vertical="center"/>
    </xf>
    <xf numFmtId="179" fontId="6" fillId="0" borderId="78" xfId="0" applyNumberFormat="1" applyFont="1" applyBorder="1" applyAlignment="1">
      <alignment horizontal="right" vertical="center"/>
    </xf>
    <xf numFmtId="183" fontId="5" fillId="0" borderId="16" xfId="62" applyNumberFormat="1" applyFont="1" applyFill="1" applyBorder="1" applyAlignment="1" applyProtection="1">
      <alignment horizontal="right"/>
      <protection locked="0"/>
    </xf>
    <xf numFmtId="0" fontId="0" fillId="0" borderId="79" xfId="0" applyFont="1" applyBorder="1" applyAlignment="1">
      <alignment horizontal="center"/>
    </xf>
    <xf numFmtId="1" fontId="5" fillId="38" borderId="8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/>
    </xf>
    <xf numFmtId="0" fontId="8" fillId="0" borderId="81" xfId="0" applyFont="1" applyBorder="1" applyAlignment="1">
      <alignment horizontal="left" vertical="center"/>
    </xf>
    <xf numFmtId="0" fontId="13" fillId="0" borderId="82" xfId="0" applyFont="1" applyBorder="1" applyAlignment="1">
      <alignment horizontal="left"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0" fontId="6" fillId="0" borderId="85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0" fontId="6" fillId="0" borderId="86" xfId="0" applyFont="1" applyBorder="1" applyAlignment="1">
      <alignment/>
    </xf>
    <xf numFmtId="0" fontId="13" fillId="0" borderId="87" xfId="0" applyFont="1" applyBorder="1" applyAlignment="1">
      <alignment horizontal="right" vertical="center"/>
    </xf>
    <xf numFmtId="179" fontId="13" fillId="0" borderId="87" xfId="0" applyNumberFormat="1" applyFont="1" applyBorder="1" applyAlignment="1">
      <alignment horizontal="right" vertical="center"/>
    </xf>
    <xf numFmtId="0" fontId="6" fillId="0" borderId="88" xfId="0" applyFont="1" applyBorder="1" applyAlignment="1">
      <alignment vertical="center"/>
    </xf>
    <xf numFmtId="0" fontId="6" fillId="0" borderId="87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13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2" xfId="0" applyFont="1" applyBorder="1" applyAlignment="1">
      <alignment/>
    </xf>
    <xf numFmtId="184" fontId="13" fillId="0" borderId="13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19" xfId="0" applyNumberFormat="1" applyFont="1" applyBorder="1" applyAlignment="1">
      <alignment horizontal="right" vertical="center"/>
    </xf>
    <xf numFmtId="184" fontId="13" fillId="0" borderId="21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179" fontId="6" fillId="0" borderId="92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179" fontId="6" fillId="0" borderId="9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7" fontId="0" fillId="0" borderId="42" xfId="0" applyNumberFormat="1" applyFont="1" applyBorder="1" applyAlignment="1">
      <alignment/>
    </xf>
    <xf numFmtId="187" fontId="0" fillId="0" borderId="94" xfId="0" applyNumberFormat="1" applyFont="1" applyBorder="1" applyAlignment="1">
      <alignment/>
    </xf>
    <xf numFmtId="187" fontId="0" fillId="0" borderId="45" xfId="0" applyNumberFormat="1" applyFont="1" applyBorder="1" applyAlignment="1">
      <alignment/>
    </xf>
    <xf numFmtId="187" fontId="0" fillId="0" borderId="52" xfId="0" applyNumberFormat="1" applyFont="1" applyBorder="1" applyAlignment="1">
      <alignment/>
    </xf>
    <xf numFmtId="179" fontId="6" fillId="0" borderId="95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 horizontal="center"/>
    </xf>
    <xf numFmtId="187" fontId="0" fillId="0" borderId="96" xfId="0" applyNumberFormat="1" applyFont="1" applyBorder="1" applyAlignment="1">
      <alignment/>
    </xf>
    <xf numFmtId="187" fontId="0" fillId="0" borderId="49" xfId="0" applyNumberFormat="1" applyFont="1" applyBorder="1" applyAlignment="1">
      <alignment/>
    </xf>
    <xf numFmtId="187" fontId="0" fillId="0" borderId="50" xfId="0" applyNumberFormat="1" applyFont="1" applyBorder="1" applyAlignment="1">
      <alignment/>
    </xf>
    <xf numFmtId="187" fontId="0" fillId="0" borderId="97" xfId="0" applyNumberFormat="1" applyFont="1" applyBorder="1" applyAlignment="1">
      <alignment/>
    </xf>
    <xf numFmtId="179" fontId="6" fillId="0" borderId="98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81" fontId="4" fillId="0" borderId="66" xfId="0" applyNumberFormat="1" applyFont="1" applyFill="1" applyBorder="1" applyAlignment="1">
      <alignment horizontal="right" vertical="center"/>
    </xf>
    <xf numFmtId="181" fontId="4" fillId="0" borderId="67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99" xfId="0" applyNumberFormat="1" applyFont="1" applyFill="1" applyBorder="1" applyAlignment="1">
      <alignment horizontal="right" vertical="center"/>
    </xf>
    <xf numFmtId="181" fontId="4" fillId="0" borderId="68" xfId="0" applyNumberFormat="1" applyFont="1" applyFill="1" applyBorder="1" applyAlignment="1">
      <alignment horizontal="right" vertical="center"/>
    </xf>
    <xf numFmtId="181" fontId="4" fillId="0" borderId="71" xfId="0" applyNumberFormat="1" applyFont="1" applyFill="1" applyBorder="1" applyAlignment="1">
      <alignment horizontal="right" vertical="center"/>
    </xf>
    <xf numFmtId="181" fontId="4" fillId="0" borderId="69" xfId="0" applyNumberFormat="1" applyFont="1" applyFill="1" applyBorder="1" applyAlignment="1">
      <alignment horizontal="right" vertical="center"/>
    </xf>
    <xf numFmtId="181" fontId="4" fillId="0" borderId="70" xfId="0" applyNumberFormat="1" applyFont="1" applyFill="1" applyBorder="1" applyAlignment="1">
      <alignment horizontal="right" vertical="center"/>
    </xf>
    <xf numFmtId="181" fontId="4" fillId="0" borderId="100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101" xfId="0" applyNumberFormat="1" applyFont="1" applyFill="1" applyBorder="1" applyAlignment="1">
      <alignment horizontal="right" vertical="center"/>
    </xf>
    <xf numFmtId="181" fontId="4" fillId="0" borderId="102" xfId="0" applyNumberFormat="1" applyFont="1" applyFill="1" applyBorder="1" applyAlignment="1">
      <alignment horizontal="right" vertical="center"/>
    </xf>
    <xf numFmtId="181" fontId="4" fillId="0" borderId="74" xfId="0" applyNumberFormat="1" applyFont="1" applyFill="1" applyBorder="1" applyAlignment="1">
      <alignment horizontal="right" vertical="center"/>
    </xf>
    <xf numFmtId="181" fontId="4" fillId="0" borderId="103" xfId="0" applyNumberFormat="1" applyFont="1" applyFill="1" applyBorder="1" applyAlignment="1">
      <alignment horizontal="right" vertical="center"/>
    </xf>
    <xf numFmtId="38" fontId="4" fillId="0" borderId="104" xfId="49" applyFont="1" applyFill="1" applyBorder="1" applyAlignment="1">
      <alignment horizontal="right" vertical="center" wrapText="1"/>
    </xf>
    <xf numFmtId="38" fontId="4" fillId="0" borderId="74" xfId="49" applyFont="1" applyFill="1" applyBorder="1" applyAlignment="1">
      <alignment horizontal="right" vertical="center" wrapText="1"/>
    </xf>
    <xf numFmtId="38" fontId="4" fillId="0" borderId="75" xfId="49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3" fillId="0" borderId="108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right" wrapText="1"/>
    </xf>
    <xf numFmtId="0" fontId="13" fillId="0" borderId="111" xfId="0" applyFont="1" applyBorder="1" applyAlignment="1">
      <alignment horizontal="right" wrapText="1"/>
    </xf>
    <xf numFmtId="0" fontId="13" fillId="0" borderId="113" xfId="0" applyFont="1" applyBorder="1" applyAlignment="1">
      <alignment horizontal="left" wrapText="1"/>
    </xf>
    <xf numFmtId="0" fontId="13" fillId="0" borderId="114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3" fontId="20" fillId="33" borderId="120" xfId="0" applyNumberFormat="1" applyFont="1" applyFill="1" applyBorder="1" applyAlignment="1" applyProtection="1">
      <alignment horizontal="center"/>
      <protection/>
    </xf>
    <xf numFmtId="0" fontId="20" fillId="33" borderId="121" xfId="0" applyNumberFormat="1" applyFont="1" applyFill="1" applyBorder="1" applyAlignment="1" applyProtection="1">
      <alignment horizontal="center"/>
      <protection/>
    </xf>
    <xf numFmtId="0" fontId="20" fillId="33" borderId="122" xfId="0" applyNumberFormat="1" applyFont="1" applyFill="1" applyBorder="1" applyAlignment="1" applyProtection="1">
      <alignment horizontal="center"/>
      <protection/>
    </xf>
    <xf numFmtId="3" fontId="20" fillId="34" borderId="94" xfId="62" applyNumberFormat="1" applyFont="1" applyFill="1" applyBorder="1" applyAlignment="1" applyProtection="1">
      <alignment horizontal="center"/>
      <protection locked="0"/>
    </xf>
    <xf numFmtId="3" fontId="20" fillId="34" borderId="123" xfId="62" applyNumberFormat="1" applyFont="1" applyFill="1" applyBorder="1" applyAlignment="1" applyProtection="1">
      <alignment horizontal="center"/>
      <protection locked="0"/>
    </xf>
    <xf numFmtId="3" fontId="20" fillId="34" borderId="44" xfId="62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 wrapText="1"/>
    </xf>
    <xf numFmtId="0" fontId="20" fillId="33" borderId="124" xfId="0" applyNumberFormat="1" applyFont="1" applyFill="1" applyBorder="1" applyAlignment="1" applyProtection="1">
      <alignment horizontal="center"/>
      <protection/>
    </xf>
    <xf numFmtId="0" fontId="20" fillId="33" borderId="120" xfId="0" applyNumberFormat="1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5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OOK17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175"/>
          <c:y val="0.09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.07025"/>
          <c:y val="0.00675"/>
          <c:w val="0.90375"/>
          <c:h val="0.9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'人口推移'!$K$44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'人口推移'!$J$45:$J$64</c:f>
              <c:strCache/>
            </c:strRef>
          </c:cat>
          <c:val>
            <c:numRef>
              <c:f>'人口推移'!$K$45:$K$64</c:f>
              <c:numCache/>
            </c:numRef>
          </c:val>
        </c:ser>
        <c:gapWidth val="0"/>
        <c:axId val="51688408"/>
        <c:axId val="62542489"/>
      </c:barChart>
      <c:catAx>
        <c:axId val="51688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-0.1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1688408"/>
        <c:crossesAt val="1"/>
        <c:crossBetween val="between"/>
        <c:dispUnits/>
        <c:majorUnit val="2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男</a:t>
            </a:r>
          </a:p>
        </c:rich>
      </c:tx>
      <c:layout>
        <c:manualLayout>
          <c:xMode val="factor"/>
          <c:yMode val="factor"/>
          <c:x val="-0.28225"/>
          <c:y val="0.1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11"/>
          <c:w val="0.9472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'人口推移'!$L$44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'人口推移'!$J$45:$J$64</c:f>
              <c:strCache/>
            </c:strRef>
          </c:cat>
          <c:val>
            <c:numRef>
              <c:f>'人口推移'!$L$45:$L$64</c:f>
              <c:numCache/>
            </c:numRef>
          </c:val>
        </c:ser>
        <c:gapWidth val="0"/>
        <c:axId val="26011490"/>
        <c:axId val="32776819"/>
      </c:barChart>
      <c:catAx>
        <c:axId val="26011490"/>
        <c:scaling>
          <c:orientation val="minMax"/>
        </c:scaling>
        <c:axPos val="r"/>
        <c:delete val="1"/>
        <c:majorTickMark val="out"/>
        <c:minorTickMark val="none"/>
        <c:tickLblPos val="nextTo"/>
        <c:crossAx val="32776819"/>
        <c:crosses val="autoZero"/>
        <c:auto val="1"/>
        <c:lblOffset val="100"/>
        <c:tickLblSkip val="1"/>
        <c:noMultiLvlLbl val="0"/>
      </c:catAx>
      <c:valAx>
        <c:axId val="32776819"/>
        <c:scaling>
          <c:orientation val="maxMin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6011490"/>
        <c:crossesAt val="1"/>
        <c:crossBetween val="between"/>
        <c:dispUnits/>
        <c:majorUnit val="2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6"/>
          <c:y val="0.09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007"/>
          <c:w val="0.9625"/>
          <c:h val="0.9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'人口推移'!$P$56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'人口推移'!$O$57:$O$76</c:f>
              <c:strCache/>
            </c:strRef>
          </c:cat>
          <c:val>
            <c:numRef>
              <c:f>'人口推移'!$P$57:$P$76</c:f>
              <c:numCache/>
            </c:numRef>
          </c:val>
        </c:ser>
        <c:gapWidth val="0"/>
        <c:axId val="26555916"/>
        <c:axId val="37676653"/>
      </c:barChart>
      <c:catAx>
        <c:axId val="26555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 val="autoZero"/>
        <c:auto val="1"/>
        <c:lblOffset val="100"/>
        <c:tickLblSkip val="1"/>
        <c:noMultiLvlLbl val="0"/>
      </c:catAx>
      <c:valAx>
        <c:axId val="376766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5916"/>
        <c:crossesAt val="1"/>
        <c:crossBetween val="between"/>
        <c:dispUnits/>
        <c:majorUnit val="2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男</a:t>
            </a:r>
          </a:p>
        </c:rich>
      </c:tx>
      <c:layout>
        <c:manualLayout>
          <c:xMode val="factor"/>
          <c:yMode val="factor"/>
          <c:x val="-0.26025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3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'人口推移'!$Q$56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'人口推移'!$O$57:$O$76</c:f>
              <c:strCache/>
            </c:strRef>
          </c:cat>
          <c:val>
            <c:numRef>
              <c:f>'人口推移'!$Q$57:$Q$76</c:f>
              <c:numCache/>
            </c:numRef>
          </c:val>
        </c:ser>
        <c:gapWidth val="0"/>
        <c:axId val="3545558"/>
        <c:axId val="31910023"/>
      </c:barChart>
      <c:catAx>
        <c:axId val="3545558"/>
        <c:scaling>
          <c:orientation val="minMax"/>
        </c:scaling>
        <c:axPos val="r"/>
        <c:delete val="1"/>
        <c:majorTickMark val="out"/>
        <c:minorTickMark val="none"/>
        <c:tickLblPos val="nextTo"/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axMin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5558"/>
        <c:crossesAt val="1"/>
        <c:crossBetween val="between"/>
        <c:dispUnits/>
        <c:majorUnit val="2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桑名管内（菰野、朝日、川越含む）の３区分別人口割合の推移</a:t>
            </a:r>
          </a:p>
        </c:rich>
      </c:tx>
      <c:layout>
        <c:manualLayout>
          <c:xMode val="factor"/>
          <c:yMode val="factor"/>
          <c:x val="-0.0875"/>
          <c:y val="-0.01625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2"/>
          <c:w val="0.83375"/>
          <c:h val="0.84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'人口推移'!$K$6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'人口推移'!$L$4:$R$4</c:f>
              <c:strCache/>
            </c:strRef>
          </c:cat>
          <c:val>
            <c:numRef>
              <c:f>'人口推移'!$L$6:$R$6</c:f>
              <c:numCache/>
            </c:numRef>
          </c:val>
          <c:shape val="box"/>
        </c:ser>
        <c:ser>
          <c:idx val="1"/>
          <c:order val="1"/>
          <c:tx>
            <c:strRef>
              <c:f>'人口推移'!$K$7</c:f>
              <c:strCache>
                <c:ptCount val="1"/>
                <c:pt idx="0">
                  <c:v>15～64歳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'人口推移'!$L$4:$R$4</c:f>
              <c:strCache/>
            </c:strRef>
          </c:cat>
          <c:val>
            <c:numRef>
              <c:f>'人口推移'!$L$7:$R$7</c:f>
              <c:numCache/>
            </c:numRef>
          </c:val>
          <c:shape val="box"/>
        </c:ser>
        <c:ser>
          <c:idx val="2"/>
          <c:order val="2"/>
          <c:tx>
            <c:strRef>
              <c:f>'人口推移'!$K$8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'人口推移'!$L$4:$R$4</c:f>
              <c:strCache/>
            </c:strRef>
          </c:cat>
          <c:val>
            <c:numRef>
              <c:f>'人口推移'!$L$8:$R$8</c:f>
              <c:numCache/>
            </c:numRef>
          </c:val>
          <c:shape val="box"/>
        </c:ser>
        <c:overlap val="100"/>
        <c:gapWidth val="70"/>
        <c:gapDepth val="30"/>
        <c:shape val="box"/>
        <c:axId val="18754752"/>
        <c:axId val="34575041"/>
      </c:bar3D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5675"/>
          <c:w val="0.122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</xdr:row>
      <xdr:rowOff>47625</xdr:rowOff>
    </xdr:from>
    <xdr:to>
      <xdr:col>7</xdr:col>
      <xdr:colOff>142875</xdr:colOff>
      <xdr:row>30</xdr:row>
      <xdr:rowOff>9525</xdr:rowOff>
    </xdr:to>
    <xdr:pic>
      <xdr:nvPicPr>
        <xdr:cNvPr id="1" name="Picture 1" descr="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28625"/>
          <a:ext cx="28194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19</xdr:row>
      <xdr:rowOff>95250</xdr:rowOff>
    </xdr:from>
    <xdr:to>
      <xdr:col>12</xdr:col>
      <xdr:colOff>257175</xdr:colOff>
      <xdr:row>38</xdr:row>
      <xdr:rowOff>142875</xdr:rowOff>
    </xdr:to>
    <xdr:pic>
      <xdr:nvPicPr>
        <xdr:cNvPr id="2" name="Picture 2" descr="桑名管内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3390900"/>
          <a:ext cx="3714750" cy="330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47625</xdr:colOff>
      <xdr:row>7</xdr:row>
      <xdr:rowOff>66675</xdr:rowOff>
    </xdr:from>
    <xdr:to>
      <xdr:col>7</xdr:col>
      <xdr:colOff>476250</xdr:colOff>
      <xdr:row>13</xdr:row>
      <xdr:rowOff>152400</xdr:rowOff>
    </xdr:to>
    <xdr:pic>
      <xdr:nvPicPr>
        <xdr:cNvPr id="3" name="Picture 3" descr="yajitus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3049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28575</xdr:rowOff>
    </xdr:from>
    <xdr:to>
      <xdr:col>9</xdr:col>
      <xdr:colOff>219075</xdr:colOff>
      <xdr:row>55</xdr:row>
      <xdr:rowOff>114300</xdr:rowOff>
    </xdr:to>
    <xdr:pic>
      <xdr:nvPicPr>
        <xdr:cNvPr id="4" name="Picture 4" descr="wtyosh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6934200"/>
          <a:ext cx="2895600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57</xdr:row>
      <xdr:rowOff>57150</xdr:rowOff>
    </xdr:from>
    <xdr:to>
      <xdr:col>12</xdr:col>
      <xdr:colOff>123825</xdr:colOff>
      <xdr:row>88</xdr:row>
      <xdr:rowOff>95250</xdr:rowOff>
    </xdr:to>
    <xdr:pic>
      <xdr:nvPicPr>
        <xdr:cNvPr id="5" name="Picture 5" descr="wtyosha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" y="9982200"/>
          <a:ext cx="5276850" cy="535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28575</xdr:colOff>
      <xdr:row>110</xdr:row>
      <xdr:rowOff>123825</xdr:rowOff>
    </xdr:from>
    <xdr:to>
      <xdr:col>9</xdr:col>
      <xdr:colOff>438150</xdr:colOff>
      <xdr:row>127</xdr:row>
      <xdr:rowOff>28575</xdr:rowOff>
    </xdr:to>
    <xdr:pic>
      <xdr:nvPicPr>
        <xdr:cNvPr id="6" name="Picture 6" descr="htyosh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66875" y="20059650"/>
          <a:ext cx="311467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128</xdr:row>
      <xdr:rowOff>38100</xdr:rowOff>
    </xdr:from>
    <xdr:to>
      <xdr:col>12</xdr:col>
      <xdr:colOff>266700</xdr:colOff>
      <xdr:row>155</xdr:row>
      <xdr:rowOff>85725</xdr:rowOff>
    </xdr:to>
    <xdr:pic>
      <xdr:nvPicPr>
        <xdr:cNvPr id="7" name="Picture 7" descr="htyosha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9650" y="23164800"/>
          <a:ext cx="5381625" cy="467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476250</xdr:colOff>
      <xdr:row>149</xdr:row>
      <xdr:rowOff>133350</xdr:rowOff>
    </xdr:from>
    <xdr:to>
      <xdr:col>6</xdr:col>
      <xdr:colOff>342900</xdr:colOff>
      <xdr:row>151</xdr:row>
      <xdr:rowOff>66675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114550" y="26860500"/>
          <a:ext cx="5429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四日市食品衛生検査所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32</xdr:row>
      <xdr:rowOff>0</xdr:rowOff>
    </xdr:from>
    <xdr:to>
      <xdr:col>2</xdr:col>
      <xdr:colOff>123825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591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200025</xdr:rowOff>
    </xdr:from>
    <xdr:to>
      <xdr:col>6</xdr:col>
      <xdr:colOff>104775</xdr:colOff>
      <xdr:row>15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1543050" y="300990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104775</xdr:rowOff>
    </xdr:from>
    <xdr:to>
      <xdr:col>6</xdr:col>
      <xdr:colOff>104775</xdr:colOff>
      <xdr:row>24</xdr:row>
      <xdr:rowOff>95250</xdr:rowOff>
    </xdr:to>
    <xdr:sp>
      <xdr:nvSpPr>
        <xdr:cNvPr id="3" name="Line 10"/>
        <xdr:cNvSpPr>
          <a:spLocks/>
        </xdr:cNvSpPr>
      </xdr:nvSpPr>
      <xdr:spPr>
        <a:xfrm>
          <a:off x="2505075" y="819150"/>
          <a:ext cx="0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95250</xdr:rowOff>
    </xdr:from>
    <xdr:to>
      <xdr:col>6</xdr:col>
      <xdr:colOff>180975</xdr:colOff>
      <xdr:row>24</xdr:row>
      <xdr:rowOff>95250</xdr:rowOff>
    </xdr:to>
    <xdr:sp>
      <xdr:nvSpPr>
        <xdr:cNvPr id="4" name="Line 11"/>
        <xdr:cNvSpPr>
          <a:spLocks/>
        </xdr:cNvSpPr>
      </xdr:nvSpPr>
      <xdr:spPr>
        <a:xfrm>
          <a:off x="2495550" y="50006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104775</xdr:rowOff>
    </xdr:from>
    <xdr:to>
      <xdr:col>6</xdr:col>
      <xdr:colOff>209550</xdr:colOff>
      <xdr:row>4</xdr:row>
      <xdr:rowOff>104775</xdr:rowOff>
    </xdr:to>
    <xdr:sp>
      <xdr:nvSpPr>
        <xdr:cNvPr id="5" name="Line 12"/>
        <xdr:cNvSpPr>
          <a:spLocks/>
        </xdr:cNvSpPr>
      </xdr:nvSpPr>
      <xdr:spPr>
        <a:xfrm>
          <a:off x="2495550" y="819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44</xdr:row>
      <xdr:rowOff>104775</xdr:rowOff>
    </xdr:from>
    <xdr:to>
      <xdr:col>2</xdr:col>
      <xdr:colOff>123825</xdr:colOff>
      <xdr:row>44</xdr:row>
      <xdr:rowOff>104775</xdr:rowOff>
    </xdr:to>
    <xdr:sp>
      <xdr:nvSpPr>
        <xdr:cNvPr id="6" name="Line 2"/>
        <xdr:cNvSpPr>
          <a:spLocks/>
        </xdr:cNvSpPr>
      </xdr:nvSpPr>
      <xdr:spPr>
        <a:xfrm>
          <a:off x="3714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40</xdr:row>
      <xdr:rowOff>114300</xdr:rowOff>
    </xdr:from>
    <xdr:to>
      <xdr:col>6</xdr:col>
      <xdr:colOff>85725</xdr:colOff>
      <xdr:row>40</xdr:row>
      <xdr:rowOff>123825</xdr:rowOff>
    </xdr:to>
    <xdr:sp>
      <xdr:nvSpPr>
        <xdr:cNvPr id="7" name="Line 3"/>
        <xdr:cNvSpPr>
          <a:spLocks/>
        </xdr:cNvSpPr>
      </xdr:nvSpPr>
      <xdr:spPr>
        <a:xfrm flipV="1">
          <a:off x="1524000" y="83724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35</xdr:row>
      <xdr:rowOff>85725</xdr:rowOff>
    </xdr:from>
    <xdr:to>
      <xdr:col>6</xdr:col>
      <xdr:colOff>190500</xdr:colOff>
      <xdr:row>35</xdr:row>
      <xdr:rowOff>85725</xdr:rowOff>
    </xdr:to>
    <xdr:sp>
      <xdr:nvSpPr>
        <xdr:cNvPr id="8" name="Line 4"/>
        <xdr:cNvSpPr>
          <a:spLocks/>
        </xdr:cNvSpPr>
      </xdr:nvSpPr>
      <xdr:spPr>
        <a:xfrm>
          <a:off x="2476500" y="7343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35</xdr:row>
      <xdr:rowOff>95250</xdr:rowOff>
    </xdr:from>
    <xdr:to>
      <xdr:col>6</xdr:col>
      <xdr:colOff>95250</xdr:colOff>
      <xdr:row>43</xdr:row>
      <xdr:rowOff>123825</xdr:rowOff>
    </xdr:to>
    <xdr:sp>
      <xdr:nvSpPr>
        <xdr:cNvPr id="9" name="Line 5"/>
        <xdr:cNvSpPr>
          <a:spLocks/>
        </xdr:cNvSpPr>
      </xdr:nvSpPr>
      <xdr:spPr>
        <a:xfrm>
          <a:off x="2486025" y="7353300"/>
          <a:ext cx="95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43</xdr:row>
      <xdr:rowOff>123825</xdr:rowOff>
    </xdr:from>
    <xdr:to>
      <xdr:col>6</xdr:col>
      <xdr:colOff>180975</xdr:colOff>
      <xdr:row>43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2495550" y="90106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133350</xdr:rowOff>
    </xdr:from>
    <xdr:to>
      <xdr:col>2</xdr:col>
      <xdr:colOff>66675</xdr:colOff>
      <xdr:row>12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314325" y="2105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381000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466725" y="571500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219075</xdr:colOff>
      <xdr:row>19</xdr:row>
      <xdr:rowOff>142875</xdr:rowOff>
    </xdr:from>
    <xdr:to>
      <xdr:col>11</xdr:col>
      <xdr:colOff>19050</xdr:colOff>
      <xdr:row>26</xdr:row>
      <xdr:rowOff>19050</xdr:rowOff>
    </xdr:to>
    <xdr:pic>
      <xdr:nvPicPr>
        <xdr:cNvPr id="2" name="Picture 2" descr="桑名管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086475"/>
          <a:ext cx="3743325" cy="330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18</xdr:row>
      <xdr:rowOff>85725</xdr:rowOff>
    </xdr:from>
    <xdr:to>
      <xdr:col>5</xdr:col>
      <xdr:colOff>790575</xdr:colOff>
      <xdr:row>39</xdr:row>
      <xdr:rowOff>9525</xdr:rowOff>
    </xdr:to>
    <xdr:graphicFrame>
      <xdr:nvGraphicFramePr>
        <xdr:cNvPr id="1" name="グラフ 2"/>
        <xdr:cNvGraphicFramePr/>
      </xdr:nvGraphicFramePr>
      <xdr:xfrm>
        <a:off x="1581150" y="6372225"/>
        <a:ext cx="224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18</xdr:row>
      <xdr:rowOff>95250</xdr:rowOff>
    </xdr:from>
    <xdr:to>
      <xdr:col>3</xdr:col>
      <xdr:colOff>914400</xdr:colOff>
      <xdr:row>38</xdr:row>
      <xdr:rowOff>123825</xdr:rowOff>
    </xdr:to>
    <xdr:graphicFrame>
      <xdr:nvGraphicFramePr>
        <xdr:cNvPr id="2" name="グラフ 3"/>
        <xdr:cNvGraphicFramePr/>
      </xdr:nvGraphicFramePr>
      <xdr:xfrm>
        <a:off x="104775" y="6381750"/>
        <a:ext cx="18192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676275</xdr:colOff>
      <xdr:row>18</xdr:row>
      <xdr:rowOff>95250</xdr:rowOff>
    </xdr:from>
    <xdr:to>
      <xdr:col>9</xdr:col>
      <xdr:colOff>133350</xdr:colOff>
      <xdr:row>38</xdr:row>
      <xdr:rowOff>161925</xdr:rowOff>
    </xdr:to>
    <xdr:grpSp>
      <xdr:nvGrpSpPr>
        <xdr:cNvPr id="3" name="Group 4"/>
        <xdr:cNvGrpSpPr>
          <a:grpSpLocks/>
        </xdr:cNvGrpSpPr>
      </xdr:nvGrpSpPr>
      <xdr:grpSpPr>
        <a:xfrm>
          <a:off x="3714750" y="6381750"/>
          <a:ext cx="3581400" cy="3533775"/>
          <a:chOff x="343" y="624"/>
          <a:chExt cx="341" cy="367"/>
        </a:xfrm>
        <a:solidFill>
          <a:srgbClr val="FFFFFF"/>
        </a:solidFill>
      </xdr:grpSpPr>
      <xdr:graphicFrame>
        <xdr:nvGraphicFramePr>
          <xdr:cNvPr id="4" name="グラフ 5"/>
          <xdr:cNvGraphicFramePr/>
        </xdr:nvGraphicFramePr>
        <xdr:xfrm>
          <a:off x="493" y="624"/>
          <a:ext cx="191" cy="36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グラフ 6"/>
          <xdr:cNvGraphicFramePr/>
        </xdr:nvGraphicFramePr>
        <xdr:xfrm>
          <a:off x="343" y="629"/>
          <a:ext cx="169" cy="36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133350</xdr:colOff>
      <xdr:row>12</xdr:row>
      <xdr:rowOff>47625</xdr:rowOff>
    </xdr:from>
    <xdr:to>
      <xdr:col>9</xdr:col>
      <xdr:colOff>0</xdr:colOff>
      <xdr:row>17</xdr:row>
      <xdr:rowOff>0</xdr:rowOff>
    </xdr:to>
    <xdr:graphicFrame>
      <xdr:nvGraphicFramePr>
        <xdr:cNvPr id="6" name="グラフ 7"/>
        <xdr:cNvGraphicFramePr/>
      </xdr:nvGraphicFramePr>
      <xdr:xfrm>
        <a:off x="1143000" y="3200400"/>
        <a:ext cx="60198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12109375" style="195" customWidth="1"/>
    <col min="2" max="2" width="1.00390625" style="195" customWidth="1"/>
    <col min="3" max="3" width="1.625" style="195" customWidth="1"/>
    <col min="4" max="11" width="8.875" style="195" customWidth="1"/>
    <col min="12" max="12" width="5.625" style="195" customWidth="1"/>
    <col min="13" max="13" width="3.875" style="195" customWidth="1"/>
    <col min="14" max="16384" width="8.875" style="195" customWidth="1"/>
  </cols>
  <sheetData>
    <row r="1" spans="1:10" ht="15.75">
      <c r="A1" s="2" t="s">
        <v>236</v>
      </c>
      <c r="J1" s="196"/>
    </row>
    <row r="2" ht="14.25">
      <c r="B2" s="3" t="s">
        <v>0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spans="2:3" ht="14.25">
      <c r="B40" s="3" t="s">
        <v>237</v>
      </c>
      <c r="C40" s="4"/>
    </row>
    <row r="41" spans="2:3" ht="14.25">
      <c r="B41" s="4"/>
      <c r="C41" s="4" t="s">
        <v>1</v>
      </c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21.75" customHeight="1"/>
    <row r="57" spans="3:4" ht="12.75">
      <c r="C57" s="4" t="s">
        <v>2</v>
      </c>
      <c r="D57" s="4"/>
    </row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spans="2:13" ht="16.5" customHeight="1">
      <c r="B90" s="4"/>
      <c r="C90" s="4" t="s">
        <v>3</v>
      </c>
      <c r="D90" s="4"/>
      <c r="E90" s="197" t="s">
        <v>137</v>
      </c>
      <c r="F90" s="5" t="s">
        <v>138</v>
      </c>
      <c r="G90" s="4"/>
      <c r="H90" s="4"/>
      <c r="I90" s="4"/>
      <c r="J90" s="4"/>
      <c r="K90" s="4"/>
      <c r="L90" s="4"/>
      <c r="M90" s="4"/>
    </row>
    <row r="91" spans="2:13" ht="16.5" customHeight="1">
      <c r="B91" s="4"/>
      <c r="C91" s="4"/>
      <c r="D91" s="4"/>
      <c r="E91" s="198" t="s">
        <v>4</v>
      </c>
      <c r="F91" s="5" t="s">
        <v>139</v>
      </c>
      <c r="G91" s="4"/>
      <c r="H91" s="4"/>
      <c r="I91" s="4"/>
      <c r="J91" s="4"/>
      <c r="K91" s="4"/>
      <c r="L91" s="4"/>
      <c r="M91" s="4"/>
    </row>
    <row r="92" spans="2:13" ht="16.5" customHeight="1">
      <c r="B92" s="4"/>
      <c r="C92" s="4"/>
      <c r="D92" s="4"/>
      <c r="E92" s="198"/>
      <c r="F92" s="6" t="s">
        <v>140</v>
      </c>
      <c r="G92" s="4"/>
      <c r="H92" s="4"/>
      <c r="I92" s="4"/>
      <c r="J92" s="4"/>
      <c r="K92" s="4"/>
      <c r="L92" s="4"/>
      <c r="M92" s="4"/>
    </row>
    <row r="93" spans="2:13" ht="16.5" customHeight="1">
      <c r="B93" s="4"/>
      <c r="C93" s="4"/>
      <c r="D93" s="4"/>
      <c r="E93" s="198"/>
      <c r="G93" s="6" t="s">
        <v>141</v>
      </c>
      <c r="H93" s="4"/>
      <c r="I93" s="4"/>
      <c r="J93" s="4"/>
      <c r="K93" s="4"/>
      <c r="L93" s="4"/>
      <c r="M93" s="4"/>
    </row>
    <row r="94" spans="2:13" ht="16.5" customHeight="1">
      <c r="B94" s="4"/>
      <c r="C94" s="4"/>
      <c r="D94" s="4"/>
      <c r="E94" s="198"/>
      <c r="F94" s="5" t="s">
        <v>142</v>
      </c>
      <c r="G94" s="4"/>
      <c r="H94" s="4"/>
      <c r="I94" s="4"/>
      <c r="J94" s="4"/>
      <c r="K94" s="4"/>
      <c r="L94" s="4"/>
      <c r="M94" s="4"/>
    </row>
    <row r="95" spans="2:13" ht="8.2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 t="s">
        <v>5</v>
      </c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8.75" customHeight="1">
      <c r="B97" s="4"/>
      <c r="C97" s="4"/>
      <c r="D97" s="4" t="s">
        <v>216</v>
      </c>
      <c r="E97" s="4"/>
      <c r="F97" s="4"/>
      <c r="G97" s="4"/>
      <c r="H97" s="4"/>
      <c r="I97" s="4"/>
      <c r="J97" s="4"/>
      <c r="K97" s="4"/>
      <c r="L97" s="4"/>
      <c r="M97" s="4"/>
    </row>
    <row r="98" spans="2:13" ht="17.25" customHeight="1">
      <c r="B98" s="4"/>
      <c r="C98" s="4"/>
      <c r="D98" s="5" t="s">
        <v>143</v>
      </c>
      <c r="E98" s="4"/>
      <c r="F98" s="4" t="s">
        <v>6</v>
      </c>
      <c r="G98" s="4"/>
      <c r="H98" s="4"/>
      <c r="I98" s="4"/>
      <c r="J98" s="4"/>
      <c r="K98" s="4"/>
      <c r="L98" s="4"/>
      <c r="M98" s="4"/>
    </row>
    <row r="99" spans="2:13" ht="17.25" customHeight="1">
      <c r="B99" s="4"/>
      <c r="C99" s="4"/>
      <c r="D99" s="7" t="s">
        <v>7</v>
      </c>
      <c r="E99" s="4" t="s">
        <v>144</v>
      </c>
      <c r="F99" s="4"/>
      <c r="G99" s="8" t="s">
        <v>145</v>
      </c>
      <c r="H99" s="4" t="s">
        <v>146</v>
      </c>
      <c r="I99" s="4"/>
      <c r="J99" s="4"/>
      <c r="K99" s="4"/>
      <c r="L99" s="4"/>
      <c r="M99" s="4"/>
    </row>
    <row r="100" spans="2:13" ht="6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 t="s">
        <v>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7.25" customHeight="1" thickBot="1">
      <c r="B102" s="4"/>
      <c r="C102" s="4"/>
      <c r="D102" s="4" t="s">
        <v>9</v>
      </c>
      <c r="E102" s="4"/>
      <c r="F102" s="4"/>
      <c r="G102" s="4"/>
      <c r="H102" s="4"/>
      <c r="I102" s="4"/>
      <c r="J102" s="4"/>
      <c r="K102" s="4"/>
      <c r="L102" s="4"/>
      <c r="M102" s="9" t="s">
        <v>238</v>
      </c>
    </row>
    <row r="103" spans="2:13" ht="20.25" customHeight="1">
      <c r="B103" s="4"/>
      <c r="C103" s="4"/>
      <c r="D103" s="10"/>
      <c r="E103" s="251" t="s">
        <v>10</v>
      </c>
      <c r="F103" s="251"/>
      <c r="G103" s="251"/>
      <c r="H103" s="251" t="s">
        <v>11</v>
      </c>
      <c r="I103" s="251"/>
      <c r="J103" s="251"/>
      <c r="K103" s="251" t="s">
        <v>12</v>
      </c>
      <c r="L103" s="251"/>
      <c r="M103" s="252"/>
    </row>
    <row r="104" spans="2:13" ht="20.25" customHeight="1">
      <c r="B104" s="4"/>
      <c r="C104" s="4"/>
      <c r="D104" s="260" t="s">
        <v>13</v>
      </c>
      <c r="E104" s="258" t="s">
        <v>14</v>
      </c>
      <c r="F104" s="259"/>
      <c r="G104" s="259"/>
      <c r="H104" s="257" t="s">
        <v>147</v>
      </c>
      <c r="I104" s="257"/>
      <c r="J104" s="257"/>
      <c r="K104" s="253" t="s">
        <v>148</v>
      </c>
      <c r="L104" s="253"/>
      <c r="M104" s="254"/>
    </row>
    <row r="105" spans="2:13" ht="24.75" customHeight="1">
      <c r="B105" s="4"/>
      <c r="C105" s="4"/>
      <c r="D105" s="261"/>
      <c r="E105" s="258" t="s">
        <v>239</v>
      </c>
      <c r="F105" s="259"/>
      <c r="G105" s="259"/>
      <c r="H105" s="257" t="s">
        <v>149</v>
      </c>
      <c r="I105" s="257"/>
      <c r="J105" s="257"/>
      <c r="K105" s="253" t="s">
        <v>15</v>
      </c>
      <c r="L105" s="253"/>
      <c r="M105" s="254"/>
    </row>
    <row r="106" spans="2:13" ht="34.5" customHeight="1">
      <c r="B106" s="4"/>
      <c r="C106" s="4"/>
      <c r="D106" s="11" t="s">
        <v>16</v>
      </c>
      <c r="E106" s="259" t="s">
        <v>17</v>
      </c>
      <c r="F106" s="259"/>
      <c r="G106" s="259"/>
      <c r="H106" s="263" t="s">
        <v>18</v>
      </c>
      <c r="I106" s="257"/>
      <c r="J106" s="257"/>
      <c r="K106" s="253" t="s">
        <v>240</v>
      </c>
      <c r="L106" s="253"/>
      <c r="M106" s="254"/>
    </row>
    <row r="107" spans="2:13" ht="24.75" customHeight="1" thickBot="1">
      <c r="B107" s="4"/>
      <c r="C107" s="4"/>
      <c r="D107" s="199" t="s">
        <v>19</v>
      </c>
      <c r="E107" s="264" t="s">
        <v>20</v>
      </c>
      <c r="F107" s="264"/>
      <c r="G107" s="264"/>
      <c r="H107" s="265" t="s">
        <v>150</v>
      </c>
      <c r="I107" s="266"/>
      <c r="J107" s="266"/>
      <c r="K107" s="255" t="s">
        <v>21</v>
      </c>
      <c r="L107" s="255"/>
      <c r="M107" s="256"/>
    </row>
    <row r="108" spans="2:13" ht="6.75" customHeight="1">
      <c r="B108" s="4"/>
      <c r="C108" s="4"/>
      <c r="D108" s="200"/>
      <c r="E108" s="12"/>
      <c r="F108" s="12"/>
      <c r="G108" s="12"/>
      <c r="H108" s="201"/>
      <c r="I108" s="200"/>
      <c r="J108" s="200"/>
      <c r="K108" s="202"/>
      <c r="L108" s="202"/>
      <c r="M108" s="202"/>
    </row>
    <row r="109" spans="2:13" ht="14.25" customHeight="1">
      <c r="B109" s="4"/>
      <c r="C109" s="4"/>
      <c r="D109" s="200"/>
      <c r="E109" s="12"/>
      <c r="F109" s="12"/>
      <c r="G109" s="12"/>
      <c r="H109" s="201"/>
      <c r="I109" s="200"/>
      <c r="J109" s="200"/>
      <c r="K109" s="202"/>
      <c r="L109" s="202"/>
      <c r="M109" s="202"/>
    </row>
    <row r="110" spans="2:13" ht="17.25" customHeight="1">
      <c r="B110" s="3" t="s">
        <v>241</v>
      </c>
      <c r="C110" s="4"/>
      <c r="E110" s="13"/>
      <c r="F110" s="13"/>
      <c r="G110" s="13"/>
      <c r="H110" s="13"/>
      <c r="I110" s="13"/>
      <c r="J110" s="13"/>
      <c r="K110" s="13"/>
      <c r="L110" s="13"/>
      <c r="M110" s="14"/>
    </row>
    <row r="111" spans="2:13" ht="17.25" customHeight="1">
      <c r="B111" s="4"/>
      <c r="C111" s="4" t="s">
        <v>1</v>
      </c>
      <c r="E111" s="262"/>
      <c r="F111" s="262"/>
      <c r="G111" s="262"/>
      <c r="H111" s="262"/>
      <c r="I111" s="262"/>
      <c r="J111" s="262"/>
      <c r="K111" s="262"/>
      <c r="L111" s="262"/>
      <c r="M111" s="262"/>
    </row>
    <row r="112" spans="2:3" ht="17.25" customHeight="1">
      <c r="B112" s="4"/>
      <c r="C112" s="4"/>
    </row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4.25">
      <c r="C128" s="4" t="s">
        <v>2</v>
      </c>
    </row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spans="3:6" ht="12.75">
      <c r="C157" s="4" t="s">
        <v>3</v>
      </c>
      <c r="D157" s="4"/>
      <c r="E157" s="18" t="s">
        <v>151</v>
      </c>
      <c r="F157" s="5" t="s">
        <v>152</v>
      </c>
    </row>
    <row r="158" spans="3:6" ht="12.75">
      <c r="C158" s="4"/>
      <c r="D158" s="4"/>
      <c r="E158" s="198" t="s">
        <v>4</v>
      </c>
      <c r="F158" s="5" t="s">
        <v>22</v>
      </c>
    </row>
    <row r="160" spans="3:9" ht="12.75">
      <c r="C160" s="4" t="s">
        <v>5</v>
      </c>
      <c r="D160" s="4"/>
      <c r="E160" s="4"/>
      <c r="F160" s="4"/>
      <c r="G160" s="4"/>
      <c r="H160" s="4"/>
      <c r="I160" s="4"/>
    </row>
    <row r="161" spans="3:9" ht="12.75">
      <c r="C161" s="4"/>
      <c r="D161" s="4" t="s">
        <v>217</v>
      </c>
      <c r="E161" s="4"/>
      <c r="F161" s="4"/>
      <c r="G161" s="4"/>
      <c r="H161" s="4"/>
      <c r="I161" s="4"/>
    </row>
    <row r="162" spans="3:9" ht="12.75">
      <c r="C162" s="4"/>
      <c r="D162" s="5" t="s">
        <v>153</v>
      </c>
      <c r="E162" s="4"/>
      <c r="F162" s="4" t="s">
        <v>23</v>
      </c>
      <c r="G162" s="4"/>
      <c r="H162" s="4"/>
      <c r="I162" s="4"/>
    </row>
    <row r="163" spans="3:9" ht="12.75">
      <c r="C163" s="4"/>
      <c r="D163" s="7" t="s">
        <v>7</v>
      </c>
      <c r="E163" s="15" t="s">
        <v>154</v>
      </c>
      <c r="F163" s="4"/>
      <c r="G163" s="8" t="s">
        <v>145</v>
      </c>
      <c r="H163" s="4" t="s">
        <v>155</v>
      </c>
      <c r="I163" s="4"/>
    </row>
  </sheetData>
  <sheetProtection/>
  <mergeCells count="19">
    <mergeCell ref="E104:G104"/>
    <mergeCell ref="D104:D105"/>
    <mergeCell ref="E111:G111"/>
    <mergeCell ref="H111:J111"/>
    <mergeCell ref="K111:M111"/>
    <mergeCell ref="H106:J106"/>
    <mergeCell ref="E107:G107"/>
    <mergeCell ref="H107:J107"/>
    <mergeCell ref="E106:G106"/>
    <mergeCell ref="K103:M103"/>
    <mergeCell ref="K106:M106"/>
    <mergeCell ref="K104:M104"/>
    <mergeCell ref="K107:M107"/>
    <mergeCell ref="K105:M105"/>
    <mergeCell ref="E103:G103"/>
    <mergeCell ref="H103:J103"/>
    <mergeCell ref="H105:J105"/>
    <mergeCell ref="E105:G105"/>
    <mergeCell ref="H104:J104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99" r:id="rId2"/>
  <headerFooter alignWithMargins="0">
    <oddFooter xml:space="preserve">&amp;C－&amp;P－ </oddFooter>
  </headerFooter>
  <rowBreaks count="2" manualBreakCount="2">
    <brk id="56" max="12" man="1"/>
    <brk id="10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3" width="1.625" style="195" customWidth="1"/>
    <col min="4" max="4" width="14.125" style="195" customWidth="1"/>
    <col min="5" max="5" width="8.375" style="195" customWidth="1"/>
    <col min="6" max="6" width="4.125" style="195" customWidth="1"/>
    <col min="7" max="7" width="3.375" style="195" customWidth="1"/>
    <col min="8" max="8" width="15.00390625" style="195" customWidth="1"/>
    <col min="9" max="10" width="9.00390625" style="195" customWidth="1"/>
    <col min="11" max="11" width="6.875" style="195" customWidth="1"/>
    <col min="12" max="12" width="13.625" style="195" customWidth="1"/>
    <col min="13" max="16384" width="9.00390625" style="195" customWidth="1"/>
  </cols>
  <sheetData>
    <row r="1" spans="1:12" ht="14.25">
      <c r="A1" s="3" t="s">
        <v>218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customHeight="1">
      <c r="A2" s="4"/>
      <c r="B2" s="4"/>
      <c r="C2" s="4"/>
      <c r="D2" s="16"/>
      <c r="E2" s="4"/>
      <c r="F2" s="4"/>
      <c r="G2" s="4"/>
      <c r="H2" s="4"/>
      <c r="I2" s="4"/>
      <c r="J2" s="4"/>
      <c r="K2" s="4"/>
      <c r="L2" s="4"/>
    </row>
    <row r="3" spans="1:12" ht="14.25" customHeight="1">
      <c r="A3" s="4"/>
      <c r="B3" s="267" t="s">
        <v>234</v>
      </c>
      <c r="C3" s="268"/>
      <c r="D3" s="268"/>
      <c r="E3" s="268"/>
      <c r="F3" s="268"/>
      <c r="G3" s="268"/>
      <c r="H3" s="268"/>
      <c r="I3" s="4"/>
      <c r="J3" s="4"/>
      <c r="K3" s="4"/>
      <c r="L3" s="4"/>
    </row>
    <row r="4" spans="1:12" ht="9" customHeight="1">
      <c r="A4" s="4"/>
      <c r="B4" s="4"/>
      <c r="C4" s="4"/>
      <c r="D4" s="17"/>
      <c r="E4" s="4"/>
      <c r="F4" s="4"/>
      <c r="G4" s="4"/>
      <c r="H4" s="4"/>
      <c r="I4" s="4"/>
      <c r="J4" s="4"/>
      <c r="K4" s="4"/>
      <c r="L4" s="4"/>
    </row>
    <row r="5" spans="1:12" ht="16.5" customHeight="1">
      <c r="A5" s="4"/>
      <c r="B5" s="4"/>
      <c r="C5" s="4"/>
      <c r="D5" s="17"/>
      <c r="F5" s="4"/>
      <c r="G5" s="4"/>
      <c r="H5" s="20" t="s">
        <v>220</v>
      </c>
      <c r="I5" s="4"/>
      <c r="J5" s="4"/>
      <c r="K5" s="21" t="s">
        <v>26</v>
      </c>
      <c r="L5" s="32" t="s">
        <v>30</v>
      </c>
    </row>
    <row r="6" spans="1:12" ht="16.5" customHeight="1">
      <c r="A6" s="4"/>
      <c r="B6" s="4"/>
      <c r="C6" s="4"/>
      <c r="E6" s="272" t="s">
        <v>167</v>
      </c>
      <c r="F6" s="273"/>
      <c r="G6" s="4"/>
      <c r="H6" s="4" t="s">
        <v>168</v>
      </c>
      <c r="I6" s="4"/>
      <c r="J6" s="4"/>
      <c r="K6" s="26"/>
      <c r="L6" s="29"/>
    </row>
    <row r="7" spans="1:12" ht="16.5" customHeight="1">
      <c r="A7" s="4"/>
      <c r="B7" s="4"/>
      <c r="C7" s="4"/>
      <c r="F7" s="4"/>
      <c r="G7" s="4"/>
      <c r="H7" s="28" t="s">
        <v>225</v>
      </c>
      <c r="I7" s="33"/>
      <c r="J7" s="33"/>
      <c r="K7" s="26"/>
      <c r="L7" s="29"/>
    </row>
    <row r="8" spans="1:12" ht="16.5" customHeight="1">
      <c r="A8" s="4"/>
      <c r="B8" s="4"/>
      <c r="C8" s="4"/>
      <c r="F8" s="27"/>
      <c r="G8" s="4"/>
      <c r="H8" s="177" t="s">
        <v>226</v>
      </c>
      <c r="I8" s="33"/>
      <c r="J8" s="33"/>
      <c r="K8" s="26"/>
      <c r="L8" s="29"/>
    </row>
    <row r="9" spans="1:10" ht="16.5" customHeight="1">
      <c r="A9" s="4"/>
      <c r="B9" s="4"/>
      <c r="G9" s="4"/>
      <c r="H9" s="177" t="s">
        <v>227</v>
      </c>
      <c r="I9" s="33"/>
      <c r="J9" s="33"/>
    </row>
    <row r="10" spans="1:8" ht="16.5" customHeight="1">
      <c r="A10" s="4"/>
      <c r="B10" s="4"/>
      <c r="C10" s="18" t="s">
        <v>24</v>
      </c>
      <c r="D10" s="19"/>
      <c r="F10" s="4"/>
      <c r="G10" s="4"/>
      <c r="H10" s="29" t="s">
        <v>222</v>
      </c>
    </row>
    <row r="11" spans="1:13" ht="16.5" customHeight="1">
      <c r="A11" s="4"/>
      <c r="B11" s="4"/>
      <c r="C11" s="23"/>
      <c r="D11" s="23" t="s">
        <v>28</v>
      </c>
      <c r="F11" s="4"/>
      <c r="G11" s="4"/>
      <c r="H11" s="20" t="s">
        <v>228</v>
      </c>
      <c r="K11" s="21" t="s">
        <v>26</v>
      </c>
      <c r="L11" s="22" t="s">
        <v>229</v>
      </c>
      <c r="M11" s="20"/>
    </row>
    <row r="12" spans="1:13" ht="16.5" customHeight="1">
      <c r="A12" s="4"/>
      <c r="B12" s="4"/>
      <c r="C12" s="26"/>
      <c r="D12" s="27" t="s">
        <v>157</v>
      </c>
      <c r="E12" s="4"/>
      <c r="F12" s="4"/>
      <c r="G12" s="4"/>
      <c r="H12" s="4" t="s">
        <v>170</v>
      </c>
      <c r="K12" s="34"/>
      <c r="L12" s="25"/>
      <c r="M12" s="20"/>
    </row>
    <row r="13" spans="1:12" ht="16.5" customHeight="1">
      <c r="A13" s="4"/>
      <c r="B13" s="4"/>
      <c r="C13" s="4"/>
      <c r="D13" s="4"/>
      <c r="E13" s="4"/>
      <c r="F13" s="4"/>
      <c r="G13" s="4"/>
      <c r="H13" s="29" t="s">
        <v>171</v>
      </c>
      <c r="I13" s="29"/>
      <c r="J13" s="33"/>
      <c r="K13" s="30"/>
      <c r="L13" s="25"/>
    </row>
    <row r="14" spans="1:12" ht="16.5" customHeight="1">
      <c r="A14" s="4"/>
      <c r="B14" s="4"/>
      <c r="C14" s="270" t="s">
        <v>219</v>
      </c>
      <c r="D14" s="271"/>
      <c r="E14" s="271"/>
      <c r="F14" s="4"/>
      <c r="G14" s="4"/>
      <c r="H14" s="29" t="s">
        <v>172</v>
      </c>
      <c r="I14" s="29"/>
      <c r="J14" s="35"/>
      <c r="K14" s="30"/>
      <c r="L14" s="25"/>
    </row>
    <row r="15" spans="1:12" ht="16.5" customHeight="1">
      <c r="A15" s="4"/>
      <c r="B15" s="4"/>
      <c r="C15" s="4"/>
      <c r="D15" s="23" t="s">
        <v>31</v>
      </c>
      <c r="E15" s="4"/>
      <c r="F15" s="4"/>
      <c r="G15" s="4"/>
      <c r="H15" s="29" t="s">
        <v>223</v>
      </c>
      <c r="I15" s="29"/>
      <c r="J15" s="33"/>
      <c r="K15" s="30"/>
      <c r="L15" s="25"/>
    </row>
    <row r="16" spans="1:10" ht="16.5" customHeight="1">
      <c r="A16" s="4"/>
      <c r="B16" s="4"/>
      <c r="C16" s="4"/>
      <c r="D16" s="269" t="s">
        <v>169</v>
      </c>
      <c r="E16" s="269"/>
      <c r="F16" s="4"/>
      <c r="G16" s="4"/>
      <c r="H16" s="29" t="s">
        <v>173</v>
      </c>
      <c r="I16" s="29"/>
      <c r="J16" s="33"/>
    </row>
    <row r="17" spans="1:12" ht="16.5" customHeight="1">
      <c r="A17" s="4"/>
      <c r="B17" s="4"/>
      <c r="C17" s="4"/>
      <c r="D17" s="31"/>
      <c r="G17" s="4"/>
      <c r="H17" s="29" t="s">
        <v>221</v>
      </c>
      <c r="I17" s="29"/>
      <c r="J17" s="33"/>
      <c r="K17" s="34"/>
      <c r="L17" s="29"/>
    </row>
    <row r="18" spans="1:12" ht="16.5" customHeight="1">
      <c r="A18" s="4"/>
      <c r="B18" s="4"/>
      <c r="C18" s="4"/>
      <c r="D18" s="31"/>
      <c r="E18" s="4"/>
      <c r="F18" s="4"/>
      <c r="G18" s="4"/>
      <c r="H18" s="20" t="s">
        <v>32</v>
      </c>
      <c r="I18" s="4"/>
      <c r="J18" s="4"/>
      <c r="K18" s="21" t="s">
        <v>26</v>
      </c>
      <c r="L18" s="22" t="s">
        <v>33</v>
      </c>
    </row>
    <row r="19" spans="1:12" ht="16.5" customHeight="1">
      <c r="A19" s="4"/>
      <c r="B19" s="4"/>
      <c r="C19" s="4"/>
      <c r="D19" s="31"/>
      <c r="E19" s="4"/>
      <c r="F19" s="4"/>
      <c r="G19" s="4"/>
      <c r="H19" s="4" t="s">
        <v>174</v>
      </c>
      <c r="I19" s="4"/>
      <c r="J19" s="4"/>
      <c r="K19" s="34"/>
      <c r="L19" s="25"/>
    </row>
    <row r="20" spans="1:12" ht="16.5" customHeight="1">
      <c r="A20" s="4"/>
      <c r="B20" s="4"/>
      <c r="C20" s="4"/>
      <c r="D20" s="34"/>
      <c r="F20" s="4"/>
      <c r="G20" s="4"/>
      <c r="H20" s="29" t="s">
        <v>175</v>
      </c>
      <c r="I20" s="33"/>
      <c r="J20" s="33"/>
      <c r="K20" s="30"/>
      <c r="L20" s="25"/>
    </row>
    <row r="21" spans="1:12" ht="16.5" customHeight="1">
      <c r="A21" s="4"/>
      <c r="B21" s="4"/>
      <c r="C21" s="180" t="s">
        <v>34</v>
      </c>
      <c r="D21" s="203"/>
      <c r="E21" s="181"/>
      <c r="F21" s="182"/>
      <c r="G21" s="4"/>
      <c r="H21" s="29" t="s">
        <v>246</v>
      </c>
      <c r="I21" s="33"/>
      <c r="J21" s="33"/>
      <c r="K21" s="30"/>
      <c r="L21" s="25"/>
    </row>
    <row r="22" spans="1:8" ht="16.5" customHeight="1">
      <c r="A22" s="4"/>
      <c r="B22" s="4"/>
      <c r="C22" s="183"/>
      <c r="D22" s="184" t="s">
        <v>35</v>
      </c>
      <c r="E22" s="185">
        <v>9</v>
      </c>
      <c r="F22" s="186" t="s">
        <v>36</v>
      </c>
      <c r="G22" s="4"/>
      <c r="H22" s="29" t="s">
        <v>247</v>
      </c>
    </row>
    <row r="23" spans="1:12" ht="16.5" customHeight="1">
      <c r="A23" s="4"/>
      <c r="B23" s="4"/>
      <c r="C23" s="183"/>
      <c r="D23" s="184" t="s">
        <v>176</v>
      </c>
      <c r="E23" s="185">
        <v>1</v>
      </c>
      <c r="F23" s="186" t="s">
        <v>36</v>
      </c>
      <c r="G23" s="4"/>
      <c r="H23" s="28" t="s">
        <v>179</v>
      </c>
      <c r="I23" s="35"/>
      <c r="J23" s="33"/>
      <c r="L23" s="25"/>
    </row>
    <row r="24" spans="1:12" ht="16.5" customHeight="1">
      <c r="A24" s="4"/>
      <c r="B24" s="4"/>
      <c r="C24" s="183"/>
      <c r="D24" s="184" t="s">
        <v>177</v>
      </c>
      <c r="E24" s="185">
        <v>5</v>
      </c>
      <c r="F24" s="186" t="s">
        <v>36</v>
      </c>
      <c r="G24" s="4"/>
      <c r="H24" s="25" t="s">
        <v>224</v>
      </c>
      <c r="J24" s="33"/>
      <c r="K24" s="30"/>
      <c r="L24" s="29"/>
    </row>
    <row r="25" spans="1:12" ht="16.5" customHeight="1">
      <c r="A25" s="4"/>
      <c r="B25" s="4"/>
      <c r="C25" s="183"/>
      <c r="D25" s="184" t="s">
        <v>178</v>
      </c>
      <c r="E25" s="185">
        <v>5</v>
      </c>
      <c r="F25" s="186" t="s">
        <v>36</v>
      </c>
      <c r="G25" s="4"/>
      <c r="H25" s="20" t="s">
        <v>230</v>
      </c>
      <c r="I25" s="4"/>
      <c r="J25" s="4"/>
      <c r="K25" s="21" t="s">
        <v>26</v>
      </c>
      <c r="L25" s="22" t="s">
        <v>181</v>
      </c>
    </row>
    <row r="26" spans="1:12" ht="16.5" customHeight="1">
      <c r="A26" s="4"/>
      <c r="B26" s="4"/>
      <c r="C26" s="183"/>
      <c r="D26" s="184" t="s">
        <v>180</v>
      </c>
      <c r="E26" s="185">
        <v>8</v>
      </c>
      <c r="F26" s="186" t="s">
        <v>36</v>
      </c>
      <c r="G26" s="4"/>
      <c r="H26" s="4" t="s">
        <v>183</v>
      </c>
      <c r="I26" s="4"/>
      <c r="J26" s="4"/>
      <c r="K26" s="34"/>
      <c r="L26" s="25"/>
    </row>
    <row r="27" spans="1:12" ht="16.5" customHeight="1">
      <c r="A27" s="4"/>
      <c r="B27" s="4"/>
      <c r="C27" s="183"/>
      <c r="D27" s="187" t="s">
        <v>182</v>
      </c>
      <c r="E27" s="185">
        <v>2</v>
      </c>
      <c r="F27" s="186" t="s">
        <v>36</v>
      </c>
      <c r="G27" s="4"/>
      <c r="H27" s="28" t="s">
        <v>185</v>
      </c>
      <c r="I27" s="4"/>
      <c r="J27" s="4"/>
      <c r="K27" s="30"/>
      <c r="L27" s="25"/>
    </row>
    <row r="28" spans="1:12" ht="16.5" customHeight="1">
      <c r="A28" s="4"/>
      <c r="B28" s="4"/>
      <c r="C28" s="183"/>
      <c r="D28" s="184" t="s">
        <v>233</v>
      </c>
      <c r="E28" s="185">
        <v>3</v>
      </c>
      <c r="F28" s="186" t="s">
        <v>36</v>
      </c>
      <c r="G28" s="4"/>
      <c r="H28" s="28" t="s">
        <v>186</v>
      </c>
      <c r="I28" s="4"/>
      <c r="J28" s="4"/>
      <c r="K28" s="30"/>
      <c r="L28" s="25"/>
    </row>
    <row r="29" spans="1:10" ht="16.5" customHeight="1">
      <c r="A29" s="4"/>
      <c r="B29" s="4"/>
      <c r="C29" s="183"/>
      <c r="D29" s="184" t="s">
        <v>184</v>
      </c>
      <c r="E29" s="185">
        <v>2</v>
      </c>
      <c r="F29" s="186" t="s">
        <v>36</v>
      </c>
      <c r="G29" s="4"/>
      <c r="H29" s="28" t="s">
        <v>187</v>
      </c>
      <c r="I29" s="4"/>
      <c r="J29" s="4"/>
    </row>
    <row r="30" spans="1:12" ht="16.5" customHeight="1">
      <c r="A30" s="4"/>
      <c r="B30" s="4"/>
      <c r="C30" s="183"/>
      <c r="D30" s="188"/>
      <c r="E30" s="189"/>
      <c r="F30" s="186"/>
      <c r="H30" s="28" t="s">
        <v>38</v>
      </c>
      <c r="I30" s="4"/>
      <c r="J30" s="4"/>
      <c r="K30" s="4"/>
      <c r="L30" s="24"/>
    </row>
    <row r="31" spans="1:11" ht="17.25" customHeight="1">
      <c r="A31" s="4"/>
      <c r="B31" s="4"/>
      <c r="C31" s="190"/>
      <c r="D31" s="191" t="s">
        <v>37</v>
      </c>
      <c r="E31" s="192">
        <v>35</v>
      </c>
      <c r="F31" s="193" t="s">
        <v>36</v>
      </c>
      <c r="G31" s="4"/>
      <c r="H31" s="5" t="s">
        <v>39</v>
      </c>
      <c r="I31" s="5"/>
      <c r="J31" s="5"/>
      <c r="K31" s="5"/>
    </row>
    <row r="32" spans="1:11" ht="16.5" customHeight="1">
      <c r="A32" s="4"/>
      <c r="B32" s="4"/>
      <c r="C32" s="4"/>
      <c r="D32" s="31"/>
      <c r="E32" s="4"/>
      <c r="F32" s="4"/>
      <c r="G32" s="4"/>
      <c r="H32" s="5" t="s">
        <v>188</v>
      </c>
      <c r="I32" s="5"/>
      <c r="J32" s="5"/>
      <c r="K32" s="5"/>
    </row>
    <row r="33" ht="25.5" customHeight="1">
      <c r="L33" s="29"/>
    </row>
    <row r="34" spans="2:12" ht="18" customHeight="1">
      <c r="B34" s="274" t="s">
        <v>235</v>
      </c>
      <c r="C34" s="275"/>
      <c r="D34" s="275"/>
      <c r="E34" s="275"/>
      <c r="F34" s="275"/>
      <c r="G34" s="275"/>
      <c r="H34" s="275"/>
      <c r="L34" s="29"/>
    </row>
    <row r="35" spans="2:12" ht="9" customHeight="1">
      <c r="B35" s="178"/>
      <c r="C35" s="179"/>
      <c r="D35" s="179"/>
      <c r="E35" s="179"/>
      <c r="F35" s="179"/>
      <c r="G35" s="179"/>
      <c r="H35" s="179"/>
      <c r="L35" s="29"/>
    </row>
    <row r="36" spans="1:12" ht="12.75">
      <c r="A36" s="4"/>
      <c r="B36" s="4"/>
      <c r="D36" s="19"/>
      <c r="F36" s="4"/>
      <c r="G36" s="4"/>
      <c r="H36" s="20" t="s">
        <v>25</v>
      </c>
      <c r="I36" s="4"/>
      <c r="J36" s="4"/>
      <c r="K36" s="21" t="s">
        <v>26</v>
      </c>
      <c r="L36" s="22" t="s">
        <v>27</v>
      </c>
    </row>
    <row r="37" spans="1:12" ht="16.5" customHeight="1">
      <c r="A37" s="4"/>
      <c r="B37" s="4"/>
      <c r="C37" s="23"/>
      <c r="E37" s="4"/>
      <c r="F37" s="4"/>
      <c r="G37" s="4"/>
      <c r="H37" s="4" t="s">
        <v>156</v>
      </c>
      <c r="I37" s="4"/>
      <c r="J37" s="4"/>
      <c r="K37" s="24"/>
      <c r="L37" s="25"/>
    </row>
    <row r="38" spans="1:12" ht="16.5" customHeight="1">
      <c r="A38" s="4"/>
      <c r="B38" s="4"/>
      <c r="C38" s="26"/>
      <c r="D38" s="27"/>
      <c r="E38" s="23"/>
      <c r="F38" s="4"/>
      <c r="G38" s="4"/>
      <c r="H38" s="28" t="s">
        <v>158</v>
      </c>
      <c r="I38" s="5"/>
      <c r="J38" s="5"/>
      <c r="K38" s="24"/>
      <c r="L38" s="29"/>
    </row>
    <row r="39" spans="1:12" ht="16.5" customHeight="1">
      <c r="A39" s="4"/>
      <c r="B39" s="4"/>
      <c r="E39" s="4"/>
      <c r="F39" s="4"/>
      <c r="G39" s="4"/>
      <c r="H39" s="28" t="s">
        <v>159</v>
      </c>
      <c r="I39" s="5"/>
      <c r="J39" s="5"/>
      <c r="K39" s="24"/>
      <c r="L39" s="29"/>
    </row>
    <row r="40" spans="1:12" ht="16.5" customHeight="1">
      <c r="A40" s="4"/>
      <c r="B40" s="4"/>
      <c r="C40" s="18" t="s">
        <v>24</v>
      </c>
      <c r="D40" s="17"/>
      <c r="E40" s="4"/>
      <c r="F40" s="4"/>
      <c r="G40" s="4"/>
      <c r="H40" s="28" t="s">
        <v>160</v>
      </c>
      <c r="I40" s="5"/>
      <c r="J40" s="5"/>
      <c r="K40" s="24"/>
      <c r="L40" s="29"/>
    </row>
    <row r="41" spans="1:12" ht="16.5" customHeight="1">
      <c r="A41" s="4"/>
      <c r="B41" s="4"/>
      <c r="C41" s="4"/>
      <c r="D41" s="23" t="s">
        <v>231</v>
      </c>
      <c r="F41" s="4"/>
      <c r="G41" s="4"/>
      <c r="H41" s="28" t="s">
        <v>161</v>
      </c>
      <c r="I41" s="5"/>
      <c r="J41" s="5"/>
      <c r="K41" s="24"/>
      <c r="L41" s="25"/>
    </row>
    <row r="42" spans="1:12" ht="16.5" customHeight="1">
      <c r="A42" s="4"/>
      <c r="B42" s="4"/>
      <c r="C42" s="4"/>
      <c r="D42" s="269" t="s">
        <v>162</v>
      </c>
      <c r="E42" s="269"/>
      <c r="F42" s="4"/>
      <c r="G42" s="4"/>
      <c r="H42" s="28" t="s">
        <v>163</v>
      </c>
      <c r="I42" s="5"/>
      <c r="J42" s="5"/>
      <c r="K42" s="24"/>
      <c r="L42" s="25"/>
    </row>
    <row r="43" spans="1:12" ht="16.5" customHeight="1">
      <c r="A43" s="4"/>
      <c r="B43" s="4"/>
      <c r="C43" s="4"/>
      <c r="D43" s="17"/>
      <c r="E43" s="4"/>
      <c r="F43" s="4"/>
      <c r="G43" s="4"/>
      <c r="H43" s="28" t="s">
        <v>164</v>
      </c>
      <c r="I43" s="5"/>
      <c r="J43" s="5"/>
      <c r="K43" s="5"/>
      <c r="L43" s="30"/>
    </row>
    <row r="44" spans="1:12" ht="16.5" customHeight="1">
      <c r="A44" s="4"/>
      <c r="B44" s="4"/>
      <c r="C44" s="180" t="s">
        <v>34</v>
      </c>
      <c r="D44" s="203"/>
      <c r="E44" s="181"/>
      <c r="F44" s="182"/>
      <c r="G44" s="4"/>
      <c r="H44" s="20" t="s">
        <v>232</v>
      </c>
      <c r="I44" s="4"/>
      <c r="J44" s="17"/>
      <c r="K44" s="21" t="s">
        <v>26</v>
      </c>
      <c r="L44" s="22" t="s">
        <v>29</v>
      </c>
    </row>
    <row r="45" spans="1:12" ht="16.5" customHeight="1">
      <c r="A45" s="4"/>
      <c r="B45" s="4"/>
      <c r="C45" s="190"/>
      <c r="D45" s="194" t="s">
        <v>35</v>
      </c>
      <c r="E45" s="192">
        <v>15</v>
      </c>
      <c r="F45" s="193" t="s">
        <v>36</v>
      </c>
      <c r="G45" s="4"/>
      <c r="H45" s="4" t="s">
        <v>165</v>
      </c>
      <c r="I45" s="4"/>
      <c r="J45" s="17"/>
      <c r="K45" s="26"/>
      <c r="L45" s="25"/>
    </row>
    <row r="46" spans="1:12" ht="16.5" customHeight="1">
      <c r="A46" s="4"/>
      <c r="B46" s="4"/>
      <c r="C46" s="4"/>
      <c r="D46" s="36"/>
      <c r="E46" s="37"/>
      <c r="F46" s="38"/>
      <c r="G46" s="4"/>
      <c r="H46" s="31" t="s">
        <v>166</v>
      </c>
      <c r="I46" s="4"/>
      <c r="J46" s="17"/>
      <c r="K46" s="26"/>
      <c r="L46" s="25"/>
    </row>
  </sheetData>
  <sheetProtection/>
  <mergeCells count="6">
    <mergeCell ref="B3:H3"/>
    <mergeCell ref="D16:E16"/>
    <mergeCell ref="D42:E42"/>
    <mergeCell ref="C14:E14"/>
    <mergeCell ref="E6:F6"/>
    <mergeCell ref="B34:H34"/>
  </mergeCells>
  <printOptions/>
  <pageMargins left="0.7874015748031497" right="0.7874015748031497" top="0.984251968503937" bottom="0.984251968503937" header="0.3937007874015748" footer="0.5118110236220472"/>
  <pageSetup firstPageNumber="4" useFirstPageNumber="1" horizontalDpi="600" verticalDpi="600" orientation="portrait" paperSize="9" scale="96" r:id="rId2"/>
  <headerFooter alignWithMargins="0">
    <oddFooter xml:space="preserve">&amp;C－&amp;P－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3" width="1.4921875" style="195" customWidth="1"/>
    <col min="4" max="4" width="1.625" style="195" customWidth="1"/>
    <col min="5" max="5" width="3.875" style="195" customWidth="1"/>
    <col min="6" max="6" width="5.00390625" style="195" customWidth="1"/>
    <col min="7" max="7" width="9.50390625" style="195" bestFit="1" customWidth="1"/>
    <col min="8" max="8" width="11.75390625" style="195" bestFit="1" customWidth="1"/>
    <col min="9" max="9" width="10.00390625" style="195" customWidth="1"/>
    <col min="10" max="10" width="9.625" style="195" bestFit="1" customWidth="1"/>
    <col min="11" max="11" width="10.875" style="195" customWidth="1"/>
    <col min="12" max="12" width="8.875" style="195" customWidth="1"/>
    <col min="13" max="14" width="6.875" style="195" customWidth="1"/>
    <col min="15" max="16384" width="9.00390625" style="195" customWidth="1"/>
  </cols>
  <sheetData>
    <row r="1" spans="1:14" ht="14.25">
      <c r="A1" s="4"/>
      <c r="B1" s="3" t="s">
        <v>40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4"/>
      <c r="C2" s="33" t="s">
        <v>41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39" t="s">
        <v>242</v>
      </c>
      <c r="L3" s="4"/>
      <c r="M3" s="4"/>
      <c r="N3" s="4"/>
    </row>
    <row r="4" spans="1:14" ht="17.25" customHeight="1">
      <c r="A4" s="4"/>
      <c r="B4" s="4"/>
      <c r="C4" s="4"/>
      <c r="D4" s="4"/>
      <c r="E4" s="284" t="s">
        <v>189</v>
      </c>
      <c r="F4" s="285"/>
      <c r="G4" s="282" t="s">
        <v>190</v>
      </c>
      <c r="H4" s="283"/>
      <c r="I4" s="282" t="s">
        <v>209</v>
      </c>
      <c r="J4" s="292"/>
      <c r="K4" s="292"/>
      <c r="L4" s="283"/>
      <c r="M4" s="278" t="s">
        <v>191</v>
      </c>
      <c r="N4" s="280" t="s">
        <v>192</v>
      </c>
    </row>
    <row r="5" spans="1:14" ht="30.75" customHeight="1" thickBot="1">
      <c r="A5" s="4"/>
      <c r="B5" s="4"/>
      <c r="C5" s="4"/>
      <c r="D5" s="4"/>
      <c r="E5" s="286" t="s">
        <v>193</v>
      </c>
      <c r="F5" s="287"/>
      <c r="G5" s="40" t="s">
        <v>42</v>
      </c>
      <c r="H5" s="40" t="s">
        <v>43</v>
      </c>
      <c r="I5" s="40" t="s">
        <v>194</v>
      </c>
      <c r="J5" s="40" t="s">
        <v>42</v>
      </c>
      <c r="K5" s="40" t="s">
        <v>43</v>
      </c>
      <c r="L5" s="40" t="s">
        <v>195</v>
      </c>
      <c r="M5" s="279"/>
      <c r="N5" s="281"/>
    </row>
    <row r="6" spans="1:14" ht="26.25" customHeight="1" thickTop="1">
      <c r="A6" s="4"/>
      <c r="B6" s="4"/>
      <c r="C6" s="4"/>
      <c r="D6" s="4"/>
      <c r="E6" s="290" t="s">
        <v>44</v>
      </c>
      <c r="F6" s="291"/>
      <c r="G6" s="41">
        <f>SUM(G7:G13)</f>
        <v>100885</v>
      </c>
      <c r="H6" s="41">
        <f>SUM(H7:H13)</f>
        <v>282097</v>
      </c>
      <c r="I6" s="204">
        <f>SUM(I7:I13)</f>
        <v>516.1600000000001</v>
      </c>
      <c r="J6" s="41">
        <f>SUM(J7:J13)</f>
        <v>103583</v>
      </c>
      <c r="K6" s="41">
        <f>SUM(K7:K13)</f>
        <v>283338</v>
      </c>
      <c r="L6" s="42">
        <f>K6/I6</f>
        <v>548.9344389336638</v>
      </c>
      <c r="M6" s="43">
        <f aca="true" t="shared" si="0" ref="M6:M14">J6/G6</f>
        <v>1.0267433216038062</v>
      </c>
      <c r="N6" s="44">
        <f aca="true" t="shared" si="1" ref="N6:N14">K6/H6</f>
        <v>1.0043991960212268</v>
      </c>
    </row>
    <row r="7" spans="1:14" ht="26.25" customHeight="1">
      <c r="A7" s="4"/>
      <c r="B7" s="4"/>
      <c r="C7" s="4"/>
      <c r="D7" s="4"/>
      <c r="E7" s="276" t="s">
        <v>45</v>
      </c>
      <c r="F7" s="277"/>
      <c r="G7" s="45">
        <v>51525</v>
      </c>
      <c r="H7" s="45">
        <v>140290</v>
      </c>
      <c r="I7" s="205">
        <v>136.61</v>
      </c>
      <c r="J7" s="45">
        <v>52850</v>
      </c>
      <c r="K7" s="45">
        <v>140812</v>
      </c>
      <c r="L7" s="46">
        <f aca="true" t="shared" si="2" ref="L7:L13">K7/I7</f>
        <v>1030.7590952346093</v>
      </c>
      <c r="M7" s="47">
        <f t="shared" si="0"/>
        <v>1.0257156720038816</v>
      </c>
      <c r="N7" s="48">
        <f t="shared" si="1"/>
        <v>1.0037208639247273</v>
      </c>
    </row>
    <row r="8" spans="1:14" ht="26.25" customHeight="1">
      <c r="A8" s="4"/>
      <c r="B8" s="4"/>
      <c r="C8" s="4"/>
      <c r="D8" s="4"/>
      <c r="E8" s="276" t="s">
        <v>46</v>
      </c>
      <c r="F8" s="277"/>
      <c r="G8" s="45">
        <v>15972</v>
      </c>
      <c r="H8" s="45">
        <v>45684</v>
      </c>
      <c r="I8" s="205">
        <v>219.58</v>
      </c>
      <c r="J8" s="45">
        <v>16362</v>
      </c>
      <c r="K8" s="45">
        <v>45640</v>
      </c>
      <c r="L8" s="49">
        <f t="shared" si="2"/>
        <v>207.85135258220237</v>
      </c>
      <c r="M8" s="47">
        <f t="shared" si="0"/>
        <v>1.0244177310293012</v>
      </c>
      <c r="N8" s="48">
        <f t="shared" si="1"/>
        <v>0.9990368619210227</v>
      </c>
    </row>
    <row r="9" spans="1:14" ht="26.25" customHeight="1">
      <c r="A9" s="4"/>
      <c r="B9" s="4"/>
      <c r="C9" s="4"/>
      <c r="D9" s="4"/>
      <c r="E9" s="276" t="s">
        <v>47</v>
      </c>
      <c r="F9" s="277"/>
      <c r="G9" s="45">
        <v>2250</v>
      </c>
      <c r="H9" s="45">
        <v>6855</v>
      </c>
      <c r="I9" s="205">
        <v>15.72</v>
      </c>
      <c r="J9" s="45">
        <v>2289</v>
      </c>
      <c r="K9" s="45">
        <v>6710</v>
      </c>
      <c r="L9" s="49">
        <f t="shared" si="2"/>
        <v>426.8447837150127</v>
      </c>
      <c r="M9" s="47">
        <f t="shared" si="0"/>
        <v>1.0173333333333334</v>
      </c>
      <c r="N9" s="48">
        <f t="shared" si="1"/>
        <v>0.9788475565280816</v>
      </c>
    </row>
    <row r="10" spans="1:14" ht="26.25" customHeight="1">
      <c r="A10" s="4"/>
      <c r="B10" s="4"/>
      <c r="C10" s="4"/>
      <c r="D10" s="4"/>
      <c r="E10" s="276" t="s">
        <v>48</v>
      </c>
      <c r="F10" s="277"/>
      <c r="G10" s="45">
        <v>8580</v>
      </c>
      <c r="H10" s="45">
        <v>25661</v>
      </c>
      <c r="I10" s="205">
        <v>22.66</v>
      </c>
      <c r="J10" s="45">
        <v>8725</v>
      </c>
      <c r="K10" s="45">
        <v>25561</v>
      </c>
      <c r="L10" s="49">
        <f t="shared" si="2"/>
        <v>1128.0229479258605</v>
      </c>
      <c r="M10" s="47">
        <f t="shared" si="0"/>
        <v>1.0168997668997668</v>
      </c>
      <c r="N10" s="48">
        <f t="shared" si="1"/>
        <v>0.9961030357351623</v>
      </c>
    </row>
    <row r="11" spans="1:14" ht="26.25" customHeight="1">
      <c r="A11" s="4"/>
      <c r="B11" s="4"/>
      <c r="C11" s="4"/>
      <c r="D11" s="4"/>
      <c r="E11" s="276" t="s">
        <v>49</v>
      </c>
      <c r="F11" s="277"/>
      <c r="G11" s="45">
        <v>13568</v>
      </c>
      <c r="H11" s="45">
        <v>39978</v>
      </c>
      <c r="I11" s="205">
        <v>106.89</v>
      </c>
      <c r="J11" s="45">
        <v>14001</v>
      </c>
      <c r="K11" s="45">
        <v>40250</v>
      </c>
      <c r="L11" s="49">
        <f t="shared" si="2"/>
        <v>376.55533726260643</v>
      </c>
      <c r="M11" s="47">
        <f t="shared" si="0"/>
        <v>1.0319133254716981</v>
      </c>
      <c r="N11" s="48">
        <f t="shared" si="1"/>
        <v>1.006803742058132</v>
      </c>
    </row>
    <row r="12" spans="1:14" ht="26.25" customHeight="1">
      <c r="A12" s="4"/>
      <c r="B12" s="4"/>
      <c r="C12" s="4"/>
      <c r="D12" s="4"/>
      <c r="E12" s="276" t="s">
        <v>50</v>
      </c>
      <c r="F12" s="277"/>
      <c r="G12" s="45">
        <v>3389</v>
      </c>
      <c r="H12" s="45">
        <v>9626</v>
      </c>
      <c r="I12" s="205">
        <v>5.99</v>
      </c>
      <c r="J12" s="45">
        <v>3526</v>
      </c>
      <c r="K12" s="45">
        <v>9949</v>
      </c>
      <c r="L12" s="49">
        <f t="shared" si="2"/>
        <v>1660.9348914858097</v>
      </c>
      <c r="M12" s="47">
        <f t="shared" si="0"/>
        <v>1.0404249041015048</v>
      </c>
      <c r="N12" s="48">
        <f t="shared" si="1"/>
        <v>1.0335549553293164</v>
      </c>
    </row>
    <row r="13" spans="1:14" ht="26.25" customHeight="1" thickBot="1">
      <c r="A13" s="4"/>
      <c r="B13" s="4"/>
      <c r="C13" s="4"/>
      <c r="D13" s="4"/>
      <c r="E13" s="295" t="s">
        <v>51</v>
      </c>
      <c r="F13" s="296"/>
      <c r="G13" s="50">
        <v>5601</v>
      </c>
      <c r="H13" s="50">
        <v>14003</v>
      </c>
      <c r="I13" s="206">
        <v>8.71</v>
      </c>
      <c r="J13" s="50">
        <v>5830</v>
      </c>
      <c r="K13" s="50">
        <v>14416</v>
      </c>
      <c r="L13" s="42">
        <f t="shared" si="2"/>
        <v>1655.109070034443</v>
      </c>
      <c r="M13" s="51">
        <f t="shared" si="0"/>
        <v>1.0408855561506873</v>
      </c>
      <c r="N13" s="52">
        <f t="shared" si="1"/>
        <v>1.0294936799257302</v>
      </c>
    </row>
    <row r="14" spans="1:14" ht="26.25" customHeight="1" thickBot="1">
      <c r="A14" s="4"/>
      <c r="B14" s="4"/>
      <c r="C14" s="4"/>
      <c r="D14" s="4"/>
      <c r="E14" s="293" t="s">
        <v>52</v>
      </c>
      <c r="F14" s="294"/>
      <c r="G14" s="53">
        <v>704607</v>
      </c>
      <c r="H14" s="53">
        <v>1854724</v>
      </c>
      <c r="I14" s="207">
        <v>5777.31</v>
      </c>
      <c r="J14" s="53">
        <v>711905</v>
      </c>
      <c r="K14" s="53">
        <v>1838611</v>
      </c>
      <c r="L14" s="54">
        <f>K14/I14</f>
        <v>318.2469003740495</v>
      </c>
      <c r="M14" s="55">
        <f t="shared" si="0"/>
        <v>1.0103575468310704</v>
      </c>
      <c r="N14" s="56">
        <f t="shared" si="1"/>
        <v>0.9913124540362879</v>
      </c>
    </row>
    <row r="15" spans="1:14" ht="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7"/>
      <c r="M15" s="57"/>
      <c r="N15" s="57"/>
    </row>
    <row r="16" spans="1:14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.75" customHeight="1">
      <c r="A17" s="4"/>
      <c r="B17" s="4"/>
      <c r="C17" s="33" t="s">
        <v>53</v>
      </c>
      <c r="D17" s="15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87" customHeight="1">
      <c r="A18" s="4"/>
      <c r="B18" s="4"/>
      <c r="C18" s="58"/>
      <c r="D18" s="288" t="s">
        <v>196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</row>
    <row r="19" spans="1:14" ht="8.25" customHeight="1">
      <c r="A19" s="4"/>
      <c r="B19" s="4"/>
      <c r="C19" s="57"/>
      <c r="D19" s="57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4.25" customHeight="1">
      <c r="A20" s="4"/>
      <c r="B20" s="4"/>
      <c r="C20" s="4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80.25" customHeight="1">
      <c r="A21" s="4"/>
      <c r="B21" s="4"/>
      <c r="C21" s="4"/>
      <c r="D21" s="288"/>
      <c r="E21" s="289"/>
      <c r="F21" s="289"/>
      <c r="G21" s="289"/>
      <c r="H21" s="289"/>
      <c r="I21" s="289"/>
      <c r="J21" s="289"/>
      <c r="K21" s="289"/>
      <c r="L21" s="289"/>
      <c r="M21" s="289"/>
      <c r="N21" s="289"/>
    </row>
    <row r="22" spans="1:14" ht="18.75" customHeight="1">
      <c r="A22" s="4"/>
      <c r="B22" s="4"/>
      <c r="C22" s="4"/>
      <c r="D22" s="1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62.25" customHeight="1">
      <c r="A23" s="4"/>
      <c r="B23" s="4"/>
      <c r="C23" s="4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</row>
    <row r="24" spans="1:14" ht="76.5" customHeight="1">
      <c r="A24" s="4"/>
      <c r="B24" s="4"/>
      <c r="C24" s="4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</row>
    <row r="25" spans="1:14" ht="9" customHeight="1">
      <c r="A25" s="4"/>
      <c r="B25" s="4"/>
      <c r="C25" s="4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4.25">
      <c r="A27" s="4"/>
      <c r="B27" s="4"/>
      <c r="C27" s="4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/>
  <mergeCells count="19">
    <mergeCell ref="D21:N21"/>
    <mergeCell ref="D18:N18"/>
    <mergeCell ref="D23:N23"/>
    <mergeCell ref="D24:N24"/>
    <mergeCell ref="E6:F6"/>
    <mergeCell ref="I4:L4"/>
    <mergeCell ref="E14:F14"/>
    <mergeCell ref="E13:F13"/>
    <mergeCell ref="E7:F7"/>
    <mergeCell ref="E8:F8"/>
    <mergeCell ref="E9:F9"/>
    <mergeCell ref="E10:F10"/>
    <mergeCell ref="E11:F11"/>
    <mergeCell ref="E12:F12"/>
    <mergeCell ref="M4:M5"/>
    <mergeCell ref="N4:N5"/>
    <mergeCell ref="G4:H4"/>
    <mergeCell ref="E4:F4"/>
    <mergeCell ref="E5:F5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scale="97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2" width="1.625" style="195" customWidth="1"/>
    <col min="3" max="3" width="10.00390625" style="195" customWidth="1"/>
    <col min="4" max="4" width="13.50390625" style="195" customWidth="1"/>
    <col min="5" max="5" width="13.125" style="195" customWidth="1"/>
    <col min="6" max="6" width="14.25390625" style="195" customWidth="1"/>
    <col min="7" max="8" width="13.125" style="195" customWidth="1"/>
    <col min="9" max="9" width="13.625" style="195" customWidth="1"/>
    <col min="10" max="13" width="9.00390625" style="195" customWidth="1"/>
    <col min="14" max="14" width="7.625" style="195" customWidth="1"/>
    <col min="15" max="16384" width="9.00390625" style="195" customWidth="1"/>
  </cols>
  <sheetData>
    <row r="1" spans="3:9" ht="12.75">
      <c r="C1" s="4" t="s">
        <v>197</v>
      </c>
      <c r="D1" s="4"/>
      <c r="E1" s="4"/>
      <c r="F1" s="4"/>
      <c r="G1" s="4"/>
      <c r="H1" s="4"/>
      <c r="I1" s="4"/>
    </row>
    <row r="2" spans="3:9" ht="13.5" thickBot="1">
      <c r="C2" s="4"/>
      <c r="D2" s="4"/>
      <c r="E2" s="4"/>
      <c r="F2" s="61" t="s">
        <v>243</v>
      </c>
      <c r="H2" s="4"/>
      <c r="I2" s="9" t="s">
        <v>54</v>
      </c>
    </row>
    <row r="3" spans="3:16" ht="13.5" thickBot="1">
      <c r="C3" s="62"/>
      <c r="D3" s="63" t="s">
        <v>55</v>
      </c>
      <c r="E3" s="63" t="s">
        <v>56</v>
      </c>
      <c r="F3" s="63" t="s">
        <v>57</v>
      </c>
      <c r="G3" s="63" t="s">
        <v>58</v>
      </c>
      <c r="H3" s="64" t="s">
        <v>204</v>
      </c>
      <c r="I3" s="208" t="s">
        <v>210</v>
      </c>
      <c r="K3" s="195" t="s">
        <v>59</v>
      </c>
      <c r="P3" s="65" t="s">
        <v>60</v>
      </c>
    </row>
    <row r="4" spans="3:18" ht="13.5" thickBot="1">
      <c r="C4" s="66"/>
      <c r="D4" s="67" t="s">
        <v>61</v>
      </c>
      <c r="E4" s="67" t="s">
        <v>62</v>
      </c>
      <c r="F4" s="67" t="s">
        <v>63</v>
      </c>
      <c r="G4" s="67" t="s">
        <v>64</v>
      </c>
      <c r="H4" s="68" t="s">
        <v>205</v>
      </c>
      <c r="I4" s="209" t="s">
        <v>211</v>
      </c>
      <c r="K4" s="210"/>
      <c r="L4" s="211" t="s">
        <v>65</v>
      </c>
      <c r="M4" s="211" t="s">
        <v>66</v>
      </c>
      <c r="N4" s="211" t="s">
        <v>67</v>
      </c>
      <c r="O4" s="211" t="s">
        <v>57</v>
      </c>
      <c r="P4" s="212" t="s">
        <v>206</v>
      </c>
      <c r="Q4" s="175" t="s">
        <v>204</v>
      </c>
      <c r="R4" s="175" t="s">
        <v>244</v>
      </c>
    </row>
    <row r="5" spans="3:18" ht="27" customHeight="1" thickTop="1">
      <c r="C5" s="69" t="s">
        <v>44</v>
      </c>
      <c r="D5" s="70">
        <f aca="true" t="shared" si="0" ref="D5:I5">SUM(D6:D12)</f>
        <v>249533</v>
      </c>
      <c r="E5" s="70">
        <f t="shared" si="0"/>
        <v>261687</v>
      </c>
      <c r="F5" s="70">
        <f t="shared" si="0"/>
        <v>270433</v>
      </c>
      <c r="G5" s="70">
        <f t="shared" si="0"/>
        <v>277419</v>
      </c>
      <c r="H5" s="171">
        <v>282097</v>
      </c>
      <c r="I5" s="213">
        <f t="shared" si="0"/>
        <v>283338</v>
      </c>
      <c r="K5" s="214"/>
      <c r="L5" s="71" t="s">
        <v>68</v>
      </c>
      <c r="M5" s="71" t="s">
        <v>69</v>
      </c>
      <c r="N5" s="71" t="s">
        <v>70</v>
      </c>
      <c r="O5" s="71" t="s">
        <v>71</v>
      </c>
      <c r="P5" s="72" t="s">
        <v>207</v>
      </c>
      <c r="Q5" s="73" t="s">
        <v>208</v>
      </c>
      <c r="R5" s="73" t="s">
        <v>214</v>
      </c>
    </row>
    <row r="6" spans="3:18" ht="24" customHeight="1">
      <c r="C6" s="74" t="s">
        <v>45</v>
      </c>
      <c r="D6" s="75">
        <v>124042</v>
      </c>
      <c r="E6" s="75">
        <v>129595</v>
      </c>
      <c r="F6" s="75">
        <v>134856</v>
      </c>
      <c r="G6" s="75">
        <v>138963</v>
      </c>
      <c r="H6" s="172">
        <v>140290</v>
      </c>
      <c r="I6" s="215">
        <v>140812</v>
      </c>
      <c r="K6" s="216" t="s">
        <v>72</v>
      </c>
      <c r="L6" s="217">
        <v>53205</v>
      </c>
      <c r="M6" s="217">
        <v>48354</v>
      </c>
      <c r="N6" s="217">
        <v>44665</v>
      </c>
      <c r="O6" s="217">
        <v>43304</v>
      </c>
      <c r="P6" s="218">
        <v>42153</v>
      </c>
      <c r="Q6" s="219">
        <v>41367</v>
      </c>
      <c r="R6" s="220">
        <f>SUM(P21:P23)</f>
        <v>41194</v>
      </c>
    </row>
    <row r="7" spans="3:18" ht="24" customHeight="1">
      <c r="C7" s="76" t="s">
        <v>46</v>
      </c>
      <c r="D7" s="77">
        <v>43882</v>
      </c>
      <c r="E7" s="77">
        <v>45746</v>
      </c>
      <c r="F7" s="77">
        <v>45630</v>
      </c>
      <c r="G7" s="77">
        <v>46446</v>
      </c>
      <c r="H7" s="78">
        <v>45684</v>
      </c>
      <c r="I7" s="221">
        <v>45640</v>
      </c>
      <c r="K7" s="216" t="s">
        <v>73</v>
      </c>
      <c r="L7" s="217">
        <v>157324</v>
      </c>
      <c r="M7" s="217">
        <v>170403</v>
      </c>
      <c r="N7" s="217">
        <v>179154</v>
      </c>
      <c r="O7" s="217">
        <v>182367</v>
      </c>
      <c r="P7" s="218">
        <v>182494</v>
      </c>
      <c r="Q7" s="219">
        <v>177928</v>
      </c>
      <c r="R7" s="220">
        <f>SUM(P24:P33)</f>
        <v>176337</v>
      </c>
    </row>
    <row r="8" spans="3:18" ht="24" customHeight="1" thickBot="1">
      <c r="C8" s="76" t="s">
        <v>47</v>
      </c>
      <c r="D8" s="77">
        <v>7167</v>
      </c>
      <c r="E8" s="77">
        <v>7231</v>
      </c>
      <c r="F8" s="77">
        <v>7172</v>
      </c>
      <c r="G8" s="77">
        <v>6965</v>
      </c>
      <c r="H8" s="78">
        <v>6855</v>
      </c>
      <c r="I8" s="221">
        <v>6710</v>
      </c>
      <c r="K8" s="222" t="s">
        <v>74</v>
      </c>
      <c r="L8" s="223">
        <v>26225</v>
      </c>
      <c r="M8" s="223">
        <v>30756</v>
      </c>
      <c r="N8" s="223">
        <v>37809</v>
      </c>
      <c r="O8" s="223">
        <v>44678</v>
      </c>
      <c r="P8" s="224">
        <v>52523</v>
      </c>
      <c r="Q8" s="225">
        <v>60439</v>
      </c>
      <c r="R8" s="226">
        <f>SUM(P34:P40)</f>
        <v>63444</v>
      </c>
    </row>
    <row r="9" spans="3:12" ht="24" customHeight="1">
      <c r="C9" s="76" t="s">
        <v>48</v>
      </c>
      <c r="D9" s="77">
        <v>25447</v>
      </c>
      <c r="E9" s="77">
        <v>26235</v>
      </c>
      <c r="F9" s="77">
        <v>26305</v>
      </c>
      <c r="G9" s="77">
        <v>25897</v>
      </c>
      <c r="H9" s="78">
        <v>25661</v>
      </c>
      <c r="I9" s="221">
        <v>25561</v>
      </c>
      <c r="L9" s="79" t="s">
        <v>215</v>
      </c>
    </row>
    <row r="10" spans="3:9" ht="24" customHeight="1">
      <c r="C10" s="76" t="s">
        <v>49</v>
      </c>
      <c r="D10" s="77">
        <v>32263</v>
      </c>
      <c r="E10" s="77">
        <v>35117</v>
      </c>
      <c r="F10" s="77">
        <v>37972</v>
      </c>
      <c r="G10" s="77">
        <v>38986</v>
      </c>
      <c r="H10" s="78">
        <v>39978</v>
      </c>
      <c r="I10" s="221">
        <v>40250</v>
      </c>
    </row>
    <row r="11" spans="3:12" ht="24" customHeight="1">
      <c r="C11" s="76" t="s">
        <v>50</v>
      </c>
      <c r="D11" s="77">
        <v>6744</v>
      </c>
      <c r="E11" s="77">
        <v>6900</v>
      </c>
      <c r="F11" s="77">
        <v>6716</v>
      </c>
      <c r="G11" s="77">
        <v>7114</v>
      </c>
      <c r="H11" s="78">
        <v>9626</v>
      </c>
      <c r="I11" s="221">
        <v>9949</v>
      </c>
      <c r="L11" s="79"/>
    </row>
    <row r="12" spans="3:9" ht="24" customHeight="1" thickBot="1">
      <c r="C12" s="80" t="s">
        <v>51</v>
      </c>
      <c r="D12" s="81">
        <v>9988</v>
      </c>
      <c r="E12" s="81">
        <v>10863</v>
      </c>
      <c r="F12" s="81">
        <v>11782</v>
      </c>
      <c r="G12" s="81">
        <v>13048</v>
      </c>
      <c r="H12" s="173">
        <v>14003</v>
      </c>
      <c r="I12" s="227">
        <v>14416</v>
      </c>
    </row>
    <row r="13" spans="1:9" ht="48.75" customHeight="1">
      <c r="A13" s="228"/>
      <c r="B13" s="228"/>
      <c r="C13" s="228"/>
      <c r="D13" s="229"/>
      <c r="E13" s="230"/>
      <c r="F13" s="230"/>
      <c r="G13" s="230"/>
      <c r="H13" s="230"/>
      <c r="I13" s="230"/>
    </row>
    <row r="14" spans="1:9" ht="48.75" customHeight="1">
      <c r="A14" s="228"/>
      <c r="B14" s="228"/>
      <c r="C14" s="297" t="s">
        <v>75</v>
      </c>
      <c r="D14" s="231"/>
      <c r="E14" s="230"/>
      <c r="F14" s="230"/>
      <c r="G14" s="230"/>
      <c r="H14" s="230"/>
      <c r="I14" s="230"/>
    </row>
    <row r="15" spans="1:9" ht="48.75" customHeight="1">
      <c r="A15" s="228"/>
      <c r="B15" s="228"/>
      <c r="C15" s="298"/>
      <c r="D15" s="231"/>
      <c r="E15" s="230"/>
      <c r="F15" s="230"/>
      <c r="G15" s="230"/>
      <c r="H15" s="230"/>
      <c r="I15" s="230"/>
    </row>
    <row r="16" spans="1:9" ht="48.75" customHeight="1">
      <c r="A16" s="228"/>
      <c r="B16" s="228"/>
      <c r="C16" s="298"/>
      <c r="D16" s="229"/>
      <c r="E16" s="230"/>
      <c r="F16" s="230"/>
      <c r="G16" s="230"/>
      <c r="H16" s="230"/>
      <c r="I16" s="230"/>
    </row>
    <row r="17" spans="1:15" ht="39" customHeight="1" thickBot="1">
      <c r="A17" s="228"/>
      <c r="B17" s="228"/>
      <c r="C17" s="228"/>
      <c r="D17" s="228"/>
      <c r="E17" s="228"/>
      <c r="F17" s="228"/>
      <c r="G17" s="228"/>
      <c r="H17" s="228"/>
      <c r="I17" s="228"/>
      <c r="J17" s="82" t="s">
        <v>76</v>
      </c>
      <c r="O17" s="82" t="s">
        <v>213</v>
      </c>
    </row>
    <row r="18" spans="1:18" ht="12.75">
      <c r="A18" s="228"/>
      <c r="B18" s="228"/>
      <c r="C18" s="228" t="s">
        <v>77</v>
      </c>
      <c r="D18" s="228"/>
      <c r="E18" s="228"/>
      <c r="F18" s="228"/>
      <c r="G18" s="228"/>
      <c r="H18" s="228"/>
      <c r="I18" s="228"/>
      <c r="J18" s="83"/>
      <c r="K18" s="306" t="s">
        <v>78</v>
      </c>
      <c r="L18" s="300"/>
      <c r="M18" s="301"/>
      <c r="O18" s="84"/>
      <c r="P18" s="302" t="s">
        <v>78</v>
      </c>
      <c r="Q18" s="303"/>
      <c r="R18" s="304"/>
    </row>
    <row r="19" spans="1:18" ht="13.5" customHeight="1">
      <c r="A19" s="228"/>
      <c r="B19" s="228"/>
      <c r="C19" s="228"/>
      <c r="D19" s="85" t="s">
        <v>76</v>
      </c>
      <c r="E19" s="228"/>
      <c r="F19" s="228"/>
      <c r="G19" s="85" t="str">
        <f>+O17</f>
        <v>平成24年</v>
      </c>
      <c r="H19" s="228"/>
      <c r="I19" s="228"/>
      <c r="J19" s="86" t="s">
        <v>79</v>
      </c>
      <c r="K19" s="87" t="s">
        <v>80</v>
      </c>
      <c r="L19" s="87" t="s">
        <v>81</v>
      </c>
      <c r="M19" s="88" t="s">
        <v>82</v>
      </c>
      <c r="O19" s="89" t="s">
        <v>83</v>
      </c>
      <c r="P19" s="89" t="s">
        <v>82</v>
      </c>
      <c r="Q19" s="89" t="s">
        <v>80</v>
      </c>
      <c r="R19" s="89" t="s">
        <v>81</v>
      </c>
    </row>
    <row r="20" spans="1:18" ht="13.5">
      <c r="A20" s="228"/>
      <c r="B20" s="228"/>
      <c r="C20" s="228"/>
      <c r="D20" s="232"/>
      <c r="E20" s="232"/>
      <c r="F20" s="228"/>
      <c r="G20" s="228"/>
      <c r="H20" s="228"/>
      <c r="I20" s="228"/>
      <c r="J20" s="90" t="s">
        <v>84</v>
      </c>
      <c r="K20" s="91">
        <v>7521</v>
      </c>
      <c r="L20" s="91">
        <v>7188</v>
      </c>
      <c r="M20" s="92">
        <f>+K20+L20</f>
        <v>14709</v>
      </c>
      <c r="O20" s="93" t="s">
        <v>85</v>
      </c>
      <c r="P20" s="94">
        <v>283338</v>
      </c>
      <c r="Q20" s="94">
        <v>139973</v>
      </c>
      <c r="R20" s="94">
        <v>143365</v>
      </c>
    </row>
    <row r="21" spans="1:18" ht="13.5">
      <c r="A21" s="228"/>
      <c r="B21" s="228"/>
      <c r="C21" s="228"/>
      <c r="D21" s="228"/>
      <c r="E21" s="228"/>
      <c r="F21" s="228"/>
      <c r="G21" s="228"/>
      <c r="H21" s="228"/>
      <c r="I21" s="228"/>
      <c r="J21" s="90" t="s">
        <v>86</v>
      </c>
      <c r="K21" s="91">
        <v>9136</v>
      </c>
      <c r="L21" s="91">
        <v>8474</v>
      </c>
      <c r="M21" s="92">
        <f aca="true" t="shared" si="1" ref="M21:M40">+K21+L21</f>
        <v>17610</v>
      </c>
      <c r="O21" s="95" t="s">
        <v>84</v>
      </c>
      <c r="P21" s="96">
        <v>12964</v>
      </c>
      <c r="Q21" s="96">
        <v>6614</v>
      </c>
      <c r="R21" s="96">
        <v>6350</v>
      </c>
    </row>
    <row r="22" spans="1:18" ht="13.5">
      <c r="A22" s="228"/>
      <c r="B22" s="228"/>
      <c r="C22" s="228"/>
      <c r="D22" s="228"/>
      <c r="E22" s="228"/>
      <c r="F22" s="228"/>
      <c r="G22" s="228"/>
      <c r="H22" s="228"/>
      <c r="I22" s="228"/>
      <c r="J22" s="90" t="s">
        <v>87</v>
      </c>
      <c r="K22" s="91">
        <v>10736</v>
      </c>
      <c r="L22" s="91">
        <v>10150</v>
      </c>
      <c r="M22" s="92">
        <f t="shared" si="1"/>
        <v>20886</v>
      </c>
      <c r="O22" s="95" t="s">
        <v>86</v>
      </c>
      <c r="P22" s="96">
        <v>13503</v>
      </c>
      <c r="Q22" s="96">
        <v>6817</v>
      </c>
      <c r="R22" s="96">
        <v>6686</v>
      </c>
    </row>
    <row r="23" spans="1:18" ht="13.5">
      <c r="A23" s="228"/>
      <c r="B23" s="228"/>
      <c r="C23" s="228"/>
      <c r="D23" s="228"/>
      <c r="E23" s="228"/>
      <c r="F23" s="228"/>
      <c r="G23" s="228"/>
      <c r="H23" s="228"/>
      <c r="I23" s="228"/>
      <c r="J23" s="90" t="s">
        <v>88</v>
      </c>
      <c r="K23" s="91">
        <v>8564</v>
      </c>
      <c r="L23" s="91">
        <v>8540</v>
      </c>
      <c r="M23" s="92">
        <f t="shared" si="1"/>
        <v>17104</v>
      </c>
      <c r="O23" s="95" t="s">
        <v>87</v>
      </c>
      <c r="P23" s="96">
        <v>14727</v>
      </c>
      <c r="Q23" s="96">
        <v>7560</v>
      </c>
      <c r="R23" s="96">
        <v>7167</v>
      </c>
    </row>
    <row r="24" spans="1:18" ht="13.5">
      <c r="A24" s="228"/>
      <c r="B24" s="228"/>
      <c r="C24" s="228"/>
      <c r="D24" s="228"/>
      <c r="E24" s="228"/>
      <c r="F24" s="228"/>
      <c r="G24" s="228"/>
      <c r="H24" s="228"/>
      <c r="I24" s="228"/>
      <c r="J24" s="90" t="s">
        <v>89</v>
      </c>
      <c r="K24" s="91">
        <v>7091</v>
      </c>
      <c r="L24" s="91">
        <v>7862</v>
      </c>
      <c r="M24" s="92">
        <f t="shared" si="1"/>
        <v>14953</v>
      </c>
      <c r="O24" s="95" t="s">
        <v>88</v>
      </c>
      <c r="P24" s="96">
        <v>14592</v>
      </c>
      <c r="Q24" s="96">
        <v>7557</v>
      </c>
      <c r="R24" s="96">
        <v>7035</v>
      </c>
    </row>
    <row r="25" spans="1:18" ht="13.5">
      <c r="A25" s="228"/>
      <c r="B25" s="228"/>
      <c r="C25" s="228"/>
      <c r="D25" s="228"/>
      <c r="E25" s="228"/>
      <c r="F25" s="228"/>
      <c r="G25" s="228"/>
      <c r="H25" s="228"/>
      <c r="I25" s="228"/>
      <c r="J25" s="90" t="s">
        <v>90</v>
      </c>
      <c r="K25" s="91">
        <v>6835</v>
      </c>
      <c r="L25" s="91">
        <v>7033</v>
      </c>
      <c r="M25" s="92">
        <f t="shared" si="1"/>
        <v>13868</v>
      </c>
      <c r="O25" s="95" t="s">
        <v>89</v>
      </c>
      <c r="P25" s="96">
        <v>13362</v>
      </c>
      <c r="Q25" s="96">
        <v>6725</v>
      </c>
      <c r="R25" s="96">
        <v>6637</v>
      </c>
    </row>
    <row r="26" spans="1:18" ht="13.5">
      <c r="A26" s="228"/>
      <c r="B26" s="228"/>
      <c r="C26" s="228"/>
      <c r="D26" s="228"/>
      <c r="E26" s="228"/>
      <c r="F26" s="228"/>
      <c r="G26" s="228"/>
      <c r="H26" s="228"/>
      <c r="I26" s="228"/>
      <c r="J26" s="90" t="s">
        <v>91</v>
      </c>
      <c r="K26" s="91">
        <v>7924</v>
      </c>
      <c r="L26" s="91">
        <v>8390</v>
      </c>
      <c r="M26" s="92">
        <f t="shared" si="1"/>
        <v>16314</v>
      </c>
      <c r="O26" s="95" t="s">
        <v>90</v>
      </c>
      <c r="P26" s="96">
        <v>14970</v>
      </c>
      <c r="Q26" s="96">
        <v>7645</v>
      </c>
      <c r="R26" s="96">
        <v>7325</v>
      </c>
    </row>
    <row r="27" spans="1:18" ht="13.5">
      <c r="A27" s="228"/>
      <c r="B27" s="228"/>
      <c r="C27" s="228"/>
      <c r="D27" s="228"/>
      <c r="E27" s="228"/>
      <c r="F27" s="228"/>
      <c r="G27" s="228"/>
      <c r="H27" s="228"/>
      <c r="I27" s="228"/>
      <c r="J27" s="90" t="s">
        <v>92</v>
      </c>
      <c r="K27" s="91">
        <v>10571</v>
      </c>
      <c r="L27" s="91">
        <v>10626</v>
      </c>
      <c r="M27" s="92">
        <f t="shared" si="1"/>
        <v>21197</v>
      </c>
      <c r="O27" s="95" t="s">
        <v>91</v>
      </c>
      <c r="P27" s="96">
        <v>17240</v>
      </c>
      <c r="Q27" s="96">
        <v>9003</v>
      </c>
      <c r="R27" s="96">
        <v>8237</v>
      </c>
    </row>
    <row r="28" spans="1:18" ht="13.5">
      <c r="A28" s="228"/>
      <c r="B28" s="228"/>
      <c r="C28" s="228"/>
      <c r="D28" s="228"/>
      <c r="E28" s="228"/>
      <c r="F28" s="228"/>
      <c r="G28" s="228"/>
      <c r="H28" s="228"/>
      <c r="I28" s="228"/>
      <c r="J28" s="90" t="s">
        <v>93</v>
      </c>
      <c r="K28" s="91">
        <v>9432</v>
      </c>
      <c r="L28" s="91">
        <v>9005</v>
      </c>
      <c r="M28" s="92">
        <f t="shared" si="1"/>
        <v>18437</v>
      </c>
      <c r="O28" s="95" t="s">
        <v>92</v>
      </c>
      <c r="P28" s="96">
        <v>21509</v>
      </c>
      <c r="Q28" s="96">
        <v>11060</v>
      </c>
      <c r="R28" s="96">
        <v>10449</v>
      </c>
    </row>
    <row r="29" spans="1:18" ht="13.5">
      <c r="A29" s="228"/>
      <c r="B29" s="228"/>
      <c r="C29" s="228"/>
      <c r="D29" s="228"/>
      <c r="E29" s="228"/>
      <c r="F29" s="228"/>
      <c r="G29" s="228"/>
      <c r="H29" s="228"/>
      <c r="I29" s="228"/>
      <c r="J29" s="90" t="s">
        <v>94</v>
      </c>
      <c r="K29" s="91">
        <v>8166</v>
      </c>
      <c r="L29" s="91">
        <v>7864</v>
      </c>
      <c r="M29" s="92">
        <f t="shared" si="1"/>
        <v>16030</v>
      </c>
      <c r="O29" s="95" t="s">
        <v>93</v>
      </c>
      <c r="P29" s="96">
        <v>21217</v>
      </c>
      <c r="Q29" s="96">
        <v>10899</v>
      </c>
      <c r="R29" s="96">
        <v>10318</v>
      </c>
    </row>
    <row r="30" spans="1:18" ht="13.5">
      <c r="A30" s="228"/>
      <c r="B30" s="228"/>
      <c r="C30" s="228"/>
      <c r="D30" s="228"/>
      <c r="E30" s="228"/>
      <c r="F30" s="228"/>
      <c r="G30" s="228"/>
      <c r="H30" s="228"/>
      <c r="I30" s="228"/>
      <c r="J30" s="90" t="s">
        <v>95</v>
      </c>
      <c r="K30" s="91">
        <v>7657</v>
      </c>
      <c r="L30" s="91">
        <v>7432</v>
      </c>
      <c r="M30" s="92">
        <f t="shared" si="1"/>
        <v>15089</v>
      </c>
      <c r="O30" s="95" t="s">
        <v>94</v>
      </c>
      <c r="P30" s="96">
        <v>18259</v>
      </c>
      <c r="Q30" s="96">
        <v>9400</v>
      </c>
      <c r="R30" s="96">
        <v>8859</v>
      </c>
    </row>
    <row r="31" spans="1:18" ht="13.5">
      <c r="A31" s="228"/>
      <c r="B31" s="228"/>
      <c r="C31" s="228"/>
      <c r="D31" s="228"/>
      <c r="E31" s="228"/>
      <c r="F31" s="228"/>
      <c r="G31" s="228"/>
      <c r="H31" s="228"/>
      <c r="I31" s="228"/>
      <c r="J31" s="90" t="s">
        <v>96</v>
      </c>
      <c r="K31" s="91">
        <v>7092</v>
      </c>
      <c r="L31" s="91">
        <v>6799</v>
      </c>
      <c r="M31" s="92">
        <f t="shared" si="1"/>
        <v>13891</v>
      </c>
      <c r="O31" s="95" t="s">
        <v>95</v>
      </c>
      <c r="P31" s="96">
        <v>16455</v>
      </c>
      <c r="Q31" s="96">
        <v>8228</v>
      </c>
      <c r="R31" s="96">
        <v>8227</v>
      </c>
    </row>
    <row r="32" spans="1:18" ht="13.5">
      <c r="A32" s="228"/>
      <c r="B32" s="228"/>
      <c r="C32" s="228"/>
      <c r="D32" s="228"/>
      <c r="E32" s="228"/>
      <c r="F32" s="228"/>
      <c r="G32" s="228"/>
      <c r="H32" s="228"/>
      <c r="I32" s="228"/>
      <c r="J32" s="90" t="s">
        <v>97</v>
      </c>
      <c r="K32" s="91">
        <v>4509</v>
      </c>
      <c r="L32" s="91">
        <v>5932</v>
      </c>
      <c r="M32" s="92">
        <f t="shared" si="1"/>
        <v>10441</v>
      </c>
      <c r="O32" s="95" t="s">
        <v>96</v>
      </c>
      <c r="P32" s="97">
        <v>16782</v>
      </c>
      <c r="Q32" s="97">
        <v>8177</v>
      </c>
      <c r="R32" s="97">
        <v>8605</v>
      </c>
    </row>
    <row r="33" spans="1:18" ht="13.5">
      <c r="A33" s="228"/>
      <c r="B33" s="228"/>
      <c r="C33" s="228"/>
      <c r="D33" s="228"/>
      <c r="E33" s="228"/>
      <c r="F33" s="228"/>
      <c r="G33" s="228"/>
      <c r="H33" s="228"/>
      <c r="I33" s="228"/>
      <c r="J33" s="90" t="s">
        <v>98</v>
      </c>
      <c r="K33" s="91">
        <v>3468</v>
      </c>
      <c r="L33" s="91">
        <v>4911</v>
      </c>
      <c r="M33" s="92">
        <f t="shared" si="1"/>
        <v>8379</v>
      </c>
      <c r="O33" s="95" t="s">
        <v>97</v>
      </c>
      <c r="P33" s="97">
        <v>21951</v>
      </c>
      <c r="Q33" s="97">
        <v>10740</v>
      </c>
      <c r="R33" s="97">
        <v>11211</v>
      </c>
    </row>
    <row r="34" spans="1:18" ht="13.5">
      <c r="A34" s="228"/>
      <c r="B34" s="228"/>
      <c r="C34" s="228"/>
      <c r="D34" s="228"/>
      <c r="E34" s="228"/>
      <c r="F34" s="228"/>
      <c r="G34" s="228"/>
      <c r="H34" s="228"/>
      <c r="I34" s="228"/>
      <c r="J34" s="90" t="s">
        <v>99</v>
      </c>
      <c r="K34" s="91">
        <v>3216</v>
      </c>
      <c r="L34" s="91">
        <v>4351</v>
      </c>
      <c r="M34" s="92">
        <f t="shared" si="1"/>
        <v>7567</v>
      </c>
      <c r="O34" s="95" t="s">
        <v>98</v>
      </c>
      <c r="P34" s="97">
        <v>17752</v>
      </c>
      <c r="Q34" s="97">
        <v>8724</v>
      </c>
      <c r="R34" s="97">
        <v>9028</v>
      </c>
    </row>
    <row r="35" spans="1:18" ht="13.5">
      <c r="A35" s="228"/>
      <c r="B35" s="228"/>
      <c r="C35" s="228"/>
      <c r="D35" s="228"/>
      <c r="E35" s="228"/>
      <c r="F35" s="228"/>
      <c r="G35" s="228"/>
      <c r="H35" s="228"/>
      <c r="I35" s="228"/>
      <c r="J35" s="90" t="s">
        <v>100</v>
      </c>
      <c r="K35" s="91">
        <v>2210</v>
      </c>
      <c r="L35" s="91">
        <v>3226</v>
      </c>
      <c r="M35" s="92">
        <f t="shared" si="1"/>
        <v>5436</v>
      </c>
      <c r="O35" s="95" t="s">
        <v>99</v>
      </c>
      <c r="P35" s="97">
        <v>15358</v>
      </c>
      <c r="Q35" s="97">
        <v>7502</v>
      </c>
      <c r="R35" s="97">
        <v>7856</v>
      </c>
    </row>
    <row r="36" spans="1:18" ht="13.5">
      <c r="A36" s="228"/>
      <c r="B36" s="228"/>
      <c r="C36" s="228"/>
      <c r="D36" s="228"/>
      <c r="E36" s="228"/>
      <c r="F36" s="228"/>
      <c r="G36" s="228"/>
      <c r="H36" s="228"/>
      <c r="I36" s="228"/>
      <c r="J36" s="90" t="s">
        <v>101</v>
      </c>
      <c r="K36" s="91">
        <v>1287</v>
      </c>
      <c r="L36" s="91">
        <v>1858</v>
      </c>
      <c r="M36" s="92">
        <f t="shared" si="1"/>
        <v>3145</v>
      </c>
      <c r="O36" s="95" t="s">
        <v>100</v>
      </c>
      <c r="P36" s="97">
        <v>12361</v>
      </c>
      <c r="Q36" s="97">
        <v>5510</v>
      </c>
      <c r="R36" s="97">
        <v>6851</v>
      </c>
    </row>
    <row r="37" spans="1:18" ht="13.5">
      <c r="A37" s="228"/>
      <c r="B37" s="228"/>
      <c r="C37" s="228"/>
      <c r="D37" s="228"/>
      <c r="E37" s="228"/>
      <c r="F37" s="228"/>
      <c r="G37" s="228"/>
      <c r="H37" s="228"/>
      <c r="I37" s="228"/>
      <c r="J37" s="90" t="s">
        <v>102</v>
      </c>
      <c r="K37" s="91">
        <v>449</v>
      </c>
      <c r="L37" s="91">
        <v>858</v>
      </c>
      <c r="M37" s="92">
        <f t="shared" si="1"/>
        <v>1307</v>
      </c>
      <c r="O37" s="95" t="s">
        <v>101</v>
      </c>
      <c r="P37" s="97">
        <v>9136</v>
      </c>
      <c r="Q37" s="97">
        <v>3789</v>
      </c>
      <c r="R37" s="97">
        <v>5347</v>
      </c>
    </row>
    <row r="38" spans="1:18" ht="16.5" customHeight="1">
      <c r="A38" s="228"/>
      <c r="B38" s="228"/>
      <c r="C38" s="228"/>
      <c r="D38" s="228"/>
      <c r="E38" s="228"/>
      <c r="F38" s="228"/>
      <c r="G38" s="228"/>
      <c r="H38" s="228"/>
      <c r="I38" s="228"/>
      <c r="J38" s="90" t="s">
        <v>103</v>
      </c>
      <c r="K38" s="91">
        <v>98</v>
      </c>
      <c r="L38" s="91">
        <v>248</v>
      </c>
      <c r="M38" s="92">
        <f t="shared" si="1"/>
        <v>346</v>
      </c>
      <c r="O38" s="95" t="s">
        <v>102</v>
      </c>
      <c r="P38" s="97">
        <v>5674</v>
      </c>
      <c r="Q38" s="97">
        <v>1840</v>
      </c>
      <c r="R38" s="97">
        <v>3834</v>
      </c>
    </row>
    <row r="39" spans="4:18" ht="14.25">
      <c r="D39" s="288"/>
      <c r="E39" s="288"/>
      <c r="F39" s="288"/>
      <c r="G39" s="288"/>
      <c r="H39" s="288"/>
      <c r="I39" s="305"/>
      <c r="J39" s="90" t="s">
        <v>104</v>
      </c>
      <c r="K39" s="91">
        <v>14</v>
      </c>
      <c r="L39" s="91">
        <v>31</v>
      </c>
      <c r="M39" s="92">
        <f t="shared" si="1"/>
        <v>45</v>
      </c>
      <c r="O39" s="95" t="s">
        <v>103</v>
      </c>
      <c r="P39" s="97">
        <v>2360</v>
      </c>
      <c r="Q39" s="97">
        <v>485</v>
      </c>
      <c r="R39" s="97">
        <v>1875</v>
      </c>
    </row>
    <row r="40" spans="4:18" ht="13.5" thickBot="1">
      <c r="D40" s="288"/>
      <c r="E40" s="288"/>
      <c r="F40" s="288"/>
      <c r="G40" s="288"/>
      <c r="H40" s="288"/>
      <c r="I40" s="305"/>
      <c r="J40" s="176" t="s">
        <v>85</v>
      </c>
      <c r="K40" s="98">
        <f>SUM(K20:K39)</f>
        <v>115976</v>
      </c>
      <c r="L40" s="98">
        <f>SUM(L20:L39)</f>
        <v>120778</v>
      </c>
      <c r="M40" s="99">
        <f t="shared" si="1"/>
        <v>236754</v>
      </c>
      <c r="O40" s="95" t="s">
        <v>104</v>
      </c>
      <c r="P40" s="97">
        <v>803</v>
      </c>
      <c r="Q40" s="97">
        <v>111</v>
      </c>
      <c r="R40" s="97">
        <v>692</v>
      </c>
    </row>
    <row r="41" spans="10:18" ht="12.75">
      <c r="J41" s="100"/>
      <c r="K41" s="100"/>
      <c r="L41" s="100"/>
      <c r="M41" s="100"/>
      <c r="O41" s="101" t="s">
        <v>105</v>
      </c>
      <c r="P41" s="97">
        <v>2363</v>
      </c>
      <c r="Q41" s="97">
        <v>1587</v>
      </c>
      <c r="R41" s="97">
        <v>776</v>
      </c>
    </row>
    <row r="42" spans="10:18" ht="13.5" thickBot="1">
      <c r="J42" s="100"/>
      <c r="K42" s="100"/>
      <c r="L42" s="100" t="str">
        <f>+J17</f>
        <v>昭和55年　</v>
      </c>
      <c r="M42" s="100"/>
      <c r="O42" s="102" t="s">
        <v>106</v>
      </c>
      <c r="P42" s="103"/>
      <c r="Q42" s="104"/>
      <c r="R42" s="105"/>
    </row>
    <row r="43" spans="10:18" ht="12.75">
      <c r="J43" s="307" t="str">
        <f>+K18</f>
        <v>桑名管内</v>
      </c>
      <c r="K43" s="300"/>
      <c r="L43" s="301"/>
      <c r="M43" s="100"/>
      <c r="O43" s="102" t="s">
        <v>107</v>
      </c>
      <c r="P43" s="106">
        <v>41194</v>
      </c>
      <c r="Q43" s="107">
        <v>20991</v>
      </c>
      <c r="R43" s="108">
        <v>20203</v>
      </c>
    </row>
    <row r="44" spans="10:18" ht="12.75">
      <c r="J44" s="86" t="s">
        <v>79</v>
      </c>
      <c r="K44" s="87" t="s">
        <v>108</v>
      </c>
      <c r="L44" s="109" t="s">
        <v>109</v>
      </c>
      <c r="M44" s="100"/>
      <c r="O44" s="102" t="s">
        <v>73</v>
      </c>
      <c r="P44" s="106">
        <v>176337</v>
      </c>
      <c r="Q44" s="107">
        <v>89434</v>
      </c>
      <c r="R44" s="108">
        <v>86903</v>
      </c>
    </row>
    <row r="45" spans="10:18" ht="12.75">
      <c r="J45" s="90" t="s">
        <v>84</v>
      </c>
      <c r="K45" s="110">
        <f>+L20/$L$40*100</f>
        <v>5.9514149927967015</v>
      </c>
      <c r="L45" s="111">
        <f>+K20/$K$40*100</f>
        <v>6.484962406015038</v>
      </c>
      <c r="M45" s="100"/>
      <c r="O45" s="102" t="s">
        <v>74</v>
      </c>
      <c r="P45" s="106">
        <v>63444</v>
      </c>
      <c r="Q45" s="107">
        <v>27961</v>
      </c>
      <c r="R45" s="108">
        <v>35483</v>
      </c>
    </row>
    <row r="46" spans="10:18" ht="12.75">
      <c r="J46" s="90" t="s">
        <v>86</v>
      </c>
      <c r="K46" s="110">
        <f aca="true" t="shared" si="2" ref="K46:K64">+L21/$L$40*100</f>
        <v>7.016178443093941</v>
      </c>
      <c r="L46" s="111">
        <f aca="true" t="shared" si="3" ref="L46:L64">+K21/$K$40*100</f>
        <v>7.877491894874801</v>
      </c>
      <c r="M46" s="100"/>
      <c r="O46" s="102" t="s">
        <v>105</v>
      </c>
      <c r="P46" s="106">
        <v>2363</v>
      </c>
      <c r="Q46" s="107">
        <v>1587</v>
      </c>
      <c r="R46" s="108">
        <v>776</v>
      </c>
    </row>
    <row r="47" spans="10:18" ht="12.75">
      <c r="J47" s="90" t="s">
        <v>87</v>
      </c>
      <c r="K47" s="110">
        <f t="shared" si="2"/>
        <v>8.403848382983655</v>
      </c>
      <c r="L47" s="111">
        <f t="shared" si="3"/>
        <v>9.25708767331172</v>
      </c>
      <c r="M47" s="100"/>
      <c r="O47" s="112" t="s">
        <v>110</v>
      </c>
      <c r="P47" s="113"/>
      <c r="Q47" s="114"/>
      <c r="R47" s="115"/>
    </row>
    <row r="48" spans="10:18" ht="12.75">
      <c r="J48" s="90" t="s">
        <v>88</v>
      </c>
      <c r="K48" s="110">
        <f t="shared" si="2"/>
        <v>7.070824156717283</v>
      </c>
      <c r="L48" s="111">
        <f t="shared" si="3"/>
        <v>7.384286404083603</v>
      </c>
      <c r="M48" s="100"/>
      <c r="O48" s="112" t="s">
        <v>107</v>
      </c>
      <c r="P48" s="116"/>
      <c r="Q48" s="117"/>
      <c r="R48" s="174"/>
    </row>
    <row r="49" spans="10:18" ht="12.75">
      <c r="J49" s="90" t="s">
        <v>89</v>
      </c>
      <c r="K49" s="110">
        <f t="shared" si="2"/>
        <v>6.509463644041133</v>
      </c>
      <c r="L49" s="111">
        <f t="shared" si="3"/>
        <v>6.114196040560116</v>
      </c>
      <c r="M49" s="100"/>
      <c r="O49" s="112" t="s">
        <v>73</v>
      </c>
      <c r="P49" s="116"/>
      <c r="Q49" s="117"/>
      <c r="R49" s="174"/>
    </row>
    <row r="50" spans="10:18" ht="12.75">
      <c r="J50" s="90" t="s">
        <v>90</v>
      </c>
      <c r="K50" s="110">
        <f t="shared" si="2"/>
        <v>5.823080362317641</v>
      </c>
      <c r="L50" s="111">
        <f t="shared" si="3"/>
        <v>5.8934607160102095</v>
      </c>
      <c r="M50" s="100"/>
      <c r="O50" s="112" t="s">
        <v>74</v>
      </c>
      <c r="P50" s="116"/>
      <c r="Q50" s="117"/>
      <c r="R50" s="174"/>
    </row>
    <row r="51" spans="10:18" ht="12.75">
      <c r="J51" s="90" t="s">
        <v>91</v>
      </c>
      <c r="K51" s="110">
        <f t="shared" si="2"/>
        <v>6.94662935302787</v>
      </c>
      <c r="L51" s="111">
        <f t="shared" si="3"/>
        <v>6.832448092708836</v>
      </c>
      <c r="M51" s="100"/>
      <c r="O51" s="118"/>
      <c r="P51" s="119"/>
      <c r="Q51" s="120"/>
      <c r="R51" s="121"/>
    </row>
    <row r="52" spans="10:18" ht="12.75">
      <c r="J52" s="90" t="s">
        <v>92</v>
      </c>
      <c r="K52" s="110">
        <f t="shared" si="2"/>
        <v>8.797959893358062</v>
      </c>
      <c r="L52" s="111">
        <f t="shared" si="3"/>
        <v>9.114816858660413</v>
      </c>
      <c r="M52" s="100"/>
      <c r="O52" s="122" t="s">
        <v>111</v>
      </c>
      <c r="P52" s="123"/>
      <c r="Q52" s="124"/>
      <c r="R52" s="125"/>
    </row>
    <row r="53" spans="10:18" ht="12.75">
      <c r="J53" s="90" t="s">
        <v>93</v>
      </c>
      <c r="K53" s="110">
        <f t="shared" si="2"/>
        <v>7.455828048154466</v>
      </c>
      <c r="L53" s="111">
        <f t="shared" si="3"/>
        <v>8.132717113885631</v>
      </c>
      <c r="M53" s="100"/>
      <c r="O53" s="126"/>
      <c r="P53" s="126"/>
      <c r="Q53" s="127"/>
      <c r="R53" s="127"/>
    </row>
    <row r="54" spans="10:18" ht="13.5" thickBot="1">
      <c r="J54" s="90" t="s">
        <v>94</v>
      </c>
      <c r="K54" s="110">
        <f t="shared" si="2"/>
        <v>6.511119574756992</v>
      </c>
      <c r="L54" s="111">
        <f t="shared" si="3"/>
        <v>7.04111195419742</v>
      </c>
      <c r="M54" s="100"/>
      <c r="O54" s="100"/>
      <c r="P54" s="100"/>
      <c r="Q54" s="100" t="str">
        <f>+O17</f>
        <v>平成24年</v>
      </c>
      <c r="R54" s="100"/>
    </row>
    <row r="55" spans="10:18" ht="12.75">
      <c r="J55" s="90" t="s">
        <v>95</v>
      </c>
      <c r="K55" s="110">
        <f t="shared" si="2"/>
        <v>6.153438540131481</v>
      </c>
      <c r="L55" s="111">
        <f t="shared" si="3"/>
        <v>6.602228047182175</v>
      </c>
      <c r="M55" s="100"/>
      <c r="O55" s="299" t="str">
        <f>+P18</f>
        <v>桑名管内</v>
      </c>
      <c r="P55" s="300"/>
      <c r="Q55" s="301"/>
      <c r="R55" s="100"/>
    </row>
    <row r="56" spans="10:18" ht="12.75">
      <c r="J56" s="90" t="s">
        <v>96</v>
      </c>
      <c r="K56" s="110">
        <f t="shared" si="2"/>
        <v>5.629336468562155</v>
      </c>
      <c r="L56" s="111">
        <f t="shared" si="3"/>
        <v>6.115058287921639</v>
      </c>
      <c r="M56" s="100"/>
      <c r="O56" s="86" t="s">
        <v>79</v>
      </c>
      <c r="P56" s="87" t="s">
        <v>108</v>
      </c>
      <c r="Q56" s="109" t="s">
        <v>109</v>
      </c>
      <c r="R56" s="100"/>
    </row>
    <row r="57" spans="10:18" ht="12.75">
      <c r="J57" s="90" t="s">
        <v>97</v>
      </c>
      <c r="K57" s="110">
        <f t="shared" si="2"/>
        <v>4.911490503237345</v>
      </c>
      <c r="L57" s="111">
        <f t="shared" si="3"/>
        <v>3.8878733531075396</v>
      </c>
      <c r="M57" s="100"/>
      <c r="O57" s="90" t="s">
        <v>84</v>
      </c>
      <c r="P57" s="110">
        <f>+R21/$R$20*100</f>
        <v>4.429254002022809</v>
      </c>
      <c r="Q57" s="111">
        <f>+Q21/$Q$20*100</f>
        <v>4.72519700227901</v>
      </c>
      <c r="R57" s="100"/>
    </row>
    <row r="58" spans="10:18" ht="12.75">
      <c r="J58" s="90" t="s">
        <v>98</v>
      </c>
      <c r="K58" s="110">
        <f t="shared" si="2"/>
        <v>4.066137872791402</v>
      </c>
      <c r="L58" s="111">
        <f t="shared" si="3"/>
        <v>2.9902738497620196</v>
      </c>
      <c r="M58" s="100"/>
      <c r="O58" s="90" t="s">
        <v>86</v>
      </c>
      <c r="P58" s="110">
        <f aca="true" t="shared" si="4" ref="P58:P76">+R22/$R$20*100</f>
        <v>4.663620827956614</v>
      </c>
      <c r="Q58" s="111">
        <f aca="true" t="shared" si="5" ref="Q58:Q76">+Q22/$Q$20*100</f>
        <v>4.870224971958878</v>
      </c>
      <c r="R58" s="100"/>
    </row>
    <row r="59" spans="10:18" ht="12.75">
      <c r="J59" s="90" t="s">
        <v>99</v>
      </c>
      <c r="K59" s="110">
        <f t="shared" si="2"/>
        <v>3.602477272350925</v>
      </c>
      <c r="L59" s="111">
        <f t="shared" si="3"/>
        <v>2.7729875146582055</v>
      </c>
      <c r="M59" s="100"/>
      <c r="O59" s="90" t="s">
        <v>87</v>
      </c>
      <c r="P59" s="110">
        <f t="shared" si="4"/>
        <v>4.999128099605901</v>
      </c>
      <c r="Q59" s="111">
        <f t="shared" si="5"/>
        <v>5.40104162945711</v>
      </c>
      <c r="R59" s="100"/>
    </row>
    <row r="60" spans="10:18" ht="12.75">
      <c r="J60" s="90" t="s">
        <v>100</v>
      </c>
      <c r="K60" s="110">
        <f t="shared" si="2"/>
        <v>2.6710162446803225</v>
      </c>
      <c r="L60" s="111">
        <f t="shared" si="3"/>
        <v>1.905566668965993</v>
      </c>
      <c r="M60" s="100"/>
      <c r="O60" s="90" t="s">
        <v>88</v>
      </c>
      <c r="P60" s="110">
        <f t="shared" si="4"/>
        <v>4.907055417989048</v>
      </c>
      <c r="Q60" s="111">
        <f t="shared" si="5"/>
        <v>5.39889835896923</v>
      </c>
      <c r="R60" s="100"/>
    </row>
    <row r="61" spans="10:18" ht="12.75">
      <c r="J61" s="90" t="s">
        <v>101</v>
      </c>
      <c r="K61" s="110">
        <f t="shared" si="2"/>
        <v>1.5383596350328703</v>
      </c>
      <c r="L61" s="111">
        <f t="shared" si="3"/>
        <v>1.1097123542801959</v>
      </c>
      <c r="M61" s="100"/>
      <c r="O61" s="90" t="s">
        <v>89</v>
      </c>
      <c r="P61" s="110">
        <f t="shared" si="4"/>
        <v>4.629442332507934</v>
      </c>
      <c r="Q61" s="111">
        <f t="shared" si="5"/>
        <v>4.804498010330564</v>
      </c>
      <c r="R61" s="100"/>
    </row>
    <row r="62" spans="10:18" ht="12.75">
      <c r="J62" s="90" t="s">
        <v>102</v>
      </c>
      <c r="K62" s="110">
        <f t="shared" si="2"/>
        <v>0.7103942771034459</v>
      </c>
      <c r="L62" s="111">
        <f t="shared" si="3"/>
        <v>0.3871490653238601</v>
      </c>
      <c r="M62" s="100"/>
      <c r="O62" s="90" t="s">
        <v>90</v>
      </c>
      <c r="P62" s="110">
        <f t="shared" si="4"/>
        <v>5.109336309420011</v>
      </c>
      <c r="Q62" s="111">
        <f t="shared" si="5"/>
        <v>5.461767626613704</v>
      </c>
      <c r="R62" s="100"/>
    </row>
    <row r="63" spans="10:18" ht="12.75">
      <c r="J63" s="90" t="s">
        <v>103</v>
      </c>
      <c r="K63" s="110">
        <f t="shared" si="2"/>
        <v>0.2053354087664972</v>
      </c>
      <c r="L63" s="111">
        <f t="shared" si="3"/>
        <v>0.08450024142926123</v>
      </c>
      <c r="M63" s="100"/>
      <c r="O63" s="90" t="s">
        <v>91</v>
      </c>
      <c r="P63" s="110">
        <f t="shared" si="4"/>
        <v>5.745474836954626</v>
      </c>
      <c r="Q63" s="111">
        <f t="shared" si="5"/>
        <v>6.431954734127296</v>
      </c>
      <c r="R63" s="100"/>
    </row>
    <row r="64" spans="10:18" ht="13.5" thickBot="1">
      <c r="J64" s="128" t="s">
        <v>104</v>
      </c>
      <c r="K64" s="129">
        <f t="shared" si="2"/>
        <v>0.02566692609581215</v>
      </c>
      <c r="L64" s="130">
        <f t="shared" si="3"/>
        <v>0.012071463061323031</v>
      </c>
      <c r="M64" s="100"/>
      <c r="O64" s="90" t="s">
        <v>92</v>
      </c>
      <c r="P64" s="110">
        <f t="shared" si="4"/>
        <v>7.2883897743521775</v>
      </c>
      <c r="Q64" s="111">
        <f t="shared" si="5"/>
        <v>7.901523865316882</v>
      </c>
      <c r="R64" s="100"/>
    </row>
    <row r="65" spans="15:18" ht="12.75">
      <c r="O65" s="90" t="s">
        <v>93</v>
      </c>
      <c r="P65" s="110">
        <f t="shared" si="4"/>
        <v>7.197014613050605</v>
      </c>
      <c r="Q65" s="111">
        <f t="shared" si="5"/>
        <v>7.786501682467333</v>
      </c>
      <c r="R65" s="100"/>
    </row>
    <row r="66" spans="15:18" ht="12.75">
      <c r="O66" s="90" t="s">
        <v>94</v>
      </c>
      <c r="P66" s="110">
        <f t="shared" si="4"/>
        <v>6.1793324730582775</v>
      </c>
      <c r="Q66" s="111">
        <f t="shared" si="5"/>
        <v>6.7155808620233906</v>
      </c>
      <c r="R66" s="100"/>
    </row>
    <row r="67" spans="15:18" ht="12.75">
      <c r="O67" s="90" t="s">
        <v>95</v>
      </c>
      <c r="P67" s="110">
        <f t="shared" si="4"/>
        <v>5.738499633801834</v>
      </c>
      <c r="Q67" s="111">
        <f t="shared" si="5"/>
        <v>5.878276524758346</v>
      </c>
      <c r="R67" s="100"/>
    </row>
    <row r="68" spans="15:18" ht="12.75">
      <c r="O68" s="90" t="s">
        <v>96</v>
      </c>
      <c r="P68" s="110">
        <f t="shared" si="4"/>
        <v>6.002162312977365</v>
      </c>
      <c r="Q68" s="111">
        <f t="shared" si="5"/>
        <v>5.841840926464389</v>
      </c>
      <c r="R68" s="100"/>
    </row>
    <row r="69" spans="15:18" ht="12.75">
      <c r="O69" s="90" t="s">
        <v>97</v>
      </c>
      <c r="P69" s="110">
        <f t="shared" si="4"/>
        <v>7.8199002545949154</v>
      </c>
      <c r="Q69" s="111">
        <f t="shared" si="5"/>
        <v>7.672908346609704</v>
      </c>
      <c r="R69" s="100"/>
    </row>
    <row r="70" spans="15:18" ht="12.75">
      <c r="O70" s="90" t="s">
        <v>98</v>
      </c>
      <c r="P70" s="110">
        <f t="shared" si="4"/>
        <v>6.29721340634046</v>
      </c>
      <c r="Q70" s="111">
        <f t="shared" si="5"/>
        <v>6.232630578754474</v>
      </c>
      <c r="R70" s="100"/>
    </row>
    <row r="71" spans="15:18" ht="12.75">
      <c r="O71" s="90" t="s">
        <v>99</v>
      </c>
      <c r="P71" s="110">
        <f t="shared" si="4"/>
        <v>5.479719596833258</v>
      </c>
      <c r="Q71" s="111">
        <f t="shared" si="5"/>
        <v>5.359605066691434</v>
      </c>
      <c r="R71" s="100"/>
    </row>
    <row r="72" spans="15:18" ht="12.75">
      <c r="O72" s="90" t="s">
        <v>100</v>
      </c>
      <c r="P72" s="110">
        <f t="shared" si="4"/>
        <v>4.778711679977679</v>
      </c>
      <c r="Q72" s="111">
        <f t="shared" si="5"/>
        <v>3.936473462739243</v>
      </c>
      <c r="R72" s="100"/>
    </row>
    <row r="73" spans="15:18" ht="12.75">
      <c r="O73" s="90" t="s">
        <v>101</v>
      </c>
      <c r="P73" s="110">
        <f t="shared" si="4"/>
        <v>3.729641125797789</v>
      </c>
      <c r="Q73" s="111">
        <f t="shared" si="5"/>
        <v>2.706950626192194</v>
      </c>
      <c r="R73" s="100"/>
    </row>
    <row r="74" spans="15:18" ht="12.75">
      <c r="O74" s="90" t="s">
        <v>102</v>
      </c>
      <c r="P74" s="110">
        <f t="shared" si="4"/>
        <v>2.6742928887803856</v>
      </c>
      <c r="Q74" s="111">
        <f t="shared" si="5"/>
        <v>1.3145392325662806</v>
      </c>
      <c r="R74" s="100"/>
    </row>
    <row r="75" spans="15:18" ht="12.75">
      <c r="O75" s="90" t="s">
        <v>103</v>
      </c>
      <c r="P75" s="110">
        <f t="shared" si="4"/>
        <v>1.3078505911484672</v>
      </c>
      <c r="Q75" s="111">
        <f t="shared" si="5"/>
        <v>0.3464953955405685</v>
      </c>
      <c r="R75" s="100"/>
    </row>
    <row r="76" spans="15:18" ht="13.5" thickBot="1">
      <c r="O76" s="128" t="s">
        <v>104</v>
      </c>
      <c r="P76" s="129">
        <f t="shared" si="4"/>
        <v>0.48268405817319426</v>
      </c>
      <c r="Q76" s="130">
        <f t="shared" si="5"/>
        <v>0.0793010080515528</v>
      </c>
      <c r="R76" s="100"/>
    </row>
  </sheetData>
  <sheetProtection/>
  <mergeCells count="6">
    <mergeCell ref="C14:C16"/>
    <mergeCell ref="O55:Q55"/>
    <mergeCell ref="P18:R18"/>
    <mergeCell ref="D39:I40"/>
    <mergeCell ref="K18:M18"/>
    <mergeCell ref="J43:L43"/>
  </mergeCells>
  <printOptions/>
  <pageMargins left="0.52" right="0.37" top="0.82" bottom="0.984251968503937" header="0.5118110236220472" footer="0.5118110236220472"/>
  <pageSetup firstPageNumber="6" useFirstPageNumber="1" horizontalDpi="600" verticalDpi="600" orientation="portrait" paperSize="9" r:id="rId2"/>
  <headerFooter alignWithMargins="0">
    <oddFooter>&amp;C－&amp;P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95" customWidth="1"/>
    <col min="2" max="2" width="1.4921875" style="195" customWidth="1"/>
    <col min="3" max="3" width="8.875" style="195" customWidth="1"/>
    <col min="4" max="4" width="10.00390625" style="195" customWidth="1"/>
    <col min="5" max="5" width="8.625" style="195" customWidth="1"/>
    <col min="6" max="6" width="9.75390625" style="195" customWidth="1"/>
    <col min="7" max="7" width="8.25390625" style="195" customWidth="1"/>
    <col min="8" max="8" width="0.74609375" style="195" customWidth="1"/>
    <col min="9" max="9" width="7.25390625" style="195" customWidth="1"/>
    <col min="10" max="10" width="8.125" style="195" bestFit="1" customWidth="1"/>
    <col min="11" max="12" width="7.25390625" style="195" customWidth="1"/>
    <col min="13" max="13" width="8.125" style="195" bestFit="1" customWidth="1"/>
    <col min="14" max="16384" width="9.00390625" style="195" customWidth="1"/>
  </cols>
  <sheetData>
    <row r="1" spans="1:13" ht="12.75">
      <c r="A1" s="4"/>
      <c r="B1" s="4"/>
      <c r="C1" s="4" t="s">
        <v>198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customHeight="1" thickBot="1">
      <c r="A2" s="131"/>
      <c r="B2" s="131"/>
      <c r="C2" s="131"/>
      <c r="D2" s="131"/>
      <c r="E2" s="318" t="s">
        <v>245</v>
      </c>
      <c r="F2" s="318"/>
      <c r="G2" s="318"/>
      <c r="H2" s="131"/>
      <c r="I2" s="131"/>
      <c r="J2" s="131"/>
      <c r="K2" s="318" t="str">
        <f>+E2</f>
        <v>（平成24年10月1日現在）</v>
      </c>
      <c r="L2" s="318"/>
      <c r="M2" s="318"/>
    </row>
    <row r="3" spans="1:13" ht="17.25" customHeight="1">
      <c r="A3" s="131"/>
      <c r="B3" s="131"/>
      <c r="C3" s="320" t="s">
        <v>112</v>
      </c>
      <c r="D3" s="308" t="s">
        <v>43</v>
      </c>
      <c r="E3" s="310" t="s">
        <v>199</v>
      </c>
      <c r="F3" s="311"/>
      <c r="G3" s="312"/>
      <c r="H3" s="132"/>
      <c r="I3" s="310" t="s">
        <v>200</v>
      </c>
      <c r="J3" s="311"/>
      <c r="K3" s="311"/>
      <c r="L3" s="311"/>
      <c r="M3" s="313"/>
    </row>
    <row r="4" spans="1:13" ht="46.5" customHeight="1" thickBot="1">
      <c r="A4" s="131"/>
      <c r="B4" s="131"/>
      <c r="C4" s="321"/>
      <c r="D4" s="309"/>
      <c r="E4" s="135" t="s">
        <v>113</v>
      </c>
      <c r="F4" s="135" t="s">
        <v>114</v>
      </c>
      <c r="G4" s="136" t="s">
        <v>115</v>
      </c>
      <c r="H4" s="134"/>
      <c r="I4" s="137" t="s">
        <v>116</v>
      </c>
      <c r="J4" s="137" t="s">
        <v>117</v>
      </c>
      <c r="K4" s="137" t="s">
        <v>118</v>
      </c>
      <c r="L4" s="137" t="s">
        <v>119</v>
      </c>
      <c r="M4" s="138" t="s">
        <v>44</v>
      </c>
    </row>
    <row r="5" spans="1:13" ht="24.75" customHeight="1" thickTop="1">
      <c r="A5" s="131"/>
      <c r="B5" s="131"/>
      <c r="C5" s="139" t="s">
        <v>120</v>
      </c>
      <c r="D5" s="233">
        <f>SUM(D6:D12)</f>
        <v>283338</v>
      </c>
      <c r="E5" s="233">
        <f>SUM(E6:E12)</f>
        <v>41194</v>
      </c>
      <c r="F5" s="233">
        <f>SUM(F6:F12)</f>
        <v>176337</v>
      </c>
      <c r="G5" s="233">
        <f>SUM(G6:G12)</f>
        <v>63444</v>
      </c>
      <c r="H5" s="140"/>
      <c r="I5" s="233">
        <f>SUM(I6:I12)</f>
        <v>15610</v>
      </c>
      <c r="J5" s="233">
        <f>SUM(J6:J12)</f>
        <v>16612</v>
      </c>
      <c r="K5" s="233">
        <f>SUM(K6:K12)</f>
        <v>8972</v>
      </c>
      <c r="L5" s="233">
        <f>SUM(L6:L12)</f>
        <v>8692</v>
      </c>
      <c r="M5" s="234">
        <f>SUM(M6:M12)</f>
        <v>49886</v>
      </c>
    </row>
    <row r="6" spans="1:13" ht="24.75" customHeight="1">
      <c r="A6" s="131"/>
      <c r="B6" s="131"/>
      <c r="C6" s="133" t="s">
        <v>45</v>
      </c>
      <c r="D6" s="235">
        <v>140812</v>
      </c>
      <c r="E6" s="235">
        <v>20194</v>
      </c>
      <c r="F6" s="235">
        <v>87354</v>
      </c>
      <c r="G6" s="236">
        <v>31431</v>
      </c>
      <c r="H6" s="140"/>
      <c r="I6" s="235">
        <v>7642</v>
      </c>
      <c r="J6" s="235">
        <v>8054</v>
      </c>
      <c r="K6" s="235">
        <v>4498</v>
      </c>
      <c r="L6" s="235">
        <v>4389</v>
      </c>
      <c r="M6" s="237">
        <f>SUM(I6:L6)</f>
        <v>24583</v>
      </c>
    </row>
    <row r="7" spans="1:13" ht="24.75" customHeight="1">
      <c r="A7" s="131"/>
      <c r="B7" s="131"/>
      <c r="C7" s="141" t="s">
        <v>46</v>
      </c>
      <c r="D7" s="238">
        <v>45640</v>
      </c>
      <c r="E7" s="238">
        <v>6217</v>
      </c>
      <c r="F7" s="238">
        <v>28782</v>
      </c>
      <c r="G7" s="238">
        <v>10627</v>
      </c>
      <c r="H7" s="140"/>
      <c r="I7" s="239">
        <v>2263</v>
      </c>
      <c r="J7" s="239">
        <v>2532</v>
      </c>
      <c r="K7" s="239">
        <v>1422</v>
      </c>
      <c r="L7" s="239">
        <v>1449</v>
      </c>
      <c r="M7" s="240">
        <f aca="true" t="shared" si="0" ref="M7:M13">SUM(I7:L7)</f>
        <v>7666</v>
      </c>
    </row>
    <row r="8" spans="1:13" ht="24.75" customHeight="1">
      <c r="A8" s="131"/>
      <c r="B8" s="131"/>
      <c r="C8" s="141" t="s">
        <v>47</v>
      </c>
      <c r="D8" s="238">
        <v>6710</v>
      </c>
      <c r="E8" s="238">
        <v>756</v>
      </c>
      <c r="F8" s="238">
        <v>4248</v>
      </c>
      <c r="G8" s="238">
        <v>1706</v>
      </c>
      <c r="H8" s="140"/>
      <c r="I8" s="239">
        <v>264</v>
      </c>
      <c r="J8" s="239">
        <v>302</v>
      </c>
      <c r="K8" s="239">
        <v>190</v>
      </c>
      <c r="L8" s="239">
        <v>180</v>
      </c>
      <c r="M8" s="240">
        <f t="shared" si="0"/>
        <v>936</v>
      </c>
    </row>
    <row r="9" spans="1:13" ht="24.75" customHeight="1">
      <c r="A9" s="131"/>
      <c r="B9" s="131"/>
      <c r="C9" s="141" t="s">
        <v>48</v>
      </c>
      <c r="D9" s="238">
        <v>25561</v>
      </c>
      <c r="E9" s="238">
        <v>3447</v>
      </c>
      <c r="F9" s="238">
        <v>16228</v>
      </c>
      <c r="G9" s="238">
        <v>5833</v>
      </c>
      <c r="H9" s="140"/>
      <c r="I9" s="239">
        <v>1287</v>
      </c>
      <c r="J9" s="239">
        <v>1434</v>
      </c>
      <c r="K9" s="239">
        <v>726</v>
      </c>
      <c r="L9" s="239">
        <v>678</v>
      </c>
      <c r="M9" s="240">
        <f t="shared" si="0"/>
        <v>4125</v>
      </c>
    </row>
    <row r="10" spans="1:13" ht="24.75" customHeight="1">
      <c r="A10" s="131"/>
      <c r="B10" s="131"/>
      <c r="C10" s="141" t="s">
        <v>49</v>
      </c>
      <c r="D10" s="238">
        <v>40250</v>
      </c>
      <c r="E10" s="238">
        <v>6057</v>
      </c>
      <c r="F10" s="238">
        <v>24531</v>
      </c>
      <c r="G10" s="238">
        <v>9411</v>
      </c>
      <c r="H10" s="140"/>
      <c r="I10" s="239">
        <v>2222</v>
      </c>
      <c r="J10" s="239">
        <v>2457</v>
      </c>
      <c r="K10" s="239">
        <v>1378</v>
      </c>
      <c r="L10" s="239">
        <v>1358</v>
      </c>
      <c r="M10" s="240">
        <f t="shared" si="0"/>
        <v>7415</v>
      </c>
    </row>
    <row r="11" spans="1:13" ht="24.75" customHeight="1">
      <c r="A11" s="131"/>
      <c r="B11" s="131"/>
      <c r="C11" s="142" t="s">
        <v>50</v>
      </c>
      <c r="D11" s="241">
        <v>9949</v>
      </c>
      <c r="E11" s="241">
        <v>2156</v>
      </c>
      <c r="F11" s="241">
        <v>5900</v>
      </c>
      <c r="G11" s="241">
        <v>1850</v>
      </c>
      <c r="H11" s="140"/>
      <c r="I11" s="235">
        <v>914</v>
      </c>
      <c r="J11" s="235">
        <v>945</v>
      </c>
      <c r="K11" s="235">
        <v>297</v>
      </c>
      <c r="L11" s="235">
        <v>216</v>
      </c>
      <c r="M11" s="237">
        <f t="shared" si="0"/>
        <v>2372</v>
      </c>
    </row>
    <row r="12" spans="1:13" ht="24.75" customHeight="1" thickBot="1">
      <c r="A12" s="131"/>
      <c r="B12" s="131"/>
      <c r="C12" s="143" t="s">
        <v>51</v>
      </c>
      <c r="D12" s="242">
        <v>14416</v>
      </c>
      <c r="E12" s="242">
        <v>2367</v>
      </c>
      <c r="F12" s="242">
        <v>9294</v>
      </c>
      <c r="G12" s="242">
        <v>2586</v>
      </c>
      <c r="H12" s="140"/>
      <c r="I12" s="243">
        <v>1018</v>
      </c>
      <c r="J12" s="243">
        <v>888</v>
      </c>
      <c r="K12" s="243">
        <v>461</v>
      </c>
      <c r="L12" s="243">
        <v>422</v>
      </c>
      <c r="M12" s="244">
        <f t="shared" si="0"/>
        <v>2789</v>
      </c>
    </row>
    <row r="13" spans="1:13" ht="24.75" customHeight="1" thickBot="1">
      <c r="A13" s="131"/>
      <c r="B13" s="131"/>
      <c r="C13" s="144" t="s">
        <v>121</v>
      </c>
      <c r="D13" s="245">
        <v>1838611</v>
      </c>
      <c r="E13" s="245">
        <v>247704</v>
      </c>
      <c r="F13" s="245">
        <v>1117043</v>
      </c>
      <c r="G13" s="246">
        <v>461692</v>
      </c>
      <c r="H13" s="145"/>
      <c r="I13" s="247">
        <v>93284</v>
      </c>
      <c r="J13" s="248">
        <v>100501</v>
      </c>
      <c r="K13" s="248">
        <v>53919</v>
      </c>
      <c r="L13" s="248">
        <v>54812</v>
      </c>
      <c r="M13" s="249">
        <f t="shared" si="0"/>
        <v>302516</v>
      </c>
    </row>
    <row r="14" spans="1:13" ht="21.75" customHeight="1">
      <c r="A14" s="131"/>
      <c r="B14" s="131"/>
      <c r="C14" s="146"/>
      <c r="D14" s="147"/>
      <c r="E14" s="147"/>
      <c r="F14" s="250" t="s">
        <v>212</v>
      </c>
      <c r="G14" s="147"/>
      <c r="H14" s="148"/>
      <c r="I14" s="148"/>
      <c r="J14" s="148"/>
      <c r="K14" s="148"/>
      <c r="L14" s="148"/>
      <c r="M14" s="147"/>
    </row>
    <row r="15" spans="1:13" ht="21" customHeight="1" thickBot="1">
      <c r="A15" s="131"/>
      <c r="B15" s="131"/>
      <c r="C15" s="131"/>
      <c r="D15" s="131"/>
      <c r="E15" s="318" t="str">
        <f>+E2</f>
        <v>（平成24年10月1日現在）</v>
      </c>
      <c r="F15" s="318"/>
      <c r="G15" s="318"/>
      <c r="H15" s="131"/>
      <c r="I15" s="131"/>
      <c r="J15" s="131"/>
      <c r="K15" s="318" t="str">
        <f>+E2</f>
        <v>（平成24年10月1日現在）</v>
      </c>
      <c r="L15" s="318"/>
      <c r="M15" s="318"/>
    </row>
    <row r="16" spans="1:13" ht="13.5" customHeight="1">
      <c r="A16" s="131"/>
      <c r="B16" s="131"/>
      <c r="C16" s="323"/>
      <c r="D16" s="310" t="s">
        <v>122</v>
      </c>
      <c r="E16" s="311"/>
      <c r="F16" s="313"/>
      <c r="G16" s="149"/>
      <c r="H16" s="150"/>
      <c r="I16" s="322" t="s">
        <v>123</v>
      </c>
      <c r="J16" s="311"/>
      <c r="K16" s="311"/>
      <c r="L16" s="313"/>
      <c r="M16" s="131"/>
    </row>
    <row r="17" spans="1:13" ht="60" customHeight="1" thickBot="1">
      <c r="A17" s="131"/>
      <c r="B17" s="131"/>
      <c r="C17" s="324"/>
      <c r="D17" s="135" t="s">
        <v>124</v>
      </c>
      <c r="E17" s="135" t="s">
        <v>125</v>
      </c>
      <c r="F17" s="151" t="s">
        <v>126</v>
      </c>
      <c r="G17" s="149"/>
      <c r="H17" s="150"/>
      <c r="I17" s="152" t="s">
        <v>127</v>
      </c>
      <c r="J17" s="137" t="s">
        <v>128</v>
      </c>
      <c r="K17" s="137" t="s">
        <v>129</v>
      </c>
      <c r="L17" s="138" t="s">
        <v>130</v>
      </c>
      <c r="M17" s="131"/>
    </row>
    <row r="18" spans="1:13" ht="22.5" customHeight="1" thickTop="1">
      <c r="A18" s="131"/>
      <c r="B18" s="131"/>
      <c r="C18" s="139" t="s">
        <v>120</v>
      </c>
      <c r="D18" s="153">
        <f>E5/D5*100</f>
        <v>14.538819360622297</v>
      </c>
      <c r="E18" s="153">
        <f>F5/D5*100</f>
        <v>62.23556317895941</v>
      </c>
      <c r="F18" s="154">
        <f>G5/D5*100</f>
        <v>22.391631196662644</v>
      </c>
      <c r="G18" s="148"/>
      <c r="H18" s="155"/>
      <c r="I18" s="156">
        <f>E5/F5*100</f>
        <v>23.36095090650289</v>
      </c>
      <c r="J18" s="153">
        <f>G5/F5*100</f>
        <v>35.978835978835974</v>
      </c>
      <c r="K18" s="153">
        <f>(E5+G5)/F5*100</f>
        <v>59.33978688533886</v>
      </c>
      <c r="L18" s="154">
        <f>G5/E5*100</f>
        <v>154.01272029907267</v>
      </c>
      <c r="M18" s="131"/>
    </row>
    <row r="19" spans="1:13" ht="22.5" customHeight="1">
      <c r="A19" s="131"/>
      <c r="B19" s="131"/>
      <c r="C19" s="133" t="s">
        <v>45</v>
      </c>
      <c r="D19" s="157">
        <f aca="true" t="shared" si="1" ref="D19:D25">E6/D6*100</f>
        <v>14.341107291992158</v>
      </c>
      <c r="E19" s="157">
        <f aca="true" t="shared" si="2" ref="E19:E25">F6/D6*100</f>
        <v>62.03590603073602</v>
      </c>
      <c r="F19" s="158">
        <f aca="true" t="shared" si="3" ref="F19:F25">G6/D6*100</f>
        <v>22.321251029741784</v>
      </c>
      <c r="G19" s="148"/>
      <c r="H19" s="155"/>
      <c r="I19" s="159">
        <f aca="true" t="shared" si="4" ref="I19:I24">E6/F6*100</f>
        <v>23.117430226434966</v>
      </c>
      <c r="J19" s="157">
        <f aca="true" t="shared" si="5" ref="J19:J24">G6/F6*100</f>
        <v>35.981180026100695</v>
      </c>
      <c r="K19" s="157">
        <f aca="true" t="shared" si="6" ref="K19:K24">(E6+G6)/F6*100</f>
        <v>59.09861025253566</v>
      </c>
      <c r="L19" s="158">
        <f aca="true" t="shared" si="7" ref="L19:L24">G6/E6*100</f>
        <v>155.64524116074082</v>
      </c>
      <c r="M19" s="131"/>
    </row>
    <row r="20" spans="1:13" ht="22.5" customHeight="1">
      <c r="A20" s="131"/>
      <c r="B20" s="131"/>
      <c r="C20" s="141" t="s">
        <v>46</v>
      </c>
      <c r="D20" s="160">
        <f t="shared" si="1"/>
        <v>13.62182296231376</v>
      </c>
      <c r="E20" s="160">
        <f t="shared" si="2"/>
        <v>63.063102541630144</v>
      </c>
      <c r="F20" s="161">
        <f t="shared" si="3"/>
        <v>23.284399649430323</v>
      </c>
      <c r="G20" s="148"/>
      <c r="H20" s="155"/>
      <c r="I20" s="162">
        <f t="shared" si="4"/>
        <v>21.600305746647212</v>
      </c>
      <c r="J20" s="163">
        <f t="shared" si="5"/>
        <v>36.92238204433326</v>
      </c>
      <c r="K20" s="163">
        <f t="shared" si="6"/>
        <v>58.52268779098048</v>
      </c>
      <c r="L20" s="164">
        <f t="shared" si="7"/>
        <v>170.93453434132218</v>
      </c>
      <c r="M20" s="131"/>
    </row>
    <row r="21" spans="1:13" ht="22.5" customHeight="1">
      <c r="A21" s="131"/>
      <c r="B21" s="131"/>
      <c r="C21" s="141" t="s">
        <v>47</v>
      </c>
      <c r="D21" s="160">
        <f t="shared" si="1"/>
        <v>11.266766020864381</v>
      </c>
      <c r="E21" s="160">
        <f t="shared" si="2"/>
        <v>63.30849478390462</v>
      </c>
      <c r="F21" s="161">
        <f t="shared" si="3"/>
        <v>25.424739195231</v>
      </c>
      <c r="G21" s="148"/>
      <c r="H21" s="155"/>
      <c r="I21" s="162">
        <f t="shared" si="4"/>
        <v>17.796610169491526</v>
      </c>
      <c r="J21" s="163">
        <f t="shared" si="5"/>
        <v>40.16007532956685</v>
      </c>
      <c r="K21" s="163">
        <f t="shared" si="6"/>
        <v>57.95668549905838</v>
      </c>
      <c r="L21" s="164">
        <f t="shared" si="7"/>
        <v>225.66137566137567</v>
      </c>
      <c r="M21" s="131"/>
    </row>
    <row r="22" spans="1:13" ht="22.5" customHeight="1">
      <c r="A22" s="131"/>
      <c r="B22" s="131"/>
      <c r="C22" s="141" t="s">
        <v>48</v>
      </c>
      <c r="D22" s="160">
        <f t="shared" si="1"/>
        <v>13.485387895622235</v>
      </c>
      <c r="E22" s="160">
        <f t="shared" si="2"/>
        <v>63.48734400062595</v>
      </c>
      <c r="F22" s="161">
        <f t="shared" si="3"/>
        <v>22.81992097335785</v>
      </c>
      <c r="G22" s="148"/>
      <c r="H22" s="155"/>
      <c r="I22" s="162">
        <f t="shared" si="4"/>
        <v>21.241064826226275</v>
      </c>
      <c r="J22" s="163">
        <f t="shared" si="5"/>
        <v>35.94404732561006</v>
      </c>
      <c r="K22" s="163">
        <f t="shared" si="6"/>
        <v>57.185112151836336</v>
      </c>
      <c r="L22" s="164">
        <f t="shared" si="7"/>
        <v>169.21961125616477</v>
      </c>
      <c r="M22" s="131"/>
    </row>
    <row r="23" spans="1:13" ht="22.5" customHeight="1">
      <c r="A23" s="131"/>
      <c r="B23" s="131"/>
      <c r="C23" s="141" t="s">
        <v>49</v>
      </c>
      <c r="D23" s="160">
        <f t="shared" si="1"/>
        <v>15.048447204968943</v>
      </c>
      <c r="E23" s="160">
        <f t="shared" si="2"/>
        <v>60.94658385093168</v>
      </c>
      <c r="F23" s="161">
        <f t="shared" si="3"/>
        <v>23.38136645962733</v>
      </c>
      <c r="G23" s="148"/>
      <c r="H23" s="155"/>
      <c r="I23" s="162">
        <f t="shared" si="4"/>
        <v>24.691207044148218</v>
      </c>
      <c r="J23" s="163">
        <f t="shared" si="5"/>
        <v>38.36370306958542</v>
      </c>
      <c r="K23" s="163">
        <f t="shared" si="6"/>
        <v>63.05491011373364</v>
      </c>
      <c r="L23" s="164">
        <f t="shared" si="7"/>
        <v>155.37394749876177</v>
      </c>
      <c r="M23" s="131"/>
    </row>
    <row r="24" spans="1:13" ht="22.5" customHeight="1">
      <c r="A24" s="131"/>
      <c r="B24" s="131"/>
      <c r="C24" s="142" t="s">
        <v>50</v>
      </c>
      <c r="D24" s="157">
        <f t="shared" si="1"/>
        <v>21.670519650216104</v>
      </c>
      <c r="E24" s="157">
        <f t="shared" si="2"/>
        <v>59.30244245652829</v>
      </c>
      <c r="F24" s="158">
        <f t="shared" si="3"/>
        <v>18.59483365162328</v>
      </c>
      <c r="G24" s="148"/>
      <c r="H24" s="155"/>
      <c r="I24" s="159">
        <f t="shared" si="4"/>
        <v>36.54237288135593</v>
      </c>
      <c r="J24" s="157">
        <f t="shared" si="5"/>
        <v>31.35593220338983</v>
      </c>
      <c r="K24" s="157">
        <f t="shared" si="6"/>
        <v>67.89830508474576</v>
      </c>
      <c r="L24" s="158">
        <f t="shared" si="7"/>
        <v>85.80705009276438</v>
      </c>
      <c r="M24" s="131"/>
    </row>
    <row r="25" spans="1:13" ht="22.5" customHeight="1" thickBot="1">
      <c r="A25" s="131"/>
      <c r="B25" s="131"/>
      <c r="C25" s="143" t="s">
        <v>51</v>
      </c>
      <c r="D25" s="165">
        <f t="shared" si="1"/>
        <v>16.419256381798004</v>
      </c>
      <c r="E25" s="165">
        <f t="shared" si="2"/>
        <v>64.4700332963374</v>
      </c>
      <c r="F25" s="166">
        <f t="shared" si="3"/>
        <v>17.93840177580466</v>
      </c>
      <c r="G25" s="148"/>
      <c r="H25" s="155"/>
      <c r="I25" s="167">
        <f>E12/F12*100</f>
        <v>25.468043899289867</v>
      </c>
      <c r="J25" s="165">
        <f>G12/F12*100</f>
        <v>27.824402840542284</v>
      </c>
      <c r="K25" s="165">
        <f>(E12+G12)/F12*100</f>
        <v>53.292446739832144</v>
      </c>
      <c r="L25" s="166">
        <f>G12/E12*100</f>
        <v>109.25221799746514</v>
      </c>
      <c r="M25" s="131"/>
    </row>
    <row r="26" spans="1:13" ht="22.5" customHeight="1" thickBot="1">
      <c r="A26" s="131"/>
      <c r="B26" s="131"/>
      <c r="C26" s="144" t="s">
        <v>121</v>
      </c>
      <c r="D26" s="168">
        <f>E13/D13*100</f>
        <v>13.472344068429917</v>
      </c>
      <c r="E26" s="168">
        <f>F13/D13*100</f>
        <v>60.75472190691777</v>
      </c>
      <c r="F26" s="169">
        <f>G13/D13*100</f>
        <v>25.11091253125321</v>
      </c>
      <c r="G26" s="148"/>
      <c r="H26" s="155"/>
      <c r="I26" s="170">
        <f>E13/F13*100</f>
        <v>22.17497446382995</v>
      </c>
      <c r="J26" s="168">
        <f>G13/F13*100</f>
        <v>41.33162286501057</v>
      </c>
      <c r="K26" s="168">
        <f>(E13+G13)/F13*100</f>
        <v>63.50659732884052</v>
      </c>
      <c r="L26" s="169">
        <f>G13/E13*100</f>
        <v>186.38859283661145</v>
      </c>
      <c r="M26" s="131"/>
    </row>
    <row r="27" spans="1:13" ht="16.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2.75">
      <c r="A28" s="131"/>
      <c r="B28" s="131"/>
      <c r="C28" s="314" t="s">
        <v>131</v>
      </c>
      <c r="D28" s="314"/>
      <c r="E28" s="325" t="s">
        <v>124</v>
      </c>
      <c r="F28" s="325"/>
      <c r="G28" s="325"/>
      <c r="H28" s="317" t="s">
        <v>201</v>
      </c>
      <c r="I28" s="317"/>
      <c r="J28" s="131"/>
      <c r="K28" s="131"/>
      <c r="L28" s="131"/>
      <c r="M28" s="131"/>
    </row>
    <row r="29" spans="1:13" ht="12.75">
      <c r="A29" s="131"/>
      <c r="B29" s="131"/>
      <c r="C29" s="314"/>
      <c r="D29" s="314"/>
      <c r="E29" s="319" t="s">
        <v>125</v>
      </c>
      <c r="F29" s="319"/>
      <c r="G29" s="319"/>
      <c r="H29" s="317"/>
      <c r="I29" s="317"/>
      <c r="J29" s="131"/>
      <c r="K29" s="131"/>
      <c r="L29" s="131"/>
      <c r="M29" s="131"/>
    </row>
    <row r="30" spans="1:13" ht="7.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12.75">
      <c r="A31" s="131"/>
      <c r="B31" s="131"/>
      <c r="C31" s="314" t="s">
        <v>132</v>
      </c>
      <c r="D31" s="314"/>
      <c r="E31" s="315" t="s">
        <v>126</v>
      </c>
      <c r="F31" s="315"/>
      <c r="G31" s="317" t="s">
        <v>201</v>
      </c>
      <c r="H31" s="131"/>
      <c r="I31" s="131"/>
      <c r="J31" s="131"/>
      <c r="K31" s="131"/>
      <c r="L31" s="131"/>
      <c r="M31" s="131"/>
    </row>
    <row r="32" spans="1:13" ht="12.75">
      <c r="A32" s="131"/>
      <c r="B32" s="131"/>
      <c r="C32" s="314"/>
      <c r="D32" s="314"/>
      <c r="E32" s="316" t="s">
        <v>202</v>
      </c>
      <c r="F32" s="316"/>
      <c r="G32" s="317"/>
      <c r="H32" s="131"/>
      <c r="I32" s="131"/>
      <c r="J32" s="131"/>
      <c r="K32" s="131"/>
      <c r="L32" s="131"/>
      <c r="M32" s="131"/>
    </row>
    <row r="33" spans="1:13" ht="7.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2.75">
      <c r="A34" s="131"/>
      <c r="B34" s="131"/>
      <c r="C34" s="314" t="s">
        <v>133</v>
      </c>
      <c r="D34" s="314"/>
      <c r="E34" s="315" t="s">
        <v>134</v>
      </c>
      <c r="F34" s="315"/>
      <c r="G34" s="317" t="s">
        <v>201</v>
      </c>
      <c r="H34" s="131"/>
      <c r="I34" s="131"/>
      <c r="J34" s="131"/>
      <c r="K34" s="131"/>
      <c r="L34" s="131"/>
      <c r="M34" s="131"/>
    </row>
    <row r="35" spans="1:13" ht="12.75">
      <c r="A35" s="131"/>
      <c r="B35" s="131"/>
      <c r="C35" s="314"/>
      <c r="D35" s="314"/>
      <c r="E35" s="316" t="s">
        <v>202</v>
      </c>
      <c r="F35" s="316"/>
      <c r="G35" s="317"/>
      <c r="H35" s="131"/>
      <c r="I35" s="131"/>
      <c r="J35" s="131"/>
      <c r="K35" s="131"/>
      <c r="L35" s="131"/>
      <c r="M35" s="131"/>
    </row>
    <row r="36" spans="1:13" ht="6.7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1"/>
      <c r="B37" s="131"/>
      <c r="C37" s="314" t="s">
        <v>135</v>
      </c>
      <c r="D37" s="314"/>
      <c r="E37" s="315" t="s">
        <v>136</v>
      </c>
      <c r="F37" s="315"/>
      <c r="G37" s="317" t="s">
        <v>201</v>
      </c>
      <c r="H37" s="131"/>
      <c r="I37" s="131"/>
      <c r="J37" s="131"/>
      <c r="K37" s="131"/>
      <c r="L37" s="131"/>
      <c r="M37" s="131"/>
    </row>
    <row r="38" spans="1:13" ht="12.75">
      <c r="A38" s="131"/>
      <c r="B38" s="131"/>
      <c r="C38" s="314"/>
      <c r="D38" s="314"/>
      <c r="E38" s="316" t="s">
        <v>203</v>
      </c>
      <c r="F38" s="316"/>
      <c r="G38" s="317"/>
      <c r="H38" s="131"/>
      <c r="I38" s="131"/>
      <c r="J38" s="131"/>
      <c r="K38" s="131"/>
      <c r="L38" s="131"/>
      <c r="M38" s="131"/>
    </row>
  </sheetData>
  <sheetProtection/>
  <mergeCells count="27">
    <mergeCell ref="C3:C4"/>
    <mergeCell ref="E32:F32"/>
    <mergeCell ref="C28:D29"/>
    <mergeCell ref="I16:L16"/>
    <mergeCell ref="C16:C17"/>
    <mergeCell ref="C34:D35"/>
    <mergeCell ref="E34:F34"/>
    <mergeCell ref="H28:I29"/>
    <mergeCell ref="E35:F35"/>
    <mergeCell ref="E28:G28"/>
    <mergeCell ref="E31:F31"/>
    <mergeCell ref="K2:M2"/>
    <mergeCell ref="E2:G2"/>
    <mergeCell ref="E15:G15"/>
    <mergeCell ref="K15:M15"/>
    <mergeCell ref="I3:M3"/>
    <mergeCell ref="E29:G29"/>
    <mergeCell ref="D3:D4"/>
    <mergeCell ref="E3:G3"/>
    <mergeCell ref="D16:F16"/>
    <mergeCell ref="C37:D38"/>
    <mergeCell ref="E37:F37"/>
    <mergeCell ref="E38:F38"/>
    <mergeCell ref="G37:G38"/>
    <mergeCell ref="G34:G35"/>
    <mergeCell ref="G31:G32"/>
    <mergeCell ref="C31:D32"/>
  </mergeCells>
  <printOptions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portrait" paperSize="9" scale="97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2013-08-23T00:54:54Z</cp:lastPrinted>
  <dcterms:created xsi:type="dcterms:W3CDTF">2002-07-11T05:16:57Z</dcterms:created>
  <dcterms:modified xsi:type="dcterms:W3CDTF">2013-08-27T04:19:16Z</dcterms:modified>
  <cp:category/>
  <cp:version/>
  <cp:contentType/>
  <cp:contentStatus/>
</cp:coreProperties>
</file>