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090" windowHeight="2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<sst xmlns="http://schemas.openxmlformats.org/spreadsheetml/2006/main" count="150" uniqueCount="86">
  <si>
    <t>１　収支</t>
  </si>
  <si>
    <t>(単位:百万円）</t>
  </si>
  <si>
    <t>区　　分</t>
  </si>
  <si>
    <t>平成１５年度</t>
  </si>
  <si>
    <t>決算額</t>
  </si>
  <si>
    <t>増減額</t>
  </si>
  <si>
    <t>増減率</t>
  </si>
  <si>
    <t>歳 入 決 算 額</t>
  </si>
  <si>
    <t>歳 出 決 算 額</t>
  </si>
  <si>
    <t>歳入歳出差引額</t>
  </si>
  <si>
    <t>繰越すべき財源</t>
  </si>
  <si>
    <t>実　質　収　支</t>
  </si>
  <si>
    <t>単 年 度 収 支</t>
  </si>
  <si>
    <t>実質単年度収支</t>
  </si>
  <si>
    <t>２　歳入</t>
  </si>
  <si>
    <t>(単位:百万円）</t>
  </si>
  <si>
    <t>区　　分</t>
  </si>
  <si>
    <t>構成比</t>
  </si>
  <si>
    <t>地　　方　　税</t>
  </si>
  <si>
    <t>地方特例交付金</t>
  </si>
  <si>
    <t>地 方 交 付 税</t>
  </si>
  <si>
    <t>国 庫 支 出 金</t>
  </si>
  <si>
    <t>繰　　入　　金</t>
  </si>
  <si>
    <t>地　　方　　債</t>
  </si>
  <si>
    <t>そ　　の　　他</t>
  </si>
  <si>
    <t>歳 入 合 計</t>
  </si>
  <si>
    <t>うち一般財源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</si>
  <si>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</si>
  <si>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</si>
  <si>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</si>
  <si>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</si>
  <si>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</si>
  <si>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</si>
  <si>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</si>
  <si>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</si>
  <si>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</si>
  <si>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</si>
  <si>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警　察　費</t>
  </si>
  <si>
    <t>教　育　費</t>
  </si>
  <si>
    <t>災害復旧費</t>
  </si>
  <si>
    <t>公　債　費</t>
  </si>
  <si>
    <t>そ　の　他</t>
  </si>
  <si>
    <t>歳　出　合　計</t>
  </si>
  <si>
    <t>３－２　歳出(性質別)</t>
  </si>
  <si>
    <t>義務的経費</t>
  </si>
  <si>
    <t>内</t>
  </si>
  <si>
    <t>人件費</t>
  </si>
  <si>
    <t>　</t>
  </si>
  <si>
    <t>扶助費</t>
  </si>
  <si>
    <t>訳</t>
  </si>
  <si>
    <t>公債費</t>
  </si>
  <si>
    <t>投資的経費</t>
  </si>
  <si>
    <t>う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</si>
  <si>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</si>
  <si>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</si>
  <si>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</si>
  <si>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</si>
  <si>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</si>
  <si>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</si>
  <si>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</si>
  <si>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</si>
  <si>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</si>
  <si>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その他</t>
  </si>
  <si>
    <t>４　財政指標等</t>
  </si>
  <si>
    <t>決算値</t>
  </si>
  <si>
    <t>増減値</t>
  </si>
  <si>
    <t>財政力指数</t>
  </si>
  <si>
    <t>実質収支比率　(%)</t>
  </si>
  <si>
    <t>経常収支比率　(%)</t>
  </si>
  <si>
    <t>う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</si>
  <si>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</si>
  <si>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</si>
  <si>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</si>
  <si>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</si>
  <si>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</si>
  <si>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</si>
  <si>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積立金現在高</t>
  </si>
  <si>
    <t>(注)　各数値の一部は、表内で計算を行っているので、端数調整の影響があります。</t>
  </si>
  <si>
    <t>平成１４年度</t>
  </si>
  <si>
    <t>平成１６年度</t>
  </si>
  <si>
    <t>地方譲与税</t>
  </si>
  <si>
    <t>(注) 一般財源＝地方税＋地方譲与税＋地方特例交付金＋地方交付税</t>
  </si>
  <si>
    <t>平成１５年度</t>
  </si>
  <si>
    <t>平成１６年度</t>
  </si>
  <si>
    <t>平成１６年度普通会計決算額等　計数資料(県分）</t>
  </si>
  <si>
    <t>地方債現在高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</si>
</sst>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_ "/>
    <numFmt numFmtId="180" formatCode="#,##0.0;\-#,##0.0"/>
    <numFmt numFmtId="181" formatCode="0.0"/>
    <numFmt numFmtId="182" formatCode="#,##0;&quot;▲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4" fillId="0" borderId="1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7" fontId="4" fillId="0" borderId="5" xfId="0" applyNumberFormat="1" applyFont="1" applyBorder="1" applyAlignment="1" applyProtection="1">
      <alignment/>
      <protection/>
    </xf>
    <xf numFmtId="178" fontId="4" fillId="0" borderId="1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9" fontId="4" fillId="0" borderId="1" xfId="0" applyNumberFormat="1" applyFont="1" applyBorder="1" applyAlignment="1" applyProtection="1">
      <alignment/>
      <protection/>
    </xf>
    <xf numFmtId="180" fontId="4" fillId="0" borderId="1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center" shrinkToFi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 applyProtection="1" quotePrefix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4" xfId="0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4" fillId="0" borderId="1" xfId="0" applyFont="1" applyBorder="1" applyAlignment="1" applyProtection="1" quotePrefix="1">
      <alignment horizontal="center"/>
      <protection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6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4" fillId="0" borderId="14" xfId="0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2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workbookViewId="0" topLeftCell="A1">
      <selection activeCell="H80" sqref="H80"/>
    </sheetView>
  </sheetViews>
  <sheetFormatPr defaultColWidth="9.00390625" defaultRowHeight="13.5"/>
  <cols>
    <col min="1" max="3" width="3.00390625" style="0" customWidth="1"/>
    <col min="4" max="4" width="8.25390625" style="0" customWidth="1"/>
    <col min="5" max="13" width="10.875" style="0" customWidth="1"/>
  </cols>
  <sheetData>
    <row r="1" spans="1:13" ht="13.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4" t="s">
        <v>1</v>
      </c>
      <c r="L3" s="2"/>
      <c r="M3" s="2"/>
    </row>
    <row r="4" spans="1:13" ht="12.75" customHeight="1">
      <c r="A4" s="49" t="s">
        <v>2</v>
      </c>
      <c r="B4" s="50"/>
      <c r="C4" s="50"/>
      <c r="D4" s="50"/>
      <c r="E4" s="52" t="s">
        <v>79</v>
      </c>
      <c r="F4" s="53"/>
      <c r="G4" s="54"/>
      <c r="H4" s="52" t="s">
        <v>3</v>
      </c>
      <c r="I4" s="53"/>
      <c r="J4" s="54"/>
      <c r="K4" s="5" t="s">
        <v>78</v>
      </c>
      <c r="L4" s="6"/>
      <c r="M4" s="7"/>
    </row>
    <row r="5" spans="1:13" ht="12.75" customHeight="1" thickBot="1">
      <c r="A5" s="51"/>
      <c r="B5" s="51"/>
      <c r="C5" s="51"/>
      <c r="D5" s="51"/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  <c r="L5" s="10"/>
      <c r="M5" s="10"/>
    </row>
    <row r="6" spans="1:13" ht="12.75" customHeight="1" thickTop="1">
      <c r="A6" s="55" t="s">
        <v>7</v>
      </c>
      <c r="B6" s="56"/>
      <c r="C6" s="56"/>
      <c r="D6" s="56"/>
      <c r="E6" s="11">
        <v>689865</v>
      </c>
      <c r="F6" s="12">
        <f aca="true" t="shared" si="0" ref="F6:F12">E6-H6</f>
        <v>-27744</v>
      </c>
      <c r="G6" s="13">
        <f aca="true" t="shared" si="1" ref="G6:G11">F6/H6</f>
        <v>-0.03866172247003591</v>
      </c>
      <c r="H6" s="11">
        <v>717609</v>
      </c>
      <c r="I6" s="12">
        <f aca="true" t="shared" si="2" ref="I6:I12">H6-K6</f>
        <v>-36436</v>
      </c>
      <c r="J6" s="13">
        <f aca="true" t="shared" si="3" ref="J6:J11">I6/K6</f>
        <v>-0.048320723564243516</v>
      </c>
      <c r="K6" s="14">
        <v>754045</v>
      </c>
      <c r="L6" s="15"/>
      <c r="M6" s="16"/>
    </row>
    <row r="7" spans="1:13" ht="12.75" customHeight="1">
      <c r="A7" s="57" t="s">
        <v>8</v>
      </c>
      <c r="B7" s="58"/>
      <c r="C7" s="58"/>
      <c r="D7" s="58"/>
      <c r="E7" s="17">
        <v>664614</v>
      </c>
      <c r="F7" s="12">
        <f t="shared" si="0"/>
        <v>-33362</v>
      </c>
      <c r="G7" s="13">
        <f t="shared" si="1"/>
        <v>-0.04779820509587722</v>
      </c>
      <c r="H7" s="17">
        <v>697976</v>
      </c>
      <c r="I7" s="12">
        <f t="shared" si="2"/>
        <v>-31055</v>
      </c>
      <c r="J7" s="13">
        <f t="shared" si="3"/>
        <v>-0.04259763988088298</v>
      </c>
      <c r="K7" s="17">
        <v>729031</v>
      </c>
      <c r="L7" s="15"/>
      <c r="M7" s="16"/>
    </row>
    <row r="8" spans="1:13" ht="12.75" customHeight="1">
      <c r="A8" s="57" t="s">
        <v>9</v>
      </c>
      <c r="B8" s="58"/>
      <c r="C8" s="58"/>
      <c r="D8" s="58"/>
      <c r="E8" s="18">
        <f>E6-E7</f>
        <v>25251</v>
      </c>
      <c r="F8" s="12">
        <f t="shared" si="0"/>
        <v>5618</v>
      </c>
      <c r="G8" s="13">
        <f t="shared" si="1"/>
        <v>0.28615086843579685</v>
      </c>
      <c r="H8" s="18">
        <f>H6-H7</f>
        <v>19633</v>
      </c>
      <c r="I8" s="12">
        <f t="shared" si="2"/>
        <v>-5381</v>
      </c>
      <c r="J8" s="13">
        <f t="shared" si="3"/>
        <v>-0.21511953306148557</v>
      </c>
      <c r="K8" s="18">
        <f>K6-K7</f>
        <v>25014</v>
      </c>
      <c r="L8" s="15"/>
      <c r="M8" s="16"/>
    </row>
    <row r="9" spans="1:13" ht="12.75" customHeight="1">
      <c r="A9" s="57" t="s">
        <v>10</v>
      </c>
      <c r="B9" s="58"/>
      <c r="C9" s="58"/>
      <c r="D9" s="58"/>
      <c r="E9" s="17">
        <v>17298</v>
      </c>
      <c r="F9" s="12">
        <f t="shared" si="0"/>
        <v>2403</v>
      </c>
      <c r="G9" s="13">
        <f t="shared" si="1"/>
        <v>0.16132930513595167</v>
      </c>
      <c r="H9" s="17">
        <v>14895</v>
      </c>
      <c r="I9" s="12">
        <f t="shared" si="2"/>
        <v>-6362</v>
      </c>
      <c r="J9" s="13">
        <f t="shared" si="3"/>
        <v>-0.2992896457637484</v>
      </c>
      <c r="K9" s="17">
        <v>21257</v>
      </c>
      <c r="L9" s="15"/>
      <c r="M9" s="16"/>
    </row>
    <row r="10" spans="1:13" ht="12.75" customHeight="1">
      <c r="A10" s="57" t="s">
        <v>11</v>
      </c>
      <c r="B10" s="58"/>
      <c r="C10" s="58"/>
      <c r="D10" s="58"/>
      <c r="E10" s="19">
        <f>E8-E9</f>
        <v>7953</v>
      </c>
      <c r="F10" s="12">
        <f t="shared" si="0"/>
        <v>3215</v>
      </c>
      <c r="G10" s="13">
        <f t="shared" si="1"/>
        <v>0.6785563528915154</v>
      </c>
      <c r="H10" s="19">
        <f>H8-H9</f>
        <v>4738</v>
      </c>
      <c r="I10" s="12">
        <f t="shared" si="2"/>
        <v>981</v>
      </c>
      <c r="J10" s="13">
        <f t="shared" si="3"/>
        <v>0.261112589832313</v>
      </c>
      <c r="K10" s="18">
        <f>K8-K9</f>
        <v>3757</v>
      </c>
      <c r="L10" s="15"/>
      <c r="M10" s="16"/>
    </row>
    <row r="11" spans="1:13" ht="12.75" customHeight="1">
      <c r="A11" s="57" t="s">
        <v>12</v>
      </c>
      <c r="B11" s="58"/>
      <c r="C11" s="58"/>
      <c r="D11" s="58"/>
      <c r="E11" s="18">
        <f>E10-H10</f>
        <v>3215</v>
      </c>
      <c r="F11" s="12">
        <f t="shared" si="0"/>
        <v>2234</v>
      </c>
      <c r="G11" s="13">
        <f t="shared" si="1"/>
        <v>2.2772680937818555</v>
      </c>
      <c r="H11" s="18">
        <f>H10-K10</f>
        <v>981</v>
      </c>
      <c r="I11" s="12">
        <f t="shared" si="2"/>
        <v>-2776</v>
      </c>
      <c r="J11" s="13">
        <f t="shared" si="3"/>
        <v>-0.738887410167687</v>
      </c>
      <c r="K11" s="18">
        <f>K10-N10</f>
        <v>3757</v>
      </c>
      <c r="L11" s="15"/>
      <c r="M11" s="16"/>
    </row>
    <row r="12" spans="1:13" ht="12.75" customHeight="1">
      <c r="A12" s="57" t="s">
        <v>13</v>
      </c>
      <c r="B12" s="58"/>
      <c r="C12" s="58"/>
      <c r="D12" s="58"/>
      <c r="E12" s="18">
        <v>-12910</v>
      </c>
      <c r="F12" s="12">
        <f t="shared" si="0"/>
        <v>-22780</v>
      </c>
      <c r="G12" s="13">
        <f>F12/H12</f>
        <v>-2.308004052684904</v>
      </c>
      <c r="H12" s="18">
        <v>9870</v>
      </c>
      <c r="I12" s="12">
        <f t="shared" si="2"/>
        <v>16369</v>
      </c>
      <c r="J12" s="13">
        <f>I12/K12</f>
        <v>-2.518695183874442</v>
      </c>
      <c r="K12" s="18">
        <v>-6499</v>
      </c>
      <c r="L12" s="15"/>
      <c r="M12" s="16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3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s">
        <v>15</v>
      </c>
    </row>
    <row r="15" spans="1:13" ht="12.75" customHeight="1">
      <c r="A15" s="49" t="s">
        <v>16</v>
      </c>
      <c r="B15" s="50"/>
      <c r="C15" s="50"/>
      <c r="D15" s="50"/>
      <c r="E15" s="59" t="s">
        <v>79</v>
      </c>
      <c r="F15" s="60"/>
      <c r="G15" s="60"/>
      <c r="H15" s="60"/>
      <c r="I15" s="59" t="s">
        <v>3</v>
      </c>
      <c r="J15" s="60"/>
      <c r="K15" s="60"/>
      <c r="L15" s="60"/>
      <c r="M15" s="5" t="s">
        <v>78</v>
      </c>
    </row>
    <row r="16" spans="1:13" ht="12.75" customHeight="1" thickBot="1">
      <c r="A16" s="51"/>
      <c r="B16" s="51"/>
      <c r="C16" s="51"/>
      <c r="D16" s="51"/>
      <c r="E16" s="8" t="s">
        <v>4</v>
      </c>
      <c r="F16" s="8" t="s">
        <v>17</v>
      </c>
      <c r="G16" s="8" t="s">
        <v>5</v>
      </c>
      <c r="H16" s="8" t="s">
        <v>6</v>
      </c>
      <c r="I16" s="8" t="s">
        <v>4</v>
      </c>
      <c r="J16" s="8" t="s">
        <v>17</v>
      </c>
      <c r="K16" s="8" t="s">
        <v>5</v>
      </c>
      <c r="L16" s="8" t="s">
        <v>6</v>
      </c>
      <c r="M16" s="8" t="s">
        <v>4</v>
      </c>
    </row>
    <row r="17" spans="1:13" ht="12.75" customHeight="1" thickTop="1">
      <c r="A17" s="55" t="s">
        <v>18</v>
      </c>
      <c r="B17" s="56"/>
      <c r="C17" s="56"/>
      <c r="D17" s="56"/>
      <c r="E17" s="11">
        <v>220331</v>
      </c>
      <c r="F17" s="13">
        <f>E17/E$25</f>
        <v>0.3193827777898574</v>
      </c>
      <c r="G17" s="12">
        <f aca="true" t="shared" si="4" ref="G17:G26">E17-I17</f>
        <v>11423</v>
      </c>
      <c r="H17" s="13">
        <f>G17/I17</f>
        <v>0.05467957186895667</v>
      </c>
      <c r="I17" s="11">
        <v>208908</v>
      </c>
      <c r="J17" s="13">
        <f>I17/I$25</f>
        <v>0.29111675020798233</v>
      </c>
      <c r="K17" s="12">
        <f aca="true" t="shared" si="5" ref="K17:K26">I17-M17</f>
        <v>4656</v>
      </c>
      <c r="L17" s="13">
        <f>K17/M17</f>
        <v>0.022795370424769403</v>
      </c>
      <c r="M17" s="11">
        <v>204252</v>
      </c>
    </row>
    <row r="18" spans="1:13" ht="12.75" customHeight="1">
      <c r="A18" s="57" t="s">
        <v>80</v>
      </c>
      <c r="B18" s="58"/>
      <c r="C18" s="58"/>
      <c r="D18" s="58"/>
      <c r="E18" s="11">
        <v>7010</v>
      </c>
      <c r="F18" s="20">
        <f aca="true" t="shared" si="6" ref="F18:F26">E18/E$25</f>
        <v>0.010161408391496887</v>
      </c>
      <c r="G18" s="12">
        <f>E18-I18</f>
        <v>3469</v>
      </c>
      <c r="H18" s="13">
        <f>G18/I18</f>
        <v>0.9796667608020333</v>
      </c>
      <c r="I18" s="11">
        <v>3541</v>
      </c>
      <c r="J18" s="20">
        <f aca="true" t="shared" si="7" ref="J18:J26">I18/I$25</f>
        <v>0.004934442015080636</v>
      </c>
      <c r="K18" s="12">
        <f>I18-M18</f>
        <v>808</v>
      </c>
      <c r="L18" s="13">
        <f>K18/M18</f>
        <v>0.2956458104646908</v>
      </c>
      <c r="M18" s="11">
        <v>2733</v>
      </c>
    </row>
    <row r="19" spans="1:13" ht="12.75" customHeight="1">
      <c r="A19" s="57" t="s">
        <v>19</v>
      </c>
      <c r="B19" s="58"/>
      <c r="C19" s="58"/>
      <c r="D19" s="58"/>
      <c r="E19" s="11">
        <v>5161</v>
      </c>
      <c r="F19" s="20">
        <f t="shared" si="6"/>
        <v>0.007481173852855269</v>
      </c>
      <c r="G19" s="12">
        <f t="shared" si="4"/>
        <v>2052</v>
      </c>
      <c r="H19" s="13">
        <f>G19/I19</f>
        <v>0.6600192988099067</v>
      </c>
      <c r="I19" s="11">
        <v>3109</v>
      </c>
      <c r="J19" s="20">
        <f t="shared" si="7"/>
        <v>0.004332442876273848</v>
      </c>
      <c r="K19" s="12">
        <f t="shared" si="5"/>
        <v>1826</v>
      </c>
      <c r="L19" s="13">
        <f aca="true" t="shared" si="8" ref="L19:L26">K19/M19</f>
        <v>1.4232268121590024</v>
      </c>
      <c r="M19" s="11">
        <v>1283</v>
      </c>
    </row>
    <row r="20" spans="1:13" ht="12.75" customHeight="1">
      <c r="A20" s="57" t="s">
        <v>20</v>
      </c>
      <c r="B20" s="58"/>
      <c r="C20" s="58"/>
      <c r="D20" s="58"/>
      <c r="E20" s="17">
        <v>156957</v>
      </c>
      <c r="F20" s="20">
        <f t="shared" si="6"/>
        <v>0.22751842751842752</v>
      </c>
      <c r="G20" s="12">
        <f t="shared" si="4"/>
        <v>-22456</v>
      </c>
      <c r="H20" s="13">
        <f aca="true" t="shared" si="9" ref="H20:H26">G20/I20</f>
        <v>-0.12516372838088655</v>
      </c>
      <c r="I20" s="17">
        <v>179413</v>
      </c>
      <c r="J20" s="20">
        <f t="shared" si="7"/>
        <v>0.2500149803026439</v>
      </c>
      <c r="K20" s="12">
        <f t="shared" si="5"/>
        <v>-9893</v>
      </c>
      <c r="L20" s="13">
        <f t="shared" si="8"/>
        <v>-0.052259305040516416</v>
      </c>
      <c r="M20" s="17">
        <v>189306</v>
      </c>
    </row>
    <row r="21" spans="1:13" ht="12.75" customHeight="1">
      <c r="A21" s="57" t="s">
        <v>21</v>
      </c>
      <c r="B21" s="58"/>
      <c r="C21" s="58"/>
      <c r="D21" s="58"/>
      <c r="E21" s="17">
        <v>102083</v>
      </c>
      <c r="F21" s="20">
        <f t="shared" si="6"/>
        <v>0.14797532850630196</v>
      </c>
      <c r="G21" s="12">
        <f t="shared" si="4"/>
        <v>-11987</v>
      </c>
      <c r="H21" s="13">
        <f t="shared" si="9"/>
        <v>-0.10508459717717192</v>
      </c>
      <c r="I21" s="17">
        <v>114070</v>
      </c>
      <c r="J21" s="20">
        <f t="shared" si="7"/>
        <v>0.15895843000854226</v>
      </c>
      <c r="K21" s="12">
        <f t="shared" si="5"/>
        <v>-6552</v>
      </c>
      <c r="L21" s="13">
        <f t="shared" si="8"/>
        <v>-0.05431844937076155</v>
      </c>
      <c r="M21" s="17">
        <v>120622</v>
      </c>
    </row>
    <row r="22" spans="1:13" ht="12.75" customHeight="1">
      <c r="A22" s="57" t="s">
        <v>22</v>
      </c>
      <c r="B22" s="58"/>
      <c r="C22" s="58"/>
      <c r="D22" s="58"/>
      <c r="E22" s="17">
        <v>21830</v>
      </c>
      <c r="F22" s="20">
        <f t="shared" si="6"/>
        <v>0.03164387235183695</v>
      </c>
      <c r="G22" s="12">
        <f t="shared" si="4"/>
        <v>14732</v>
      </c>
      <c r="H22" s="13">
        <f t="shared" si="9"/>
        <v>2.075514229360383</v>
      </c>
      <c r="I22" s="17">
        <v>7098</v>
      </c>
      <c r="J22" s="20">
        <f t="shared" si="7"/>
        <v>0.009891180294561524</v>
      </c>
      <c r="K22" s="12">
        <f t="shared" si="5"/>
        <v>-16638</v>
      </c>
      <c r="L22" s="13">
        <f t="shared" si="8"/>
        <v>-0.7009605662285137</v>
      </c>
      <c r="M22" s="17">
        <v>23736</v>
      </c>
    </row>
    <row r="23" spans="1:13" ht="12.75" customHeight="1">
      <c r="A23" s="57" t="s">
        <v>23</v>
      </c>
      <c r="B23" s="58"/>
      <c r="C23" s="58"/>
      <c r="D23" s="58"/>
      <c r="E23" s="17">
        <v>100126</v>
      </c>
      <c r="F23" s="20">
        <f t="shared" si="6"/>
        <v>0.14513854159871858</v>
      </c>
      <c r="G23" s="12">
        <f t="shared" si="4"/>
        <v>-341</v>
      </c>
      <c r="H23" s="13">
        <f t="shared" si="9"/>
        <v>-0.003394149322663163</v>
      </c>
      <c r="I23" s="17">
        <v>100467</v>
      </c>
      <c r="J23" s="20">
        <f t="shared" si="7"/>
        <v>0.14000242471875352</v>
      </c>
      <c r="K23" s="12">
        <f t="shared" si="5"/>
        <v>-5884</v>
      </c>
      <c r="L23" s="13">
        <f t="shared" si="8"/>
        <v>-0.05532623106505816</v>
      </c>
      <c r="M23" s="17">
        <v>106351</v>
      </c>
    </row>
    <row r="24" spans="1:13" ht="12.75" customHeight="1" thickBot="1">
      <c r="A24" s="61" t="s">
        <v>24</v>
      </c>
      <c r="B24" s="62"/>
      <c r="C24" s="62"/>
      <c r="D24" s="62"/>
      <c r="E24" s="21">
        <v>76367</v>
      </c>
      <c r="F24" s="22">
        <f t="shared" si="6"/>
        <v>0.1106984699905054</v>
      </c>
      <c r="G24" s="21">
        <f t="shared" si="4"/>
        <v>-24636</v>
      </c>
      <c r="H24" s="22">
        <f t="shared" si="9"/>
        <v>-0.2439135471223627</v>
      </c>
      <c r="I24" s="21">
        <v>101003</v>
      </c>
      <c r="J24" s="22">
        <f t="shared" si="7"/>
        <v>0.14074934957616195</v>
      </c>
      <c r="K24" s="21">
        <f t="shared" si="5"/>
        <v>-4759</v>
      </c>
      <c r="L24" s="22">
        <f t="shared" si="8"/>
        <v>-0.04499725799436471</v>
      </c>
      <c r="M24" s="21">
        <v>105762</v>
      </c>
    </row>
    <row r="25" spans="1:13" ht="12.75" customHeight="1" thickTop="1">
      <c r="A25" s="63" t="s">
        <v>25</v>
      </c>
      <c r="B25" s="64"/>
      <c r="C25" s="64"/>
      <c r="D25" s="65"/>
      <c r="E25" s="11">
        <f>SUM(E17:E24)</f>
        <v>689865</v>
      </c>
      <c r="F25" s="13">
        <f t="shared" si="6"/>
        <v>1</v>
      </c>
      <c r="G25" s="12">
        <f t="shared" si="4"/>
        <v>-27744</v>
      </c>
      <c r="H25" s="13">
        <f t="shared" si="9"/>
        <v>-0.03866172247003591</v>
      </c>
      <c r="I25" s="11">
        <f>SUM(I17:I24)</f>
        <v>717609</v>
      </c>
      <c r="J25" s="13">
        <f t="shared" si="7"/>
        <v>1</v>
      </c>
      <c r="K25" s="12">
        <f t="shared" si="5"/>
        <v>-36436</v>
      </c>
      <c r="L25" s="13">
        <f t="shared" si="8"/>
        <v>-0.048320723564243516</v>
      </c>
      <c r="M25" s="11">
        <v>754045</v>
      </c>
    </row>
    <row r="26" spans="1:13" ht="12.75" customHeight="1">
      <c r="A26" s="23"/>
      <c r="B26" s="66" t="s">
        <v>26</v>
      </c>
      <c r="C26" s="67"/>
      <c r="D26" s="68"/>
      <c r="E26" s="17">
        <f>SUM(E17:E20)</f>
        <v>389459</v>
      </c>
      <c r="F26" s="20">
        <f t="shared" si="6"/>
        <v>0.5645437875526371</v>
      </c>
      <c r="G26" s="18">
        <f t="shared" si="4"/>
        <v>-5513</v>
      </c>
      <c r="H26" s="20">
        <f t="shared" si="9"/>
        <v>-0.013957951449723019</v>
      </c>
      <c r="I26" s="17">
        <v>394972</v>
      </c>
      <c r="J26" s="20">
        <f t="shared" si="7"/>
        <v>0.5504000089185057</v>
      </c>
      <c r="K26" s="18">
        <f t="shared" si="5"/>
        <v>-2602</v>
      </c>
      <c r="L26" s="20">
        <f t="shared" si="8"/>
        <v>-0.006544693566480705</v>
      </c>
      <c r="M26" s="17">
        <v>397574</v>
      </c>
    </row>
    <row r="27" spans="1:13" ht="12.75" customHeight="1">
      <c r="A27" s="2" t="s">
        <v>81</v>
      </c>
      <c r="B27" s="2"/>
      <c r="C27" s="24"/>
      <c r="D27" s="24"/>
      <c r="E27" s="25"/>
      <c r="F27" s="15"/>
      <c r="G27" s="16"/>
      <c r="H27" s="15"/>
      <c r="I27" s="16"/>
      <c r="J27" s="15"/>
      <c r="K27" s="16"/>
      <c r="L27" s="15"/>
      <c r="M27" s="16"/>
    </row>
    <row r="28" spans="1:13" ht="12.75" customHeight="1">
      <c r="A28" s="7"/>
      <c r="B28" s="26"/>
      <c r="C28" s="24"/>
      <c r="D28" s="24"/>
      <c r="E28" s="25"/>
      <c r="F28" s="15"/>
      <c r="G28" s="16"/>
      <c r="H28" s="15"/>
      <c r="I28" s="16"/>
      <c r="J28" s="15"/>
      <c r="K28" s="16"/>
      <c r="L28" s="15"/>
      <c r="M28" s="16"/>
    </row>
    <row r="29" spans="1:13" ht="12.75" customHeight="1">
      <c r="A29" s="27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 t="s">
        <v>28</v>
      </c>
    </row>
    <row r="30" spans="1:13" ht="12.75" customHeight="1">
      <c r="A30" s="49" t="s">
        <v>29</v>
      </c>
      <c r="B30" s="50"/>
      <c r="C30" s="50"/>
      <c r="D30" s="50"/>
      <c r="E30" s="59" t="s">
        <v>79</v>
      </c>
      <c r="F30" s="60"/>
      <c r="G30" s="60"/>
      <c r="H30" s="60"/>
      <c r="I30" s="59" t="s">
        <v>3</v>
      </c>
      <c r="J30" s="60"/>
      <c r="K30" s="60"/>
      <c r="L30" s="60"/>
      <c r="M30" s="48" t="s">
        <v>78</v>
      </c>
    </row>
    <row r="31" spans="1:13" ht="12.75" customHeight="1" thickBot="1">
      <c r="A31" s="51"/>
      <c r="B31" s="51"/>
      <c r="C31" s="51"/>
      <c r="D31" s="51"/>
      <c r="E31" s="8" t="s">
        <v>4</v>
      </c>
      <c r="F31" s="8" t="s">
        <v>17</v>
      </c>
      <c r="G31" s="8" t="s">
        <v>5</v>
      </c>
      <c r="H31" s="8" t="s">
        <v>6</v>
      </c>
      <c r="I31" s="8" t="s">
        <v>4</v>
      </c>
      <c r="J31" s="8" t="s">
        <v>17</v>
      </c>
      <c r="K31" s="8" t="s">
        <v>5</v>
      </c>
      <c r="L31" s="8" t="s">
        <v>6</v>
      </c>
      <c r="M31" s="8" t="s">
        <v>4</v>
      </c>
    </row>
    <row r="32" spans="1:13" ht="12.75" customHeight="1" thickTop="1">
      <c r="A32" s="69" t="s">
        <v>30</v>
      </c>
      <c r="B32" s="70"/>
      <c r="C32" s="70"/>
      <c r="D32" s="71"/>
      <c r="E32" s="11">
        <v>47324</v>
      </c>
      <c r="F32" s="13">
        <f>E32/E$44</f>
        <v>0.07120524093684455</v>
      </c>
      <c r="G32" s="12">
        <f>E32-I32</f>
        <v>-12657</v>
      </c>
      <c r="H32" s="13">
        <f>G32/I32</f>
        <v>-0.2110168219936313</v>
      </c>
      <c r="I32" s="11">
        <v>59981</v>
      </c>
      <c r="J32" s="13">
        <f>I32/I$44</f>
        <v>0.0859356195628503</v>
      </c>
      <c r="K32" s="12">
        <f>I32-M32</f>
        <v>13681</v>
      </c>
      <c r="L32" s="13">
        <f>K32/M32</f>
        <v>0.29548596112311015</v>
      </c>
      <c r="M32" s="11">
        <v>46300</v>
      </c>
    </row>
    <row r="33" spans="1:13" ht="12.75" customHeight="1">
      <c r="A33" s="72" t="s">
        <v>31</v>
      </c>
      <c r="B33" s="73"/>
      <c r="C33" s="73"/>
      <c r="D33" s="74"/>
      <c r="E33" s="17">
        <v>58040</v>
      </c>
      <c r="F33" s="20">
        <f aca="true" t="shared" si="10" ref="F33:F44">E33/E$44</f>
        <v>0.08732888563888212</v>
      </c>
      <c r="G33" s="18">
        <f aca="true" t="shared" si="11" ref="G33:G44">E33-I33</f>
        <v>1253</v>
      </c>
      <c r="H33" s="20">
        <f aca="true" t="shared" si="12" ref="H33:H44">G33/I33</f>
        <v>0.022064909222181132</v>
      </c>
      <c r="I33" s="17">
        <v>56787</v>
      </c>
      <c r="J33" s="20">
        <f aca="true" t="shared" si="13" ref="J33:J44">I33/I$44</f>
        <v>0.0813595309867388</v>
      </c>
      <c r="K33" s="18">
        <f aca="true" t="shared" si="14" ref="K33:K44">I33-M33</f>
        <v>-5957</v>
      </c>
      <c r="L33" s="20">
        <f aca="true" t="shared" si="15" ref="L33:L44">K33/M33</f>
        <v>-0.09494134897360704</v>
      </c>
      <c r="M33" s="17">
        <v>62744</v>
      </c>
    </row>
    <row r="34" spans="1:13" ht="12.75" customHeight="1">
      <c r="A34" s="72" t="s">
        <v>32</v>
      </c>
      <c r="B34" s="73"/>
      <c r="C34" s="73"/>
      <c r="D34" s="74"/>
      <c r="E34" s="17">
        <v>22876</v>
      </c>
      <c r="F34" s="20">
        <f t="shared" si="10"/>
        <v>0.03441997911569723</v>
      </c>
      <c r="G34" s="18">
        <f t="shared" si="11"/>
        <v>-1569</v>
      </c>
      <c r="H34" s="20">
        <f t="shared" si="12"/>
        <v>-0.06418490488852525</v>
      </c>
      <c r="I34" s="17">
        <v>24445</v>
      </c>
      <c r="J34" s="20">
        <f t="shared" si="13"/>
        <v>0.03502269419005811</v>
      </c>
      <c r="K34" s="18">
        <f t="shared" si="14"/>
        <v>-2550</v>
      </c>
      <c r="L34" s="20">
        <f t="shared" si="15"/>
        <v>-0.09446193739581404</v>
      </c>
      <c r="M34" s="17">
        <v>26995</v>
      </c>
    </row>
    <row r="35" spans="1:13" ht="12.75" customHeight="1">
      <c r="A35" s="72" t="s">
        <v>33</v>
      </c>
      <c r="B35" s="73"/>
      <c r="C35" s="73"/>
      <c r="D35" s="74"/>
      <c r="E35" s="17">
        <v>2277</v>
      </c>
      <c r="F35" s="20">
        <f t="shared" si="10"/>
        <v>0.003426048804268342</v>
      </c>
      <c r="G35" s="18">
        <f t="shared" si="11"/>
        <v>-376</v>
      </c>
      <c r="H35" s="20">
        <f t="shared" si="12"/>
        <v>-0.14172634753109686</v>
      </c>
      <c r="I35" s="17">
        <v>2653</v>
      </c>
      <c r="J35" s="20">
        <f t="shared" si="13"/>
        <v>0.0038009902919298086</v>
      </c>
      <c r="K35" s="18">
        <f t="shared" si="14"/>
        <v>-1804</v>
      </c>
      <c r="L35" s="20">
        <f t="shared" si="15"/>
        <v>-0.40475656271034327</v>
      </c>
      <c r="M35" s="17">
        <v>4457</v>
      </c>
    </row>
    <row r="36" spans="1:13" ht="12.75" customHeight="1">
      <c r="A36" s="72" t="s">
        <v>34</v>
      </c>
      <c r="B36" s="73"/>
      <c r="C36" s="73"/>
      <c r="D36" s="74"/>
      <c r="E36" s="17">
        <v>51705</v>
      </c>
      <c r="F36" s="20">
        <f t="shared" si="10"/>
        <v>0.07779703707716058</v>
      </c>
      <c r="G36" s="18">
        <f t="shared" si="11"/>
        <v>-3613</v>
      </c>
      <c r="H36" s="20">
        <f t="shared" si="12"/>
        <v>-0.06531327958349904</v>
      </c>
      <c r="I36" s="17">
        <v>55318</v>
      </c>
      <c r="J36" s="20">
        <f t="shared" si="13"/>
        <v>0.07925487409309202</v>
      </c>
      <c r="K36" s="18">
        <f t="shared" si="14"/>
        <v>-6090</v>
      </c>
      <c r="L36" s="20">
        <f t="shared" si="15"/>
        <v>-0.09917274622199063</v>
      </c>
      <c r="M36" s="17">
        <v>61408</v>
      </c>
    </row>
    <row r="37" spans="1:13" ht="12.75" customHeight="1">
      <c r="A37" s="72" t="s">
        <v>35</v>
      </c>
      <c r="B37" s="73"/>
      <c r="C37" s="73"/>
      <c r="D37" s="74"/>
      <c r="E37" s="17">
        <v>26689</v>
      </c>
      <c r="F37" s="20">
        <f t="shared" si="10"/>
        <v>0.04015714384590153</v>
      </c>
      <c r="G37" s="18">
        <f t="shared" si="11"/>
        <v>-8173</v>
      </c>
      <c r="H37" s="20">
        <f t="shared" si="12"/>
        <v>-0.2344386437955367</v>
      </c>
      <c r="I37" s="17">
        <v>34862</v>
      </c>
      <c r="J37" s="20">
        <f t="shared" si="13"/>
        <v>0.04994727612410742</v>
      </c>
      <c r="K37" s="18">
        <f t="shared" si="14"/>
        <v>-3882</v>
      </c>
      <c r="L37" s="20">
        <f t="shared" si="15"/>
        <v>-0.10019615940532728</v>
      </c>
      <c r="M37" s="17">
        <v>38744</v>
      </c>
    </row>
    <row r="38" spans="1:13" ht="12.75" customHeight="1">
      <c r="A38" s="72" t="s">
        <v>36</v>
      </c>
      <c r="B38" s="73"/>
      <c r="C38" s="73"/>
      <c r="D38" s="74"/>
      <c r="E38" s="17">
        <v>99843</v>
      </c>
      <c r="F38" s="20">
        <f t="shared" si="10"/>
        <v>0.15022704908413004</v>
      </c>
      <c r="G38" s="18">
        <f t="shared" si="11"/>
        <v>-12315</v>
      </c>
      <c r="H38" s="20">
        <f t="shared" si="12"/>
        <v>-0.10980046006526507</v>
      </c>
      <c r="I38" s="17">
        <v>112158</v>
      </c>
      <c r="J38" s="20">
        <f t="shared" si="13"/>
        <v>0.1606903389228283</v>
      </c>
      <c r="K38" s="18">
        <f t="shared" si="14"/>
        <v>-14264</v>
      </c>
      <c r="L38" s="20">
        <f t="shared" si="15"/>
        <v>-0.11282846340035753</v>
      </c>
      <c r="M38" s="17">
        <v>126422</v>
      </c>
    </row>
    <row r="39" spans="1:13" ht="12.75" customHeight="1">
      <c r="A39" s="72" t="s">
        <v>37</v>
      </c>
      <c r="B39" s="73"/>
      <c r="C39" s="73"/>
      <c r="D39" s="74"/>
      <c r="E39" s="17">
        <v>39764</v>
      </c>
      <c r="F39" s="20">
        <f t="shared" si="10"/>
        <v>0.059830217238878505</v>
      </c>
      <c r="G39" s="18">
        <f t="shared" si="11"/>
        <v>1606</v>
      </c>
      <c r="H39" s="20">
        <f t="shared" si="12"/>
        <v>0.04208815975680067</v>
      </c>
      <c r="I39" s="17">
        <v>38158</v>
      </c>
      <c r="J39" s="20">
        <f t="shared" si="13"/>
        <v>0.054669501530138574</v>
      </c>
      <c r="K39" s="18">
        <f t="shared" si="14"/>
        <v>-2962</v>
      </c>
      <c r="L39" s="20">
        <f t="shared" si="15"/>
        <v>-0.07203307392996108</v>
      </c>
      <c r="M39" s="17">
        <v>41120</v>
      </c>
    </row>
    <row r="40" spans="1:13" ht="12.75" customHeight="1">
      <c r="A40" s="72" t="s">
        <v>38</v>
      </c>
      <c r="B40" s="73"/>
      <c r="C40" s="73"/>
      <c r="D40" s="74"/>
      <c r="E40" s="17">
        <v>179350</v>
      </c>
      <c r="F40" s="20">
        <f t="shared" si="10"/>
        <v>0.26985588627383716</v>
      </c>
      <c r="G40" s="18">
        <f t="shared" si="11"/>
        <v>-1110</v>
      </c>
      <c r="H40" s="20">
        <f t="shared" si="12"/>
        <v>-0.0061509475784107285</v>
      </c>
      <c r="I40" s="17">
        <v>180460</v>
      </c>
      <c r="J40" s="20">
        <f t="shared" si="13"/>
        <v>0.2585475718362809</v>
      </c>
      <c r="K40" s="18">
        <f t="shared" si="14"/>
        <v>-5618</v>
      </c>
      <c r="L40" s="20">
        <f t="shared" si="15"/>
        <v>-0.030191640064919013</v>
      </c>
      <c r="M40" s="17">
        <v>186078</v>
      </c>
    </row>
    <row r="41" spans="1:13" ht="12.75" customHeight="1">
      <c r="A41" s="72" t="s">
        <v>39</v>
      </c>
      <c r="B41" s="73"/>
      <c r="C41" s="73"/>
      <c r="D41" s="74"/>
      <c r="E41" s="17">
        <v>6795</v>
      </c>
      <c r="F41" s="20">
        <f t="shared" si="10"/>
        <v>0.010223979633290903</v>
      </c>
      <c r="G41" s="18">
        <f t="shared" si="11"/>
        <v>4539</v>
      </c>
      <c r="H41" s="20">
        <f t="shared" si="12"/>
        <v>2.011968085106383</v>
      </c>
      <c r="I41" s="17">
        <v>2256</v>
      </c>
      <c r="J41" s="20">
        <f t="shared" si="13"/>
        <v>0.0032322028264582165</v>
      </c>
      <c r="K41" s="18">
        <f t="shared" si="14"/>
        <v>-2741</v>
      </c>
      <c r="L41" s="20">
        <f t="shared" si="15"/>
        <v>-0.5485291174704823</v>
      </c>
      <c r="M41" s="17">
        <v>4997</v>
      </c>
    </row>
    <row r="42" spans="1:13" ht="12.75" customHeight="1">
      <c r="A42" s="72" t="s">
        <v>40</v>
      </c>
      <c r="B42" s="73"/>
      <c r="C42" s="73"/>
      <c r="D42" s="74"/>
      <c r="E42" s="17">
        <v>99465</v>
      </c>
      <c r="F42" s="20">
        <f t="shared" si="10"/>
        <v>0.14965829789923174</v>
      </c>
      <c r="G42" s="18">
        <f t="shared" si="11"/>
        <v>-3433</v>
      </c>
      <c r="H42" s="20">
        <f t="shared" si="12"/>
        <v>-0.03336313630974363</v>
      </c>
      <c r="I42" s="17">
        <v>102898</v>
      </c>
      <c r="J42" s="20">
        <f t="shared" si="13"/>
        <v>0.14742340710855387</v>
      </c>
      <c r="K42" s="18">
        <f t="shared" si="14"/>
        <v>660</v>
      </c>
      <c r="L42" s="20">
        <f t="shared" si="15"/>
        <v>0.00645552534282752</v>
      </c>
      <c r="M42" s="17">
        <v>102238</v>
      </c>
    </row>
    <row r="43" spans="1:13" ht="12.75" customHeight="1" thickBot="1">
      <c r="A43" s="75" t="s">
        <v>41</v>
      </c>
      <c r="B43" s="76"/>
      <c r="C43" s="76"/>
      <c r="D43" s="77"/>
      <c r="E43" s="21">
        <v>30486</v>
      </c>
      <c r="F43" s="22">
        <f t="shared" si="10"/>
        <v>0.04587023445187733</v>
      </c>
      <c r="G43" s="21">
        <f t="shared" si="11"/>
        <v>2486</v>
      </c>
      <c r="H43" s="22">
        <f t="shared" si="12"/>
        <v>0.08878571428571429</v>
      </c>
      <c r="I43" s="21">
        <v>28000</v>
      </c>
      <c r="J43" s="22">
        <f t="shared" si="13"/>
        <v>0.04011599252696368</v>
      </c>
      <c r="K43" s="21">
        <f t="shared" si="14"/>
        <v>472</v>
      </c>
      <c r="L43" s="22">
        <f t="shared" si="15"/>
        <v>0.017146178436501017</v>
      </c>
      <c r="M43" s="21">
        <v>27528</v>
      </c>
    </row>
    <row r="44" spans="1:13" ht="12.75" customHeight="1" thickTop="1">
      <c r="A44" s="78" t="s">
        <v>42</v>
      </c>
      <c r="B44" s="79"/>
      <c r="C44" s="79"/>
      <c r="D44" s="80"/>
      <c r="E44" s="11">
        <f>SUM(E32:E43)</f>
        <v>664614</v>
      </c>
      <c r="F44" s="13">
        <f t="shared" si="10"/>
        <v>1</v>
      </c>
      <c r="G44" s="12">
        <f t="shared" si="11"/>
        <v>-33362</v>
      </c>
      <c r="H44" s="13">
        <f t="shared" si="12"/>
        <v>-0.04779820509587722</v>
      </c>
      <c r="I44" s="11">
        <f>SUM(I32:I43)</f>
        <v>697976</v>
      </c>
      <c r="J44" s="13">
        <f t="shared" si="13"/>
        <v>1</v>
      </c>
      <c r="K44" s="12">
        <f t="shared" si="14"/>
        <v>-31055</v>
      </c>
      <c r="L44" s="13">
        <f t="shared" si="15"/>
        <v>-0.04259763988088298</v>
      </c>
      <c r="M44" s="11">
        <f>SUM(M32:M43)</f>
        <v>729031</v>
      </c>
    </row>
    <row r="45" spans="1:1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 customHeight="1">
      <c r="A46" s="27" t="s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 t="s">
        <v>28</v>
      </c>
    </row>
    <row r="47" spans="1:13" ht="12.75" customHeight="1">
      <c r="A47" s="49" t="s">
        <v>29</v>
      </c>
      <c r="B47" s="50"/>
      <c r="C47" s="50"/>
      <c r="D47" s="50"/>
      <c r="E47" s="59" t="s">
        <v>79</v>
      </c>
      <c r="F47" s="60"/>
      <c r="G47" s="60"/>
      <c r="H47" s="60"/>
      <c r="I47" s="59" t="s">
        <v>3</v>
      </c>
      <c r="J47" s="60"/>
      <c r="K47" s="60"/>
      <c r="L47" s="60"/>
      <c r="M47" s="48" t="s">
        <v>78</v>
      </c>
    </row>
    <row r="48" spans="1:13" ht="12.75" customHeight="1" thickBot="1">
      <c r="A48" s="51"/>
      <c r="B48" s="51"/>
      <c r="C48" s="51"/>
      <c r="D48" s="51"/>
      <c r="E48" s="8" t="s">
        <v>4</v>
      </c>
      <c r="F48" s="8" t="s">
        <v>17</v>
      </c>
      <c r="G48" s="8" t="s">
        <v>5</v>
      </c>
      <c r="H48" s="8" t="s">
        <v>6</v>
      </c>
      <c r="I48" s="8" t="s">
        <v>4</v>
      </c>
      <c r="J48" s="8" t="s">
        <v>17</v>
      </c>
      <c r="K48" s="8" t="s">
        <v>5</v>
      </c>
      <c r="L48" s="8" t="s">
        <v>6</v>
      </c>
      <c r="M48" s="8" t="s">
        <v>4</v>
      </c>
    </row>
    <row r="49" spans="1:13" ht="12.75" customHeight="1" thickTop="1">
      <c r="A49" s="81" t="s">
        <v>44</v>
      </c>
      <c r="B49" s="82"/>
      <c r="C49" s="82"/>
      <c r="D49" s="83"/>
      <c r="E49" s="28">
        <f>SUM(E50:E52)</f>
        <v>343116</v>
      </c>
      <c r="F49" s="29">
        <f>E49/E$63</f>
        <v>0.5162635755491157</v>
      </c>
      <c r="G49" s="28">
        <f>E49-I49</f>
        <v>-4264</v>
      </c>
      <c r="H49" s="29">
        <f>G49/I49</f>
        <v>-0.012274742357072946</v>
      </c>
      <c r="I49" s="28">
        <f>SUM(I50:I52)</f>
        <v>347380</v>
      </c>
      <c r="J49" s="29">
        <f>I49/I$63</f>
        <v>0.4976961958577372</v>
      </c>
      <c r="K49" s="28">
        <f>I49-M49</f>
        <v>-12349</v>
      </c>
      <c r="L49" s="29">
        <f>K49/M49</f>
        <v>-0.03432861959975426</v>
      </c>
      <c r="M49" s="28">
        <v>359729</v>
      </c>
    </row>
    <row r="50" spans="1:13" ht="12.75" customHeight="1">
      <c r="A50" s="30"/>
      <c r="B50" s="9" t="s">
        <v>45</v>
      </c>
      <c r="C50" s="72" t="s">
        <v>46</v>
      </c>
      <c r="D50" s="84"/>
      <c r="E50" s="18">
        <v>230174</v>
      </c>
      <c r="F50" s="20">
        <f aca="true" t="shared" si="16" ref="F50:F63">E50/E$63</f>
        <v>0.34632734188566594</v>
      </c>
      <c r="G50" s="18">
        <f aca="true" t="shared" si="17" ref="G50:G63">E50-I50</f>
        <v>153</v>
      </c>
      <c r="H50" s="20">
        <f aca="true" t="shared" si="18" ref="H50:H63">G50/I50</f>
        <v>0.00066515665960934</v>
      </c>
      <c r="I50" s="18">
        <v>230021</v>
      </c>
      <c r="J50" s="20">
        <f aca="true" t="shared" si="19" ref="J50:J63">I50/I$63</f>
        <v>0.32955431132302543</v>
      </c>
      <c r="K50" s="18">
        <f aca="true" t="shared" si="20" ref="K50:K63">I50-M50</f>
        <v>-9072</v>
      </c>
      <c r="L50" s="20">
        <f>K50/M50</f>
        <v>-0.03794339441137967</v>
      </c>
      <c r="M50" s="18">
        <v>239093</v>
      </c>
    </row>
    <row r="51" spans="1:13" ht="12.75" customHeight="1">
      <c r="A51" s="30"/>
      <c r="B51" s="45" t="s">
        <v>47</v>
      </c>
      <c r="C51" s="72" t="s">
        <v>48</v>
      </c>
      <c r="D51" s="84"/>
      <c r="E51" s="18">
        <v>13590</v>
      </c>
      <c r="F51" s="20">
        <f t="shared" si="16"/>
        <v>0.020447959266581807</v>
      </c>
      <c r="G51" s="18">
        <f t="shared" si="17"/>
        <v>-957</v>
      </c>
      <c r="H51" s="20">
        <f t="shared" si="18"/>
        <v>-0.06578676015673335</v>
      </c>
      <c r="I51" s="18">
        <v>14547</v>
      </c>
      <c r="J51" s="20">
        <f t="shared" si="19"/>
        <v>0.02084169083177645</v>
      </c>
      <c r="K51" s="18">
        <f t="shared" si="20"/>
        <v>-3860</v>
      </c>
      <c r="L51" s="20">
        <f aca="true" t="shared" si="21" ref="L51:L63">K51/M51</f>
        <v>-0.20970283044493943</v>
      </c>
      <c r="M51" s="18">
        <v>18407</v>
      </c>
    </row>
    <row r="52" spans="1:13" ht="12.75" customHeight="1">
      <c r="A52" s="30"/>
      <c r="B52" s="46" t="s">
        <v>49</v>
      </c>
      <c r="C52" s="72" t="s">
        <v>50</v>
      </c>
      <c r="D52" s="84"/>
      <c r="E52" s="18">
        <v>99352</v>
      </c>
      <c r="F52" s="20">
        <f t="shared" si="16"/>
        <v>0.14948827439686796</v>
      </c>
      <c r="G52" s="18">
        <f t="shared" si="17"/>
        <v>-3460</v>
      </c>
      <c r="H52" s="20">
        <f t="shared" si="18"/>
        <v>-0.03365365910594094</v>
      </c>
      <c r="I52" s="18">
        <v>102812</v>
      </c>
      <c r="J52" s="20">
        <f t="shared" si="19"/>
        <v>0.14730019370293534</v>
      </c>
      <c r="K52" s="18">
        <f t="shared" si="20"/>
        <v>583</v>
      </c>
      <c r="L52" s="20">
        <f t="shared" si="21"/>
        <v>0.005702882743644172</v>
      </c>
      <c r="M52" s="18">
        <v>102229</v>
      </c>
    </row>
    <row r="53" spans="1:13" ht="12.75" customHeight="1">
      <c r="A53" s="85" t="s">
        <v>51</v>
      </c>
      <c r="B53" s="86"/>
      <c r="C53" s="86"/>
      <c r="D53" s="87"/>
      <c r="E53" s="18">
        <v>142871</v>
      </c>
      <c r="F53" s="20">
        <f t="shared" si="16"/>
        <v>0.21496838766562246</v>
      </c>
      <c r="G53" s="18">
        <f t="shared" si="17"/>
        <v>-12167</v>
      </c>
      <c r="H53" s="20">
        <f t="shared" si="18"/>
        <v>-0.07847753453991925</v>
      </c>
      <c r="I53" s="18">
        <v>155038</v>
      </c>
      <c r="J53" s="20">
        <f t="shared" si="19"/>
        <v>0.22212511604983554</v>
      </c>
      <c r="K53" s="18">
        <f t="shared" si="20"/>
        <v>-32284</v>
      </c>
      <c r="L53" s="20">
        <f t="shared" si="21"/>
        <v>-0.17234494613553134</v>
      </c>
      <c r="M53" s="18">
        <v>187322</v>
      </c>
    </row>
    <row r="54" spans="1:13" ht="12.75" customHeight="1">
      <c r="A54" s="30"/>
      <c r="B54" s="9" t="s">
        <v>52</v>
      </c>
      <c r="C54" s="72" t="s">
        <v>53</v>
      </c>
      <c r="D54" s="74"/>
      <c r="E54" s="18">
        <v>136076</v>
      </c>
      <c r="F54" s="20">
        <f t="shared" si="16"/>
        <v>0.20474440803233154</v>
      </c>
      <c r="G54" s="18">
        <f t="shared" si="17"/>
        <v>-16707</v>
      </c>
      <c r="H54" s="20">
        <f t="shared" si="18"/>
        <v>-0.1093511712690548</v>
      </c>
      <c r="I54" s="18">
        <v>152783</v>
      </c>
      <c r="J54" s="20">
        <f t="shared" si="19"/>
        <v>0.21889434593739612</v>
      </c>
      <c r="K54" s="18">
        <f t="shared" si="20"/>
        <v>-29543</v>
      </c>
      <c r="L54" s="20">
        <f t="shared" si="21"/>
        <v>-0.16203393920779263</v>
      </c>
      <c r="M54" s="18">
        <v>182326</v>
      </c>
    </row>
    <row r="55" spans="1:13" ht="12.75" customHeight="1">
      <c r="A55" s="30"/>
      <c r="B55" s="45"/>
      <c r="C55" s="31" t="s">
        <v>52</v>
      </c>
      <c r="D55" s="32" t="s">
        <v>54</v>
      </c>
      <c r="E55" s="18">
        <v>60410</v>
      </c>
      <c r="F55" s="20">
        <f t="shared" si="16"/>
        <v>0.09089486529022861</v>
      </c>
      <c r="G55" s="18">
        <f t="shared" si="17"/>
        <v>-17263</v>
      </c>
      <c r="H55" s="20">
        <f t="shared" si="18"/>
        <v>-0.2222522626910252</v>
      </c>
      <c r="I55" s="18">
        <v>77673</v>
      </c>
      <c r="J55" s="20">
        <f t="shared" si="19"/>
        <v>0.11128319598381606</v>
      </c>
      <c r="K55" s="18">
        <f t="shared" si="20"/>
        <v>-8372</v>
      </c>
      <c r="L55" s="20">
        <f t="shared" si="21"/>
        <v>-0.09729792550409669</v>
      </c>
      <c r="M55" s="18">
        <v>86045</v>
      </c>
    </row>
    <row r="56" spans="1:13" ht="12.75" customHeight="1">
      <c r="A56" s="30"/>
      <c r="B56" s="46" t="s">
        <v>55</v>
      </c>
      <c r="C56" s="23" t="s">
        <v>55</v>
      </c>
      <c r="D56" s="32" t="s">
        <v>56</v>
      </c>
      <c r="E56" s="18">
        <v>48690</v>
      </c>
      <c r="F56" s="20">
        <f t="shared" si="16"/>
        <v>0.0732605692928527</v>
      </c>
      <c r="G56" s="18">
        <f t="shared" si="17"/>
        <v>-2294</v>
      </c>
      <c r="H56" s="20">
        <f t="shared" si="18"/>
        <v>-0.044994508080966576</v>
      </c>
      <c r="I56" s="18">
        <v>50984</v>
      </c>
      <c r="J56" s="20">
        <f t="shared" si="19"/>
        <v>0.07304549153552557</v>
      </c>
      <c r="K56" s="18">
        <f t="shared" si="20"/>
        <v>-12848</v>
      </c>
      <c r="L56" s="20">
        <f t="shared" si="21"/>
        <v>-0.20127835568366964</v>
      </c>
      <c r="M56" s="18">
        <v>63832</v>
      </c>
    </row>
    <row r="57" spans="1:13" ht="12.75" customHeight="1">
      <c r="A57" s="85" t="s">
        <v>57</v>
      </c>
      <c r="B57" s="86"/>
      <c r="C57" s="86"/>
      <c r="D57" s="87"/>
      <c r="E57" s="18">
        <f>SUM(E58:E62)</f>
        <v>178627</v>
      </c>
      <c r="F57" s="20">
        <f t="shared" si="16"/>
        <v>0.26876803678526184</v>
      </c>
      <c r="G57" s="18">
        <f t="shared" si="17"/>
        <v>-16931</v>
      </c>
      <c r="H57" s="20">
        <f t="shared" si="18"/>
        <v>-0.08657789504903916</v>
      </c>
      <c r="I57" s="18">
        <f>SUM(I58:I62)</f>
        <v>195558</v>
      </c>
      <c r="J57" s="20">
        <f t="shared" si="19"/>
        <v>0.28017868809242724</v>
      </c>
      <c r="K57" s="18">
        <f t="shared" si="20"/>
        <v>13578</v>
      </c>
      <c r="L57" s="20">
        <f t="shared" si="21"/>
        <v>0.07461259479063634</v>
      </c>
      <c r="M57" s="18">
        <v>181980</v>
      </c>
    </row>
    <row r="58" spans="1:13" ht="12.75" customHeight="1">
      <c r="A58" s="30"/>
      <c r="B58" s="9"/>
      <c r="C58" s="72" t="s">
        <v>58</v>
      </c>
      <c r="D58" s="84"/>
      <c r="E58" s="18">
        <v>27770</v>
      </c>
      <c r="F58" s="20">
        <f t="shared" si="16"/>
        <v>0.041783651864089534</v>
      </c>
      <c r="G58" s="18">
        <f t="shared" si="17"/>
        <v>1461</v>
      </c>
      <c r="H58" s="20">
        <f t="shared" si="18"/>
        <v>0.05553232734045384</v>
      </c>
      <c r="I58" s="18">
        <v>26309</v>
      </c>
      <c r="J58" s="20">
        <f t="shared" si="19"/>
        <v>0.037693273121138834</v>
      </c>
      <c r="K58" s="18">
        <f t="shared" si="20"/>
        <v>-610</v>
      </c>
      <c r="L58" s="20">
        <f t="shared" si="21"/>
        <v>-0.02266057431553921</v>
      </c>
      <c r="M58" s="18">
        <v>26919</v>
      </c>
    </row>
    <row r="59" spans="1:13" ht="12.75" customHeight="1">
      <c r="A59" s="30"/>
      <c r="B59" s="45" t="s">
        <v>45</v>
      </c>
      <c r="C59" s="72" t="s">
        <v>59</v>
      </c>
      <c r="D59" s="84"/>
      <c r="E59" s="18">
        <v>104842</v>
      </c>
      <c r="F59" s="20">
        <f t="shared" si="16"/>
        <v>0.15774870827277188</v>
      </c>
      <c r="G59" s="18">
        <f t="shared" si="17"/>
        <v>6572</v>
      </c>
      <c r="H59" s="20">
        <f t="shared" si="18"/>
        <v>0.06687697160883281</v>
      </c>
      <c r="I59" s="18">
        <v>98270</v>
      </c>
      <c r="J59" s="20">
        <f t="shared" si="19"/>
        <v>0.14079280662945431</v>
      </c>
      <c r="K59" s="18">
        <f t="shared" si="20"/>
        <v>-1271</v>
      </c>
      <c r="L59" s="20">
        <f t="shared" si="21"/>
        <v>-0.012768607910308314</v>
      </c>
      <c r="M59" s="18">
        <v>99541</v>
      </c>
    </row>
    <row r="60" spans="1:13" ht="12.75" customHeight="1">
      <c r="A60" s="30"/>
      <c r="B60" s="45"/>
      <c r="C60" s="72" t="s">
        <v>60</v>
      </c>
      <c r="D60" s="84"/>
      <c r="E60" s="18">
        <v>8310</v>
      </c>
      <c r="F60" s="20">
        <f t="shared" si="16"/>
        <v>0.012503498271176954</v>
      </c>
      <c r="G60" s="18">
        <f t="shared" si="17"/>
        <v>-12648</v>
      </c>
      <c r="H60" s="20">
        <f t="shared" si="18"/>
        <v>-0.6034926996850845</v>
      </c>
      <c r="I60" s="18">
        <v>20958</v>
      </c>
      <c r="J60" s="20">
        <f t="shared" si="19"/>
        <v>0.030026820406432314</v>
      </c>
      <c r="K60" s="18">
        <f t="shared" si="20"/>
        <v>16914</v>
      </c>
      <c r="L60" s="20">
        <f t="shared" si="21"/>
        <v>4.182492581602374</v>
      </c>
      <c r="M60" s="18">
        <v>4044</v>
      </c>
    </row>
    <row r="61" spans="1:13" ht="12.75" customHeight="1">
      <c r="A61" s="30"/>
      <c r="B61" s="45" t="s">
        <v>49</v>
      </c>
      <c r="C61" s="72" t="s">
        <v>61</v>
      </c>
      <c r="D61" s="84"/>
      <c r="E61" s="18">
        <v>24796</v>
      </c>
      <c r="F61" s="20">
        <f t="shared" si="16"/>
        <v>0.03730887402311718</v>
      </c>
      <c r="G61" s="18">
        <f t="shared" si="17"/>
        <v>-13197</v>
      </c>
      <c r="H61" s="20">
        <f t="shared" si="18"/>
        <v>-0.3473534598478667</v>
      </c>
      <c r="I61" s="18">
        <v>37993</v>
      </c>
      <c r="J61" s="20">
        <f t="shared" si="19"/>
        <v>0.05443310371703325</v>
      </c>
      <c r="K61" s="18">
        <f t="shared" si="20"/>
        <v>-600</v>
      </c>
      <c r="L61" s="20">
        <f t="shared" si="21"/>
        <v>-0.01554686082968414</v>
      </c>
      <c r="M61" s="18">
        <v>38593</v>
      </c>
    </row>
    <row r="62" spans="1:13" ht="12.75" customHeight="1" thickBot="1">
      <c r="A62" s="33"/>
      <c r="B62" s="47"/>
      <c r="C62" s="75" t="s">
        <v>62</v>
      </c>
      <c r="D62" s="88"/>
      <c r="E62" s="21">
        <v>12909</v>
      </c>
      <c r="F62" s="22">
        <f t="shared" si="16"/>
        <v>0.019423304354106292</v>
      </c>
      <c r="G62" s="21">
        <f t="shared" si="17"/>
        <v>881</v>
      </c>
      <c r="H62" s="22">
        <f t="shared" si="18"/>
        <v>0.07324575989358165</v>
      </c>
      <c r="I62" s="21">
        <v>12028</v>
      </c>
      <c r="J62" s="22">
        <f t="shared" si="19"/>
        <v>0.01723268421836854</v>
      </c>
      <c r="K62" s="21">
        <f t="shared" si="20"/>
        <v>-855</v>
      </c>
      <c r="L62" s="22">
        <f t="shared" si="21"/>
        <v>-0.06636652953504618</v>
      </c>
      <c r="M62" s="21">
        <v>12883</v>
      </c>
    </row>
    <row r="63" spans="1:13" ht="12.75" customHeight="1" thickTop="1">
      <c r="A63" s="78" t="s">
        <v>42</v>
      </c>
      <c r="B63" s="79"/>
      <c r="C63" s="79"/>
      <c r="D63" s="80"/>
      <c r="E63" s="28">
        <f>E49+E53+E57</f>
        <v>664614</v>
      </c>
      <c r="F63" s="29">
        <f t="shared" si="16"/>
        <v>1</v>
      </c>
      <c r="G63" s="28">
        <f t="shared" si="17"/>
        <v>-33362</v>
      </c>
      <c r="H63" s="29">
        <f t="shared" si="18"/>
        <v>-0.04779820509587722</v>
      </c>
      <c r="I63" s="28">
        <f>I49+I53+I57</f>
        <v>697976</v>
      </c>
      <c r="J63" s="29">
        <f t="shared" si="19"/>
        <v>1</v>
      </c>
      <c r="K63" s="28">
        <f t="shared" si="20"/>
        <v>-31055</v>
      </c>
      <c r="L63" s="29">
        <f t="shared" si="21"/>
        <v>-0.04259763988088298</v>
      </c>
      <c r="M63" s="28">
        <f>M49+M53+M57</f>
        <v>729031</v>
      </c>
    </row>
    <row r="64" spans="1:13" ht="12.75" customHeight="1">
      <c r="A64" s="34"/>
      <c r="B64" s="34"/>
      <c r="C64" s="34"/>
      <c r="D64" s="34"/>
      <c r="E64" s="35"/>
      <c r="F64" s="36"/>
      <c r="G64" s="35"/>
      <c r="H64" s="36"/>
      <c r="I64" s="35"/>
      <c r="J64" s="36"/>
      <c r="K64" s="35"/>
      <c r="L64" s="36"/>
      <c r="M64" s="35"/>
    </row>
    <row r="65" spans="1:13" ht="12.75" customHeight="1">
      <c r="A65" s="27" t="s">
        <v>63</v>
      </c>
      <c r="B65" s="34"/>
      <c r="C65" s="34"/>
      <c r="D65" s="34"/>
      <c r="E65" s="35"/>
      <c r="F65" s="36"/>
      <c r="G65" s="35"/>
      <c r="H65" s="36"/>
      <c r="I65" s="35"/>
      <c r="J65" s="36"/>
      <c r="K65" s="35"/>
      <c r="L65" s="36"/>
      <c r="M65" s="35"/>
    </row>
    <row r="66" spans="1:13" ht="12.75" customHeight="1">
      <c r="A66" s="49" t="s">
        <v>29</v>
      </c>
      <c r="B66" s="50"/>
      <c r="C66" s="50"/>
      <c r="D66" s="50"/>
      <c r="E66" s="59" t="s">
        <v>79</v>
      </c>
      <c r="F66" s="60"/>
      <c r="G66" s="59" t="s">
        <v>82</v>
      </c>
      <c r="H66" s="60"/>
      <c r="I66" s="48" t="s">
        <v>78</v>
      </c>
      <c r="J66" s="7"/>
      <c r="K66" s="7"/>
      <c r="L66" s="7"/>
      <c r="M66" s="7"/>
    </row>
    <row r="67" spans="1:13" ht="12.75" customHeight="1" thickBot="1">
      <c r="A67" s="51"/>
      <c r="B67" s="51"/>
      <c r="C67" s="51"/>
      <c r="D67" s="51"/>
      <c r="E67" s="8" t="s">
        <v>64</v>
      </c>
      <c r="F67" s="8" t="s">
        <v>65</v>
      </c>
      <c r="G67" s="8" t="s">
        <v>64</v>
      </c>
      <c r="H67" s="8" t="s">
        <v>65</v>
      </c>
      <c r="I67" s="8" t="s">
        <v>64</v>
      </c>
      <c r="J67" s="7"/>
      <c r="K67" s="7"/>
      <c r="L67" s="7"/>
      <c r="M67" s="7"/>
    </row>
    <row r="68" spans="1:13" ht="12.75" customHeight="1" thickTop="1">
      <c r="A68" s="89" t="s">
        <v>66</v>
      </c>
      <c r="B68" s="90"/>
      <c r="C68" s="90"/>
      <c r="D68" s="91"/>
      <c r="E68" s="37">
        <v>0.46578</v>
      </c>
      <c r="F68" s="38">
        <f aca="true" t="shared" si="22" ref="F68:F76">E68-G68</f>
        <v>0.011380000000000001</v>
      </c>
      <c r="G68" s="37">
        <v>0.4544</v>
      </c>
      <c r="H68" s="38">
        <f aca="true" t="shared" si="23" ref="H68:H76">G68-I68</f>
        <v>-5.999999999994898E-05</v>
      </c>
      <c r="I68" s="37">
        <v>0.45446</v>
      </c>
      <c r="J68" s="39"/>
      <c r="K68" s="40"/>
      <c r="L68" s="39"/>
      <c r="M68" s="39"/>
    </row>
    <row r="69" spans="1:13" ht="12.75" customHeight="1">
      <c r="A69" s="72" t="s">
        <v>67</v>
      </c>
      <c r="B69" s="73"/>
      <c r="C69" s="73"/>
      <c r="D69" s="74"/>
      <c r="E69" s="41">
        <v>2.25</v>
      </c>
      <c r="F69" s="42">
        <f t="shared" si="22"/>
        <v>0.95</v>
      </c>
      <c r="G69" s="41">
        <v>1.3</v>
      </c>
      <c r="H69" s="42">
        <f t="shared" si="23"/>
        <v>0.30000000000000004</v>
      </c>
      <c r="I69" s="41">
        <v>1</v>
      </c>
      <c r="J69" s="7"/>
      <c r="K69" s="43"/>
      <c r="L69" s="7"/>
      <c r="M69" s="7"/>
    </row>
    <row r="70" spans="1:13" ht="12.75" customHeight="1">
      <c r="A70" s="85" t="s">
        <v>68</v>
      </c>
      <c r="B70" s="86"/>
      <c r="C70" s="86"/>
      <c r="D70" s="87"/>
      <c r="E70" s="32">
        <v>90.5</v>
      </c>
      <c r="F70" s="42">
        <f t="shared" si="22"/>
        <v>4.799999999999997</v>
      </c>
      <c r="G70" s="32">
        <v>85.7</v>
      </c>
      <c r="H70" s="42">
        <f t="shared" si="23"/>
        <v>-3.700000000000003</v>
      </c>
      <c r="I70" s="32">
        <v>89.4</v>
      </c>
      <c r="J70" s="7"/>
      <c r="K70" s="43"/>
      <c r="L70" s="7"/>
      <c r="M70" s="7"/>
    </row>
    <row r="71" spans="1:13" ht="12.75" customHeight="1">
      <c r="A71" s="30"/>
      <c r="B71" s="9" t="s">
        <v>69</v>
      </c>
      <c r="C71" s="72" t="s">
        <v>70</v>
      </c>
      <c r="D71" s="84"/>
      <c r="E71" s="32">
        <v>44.1</v>
      </c>
      <c r="F71" s="42">
        <f t="shared" si="22"/>
        <v>2.6000000000000014</v>
      </c>
      <c r="G71" s="32">
        <v>41.5</v>
      </c>
      <c r="H71" s="42">
        <f t="shared" si="23"/>
        <v>-1.8999999999999986</v>
      </c>
      <c r="I71" s="32">
        <v>43.4</v>
      </c>
      <c r="J71" s="7"/>
      <c r="K71" s="43"/>
      <c r="L71" s="7"/>
      <c r="M71" s="7"/>
    </row>
    <row r="72" spans="1:13" ht="12.75" customHeight="1">
      <c r="A72" s="30"/>
      <c r="B72" s="45"/>
      <c r="C72" s="72" t="s">
        <v>71</v>
      </c>
      <c r="D72" s="84"/>
      <c r="E72" s="32">
        <v>14.7</v>
      </c>
      <c r="F72" s="42">
        <f t="shared" si="22"/>
        <v>0.8999999999999986</v>
      </c>
      <c r="G72" s="32">
        <v>13.8</v>
      </c>
      <c r="H72" s="42">
        <f t="shared" si="23"/>
        <v>0.6000000000000014</v>
      </c>
      <c r="I72" s="32">
        <v>13.2</v>
      </c>
      <c r="J72" s="7"/>
      <c r="K72" s="43"/>
      <c r="L72" s="7"/>
      <c r="M72" s="7"/>
    </row>
    <row r="73" spans="1:13" ht="12.75" customHeight="1">
      <c r="A73" s="30"/>
      <c r="B73" s="46" t="s">
        <v>55</v>
      </c>
      <c r="C73" s="72" t="s">
        <v>72</v>
      </c>
      <c r="D73" s="84"/>
      <c r="E73" s="44">
        <v>24.2</v>
      </c>
      <c r="F73" s="42">
        <f t="shared" si="22"/>
        <v>0.3999999999999986</v>
      </c>
      <c r="G73" s="44">
        <v>23.8</v>
      </c>
      <c r="H73" s="42">
        <f t="shared" si="23"/>
        <v>-1.3000000000000007</v>
      </c>
      <c r="I73" s="44">
        <v>25.1</v>
      </c>
      <c r="J73" s="7"/>
      <c r="K73" s="43"/>
      <c r="L73" s="7"/>
      <c r="M73" s="7"/>
    </row>
    <row r="74" spans="1:13" ht="12.75" customHeight="1">
      <c r="A74" s="72" t="s">
        <v>73</v>
      </c>
      <c r="B74" s="73"/>
      <c r="C74" s="73"/>
      <c r="D74" s="74"/>
      <c r="E74" s="44">
        <v>20.5</v>
      </c>
      <c r="F74" s="42">
        <f t="shared" si="22"/>
        <v>-0.5</v>
      </c>
      <c r="G74" s="44">
        <v>21</v>
      </c>
      <c r="H74" s="42">
        <f t="shared" si="23"/>
        <v>-0.6999999999999993</v>
      </c>
      <c r="I74" s="32">
        <v>21.7</v>
      </c>
      <c r="J74" s="7"/>
      <c r="K74" s="43"/>
      <c r="L74" s="7"/>
      <c r="M74" s="7"/>
    </row>
    <row r="75" spans="1:13" ht="12.75" customHeight="1">
      <c r="A75" s="72" t="s">
        <v>74</v>
      </c>
      <c r="B75" s="73"/>
      <c r="C75" s="73"/>
      <c r="D75" s="74"/>
      <c r="E75" s="44">
        <v>11.7</v>
      </c>
      <c r="F75" s="42">
        <f t="shared" si="22"/>
        <v>-0.6000000000000014</v>
      </c>
      <c r="G75" s="44">
        <v>12.3</v>
      </c>
      <c r="H75" s="42">
        <f t="shared" si="23"/>
        <v>-0.29999999999999893</v>
      </c>
      <c r="I75" s="44">
        <v>12.6</v>
      </c>
      <c r="J75" s="7"/>
      <c r="K75" s="43"/>
      <c r="L75" s="7"/>
      <c r="M75" s="7"/>
    </row>
    <row r="76" spans="1:13" ht="12.75" customHeight="1">
      <c r="A76" s="72" t="s">
        <v>75</v>
      </c>
      <c r="B76" s="73"/>
      <c r="C76" s="73"/>
      <c r="D76" s="74"/>
      <c r="E76" s="44">
        <v>16.8</v>
      </c>
      <c r="F76" s="42">
        <f t="shared" si="22"/>
        <v>0.6000000000000014</v>
      </c>
      <c r="G76" s="44">
        <v>16.2</v>
      </c>
      <c r="H76" s="42">
        <f t="shared" si="23"/>
        <v>-0.40000000000000213</v>
      </c>
      <c r="I76" s="44">
        <v>16.6</v>
      </c>
      <c r="J76" s="7"/>
      <c r="K76" s="43"/>
      <c r="L76" s="7"/>
      <c r="M76" s="7"/>
    </row>
    <row r="77" spans="1:13" ht="12.75" customHeight="1">
      <c r="A77" s="26"/>
      <c r="B77" s="24"/>
      <c r="C77" s="24"/>
      <c r="D77" s="24"/>
      <c r="E77" s="43"/>
      <c r="F77" s="43"/>
      <c r="G77" s="43"/>
      <c r="H77" s="43"/>
      <c r="I77" s="7"/>
      <c r="J77" s="7"/>
      <c r="K77" s="4" t="s">
        <v>28</v>
      </c>
      <c r="L77" s="7"/>
      <c r="M77" s="7"/>
    </row>
    <row r="78" spans="1:13" ht="12.75" customHeight="1">
      <c r="A78" s="49" t="s">
        <v>29</v>
      </c>
      <c r="B78" s="50"/>
      <c r="C78" s="50"/>
      <c r="D78" s="50"/>
      <c r="E78" s="52" t="s">
        <v>83</v>
      </c>
      <c r="F78" s="53"/>
      <c r="G78" s="54"/>
      <c r="H78" s="52" t="s">
        <v>82</v>
      </c>
      <c r="I78" s="53"/>
      <c r="J78" s="54"/>
      <c r="K78" s="48" t="s">
        <v>78</v>
      </c>
      <c r="L78" s="6"/>
      <c r="M78" s="10"/>
    </row>
    <row r="79" spans="1:13" ht="12.75" customHeight="1" thickBot="1">
      <c r="A79" s="51"/>
      <c r="B79" s="51"/>
      <c r="C79" s="51"/>
      <c r="D79" s="51"/>
      <c r="E79" s="8" t="s">
        <v>4</v>
      </c>
      <c r="F79" s="8" t="s">
        <v>5</v>
      </c>
      <c r="G79" s="8" t="s">
        <v>6</v>
      </c>
      <c r="H79" s="8" t="s">
        <v>4</v>
      </c>
      <c r="I79" s="8" t="s">
        <v>5</v>
      </c>
      <c r="J79" s="8" t="s">
        <v>6</v>
      </c>
      <c r="K79" s="8" t="s">
        <v>4</v>
      </c>
      <c r="L79" s="10"/>
      <c r="M79" s="10"/>
    </row>
    <row r="80" spans="1:13" ht="12.75" customHeight="1" thickTop="1">
      <c r="A80" s="69" t="s">
        <v>85</v>
      </c>
      <c r="B80" s="70"/>
      <c r="C80" s="70"/>
      <c r="D80" s="71"/>
      <c r="E80" s="12">
        <v>935302</v>
      </c>
      <c r="F80" s="12">
        <f>E80-H80</f>
        <v>19686</v>
      </c>
      <c r="G80" s="13">
        <f>F80/H80</f>
        <v>0.021500279593191906</v>
      </c>
      <c r="H80" s="12">
        <v>915616</v>
      </c>
      <c r="I80" s="12">
        <f>H80-K80</f>
        <v>17344</v>
      </c>
      <c r="J80" s="13">
        <f>I80/K80</f>
        <v>0.0193081828221296</v>
      </c>
      <c r="K80" s="12">
        <v>898272</v>
      </c>
      <c r="L80" s="15"/>
      <c r="M80" s="16"/>
    </row>
    <row r="81" spans="1:13" ht="12.75" customHeight="1">
      <c r="A81" s="72" t="s">
        <v>76</v>
      </c>
      <c r="B81" s="73"/>
      <c r="C81" s="73"/>
      <c r="D81" s="74"/>
      <c r="E81" s="18">
        <v>77609</v>
      </c>
      <c r="F81" s="12">
        <f>E81-H81</f>
        <v>-9786</v>
      </c>
      <c r="G81" s="20">
        <f>F81/H81</f>
        <v>-0.1119743692430917</v>
      </c>
      <c r="H81" s="18">
        <v>87395</v>
      </c>
      <c r="I81" s="12">
        <f>H81-K81</f>
        <v>18041</v>
      </c>
      <c r="J81" s="20">
        <f>I81/K81</f>
        <v>0.2601291922599994</v>
      </c>
      <c r="K81" s="18">
        <v>69354</v>
      </c>
      <c r="L81" s="15"/>
      <c r="M81" s="16"/>
    </row>
    <row r="82" spans="1:1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customHeight="1">
      <c r="A83" s="2" t="s">
        <v>77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72">
    <mergeCell ref="A80:D80"/>
    <mergeCell ref="A81:D81"/>
    <mergeCell ref="H4:J4"/>
    <mergeCell ref="A18:D18"/>
    <mergeCell ref="A76:D76"/>
    <mergeCell ref="A78:D79"/>
    <mergeCell ref="E78:G78"/>
    <mergeCell ref="H78:J78"/>
    <mergeCell ref="C72:D72"/>
    <mergeCell ref="C73:D73"/>
    <mergeCell ref="A74:D74"/>
    <mergeCell ref="A75:D75"/>
    <mergeCell ref="A68:D68"/>
    <mergeCell ref="A69:D69"/>
    <mergeCell ref="A70:D70"/>
    <mergeCell ref="C71:D71"/>
    <mergeCell ref="A63:D63"/>
    <mergeCell ref="A66:D67"/>
    <mergeCell ref="E66:F66"/>
    <mergeCell ref="G66:H66"/>
    <mergeCell ref="C59:D59"/>
    <mergeCell ref="C60:D60"/>
    <mergeCell ref="C61:D61"/>
    <mergeCell ref="C62:D62"/>
    <mergeCell ref="A53:D53"/>
    <mergeCell ref="C54:D54"/>
    <mergeCell ref="A57:D57"/>
    <mergeCell ref="C58:D58"/>
    <mergeCell ref="A49:D49"/>
    <mergeCell ref="C50:D50"/>
    <mergeCell ref="C51:D51"/>
    <mergeCell ref="C52:D52"/>
    <mergeCell ref="A44:D44"/>
    <mergeCell ref="A47:D48"/>
    <mergeCell ref="E47:H47"/>
    <mergeCell ref="I47:L47"/>
    <mergeCell ref="A40:D40"/>
    <mergeCell ref="A41:D41"/>
    <mergeCell ref="A42:D42"/>
    <mergeCell ref="A43:D43"/>
    <mergeCell ref="A36:D36"/>
    <mergeCell ref="A37:D37"/>
    <mergeCell ref="A38:D38"/>
    <mergeCell ref="A39:D39"/>
    <mergeCell ref="A32:D32"/>
    <mergeCell ref="A33:D33"/>
    <mergeCell ref="A34:D34"/>
    <mergeCell ref="A35:D35"/>
    <mergeCell ref="B26:D26"/>
    <mergeCell ref="A30:D31"/>
    <mergeCell ref="E30:H30"/>
    <mergeCell ref="I30:L30"/>
    <mergeCell ref="A22:D22"/>
    <mergeCell ref="A23:D23"/>
    <mergeCell ref="A24:D24"/>
    <mergeCell ref="A25:D25"/>
    <mergeCell ref="A17:D17"/>
    <mergeCell ref="A19:D19"/>
    <mergeCell ref="A20:D20"/>
    <mergeCell ref="A21:D21"/>
    <mergeCell ref="A12:D12"/>
    <mergeCell ref="A15:D16"/>
    <mergeCell ref="E15:H15"/>
    <mergeCell ref="I15:L15"/>
    <mergeCell ref="A8:D8"/>
    <mergeCell ref="A9:D9"/>
    <mergeCell ref="A10:D10"/>
    <mergeCell ref="A11:D11"/>
    <mergeCell ref="A4:D5"/>
    <mergeCell ref="E4:G4"/>
    <mergeCell ref="A6:D6"/>
    <mergeCell ref="A7:D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2005-09-01T08:51:27Z</cp:lastPrinted>
  <dcterms:created xsi:type="dcterms:W3CDTF">1997-01-08T22:48:59Z</dcterms:created>
  <dcterms:modified xsi:type="dcterms:W3CDTF">2006-03-07T04:51:42Z</dcterms:modified>
  <cp:category/>
  <cp:version/>
  <cp:contentType/>
  <cp:contentStatus/>
</cp:coreProperties>
</file>