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総合企画局" sheetId="1" r:id="rId1"/>
  </sheets>
  <definedNames/>
  <calcPr fullCalcOnLoad="1"/>
</workbook>
</file>

<file path=xl/sharedStrings.xml><?xml version="1.0" encoding="utf-8"?>
<sst xmlns="http://schemas.openxmlformats.org/spreadsheetml/2006/main" count="1984" uniqueCount="531">
  <si>
    <t xml:space="preserve">里山等多様な森林の育成管理技術研究事業費                    </t>
  </si>
  <si>
    <t xml:space="preserve">伐採跡地更新技術の開発事業費                                </t>
  </si>
  <si>
    <t xml:space="preserve">森林生態系および河川生態系の保全に関する研究費              </t>
  </si>
  <si>
    <t xml:space="preserve">閉鎖性海域の環境創生プロジェクト研究事業費                  </t>
  </si>
  <si>
    <t xml:space="preserve">交通安全対策の推進                                                                                                      </t>
  </si>
  <si>
    <t xml:space="preserve">建設廃材リサイクル技術研究開発事業費                        </t>
  </si>
  <si>
    <t xml:space="preserve">地域中小企業工業廃棄物有効活用技術研究開発事業費            </t>
  </si>
  <si>
    <t xml:space="preserve">有機性廃棄物のバイオマスエネルギーへの変換利用等研究費      </t>
  </si>
  <si>
    <t xml:space="preserve">産業廃棄物抑制産官共同研究事業費                            </t>
  </si>
  <si>
    <t xml:space="preserve">ホテル厨芥等の養殖魚飼料利用技術に関する研究費              </t>
  </si>
  <si>
    <t xml:space="preserve">地域水産資源の有効活用研究事業費                            </t>
  </si>
  <si>
    <t xml:space="preserve">無機系廃棄物の建材化研究費                                  </t>
  </si>
  <si>
    <t xml:space="preserve">食品廃棄物の家畜飼料リサイクル技術開発費                    </t>
  </si>
  <si>
    <t xml:space="preserve">地域安全対策の推進                                                                                                      </t>
  </si>
  <si>
    <t xml:space="preserve">酸性雨・酸性霧実態調査費                                    </t>
  </si>
  <si>
    <t xml:space="preserve">化学物質環境汚染実態調査費                                  </t>
  </si>
  <si>
    <t xml:space="preserve">食の安全とくらしの衛生の確保                                                                                            </t>
  </si>
  <si>
    <t xml:space="preserve">未承認医薬品中医薬品成分の試験法開発事業費                  </t>
  </si>
  <si>
    <t xml:space="preserve">食の安全安心確保事業費                                      </t>
  </si>
  <si>
    <t xml:space="preserve">農産物の安全安心確保に関する研究開発事業費                  </t>
  </si>
  <si>
    <t xml:space="preserve">食品中残留農薬分析の迅速化に関する研究費                    </t>
  </si>
  <si>
    <t xml:space="preserve">食の安全安心確保のための作物管理技術開発事業費              </t>
  </si>
  <si>
    <t xml:space="preserve">抗菌性物質無添加飼料給与による鶏肉・豚肉生産技術の開発費    </t>
  </si>
  <si>
    <t xml:space="preserve">下痢性貝毒による食中毒の未然発生防止のための予察技術開発費  </t>
  </si>
  <si>
    <t xml:space="preserve">食の安全理解増進意見聴取事業費                              </t>
  </si>
  <si>
    <t xml:space="preserve">感染症対策の推進                                                                                                        </t>
  </si>
  <si>
    <t xml:space="preserve">麻疹制圧を目指した予防接種に関する研究費                    </t>
  </si>
  <si>
    <t>政策体系コード</t>
  </si>
  <si>
    <t>政策体系コード（主）</t>
  </si>
  <si>
    <t>政策体系名称（主）</t>
  </si>
  <si>
    <t>事業名称</t>
  </si>
  <si>
    <t>細事業名称</t>
  </si>
  <si>
    <t>部局名称</t>
  </si>
  <si>
    <t>事業概要（目的）</t>
  </si>
  <si>
    <t xml:space="preserve">人権尊重社会の実現                                                                                                      </t>
  </si>
  <si>
    <t xml:space="preserve">バリアフリー社会づくり戦略プラン進行管理費                  </t>
  </si>
  <si>
    <t xml:space="preserve">総合企画局                    </t>
  </si>
  <si>
    <t xml:space="preserve">高等教育機関の充実と連携                                                                                                </t>
  </si>
  <si>
    <t xml:space="preserve">高等教育機関との連携強化事業費                              </t>
  </si>
  <si>
    <t xml:space="preserve">高等教育機関との連携強化費                                  </t>
  </si>
  <si>
    <t xml:space="preserve">                                                                                                                        </t>
  </si>
  <si>
    <t xml:space="preserve">経常試験研究費                                              </t>
  </si>
  <si>
    <t xml:space="preserve">保健環境研究部県単経常試験研究費                            </t>
  </si>
  <si>
    <t xml:space="preserve">科学技術交流の推進                                                                                                      </t>
  </si>
  <si>
    <t xml:space="preserve">鈴鹿山麓研究学園都市センター管理費                          </t>
  </si>
  <si>
    <t xml:space="preserve">研究情報提供推進事業費                                      </t>
  </si>
  <si>
    <t xml:space="preserve">先導的研究企画費                                            </t>
  </si>
  <si>
    <t xml:space="preserve">自然環境研究機能検討事業費                                  </t>
  </si>
  <si>
    <t xml:space="preserve">研究交流費                                                  </t>
  </si>
  <si>
    <t xml:space="preserve">サイエンスアカデミー運営費                                  </t>
  </si>
  <si>
    <t xml:space="preserve">県民との交流事業費                                          </t>
  </si>
  <si>
    <t xml:space="preserve">４県連携等研究交流促進事業費                                </t>
  </si>
  <si>
    <t xml:space="preserve">国際技術交流促進事業費                                      </t>
  </si>
  <si>
    <t xml:space="preserve">研究調整費                                                  </t>
  </si>
  <si>
    <t xml:space="preserve">研究調整事業費                                              </t>
  </si>
  <si>
    <t xml:space="preserve">機器開放推進事業費                                          </t>
  </si>
  <si>
    <t xml:space="preserve">インターネット情報化推進事業費                              </t>
  </si>
  <si>
    <t xml:space="preserve">電子材料研究センター事業費                                  </t>
  </si>
  <si>
    <t xml:space="preserve">広聴費                                                      </t>
  </si>
  <si>
    <t xml:space="preserve">広聴広報マネジメント研修事業費                              </t>
  </si>
  <si>
    <t xml:space="preserve">広報費                                                      </t>
  </si>
  <si>
    <t xml:space="preserve">情報発信名刺事業費                                          </t>
  </si>
  <si>
    <t xml:space="preserve">関西情報発信事業費                                          </t>
  </si>
  <si>
    <t xml:space="preserve">住民参画によるまちづくりの推進                                                                                          </t>
  </si>
  <si>
    <t xml:space="preserve">統計関係総務費                                              </t>
  </si>
  <si>
    <t xml:space="preserve">統計調査員対策費                                            </t>
  </si>
  <si>
    <t xml:space="preserve">マクロ経済分析調査費                                        </t>
  </si>
  <si>
    <t xml:space="preserve">県民経済計算推計調査費                                      </t>
  </si>
  <si>
    <t xml:space="preserve">統計分析調査費                                              </t>
  </si>
  <si>
    <t xml:space="preserve">統計情報の高度利用・効率化推進費                            </t>
  </si>
  <si>
    <t xml:space="preserve">統計業務情報化推進費                                        </t>
  </si>
  <si>
    <t xml:space="preserve">統計情報データベース運用管理費                              </t>
  </si>
  <si>
    <t xml:space="preserve">水産研究部管理費                                            </t>
  </si>
  <si>
    <t xml:space="preserve">研究企画費                                                  </t>
  </si>
  <si>
    <t xml:space="preserve">研究企画調整事業費                                          </t>
  </si>
  <si>
    <t xml:space="preserve">研究評価費                                                  </t>
  </si>
  <si>
    <t xml:space="preserve">研究評価システム推進費                                      </t>
  </si>
  <si>
    <t xml:space="preserve">県産米品質低下要因の解明と安定栽培技術開発費                </t>
  </si>
  <si>
    <t xml:space="preserve">経営戦略に即した低投入循環型茶生産システム開発費            </t>
  </si>
  <si>
    <t xml:space="preserve">園芸福祉のためのバリアフリー農作業システム開発費            </t>
  </si>
  <si>
    <t xml:space="preserve">葉菜類における硝酸塩低減化技術の開発費                      </t>
  </si>
  <si>
    <t xml:space="preserve">シクラメンの日持ち性向上のための生産技術の開発費            </t>
  </si>
  <si>
    <t xml:space="preserve">土壌環境健全化等による伊勢茶の品質向上技術の開発費          </t>
  </si>
  <si>
    <t xml:space="preserve">クローン技術を利用した高品質雌和牛有効生産技術開発費        </t>
  </si>
  <si>
    <t xml:space="preserve">微生物制御による採卵鶏農場における悪臭・衛生対策技術開発費  </t>
  </si>
  <si>
    <t xml:space="preserve">肉牛の産地間競争力の賦与技術の開発費                        </t>
  </si>
  <si>
    <t xml:space="preserve">地域特産きのこの生産力向上に関する研究費                    </t>
  </si>
  <si>
    <t xml:space="preserve">木質資源の用途・利用拡大に関する研究事業費                  </t>
  </si>
  <si>
    <t xml:space="preserve">深層水利用閉鎖養殖システム開発研究事業費                    </t>
  </si>
  <si>
    <t xml:space="preserve">「三重のマハタ」高品質・早期安定種苗生産技術開発事業費      </t>
  </si>
  <si>
    <t xml:space="preserve">アワビ類の生産に影響を及ぼす環境要因に関する研究費          </t>
  </si>
  <si>
    <t xml:space="preserve">伊勢湾底魚資源の回復に関する研究費                          </t>
  </si>
  <si>
    <t xml:space="preserve">自発摂餌システムを用いた養殖魚の飼育技術開発費              </t>
  </si>
  <si>
    <t xml:space="preserve">花植木指導研修費                                            </t>
  </si>
  <si>
    <t xml:space="preserve">技術の高度化の促進                                                                                                      </t>
  </si>
  <si>
    <t xml:space="preserve">科学技術振興センター管理費                                  </t>
  </si>
  <si>
    <t xml:space="preserve">保健環境研究部管理費                                        </t>
  </si>
  <si>
    <t xml:space="preserve">工業研究部管理費                                            </t>
  </si>
  <si>
    <t xml:space="preserve">農業研究部管理費                                            </t>
  </si>
  <si>
    <t xml:space="preserve">畜産研究部管理費                                            </t>
  </si>
  <si>
    <t xml:space="preserve">林業研究部管理費                                            </t>
  </si>
  <si>
    <t xml:space="preserve">・本県の「バリアフリー社会づくり」の推進に向けて策定  のバリアフリー社会づくり戦略プランの進行管理を行う                                                                                                                                                                                                          </t>
  </si>
  <si>
    <t>●目的及び効果、内容                                　高等教育機関との連携を強化することによって、高等教育機関の持つ高いポテンシャルを県政に生かし、活力ある元気な三重づくりを推進するため、以下のことを実施する。                                                  　　①高等教育機関連絡会議の開催                    　　②高等教育機関との共同研究の実施                　　③高等教育機関の知的資源</t>
  </si>
  <si>
    <t xml:space="preserve">  県民の安全で安心な生活を守るため、県内で発生する健康被害や環境汚染等の問題発生時に適時、適切に科学的根拠や技術を提供できるように、食品の安全、感染症の予防、環境汚染の防止などに必要な分析法の開発、基礎研究・調査等を行い危機管理能力を高める。                                                                      ●調査研究・実施期間                                  ・ICP/MSによる重金属一括分析法の</t>
  </si>
  <si>
    <t xml:space="preserve">　医療機関、事業者等からの依頼により、微生物又は理化学的な試験検査を行うことにより安全な県民生活の確保に資する。                                                                                                                                                                                                       </t>
  </si>
  <si>
    <t xml:space="preserve">　文部科学省の委託による環境放射能水準調査を行うことにより、原子力の平和利用の推進及び放射能障害の防止に役立てる。                                                                                                                                                                                                      </t>
  </si>
  <si>
    <t>　環境化学物質の遺伝子損傷性などから、生体影響（発ガン性）に関する知見を得、今後の環境化学物質対策の一助として生活環境の安全性確保に資するため、身近な化学物質によるDNA損傷について解析し、損傷がもたらされる機 構、活性種等に関する研究を行う。                    １）環境化学物質によるDNA損傷の解析                 ２）DNA損傷活性種の解析                             ３）環境化学物質の生体内代謝物の解析                以</t>
  </si>
  <si>
    <t xml:space="preserve">・腸炎ビブリオ予防対策法策定するために自然界・食品中の低温、飢餓状況によってVNCとなっている腸炎ビブリオ の総菌数及びtrh産生株を定量的に計測する技術の開発を 行うとともに、環境検体から直接ＰＣＲ法を開発する。  ・デロビブリオの経時的な菌数変化及び菌種の相対的比率を計測する。                                                                                                                  </t>
  </si>
  <si>
    <t xml:space="preserve">　厚生省のマニュアルに示されている以外の簡便で的確で正確な新たな検査法を研究し、それを用いて、動物・環境・食品等における分布状況を把握し、ヒトへの感染源・感染ルートを特定し、予防対策策定用基礎資料として活用する。                                                　簡便で的確な検査法を研究し、検査マニュアルを作成し、研修会等により関係機関へ普及させ、感染症検査技術の普及を図る。                                           </t>
  </si>
  <si>
    <t xml:space="preserve">  代謝性慢性疾患や腎機能障害等を有するハイリスクグループ等におけるインフルエンザの発生予防とまん延防止に資するため、国立療養所三重病院等、県内医療機関から提供される臨床データ等をもとに、インフルエンザワクチンの有効性と安全性に関する解析評価を行う。                                                                ●実施期間、全体計画、年次計画                      　実施期間：平成１５～１７年度              </t>
  </si>
  <si>
    <t xml:space="preserve">　多様化・高度化する科学技術に対応するため地域保健機関、企業庁、市町村、厚生労働省指定分析機関等の職員を対象として水質検査等の技術研修を実施する。分析及び検査技術を県内の関連機関へ技術移転することによって県民生活の安全の確保を図る。                                                                                                                                           </t>
  </si>
  <si>
    <t xml:space="preserve">　三重県の特産品となる農林水産物の優良系統を判別する技術が確立することにより、その生産性の向上・開発が期待できる。また、最近の食品偽装表示事件は三重県の進める農林水産物の地域特産化（三重ブランド）、地産地消事業の「表示」に対する逆風となっており、これらに対し科学的根拠（品種判別の技術的保証）を与える効果も期待できる。                                                                                                </t>
  </si>
  <si>
    <t>　農林水産資源を活用しようとする者の提案を受けて商品開発の共同研究を行うとともに、科学技術振興センターが新たな地域特産物の核となる商品開発研究を行うことで地域農産物を用いた加工食品開発（６次産業化）の取組を強化する。開発や商品化の段階でこれらの情報を提供し商品開発を進めることで、地域作物の新しい需要を開拓する。これにより加工食品を県内の消費者が容易に入手できるようにする。（地消）　①農林水産資源を活用しようとする者からの提案による共同研究　②紅茶系品種を用いた茶加工品、県内特産品種のカキ、カンキツ、ブドウ</t>
  </si>
  <si>
    <t xml:space="preserve">出前トーク事業費                                            </t>
  </si>
  <si>
    <t xml:space="preserve">報道費                                                      </t>
  </si>
  <si>
    <t xml:space="preserve">報道等事業費                                                </t>
  </si>
  <si>
    <t xml:space="preserve">県政だより事業費                                            </t>
  </si>
  <si>
    <t xml:space="preserve">新聞等広告費                                                </t>
  </si>
  <si>
    <t xml:space="preserve">電波広報事業費                                              </t>
  </si>
  <si>
    <t xml:space="preserve">広報管理費                                                  </t>
  </si>
  <si>
    <t xml:space="preserve">ｅ－デモクラシー推進費                                      </t>
  </si>
  <si>
    <t xml:space="preserve">「三重県民ｅ－デモクラシー」構築事業費                      </t>
  </si>
  <si>
    <t xml:space="preserve">ＧＩＳとｅ－デモ会議室を活用した住民自治推進事業費          </t>
  </si>
  <si>
    <t xml:space="preserve">地域振興プロジェクトの推進                                                                                              </t>
  </si>
  <si>
    <t xml:space="preserve">木曽岬干拓地整備事業費                                      </t>
  </si>
  <si>
    <t xml:space="preserve">過疎・離島・半島地域の振興                                                                                              </t>
  </si>
  <si>
    <t xml:space="preserve">四日市港整備事業費                                          </t>
  </si>
  <si>
    <t xml:space="preserve">楠地先埋立構想調査費                                        </t>
  </si>
  <si>
    <t>四日市港関係諸費　　　　　　　　　　　　　　　　　　　　　　</t>
  </si>
  <si>
    <t>四日市港管理組合負担金　　　　　　　　　　　　　　　　　　　</t>
  </si>
  <si>
    <t xml:space="preserve">高速交通網の整備                                                                                                        </t>
  </si>
  <si>
    <t xml:space="preserve">港湾の整備                                                                                                              </t>
  </si>
  <si>
    <t xml:space="preserve">バイオマス資源利用ビジョン策定事業費                        </t>
  </si>
  <si>
    <t xml:space="preserve">みえ行政経営体系による県政の運営                                                                                        </t>
  </si>
  <si>
    <t xml:space="preserve">企画諸費                                                    </t>
  </si>
  <si>
    <t xml:space="preserve">ＰＦＩ推進費                                                </t>
  </si>
  <si>
    <t xml:space="preserve">県勢振興推進費                                              </t>
  </si>
  <si>
    <t xml:space="preserve">計画推進諸費                                                </t>
  </si>
  <si>
    <t xml:space="preserve">総合計画推進費                                              </t>
  </si>
  <si>
    <t xml:space="preserve">総合計画進行管理事業費                                      </t>
  </si>
  <si>
    <t xml:space="preserve">調整諸費                                                    </t>
  </si>
  <si>
    <t xml:space="preserve">危機管理推進事業費                                          </t>
  </si>
  <si>
    <t xml:space="preserve">戦略計画の展開と政策開発                                                                                                </t>
  </si>
  <si>
    <t xml:space="preserve">政策開発研修センター費                                      </t>
  </si>
  <si>
    <t xml:space="preserve">職場研修支援事業費                                          </t>
  </si>
  <si>
    <t xml:space="preserve">資源循環の推進                                                                                                          </t>
  </si>
  <si>
    <t xml:space="preserve">街路樹剪定枝等の資源化利用技術開発事業費                    </t>
  </si>
  <si>
    <t xml:space="preserve">セメント系廃棄物の資源循環型システム構築に関する研究費      </t>
  </si>
  <si>
    <t xml:space="preserve">大気環境の保全                                                                                                          </t>
  </si>
  <si>
    <t xml:space="preserve">環境大気中浮遊粒子状物質の実態調査研究費                    </t>
  </si>
  <si>
    <t xml:space="preserve">水環境の保全                                                                                                            </t>
  </si>
  <si>
    <t xml:space="preserve">伊勢湾再生事業費                                            </t>
  </si>
  <si>
    <t xml:space="preserve">委託試験研究費                                              </t>
  </si>
  <si>
    <t xml:space="preserve">　人の健康や生活環境を保護する観点から、有害物質の使用を抑制した低環境負荷型の陶磁器釉薬の開発を行う。これにより法律で定めた排水基準を満たし、その釉薬を用いた安全な食器が製造可能となる。さらに、現在1200℃程度で製造している陶磁器の素材を改良して、焼成温度を100 ℃程度下げる技術を開発する。これにより省エネルギーによる低コスト化と環境に優しい陶磁器製造技術の確立を目指す。また、電磁調理器(IH)用の調器具(土鍋等)の安全性評価法を三重県が主体で検討整備し、耐熱性調理器具の安全性を高める。       </t>
  </si>
  <si>
    <t xml:space="preserve">　腰椎などの脊椎は人体骨格の中心を形成しており、その運動メカニズムや力学データは、医学的・福祉工学的に極めて重要なデータである。脊椎は、６軸の運動自由度を持ち、複合的な運動を含めた総合的な判断が必要であるが、これを計測する装置は市販には見当たらない。本研究では、三重大学医工連携研究グループと協働し、脊椎運動の解析のために、材料評価技術・ロボット技術シーズを使い、６軸強度試験機の開発を試みる。                                                          </t>
  </si>
  <si>
    <t xml:space="preserve">　再生可能な植物資源から取り出したリグニン誘導体を利用して、３つの植物由来新規機能材料（重金属吸着剤、循環型壁板及び分解性フィルム）を開発した。これらの成果を基に、更なる性能向上を図ると共に実用化を目指す。こうした実用化研究を進めることで、植物資源の有効活用が図られ、環境への貢献が期待できる。                                                                                                            </t>
  </si>
  <si>
    <t xml:space="preserve">　県下の銑鉄鋳物工業界における競争力確保を目的として、鋳鉄の重量低減のための薄肉化技術について研究する。鋳型、鋳造方案など薄肉化する上での検討項目を鋳造用ＣＡＥを活用して行い、不健全な組織(チル)を抑制した薄肉球状黒鉛鋳鉄を安定して製造するための技術開発を行う。                                                                                                                            </t>
  </si>
  <si>
    <t xml:space="preserve">　新産業の創造を支援するために、ベンチャー企業や新しい事業分野の開拓を行おうとする中小企業など、研究開発型の企業の研修生を工業研究部へ受け入れ、当研究部研究員の指導のもと企業が研究開発を実施する。これにより、研究テーマをもったこれら中小企業の研究生の研究開発力を養成し、ベンチャー企業の新分野進出などを支援する。                                                                                                   </t>
  </si>
  <si>
    <t xml:space="preserve">　ものづくりは、我が国の産業基盤を支える上で、不可欠なものとされ、そのための技術者の確保、育成が必要となっている。　　　　　　　　　　　　　　　　　　　　　　本事業は、本県の地場産業である鋳造業界、陶磁器業界における、製品の高度化、生産技術の高度化、商品デザイン企画開発等を進めるための技術人材を育成する目的で行う。具体的には座学、実習、演習からなる講座を実施し、企業における中核の技術者となる人材を育成する。                                                  </t>
  </si>
  <si>
    <t xml:space="preserve">　メディカルバレー構想の実現に向けて、医薬品等の共同研究を目的としたオープン・ラボ施設の充実を図り、施設を活用して技術支援などを実施し、県内企業の製剤技術の高度化を図る。又製剤以外の薬事産業に対しても、オープン・ラボの利用、技術相談を行う。                    ①技術指導事業費                                    技術支援・研修、意見交換会、研究成果技術移転        ②ワンストップ相談事業                              </t>
  </si>
  <si>
    <t xml:space="preserve">　県内企業のデザイン振興を推進するため、デザイン情報の収集提供、啓発普及およびデザイン開発力アップのための施策を実施する。                                                                                                                                                                                                  </t>
  </si>
  <si>
    <t>　陶磁器製品の研究成果としての試作品を最終的な商品として流通販売に結びつけるために、地元陶磁器メーカー・商社・コーディネーター・デザイナーとの横断的な開発プロジェクトにより共同研究を行い、全国的な展示会に出展して、陶磁器の新商品開発・新市場開拓を実施する。又鋳物製品の商品開発に向けた調査事業などを実施する。    【内容】                                            ①陶磁器新商品開発推進事業                          ②鋳物新商品開発推進</t>
  </si>
  <si>
    <t xml:space="preserve">工業研究部を中心に県内中小企業へ出向き、中小企業の技術者とフリートークを行う中で、新技術の開発に係るニーズを発掘し、共同して技術開発に取り組む。            【内容】                                            ①県内中小企業巡回技術ニーズ調査　　　　　　　　　　②技術ニーズに基づく共同技術開発                                                                                 </t>
  </si>
  <si>
    <t xml:space="preserve">　企業における知的財産の創造・保護・活用に関する意識の向上を図り、中小・ベンチャー企業等の技術開発を活発化するとともに、競争力、独創性を強化し、地域産業の活性化に資することを目的として、特許の積極的、効果的な活用を啓蒙し支援する。                                                                                                                                            </t>
  </si>
  <si>
    <t>　科学技術振興センターの総合的・横断的研究（プロジェクト研究・共同研究）の成果を普及し技術移転に結びつけるため、研究期間の終了後、あるいは研究成果が明確になった時点で、関係業界、行政機関等の開発技術の担い手を対象とする研究成果発表会を開催するとともに、研究報告書の作成、ホームページでの公表を行う。　　　　　　　　また、研究成果の技術移転のための指導、企業が行う技術開発等について、工業系以外においても新たに企業を対象とする技術支援事業に取り組む。　　　　　　　　　　　・成果普及事業　　　　　　　　　　　　　</t>
  </si>
  <si>
    <t xml:space="preserve">　県民及び社会のニーズに的確に応えるため、地域の科学技術振興の担い手である公設試験研究機関の研究員の資質向上を図り、創造的研究開発を推進するために、学位取得の支援を行う。                                                                                                                                                                          </t>
  </si>
  <si>
    <t xml:space="preserve">  研究員が自由な発想に基づいて主務課題とは別に一定の範囲内で自主的な研究を行うことを支援し、創造的人材に必要な高度研究能力、独創的開発能力を養成することを目的とする。                                                                                                                                                                           </t>
  </si>
  <si>
    <t xml:space="preserve">  様々な研究分野において最先端の技術を持った研究機関が行う研修に研究員を派遣することにより、研究員の能力の向上、人的交流、ネットワークの構築を図る。                                                                                                                                                                                    </t>
  </si>
  <si>
    <t xml:space="preserve">　公設試験研究機関における緊急を要する修繕、重要な施設整備等を行う。                                                                                                                                                                                                                             </t>
  </si>
  <si>
    <t xml:space="preserve">　畜産環境の改善、家畜糞尿の有効利用を図るため、畜産研究部内の糞尿を適正に処理し、環境保全に努める。                                                                                                                                                                                                             </t>
  </si>
  <si>
    <t xml:space="preserve">　試験研究に必要な機器類等の整備、更新に要する経費                                                                                                                                                                                                                                      </t>
  </si>
  <si>
    <t xml:space="preserve">①研究に供試する家畜の頭羽数を必要最小限としながら、研究機能は向上させるという「現地縮小整備」を行い、研究活動の効率化・省力化を図る。　　　　　　　　　　　②地元から改善要求のある臭気問題及び県民・地域住民に愛され親しまれるアメニテイ的な場という面を考慮した的確な整備を図る。                                                                                                                     </t>
  </si>
  <si>
    <t>　近年、温室効果ガスの吸収排出量への関心が高まるとともに、京都議定書等との関係から、森林の炭素吸収量を明確にする必要が生じてきている。しかし既存の森林関連データーは、木材として利用される幹情報に偏って整備されてきたことから、京都議定書の求めるレベルでの算定を行うためには克服すべき課題が多い。また、近年、酸性雨や気象現象等による森林の衰退が危惧されているが、その要因によっては枯損等による炭素吸収量算出に必要となる森林関連データについて、確実性の高い収集手法を開発するとともに、森林衰退現象の状況把握を行うこと</t>
  </si>
  <si>
    <t xml:space="preserve">　これまで、人間の手が入ることにより独自の自然環境を維持してきた「里山」は、その機能を低下させており、こうした里山の再生（その森林空間の利活用の推進と生物の多様性確保）のための植生の生態的管理手法の確立を図ることにより、市民参加による森林保全活動に対して、技術的支援を行う。                                                                                                                      </t>
  </si>
  <si>
    <t xml:space="preserve">　近年、森林に対する関心が高まりつつあり、特に生物多様性、水土保全等公益的な機能が高く評価されている。しかしながら、森林・林業を取り巻く環境は極めて厳しく、適正な森林の維持管理が危ぶまれている。　　　　　　　　このような状況の中、森林の持つ公益的機能を高度に発揮させるため、機能の低い森林の適正な整備技術、特に伐採跡放棄地における更新技術の開発を行うとともに、針広混交林等新しい森林づくりの施業体系の確立の推進を図り、森林所有者等への技術的な支援を行う。                            </t>
  </si>
  <si>
    <t xml:space="preserve">  森林環境の違いが河川生態系にどのような影響を及ぼすか、逆に河川が森林生態系にどのような影響を及ぼすかを調査・解析し、生物の多様性を維持するための森林施業のあり方を明らかにする。                                                                                                                                                                     </t>
  </si>
  <si>
    <t xml:space="preserve">  閉鎖性海域である英虞湾の状況は、元来外洋との海水交換が悪いことに加え、長年にわたる漁場行使と陸域の負荷の増加等により環境汚染の進行が深刻化している。特に底質の富栄養化の進化が顕著であり、底層での貧酸素水域の拡大に繋がっている。                                  このことから、負荷量の削減と同時に、養殖業等の経済活動を行いつつ、海域の自然浄化機能を増進・活用することによって、新たな環境を創生するための技術開発を目的に①沿岸環境創生技術の開発②底質改善技術の開発③環境動態シ</t>
  </si>
  <si>
    <t xml:space="preserve">　建設リサイクル法の施行に伴い、産業廃棄物として処分される建設廃材のリサイクルを進める必要があり、指定廃棄物のアスファルト、コンクリート廃材、木質廃材の３品目のうち、比較的リサイクルが進んでいるアスファルト以外のコンクリート廃材、木質建設廃材のリサイクル技術の開発を行う。                                        　①コンクリート廃材の有効活用技術開発              　②木質建設廃材の有効活用技術開発                             </t>
  </si>
  <si>
    <t xml:space="preserve">　地域の中小企業で発生する産業廃棄物は、個別企業の生産現場に少量ずつ分散して発生しているため、少量処理のコスト面や技術面でリサイクルが困難である。このため、結果的に大量の産業廃棄物が最終処分場で処理されている。そこで、一括して処理することを前提に、工場内で排出される廃棄物を同じ工場でリユースする技術と資源としてリサイクルする技術を開発する。                      　①鋳物鉱さいのリユースと資源リサイクルに関する研究                                    </t>
  </si>
  <si>
    <t xml:space="preserve">　資源化利用が求められている有機性廃棄物の農地での利用、クリーンで生成可能なバイオマスエネルギー源としての利用などによる有機性廃棄物の地域リサイクルシステムの構築を図るため、有機性廃棄物の資源化利用適性の把握手法及び農地での利用可能量の把握手法を確立する。また、効率的なエネルギー変換技術及び残さ等の利用技術を開発する。                                                                                               </t>
  </si>
  <si>
    <t xml:space="preserve">　産業廃棄物の削減、リサイクルの推進は、地域の環境問題と併せ、企業の存続にも関わる課題である。企業においては、長引く不況に加え、廃棄物処理コストの上昇などに苦慮している。廃棄物のリサイクルについては、設備導入、企業固有の廃棄物に対応した技術の開発が必要であるが、１企業の努力にも限界がある。このため、科学技術振興センターの技術基盤を活かし、企業との共同研究により産業廃棄物の抑制に係る研究開発を協働して行う。                                                   </t>
  </si>
  <si>
    <t xml:space="preserve">　生ゴミ等の食品廃棄物の排出量は年間約２０００万トンといわれ、その減量化とともに環境に配慮した循環利用を促進するため、食品リサイクル法が施行されたところである。食品廃棄物のリサイクルを推進するため、農地還元利用の推進は難しいと考えられるホテル厨芥等の有機性廃棄物を養殖漁業用の飼料化する技術を開発できれば、これを養殖漁業で利用することで、海洋立地型観光と水産業連携による地域内循環システムを構築でき、地域活性化に寄与できる。そして、県として具体化されやすい廃棄物リサイクルシステムが提案できる。        </t>
  </si>
  <si>
    <t xml:space="preserve">  志摩地方を中心とする真珠養殖は、出荷額約８０億円（平成１１年）と、英虞湾周辺での有数の産業である。生産現場では、年間８００トン余りの貝殻が排出され、野積みや埋立てにより処分されているが、付着物の腐敗による悪臭に悩まされ、適正な処理が望まれている。このため、水産資源の有効活用の観点を踏まえ、貝殻および内臓（貝肉）の有効利用技術について研究開発を実施する。                                                                            </t>
  </si>
  <si>
    <t>　無機系廃棄物の有効利用により廃棄物最終処分量の減量化が求められている。そこで、フェロシルト、ゴミ焼却灰等の無機系廃棄物を用いバモライトを合成し、機能性の建材として有効利用する方法について、県内の企業と共同で検討する。                                                                                              ●実施期間、全体計画、年次計画                      　Ｈ14　無機系廃棄物を原料と</t>
  </si>
  <si>
    <t xml:space="preserve">　食品製造業者から発生する食品残さ等を家畜の飼料資源として利用する畜産的リサイクル技術の開発を行う。                                                                                                                                                                                                             </t>
  </si>
  <si>
    <t xml:space="preserve">　地球環境問題の一つである酸性雨の実態把握のため、長期的な雨の酸性化調査研究を実施する。                                                                    　雨水性状調査                                      　・ろ過式調査（２地点）                            　・雨水（ウェットオンリー）調査（２地点）          　酸性化に及ぼす粉塵・ガス等との関連調査研究     </t>
  </si>
  <si>
    <t xml:space="preserve">既存化学物質による環境汚染の未然防止を図るため、伊勢湾等の水、底質、生物、大気の汚染の把握を行う。      　①初期環境調査                                    　②暴露量調査                                      　③モニタリング調査                                                                                                     </t>
  </si>
  <si>
    <t>　健康志向の高まりの中、効果の増強を目的として、各種製品に医薬品成分を混入した様々な未承認医薬品が出回るようになった。今回、こういった製品中に含まれる医薬品成分の試験法を定め、健康危機管理に対応し、健康被害を防止することを目的とする。                                                                              ●実施期間、全体計画、年次計画                      　Ｈ16：センナ及びモデル処方中のセンナ試験法</t>
  </si>
  <si>
    <t xml:space="preserve">  農産物の安全安心は、科学的技術の裏付けがなくては効果が十分望めないものも多い。本研究事業では、現在、社会問題化している消費者の食品表示への不信と、食に関する基準の厳格化に対応する。具体的には、農産物品種表示（コメ・イチゴ）への対応と国際的なＣＯＤＥＸ基準の国内導入によるカドミウム（コメ・コムギ・ダイズ）とコムギ赤かび病菌毒素の基準値の遵守できる生産技術の研究開発を行う。この結果を公表し、また、生産者に普及させることで、虚偽表示を抑止し基準値をクリアする農産物を消費者に提供する。            </t>
  </si>
  <si>
    <t xml:space="preserve">　食品衛生法に基づく残留農薬の収去検査には３週間を超える期間を要し、不適合食品の迅速排除に支障を来している。このことから、収去検査結果がより早く行政に提供でき、的確な監視・指導を実施していくため、スクリーニング検査の効率化など食品中の残留農薬を迅速に分析する技術を確立するとともに、民間検査期間への技術移転を進める。                                                                                                 </t>
  </si>
  <si>
    <t xml:space="preserve">　農薬の適性防除指導等を円滑に進めるため、施設トマトをモデルとして、難防除病害虫に対して物理的防除や生物的防除技術を開発し、主要作物における総合的作物管理（ＩＣＭ）を構築する。また、総合防除管理（ＩＰＭ）の進んでいる茶をモデルとして、改正農薬取締法に対応した土着天敵の保護技術を確立し、主要作物における総合防除管理を構築する。　　　　　　　　　　　　　　　　　　　　(1)トマトＩＣＭを目指す減農薬技術開発研究　　　　 　(2)土着天敵による茶のカンザワハダニ制御技術の確立                  </t>
  </si>
  <si>
    <t xml:space="preserve">　生産増強目的の動物用医薬品の使用を削減するため、鶏・豚に対して免疫機能増強効果のある天然物由来資材または微生物資材を用いた試験研究を行い、消費者ニーズの高い家畜の無投薬飼育技術の確立を図る。                                                                                                                                                               </t>
  </si>
  <si>
    <t xml:space="preserve">　貝毒による食中毒防止のための予察技術の開発を目的とし、海域の毒素量を把握する新毒素分析技術を開発し、毒素量と二枚貝の毒化との相関関係を解明する。                                                                                                                                                                                      </t>
  </si>
  <si>
    <t xml:space="preserve">　試験研究機関として、市民参加型テクノロジーアセスメントの観点から市民との相互理解や意見反映を円滑に進めるため、市民の関心の高い食の安全に関する課題について、講演会（研修会）を開催するとともに、賛成・反対のそれぞれの有識者を招き、市民代表を交えたディスカッション（フォーラム）などの意見表明の場を設定する。                                                                                                      </t>
  </si>
  <si>
    <t>　県内市町村における麻疹の予防接種実施状況、県内小児科・内科医療機関における患者数等のデータをもとに、年齢別感受性者数を推計し、これと患者数との関係を明らかにするとともに、県内で発生する麻疹の制圧を目指した予防接種率の数値目標を明らかにし、市町村における予防接種事業推進のための科学的根拠を提供する。                                                                ●実施期間、全体計画、年次計画                      　実施期</t>
  </si>
  <si>
    <t>　道路脇の街路樹及び公園の樹木管理は市町村や県が行っているが、その剪定枝は現在一般廃棄物として焼却処分されており、資源としてのリサイクル手法の開発が求められている。これまでにも、剪定枝をチップ化し、堆肥化する試みは愛知県などの都市部で行われているが、剪定枝はチップ化しただけでは発酵が遅いことなどの問題がある。そこで、街路樹及び果樹等剪定枝及び建築木質廃材を対象に、爆砕・蒸煮処理し、微生物アタックを受けやすく、水の吸収力を良くすることで、事業系及び家庭生ゴミ処理機の交換資材あるいは施設園芸培地として活用する</t>
  </si>
  <si>
    <t>　住宅の屋根や壁に使用される住宅用外装材の廃材が、製造工場及び施工現場において発生している。これらは、今後、建て替えやリホーム時などから発生する廃材まで想定すると、さらに増加するものと思われ、早急に何らかの対応策を検討する必要がある。                          　そこで、本研究では、製造年や排出場所による廃材の相違点などの把握、廃材に含有するアスベストの無害化過程の明確化、新たな混合セメントとしての用途開発など、実用化に向けたさらに深い検討を行う。上記のことが実用化できれば資源循環</t>
  </si>
  <si>
    <t>　近年、ディーゼル自動車排ガスの有害性が問題となっており、三重県内でも北勢地域８市町が自動車ＮＯｘ・ＰＭ法対策地域に指定された。ディーゼル自動車からは多量の粒子状物質が排出され、特に微小粒子中には発癌性を有する多環芳香族炭化水素類やそのニトロ誘導体が高濃度に存在しているとされ、これらの物質による大気汚染と健康被害が懸念されている。また近年中には、環境大気中浮遊粒子状物質（ＳＰＭ）の環境基準が「より粒径の小さい浮遊粒子状物質」へ変更設定される見込みである。          　・平成１６年度：調査方法・分析</t>
  </si>
  <si>
    <t>平成１１年度から１２年度にかけて実施した「伊勢湾再生ビジョン策定調査」を踏まえ、伊勢湾再生にかかる普及啓発や調査・研究を行うとともに、策定調査で定めた戦略プログラム推進に資する事業等を行う。                  １普及啓発事業：①シンポジウム（講演会）の開催②伊勢  湾ニューズレター提供事業③その他                  ２調査研究事業：①伊勢湾再生懇談会開催事業②総合的管  理機構研究事業③研究事業                          ３戦略プログラムの推進：①伊</t>
  </si>
  <si>
    <t xml:space="preserve">　科学技術振興センターの顧問として、有識者を配置し、共同研究のコーディネートや研究活動・研究企画に関する指導、助言を得て、研究活動の高度化、研究機能の充実強化を図る。　　　　　　　　　　　　　　　　　　　　　　さらに、将来を見据えた研究開発や技術開発への取り組みを強化するため、当該研究分野の有識者をプロフェッショナルアドバイザーとして委嘱し、指導、助言を得る。                                                                          </t>
  </si>
  <si>
    <t xml:space="preserve">  県民及び社会のニーズに的確に応えるため、地域の科学技術振興の担い手である公設試験研究機関の研究員の資質向上を図り、創造的研究開発を推進するために、国際学会・シンポジウム等へ参加支援を行う。                                                                                                                                                               </t>
  </si>
  <si>
    <t xml:space="preserve">  科学技術振興センターの研究職員を当該職員の専門分野に係る学会に加入させるとともに、同学会において研究成果の発表、最新の技術情報の収集、広範な研究者との交流を行わせることにより研究職員全体の研究能力の向上を図り、もって県内の科学技術の総合的振興に資することを目的とする。                                                                                                                       </t>
  </si>
  <si>
    <t xml:space="preserve">　発電用施設の周辺地域の住民が通常通勤することのできる地域への公共用施設の整備、維持、並びに運営、あるいは地域の産業の近代化のための措置を講じる。            電源立地周辺地域内にある市町村が、企業導入を促進するための事業及び地域の産業関連技術の振興のための事業を実施する場合、その事業に対し、交付金をもって補助する。                                                                                           </t>
  </si>
  <si>
    <t xml:space="preserve">　発電用施設の周辺地域の住民が通常通勤することのできる地域での公共用施設の整備、維持並びに運営、あるいは企業導入及び産業の近代化のための措置を講じる。        県が電源 立地周辺地域おいて、企業導入を促進するた めの事業及び地域の産業関連技術の振興のための事業を実施する場合、その事業に対し交付金を充当する。                                                                                                  </t>
  </si>
  <si>
    <t xml:space="preserve">　発電用施設の周辺地域の住民が通常通勤することのできる地域への企業導入及び産業の近代化のための措置を講じる。                                                　民間事業者で、工場等の新・増設等を行い、かつ電源立地周辺地域の住民を新規雇用の２割以上雇用する場合、金融機関と協調して低利で貸付を行う。                                                                                    </t>
  </si>
  <si>
    <t xml:space="preserve">　電源立地地域対策交付金を活用し、電源地域等の産業の高度化等につながる諸事業を行うための事務経費                                                                                                                                                                                                               </t>
  </si>
  <si>
    <t xml:space="preserve">　既設水力発電施設の設置運営を行っている市町村の地域振興を図るため、市町村が講じる措置に対し、交付金を交付し、新規水力発電施設立地の円滑化を図る。    対象市町村：尾鷲市、熊野市、大台町、勢和村、宮川村　　　　　　　紀伊長島町、海山町、紀和町、名張市                                                                                                                                 </t>
  </si>
  <si>
    <t xml:space="preserve">　既設水力発電の設置運営に係る市町村への電源立地地域対策交付金等の交付事務に要する事務経費                                                                                                                                                                                                                  </t>
  </si>
  <si>
    <t xml:space="preserve"> 石油貯蔵施設の周辺地域における住民の福祉の向上を図 ることにより石油貯蔵施設設置の円滑化を図る。        　交付対象　四日市市、桑名市、鈴鹿市、菰野町、楠町  　　　　　　朝日町、川越町、大安町、東員町、尾鷲市  　　　　　　熊野市、海山町                                                                                                                                   </t>
  </si>
  <si>
    <t xml:space="preserve">政策研究費                                                  </t>
  </si>
  <si>
    <t xml:space="preserve">プロジェクト“Ｃ”事業費                                    </t>
  </si>
  <si>
    <t xml:space="preserve">プロジェクト“Ｃ”推進事業費                                </t>
  </si>
  <si>
    <t xml:space="preserve">政策企画調査費                                              </t>
  </si>
  <si>
    <t xml:space="preserve">みえ政策評価システム等推進費                                </t>
  </si>
  <si>
    <t xml:space="preserve">みえ政策評価システム等推進事業費                            </t>
  </si>
  <si>
    <t xml:space="preserve">ＧＩＳを活用した県民情報の共有調査・実験事業費              </t>
  </si>
  <si>
    <t xml:space="preserve">効率的で効果的な組織・体制づくり                                                                                        </t>
  </si>
  <si>
    <t xml:space="preserve">キャリアステージ研修費                                      </t>
  </si>
  <si>
    <t xml:space="preserve">マイセルフ研修費                                            </t>
  </si>
  <si>
    <t xml:space="preserve">マネジメント研修費                                          </t>
  </si>
  <si>
    <t xml:space="preserve">派遣研修費                                                  </t>
  </si>
  <si>
    <t xml:space="preserve">自己啓発支援研修費                                          </t>
  </si>
  <si>
    <t xml:space="preserve">ｅ－ラーニング事業費                                        </t>
  </si>
  <si>
    <t xml:space="preserve">人材育成の推進                                                                                                          </t>
  </si>
  <si>
    <t xml:space="preserve">給与費                                                      </t>
  </si>
  <si>
    <t xml:space="preserve">特別職人件費                                                </t>
  </si>
  <si>
    <t xml:space="preserve">人件費                                                      </t>
  </si>
  <si>
    <t xml:space="preserve">交際費                                                      </t>
  </si>
  <si>
    <t xml:space="preserve">知事交際費                                                  </t>
  </si>
  <si>
    <t xml:space="preserve">人件費                                                                                                                  </t>
  </si>
  <si>
    <t xml:space="preserve">その他                                                                                                                  </t>
  </si>
  <si>
    <t xml:space="preserve">統計調査地方集計費                                          </t>
  </si>
  <si>
    <t xml:space="preserve">人口経済統計費                                              </t>
  </si>
  <si>
    <t xml:space="preserve">個人企業経済調査費                                          </t>
  </si>
  <si>
    <t xml:space="preserve">労働力調査費                                                </t>
  </si>
  <si>
    <t xml:space="preserve">消費経済調査費                                              </t>
  </si>
  <si>
    <t xml:space="preserve">  県民の消費生活上重要な支出の対象となる商品の小売価格、サービスの料金及び家賃を調査し、消費者物価指数などの消費生活に関する経済施策の基礎資料を得る。      　対象  上野市、尾鷲市                                                                                                                                                                 </t>
  </si>
  <si>
    <t xml:space="preserve">三重県民の日にかかる事業費                                                                                                                                                                                                                                                  </t>
  </si>
  <si>
    <t xml:space="preserve">・東京事務所の管理運営費                            ・東京事務所関係団体への負担金                      ・県庁との連絡調整費　等                                                                                                                                                                      </t>
  </si>
  <si>
    <t xml:space="preserve">  諸統計書を編集刊行し、県行政の基礎資料や民間企業経営の指針として役立てる。                            　・三重県統計書                                    　・三重県勢要覧                                    　・統計資料                                        　・統計で見る三重のすがた                                         </t>
  </si>
  <si>
    <t xml:space="preserve">　情報化時代に対応し、インターネットで統計データ（みえDataBox及び統計情報データベース）を提供しているが 、その利活用を図るため利用促進パンフレットを作成し  、教育機関を中心に配布することにより、広く統計データの利用促進を図る。                                                                                                                                         </t>
  </si>
  <si>
    <t xml:space="preserve">　平成１１年事業所・企業統計調査の調査日の翌日以降における民営事業所の異動状況を把握することにより、各種統計調査実施のための基礎資料の獲得及び既存の調査区別民営事業所リストの整備を目的として、簡易調査を平成１６年６月１日に実施する。                                                                                                                                           </t>
  </si>
  <si>
    <t xml:space="preserve">　平成１７年国勢調査の実施に先立ち、調査方法の適否及び調査関係書類の様式設計の適否等について実地に検討し、本調査の参考とするため、試験調査を実施する。                                                                                                                                                                                    </t>
  </si>
  <si>
    <t xml:space="preserve">　平成１７年国勢調査の実施にあたり、国勢調査員の調査担当区域を明確にし、調査の重複や脱漏を防ぎ、もって調査の正確を期するとともに、あわせて各種統計調査の利用に供するため、平成１７年国勢調査区を設定することを目的とする。                                                                                                                                                  </t>
  </si>
  <si>
    <t xml:space="preserve">　家計の実態を調査し、全国及び地域別の世帯の所得分布、消費の水準及び構造等に関する基礎資料を得ることを目的とする。                                                                                                                                                                                                      </t>
  </si>
  <si>
    <t xml:space="preserve">　卸売、小売業の分布状況や主要品目の販売形態、販売効率等、本調査後の商業活動の変遷を明らかにするため、卸売、小売業の全ての事業所について、従業者数、経営組織、年間販売額等を調査員調査により調査する。          　調査結果は、業種別、規模別、地域別等に分類集計され、中小企業施策を中心とする流通関連施策の立案等、行財政、経済政策の基礎資料として活用される。                                                                          </t>
  </si>
  <si>
    <t xml:space="preserve">　農林業の基本構造を明らかにし、農林行政に必要な農業及び林業に関する基礎資料を整備することを目的とする。                                                                                                                                                                                                           </t>
  </si>
  <si>
    <t xml:space="preserve">　平成１５年度に調査した海面漁業経営体（約 7,300経営体）、漁業従事者世帯（約 2,100世帯）について、漁業種類、使用漁船、就業日数、世帯構成等の調査項目に関する電算集計を、昨年の第一次電算処理に引き続き最終処理までを実施する。                                                                                                                                          </t>
  </si>
  <si>
    <t xml:space="preserve">県民と県との協働による新しい三重県づくりに取り組むためには、県民の「声」をしっかり聴き、県民ニーズを把握することが不可欠である。そのため、県民が意見・提案等を言いやすい環境を提供するとともに、全庁的な広聴体制の充実を図り、連携強化を行なう。                                                                        １ 環境整備  県民の声データベースの運営、推進                   「知事と語ろう本音でトーク」の実施   </t>
  </si>
  <si>
    <t xml:space="preserve">県民の声を聴く機会拡大のために設置した県民の声相談室の円滑な運営及び県庁を訪れる方への庁舎案内や県庁電話案内の案内業務を適切に行う。                        ①県民の声相談室の運営 等                           ②庁舎案内・電話案内業務の充実（民間委託）                                                                                                        </t>
  </si>
  <si>
    <t xml:space="preserve">県民が主役の県政運営には、県民に情報提供して県民の  声を聴くことから各種の施策の展開が必要となる。       そのため、より多くの県民から声を聴くには、集会等の 場を活用した広聴広報活動が特に効果的であることから、各部局等からテーマを出し、そのテーマを担当する幹部職員が県民の開催する集会などに出向き話をするとともに、県民の県政に対する意見等を聴く出前トークを実施する。                                                                    </t>
  </si>
  <si>
    <t xml:space="preserve"> 情報化の進展によるリアルタイムな情報伝達、経済のボ ーダレス化や交通機関の発達による行政エリアと住民の行動範囲の拡大、価値観の多様化による住民のメディア選択の多様化といった行政広報を取り巻く環境の変化が起きている。この変化に対応するには情報提供の迅速化、広域化及び情報媒体の多様化をはかる必要がある。このため従来のパブリシティに加え庁内LAN･インターネット等を活用し対応していく。①知事定例記者会見②部局長等の記者会見③資料提供による発表④主要新聞からの選抜記事による情報分析⑤各種行事等に係る報道機関との</t>
  </si>
  <si>
    <t xml:space="preserve"> 県政の重要施策、制度、お知らせなどを掲載し、県内全 世帯に配布する。                                     また、視覚障害者向けに録音テープを制作する。                                                                                                                                                                 </t>
  </si>
  <si>
    <t xml:space="preserve"> 県政だよりを補完するものとして、県内版を持つ新聞の 紙面を購入し政策広告を行い、県民の県政に対する理解度・関心度の向上を図る。                               県政重要事項等について、随時新聞・雑誌等の紙面を購 入し、効果的な情報提供・PRを行うとともに、県民への安心・安全情報の提供等、緊急の事態にも対応する。                                                                                    </t>
  </si>
  <si>
    <t xml:space="preserve">「情報の速報性・同時性」、「映像による説得性」という電波媒体が持つ特性を生かし、三重県の情報発信や県政の重要施策、安全・安心に関する県政情報などを県民にリアルタイムに届けるとともに、三重県の魅力を県内外に発信していくことで、人々の交流を促進し、県民の郷土愛の醸成にも寄与する。                                                                                                                     </t>
  </si>
  <si>
    <t>・広報活動等に要する費用を負担する。                                                                    ・広聴広報における課題検討にかかる講師の招へいに      要する経費を負担する。                                                                                ・「県政 今日の動き」を作成し、庁内LAN及び             インターネット等で情報提</t>
  </si>
  <si>
    <t xml:space="preserve">インターネット活用し、地域が抱える課題等について、県民が自由に意見を述べ議論に参加できる「三重県民e-デモクラシー（e-デモ会議室）」を開設・運営し、県民同士が地域の課題等について議論できるようにし、県民が主役となる県政を推進する。                                                                                                                                           </t>
  </si>
  <si>
    <t xml:space="preserve">平成１５年度においてシステム開発、実験運用を行ったＧＩＳを活用したe-デモ会議室の本格運用を行い、主体的に地域づくりに参画したいと考える県民が地域の現状、課題を地図上で共有、議論し解決策を見いだしていけるようにする。                                                                                                                                                   </t>
  </si>
  <si>
    <t xml:space="preserve">　木曽岬干拓地の土地利用については、土地利用検討委員会からの提言（平成１１年６月）を基本的な方向として踏まえ、当面は、現状地盤のまま、極力手を加えない形で、また最小の費用でもって、自然に親しみながら余暇活動を行うことを目的とした土地利用や建設発生土ストックヤードなど公共的な土地利用を図っていく。                　また、将来的には、人、モノ、情報の交流創造拠点など、高度な都市的土地利用の展開を図ることとする。                                          </t>
  </si>
  <si>
    <t xml:space="preserve">                                                                                                                                                                                                                                                               </t>
  </si>
  <si>
    <t xml:space="preserve">　四日市港管理組合に対する県負担金                                                                                                                                                                                                                                              </t>
  </si>
  <si>
    <t xml:space="preserve">  県行政の総合調整と政策策定を行い、行政各般の円滑化及び均衡を図る。                                      ①県行政及び局内の調整                              ②各種会議の運営等                                  ③業務補助職員任用経費                              ④全国知事会負担金等                                ⑤同和問題研修会経費     </t>
  </si>
  <si>
    <t xml:space="preserve">①情報の整理及び処理に関する調整等                  ②国家予算要望活動                                  ③陳情等の処理                                      ④県政戦略会議                                      ⑤その他特命事項の調整                                                                            </t>
  </si>
  <si>
    <t xml:space="preserve">　県の行う公共施設等の整備事業等について、PFIを推進 することにより財政支出の軽減や質の高い公共サービスの提供等、事業の効率化を図るため、PFI導入にあたっての 課題や問題点の検討、整理を行うとともに、庁内での検討が進むようPFIの普及啓発を行う。                                                                                                                                  </t>
  </si>
  <si>
    <t xml:space="preserve">社会経済情勢の変化に的確に対応して、県政の発展を図るために行う情報収集の経費                                                                                                                                                                                                                         </t>
  </si>
  <si>
    <t xml:space="preserve">１総合計画「県民しあわせプラン」を着実に推進するため  「みえ行政経営体系」における戦略策定の仕組みの円滑  な運用を図り、総合計画の進行管理を行う。           （１）県政運営方針の作成                            （２）一万人アンケート実施（４，７２５千円）        （３）県民しあわせプラン推進調査・重点プログラムの        評価手法の検討（６，０００千円）             ２「県民しあわせプラン」策定に要する経費                 </t>
  </si>
  <si>
    <t xml:space="preserve">県政のトップマネジメントに必要な業務を行う。                                                                                                                                                                                                                                         </t>
  </si>
  <si>
    <t xml:space="preserve">県政を取り巻くさまざまなリスクに対して、事前対策が的確に行われるとともに、迅速・的確な事後対策のできる体制づくりを行っていく。                                                                                                                                                                                                </t>
  </si>
  <si>
    <t xml:space="preserve">職場における日常的な研修を支援し、学習的組織風土を醸成するため、オフサイトミーティング支援等を実施する。                                                                                                                                                                                                           </t>
  </si>
  <si>
    <t xml:space="preserve">自立する政策自治体を担う職員を育成するため、政策研究支援を行うとともに、政策情報誌「地域政策ーあすの三重」を発行、ＥＵ構造基金欧州調査等を実施する。                                                                                                                                                                                     </t>
  </si>
  <si>
    <t xml:space="preserve">２１世紀のリーディング産業を核とした地域経済の活性化と、そのインパクトを契機に三重県の持つポテンシャル（自然環境、歴史・文化、産業集積、情報基盤等）を最大限に活用した取り組みを円滑・効果的に実施するため各種の調整や調査を行い、三重県が持続的・内発的に新しい価値を創造する「地域」へと進化することを目指す。                                                                                                       </t>
  </si>
  <si>
    <t xml:space="preserve">「県民しあわせプラン」を推進していく中で、社会経済情勢の急速な変化や行政需要の多様化等によって生じる新たな政策課題に対して、的確・迅速に対応し施策に反映させていくための調査・研究を行う。                      平成１６年度は次の調査を行う。                      （１）新しい時代の「公」のあり方に関する調査        （２）「県民しあわせプラン」における地域計画のあり方      についての調査                                  </t>
  </si>
  <si>
    <t xml:space="preserve">１「県民しあわせプラン」の体系に基づき、施策、基本事  業及び事務事業の三つのレベルにおいて評価する「みえ  政策評価システム」の定着及び機能強化を図る。      ２ 評価結果を取りまとめた年次県政報告書を作成、公表   する。                                            ３ 県民意識基礎調査（数値目標の実績値）の実施。                                                                        </t>
  </si>
  <si>
    <t xml:space="preserve">職員が自ら目指すキャリアを描くことを目的としたキャリアデザイン研修並びに新規採用職員研修を実施し、職員自身が主体的な能力開発を行えるよう支援する。                                                                                                                                                                                      </t>
  </si>
  <si>
    <t xml:space="preserve">職員自らが進んで参加し、自らのキャリアデザインを実現するための選択型研修を実施する。                                                                                                                                                                                                                     </t>
  </si>
  <si>
    <t xml:space="preserve">マネジメントに必要な様々なスキルや行動特性を習得するための研修を実施し、経営型行政運営を推進する。                                                                                                                                                                                                              </t>
  </si>
  <si>
    <t xml:space="preserve">分権時代に相応しい多様な人材の育成のため、国内大学院、自治大学校、民間企業に職員を派遣する。                                                                                                                                                                                                                 </t>
  </si>
  <si>
    <t xml:space="preserve">通信講座や大学院社会人コースなど職員個人の自己啓発を支援する。                                                                                                                                                                                                                                </t>
  </si>
  <si>
    <t xml:space="preserve">職員の業務遂行能力向上と、研修の効果並びに効率の向上を目的に、ｅ－ラーニングを実施する。                                                                                                                                                                                                                   </t>
  </si>
  <si>
    <t xml:space="preserve">知事及び副知事の人件費                                                                                                                                                                                                                                                    </t>
  </si>
  <si>
    <t xml:space="preserve">総合企画局職員（統計調査チーム、情報・分析チーム及び科学技術振興センターを除く）の人件費                                                                                                                                                                                                                   </t>
  </si>
  <si>
    <t xml:space="preserve">　局を代表して社会通念上必要と認められる接遇、儀礼、交際等に要する経費。                                                                                                                                                                                                                           </t>
  </si>
  <si>
    <t xml:space="preserve">所長交際費                                                                                                                                                                                                                                                          </t>
  </si>
  <si>
    <t xml:space="preserve">　科学技術振興センター職員の人件費を適正に把握、措置する。　　　　　　　　　　　　　　　　　　　　　　　　H15.10.1現員数　　３２７名　　　　　　　　　　　　　　　総合研究企画部　２６名　　　　　　　　　　　　　　　保健環境研究部　４０名　　　　　　　　　　　　　　　工業研究部　　　６６名　　　　　　　　　　　　　　　農業研究部　　　９５名　　　　　　　　　　　　　　　畜産研究部　　　３７名　　　　　　　　　　　　　　　林業研究部　　　１６名　　　　　　　　　　　　　　　水産研究部　　　４７名   </t>
  </si>
  <si>
    <t xml:space="preserve">　統計情報・分析チーム、統計調査チーム職員34名の人件費                                                                                                                                                                                                                                   </t>
  </si>
  <si>
    <t xml:space="preserve">県政の円滑な推進を図る。                                                                                                                                                                                                                                                   </t>
  </si>
  <si>
    <t xml:space="preserve">　総合企画局理事の交際費。                                                                                                                                                                                                                                                  </t>
  </si>
  <si>
    <t xml:space="preserve">  現在、ガン・脳卒中・心疾患・糖尿病などのいわゆる生活習慣病が死亡原因の６５％を占めている。生活習慣病の原因は様々であるが、食事の改善が生活習慣病の予防に有効であることが、明らかになってきた。これは、食品に含まれる機能性物質の働き（血圧上昇抑制、整腸、活性酸素の消去など）に由来している。本研究では、県内産農産物などに含まれる糖質の特性を把握し、ポリフェノール等の他の機能性物質との複合化や物理的性質を考慮した機能性食品素材の開発を目的とする。                                </t>
  </si>
  <si>
    <t xml:space="preserve">　県下の産業界（特に製造業に属する企業）が当面する技術上の問題の解消を図るため、経常的な試験研究を行い、技術力向上に努める。                                                                                                                                                                                                 </t>
  </si>
  <si>
    <t xml:space="preserve">　太陽電池はクリーンな発電方法であり、ＣＯ2削減など 環境保全に貢献できる。しかし、現行のシリコン系太陽電池は価格が高いことが普及のネックとなっている。そこで、本事業では低コスト・低環境負荷で作製できる色素増感型という新しい太陽電池の研究開発を行う。特に低コストという面では、シリコン系と異なり大掛かりな装置を必要としないため、企業の進出が期待できる。さらに、燃料電池をはじめとする水素エネルギー社会への対応のため、水素ガス発生技術への応用も研究する。                             </t>
  </si>
  <si>
    <t xml:space="preserve">  三重県で生産している陶磁器の中で、耐熱陶器は主要製品である。その素材である耐熱用素地と各種釉薬との組み合わせにより、製品としての吸水特性が変化する。製品の吸水性は、その製品の性能はもとより、場合によっては欠点となりうる。                                        そこで、製品レベルでの吸水特性を評価し、その違いの原因を解明することで、陶磁器製造技術の高度化を図ることを目的とする。また、釉薬のデータベースを整備し、技術知識の集積を図る。                </t>
  </si>
  <si>
    <t>　近隣諸国との競争から、県内の機械・金属関連企業でも新技術の開発が望まれている。主要な自動車関連企業では軽量化のため、アルミ合金を多用した設計が潜在ニーズにある。しかし、従来多用されてきた鉄鋼に比べアルミ合金は機械強度・耐摩耗性が劣るため、鉄鋼との複合化が必須問題である。ただ、従来の溶融溶接などの熱的接合では脆弱相が形成される。                                    そこで、本組み合わせに超音波接合を適用し、直接あるいは中間相を用いた接合技術を開発して自動車関連企業を主に技</t>
  </si>
  <si>
    <t xml:space="preserve">社会・人口統計体系整備費                                    </t>
  </si>
  <si>
    <t xml:space="preserve">商工統計費                                                  </t>
  </si>
  <si>
    <t xml:space="preserve">工業動態統計調査費                                          </t>
  </si>
  <si>
    <t xml:space="preserve">商業動態統計調査費                                          </t>
  </si>
  <si>
    <t xml:space="preserve">工業統計調査費                                              </t>
  </si>
  <si>
    <t xml:space="preserve">特定サービス産業実態調査費                                  </t>
  </si>
  <si>
    <t xml:space="preserve">学事統計費                                                  </t>
  </si>
  <si>
    <t xml:space="preserve">学校基本調査費                                              </t>
  </si>
  <si>
    <t xml:space="preserve">学校保健統計調査費                                          </t>
  </si>
  <si>
    <t xml:space="preserve">勤労統計費                                                  </t>
  </si>
  <si>
    <t xml:space="preserve">毎月勤労統計調査費                                          </t>
  </si>
  <si>
    <t xml:space="preserve">鉱工業生産指数費                                            </t>
  </si>
  <si>
    <t xml:space="preserve">人口推計調査費                                              </t>
  </si>
  <si>
    <t xml:space="preserve">小売物価統計調査費                                          </t>
  </si>
  <si>
    <t xml:space="preserve">県情報の効果的な発信による情報共有化の推進                                                                              </t>
  </si>
  <si>
    <t xml:space="preserve">企画調整費                                                  </t>
  </si>
  <si>
    <t xml:space="preserve">県民の日記念事業費                                          </t>
  </si>
  <si>
    <t xml:space="preserve">東京事務所費                                                </t>
  </si>
  <si>
    <t xml:space="preserve">統計情報編集費                                              </t>
  </si>
  <si>
    <t xml:space="preserve">統計利用普及促進事業費                                      </t>
  </si>
  <si>
    <t xml:space="preserve">事業所・企業統計調査簡易調査費                              </t>
  </si>
  <si>
    <t xml:space="preserve">国勢調査準備調査費                                          </t>
  </si>
  <si>
    <t xml:space="preserve">国勢調査調査区設定費                                        </t>
  </si>
  <si>
    <t xml:space="preserve">全国消費実態調査費                                          </t>
  </si>
  <si>
    <t xml:space="preserve">商業統計簡易調査費                                          </t>
  </si>
  <si>
    <t xml:space="preserve">農林統計費                                                  </t>
  </si>
  <si>
    <t xml:space="preserve">農林業センサス費                                            </t>
  </si>
  <si>
    <t xml:space="preserve">漁業センサス集計費                                          </t>
  </si>
  <si>
    <t xml:space="preserve">広聴体制充実事業費                                          </t>
  </si>
  <si>
    <t xml:space="preserve">県民の声事業費                                              </t>
  </si>
  <si>
    <t xml:space="preserve">自然環境の保全・再生と活用                                                                                              </t>
  </si>
  <si>
    <t xml:space="preserve">環境経営の推進                                                                                                          </t>
  </si>
  <si>
    <t xml:space="preserve">一般依頼検査費                                              </t>
  </si>
  <si>
    <t xml:space="preserve">　石油依存度の高い我が国のエネルギー事情や地球温暖化等環境問題に対応するためには、新エネルギーの導入促進が強く求められている。                              　そのため、市町村が行う住民に対する支援事業を県が補助することにより、住宅用太陽光発電システムの導入を促進させる。                                          　補助率　１／２以内                                                     </t>
  </si>
  <si>
    <t xml:space="preserve">　石油依存度の高い我が国のエネルギー事情や地球温暖化等環境問題に対応するためには、新エネルギーの導入促進が強く求められている。                              　そのため、市町村、学校法人が実施する学校施設への太陽光発電設備導入事業に補助し、導入を促進することにより、児童生徒が身近な体験教材として活用するとともに、児童生徒を通して地域住民の環境問題及びエネルギー問題への関心を深める。                                                 </t>
  </si>
  <si>
    <t xml:space="preserve">　石油依存度の高い我が国のエネルギー事情や地球温暖化等環境問題に対応するためには、新エネルギーの導入促進が強く求められている。                              　そのため、新エネルギーに対する知識・関心を高めるために、イベント、研修会等の普及啓発に取り組む。                                                                                                                 </t>
  </si>
  <si>
    <t xml:space="preserve">　石油依存度の高い我が国のエネルギー事情や地球温暖化等環境問題に対応するためには、新エネルギーの導入促進が強く求められている。                              　このため、県民への新エネルギーの普及啓発を行うため、県施設へ太陽光発電システムを率先導入する。                                                                                                                  </t>
  </si>
  <si>
    <t xml:space="preserve">・社会資本整備推進地方連合負担金及び幹事会等出席旅費                                                                                                                                                                                                                                     </t>
  </si>
  <si>
    <t xml:space="preserve">  早期に国会で移転が決定されるよう、三重・畿央地域の関係府県や関西の行政・経済界等のみならず、他の移転先候補地との連携を一層強化し取り組んでいく。            また、国会での移転決定後は、「三重・畿央地域」が移転先地として選定されるよう取り組むとともに、国等の実施する移転に関する調査にも協力していく。                                                                                                  </t>
  </si>
  <si>
    <t>中部圏開発整備法に基づく広域計画の推進及び知事会議等広域行政の連絡調整に要する経費                                                                          〔事業内容〕                                        ① 中部圏開発整備法に基づく連絡調整                 ② 中部圏知事会の連絡調整                           ③ 地方行政連絡会議法に基づく地方公共</t>
  </si>
  <si>
    <t>中部圏の広域行政の推進、圏域整備に係る総合調整のための各種団体への負担金                                                       　　　　　　　　　　　　　    ① 中部圏開発整備地方協議会　　　　　　　　　　　　    中部圏開発整備法の規定により中部圏の開発整備に関    する重要事項の総合調整を行う。　　               ② 中部圏知事会                                        中部９県１市（名古</t>
  </si>
  <si>
    <t xml:space="preserve">　近畿圏整備法に基づく広域圏計画の推進及び知事会議等  広域行政の連絡調整に要する経費　                    ①近畿圏整備法に基づく連絡調整 　　　　　　　　　   ②近畿ブロック知事会の連絡調整　　　　　　　　　　  ③地方行政連絡会議法に基づく地方公共団体と国の出先　　機関との連絡調整　　　　　　　　　　　　　　　　　④関西広域連携協議会との連絡調整                    ⑤その他法に基づく計画の作成等                                 </t>
  </si>
  <si>
    <t xml:space="preserve">近畿圏の広域行政の推進、圏域整備に係る総合調整のための各種団体への負担金                                ①近畿開発促進協議会                                  近畿圏整備法の規定により近畿圏の開発整備に関する重  要事項の総合調整を行う。                          ②近畿ブロック知事会                                  近畿２府７県相互の連携を図り、地方自治の円滑な運営  を目指す。  </t>
  </si>
  <si>
    <t xml:space="preserve">①  日本まんなか共和国（三重・福井・岐阜・滋賀四県連    携）の推進                                        本格的な地方分権の流れの中、四県は、より一層多様な連携を図るため、従来の連携（三重・岐阜・滋賀広域交流圏、三重・福井・滋賀地域連携軸）を発展させ、四県の資源や情報を共有し、お互い補完・刺激し合いながら、２１世紀の新しい地域づくりを進める。                    ②  京滋奈三・広域交流圏の推進                        </t>
  </si>
  <si>
    <t xml:space="preserve">平成１３年度に策定した「伊賀・関西戦略」に基づき、  誇りをもって伊賀を知らせ、誇りをもって伊賀に迎えるための事業を継続する。                                                                                    １　戦略気運の醸成（もてなしの心向上セミナーの開催）２　情報戦略の展開（関西へのニュースリリース）                                                           </t>
  </si>
  <si>
    <t xml:space="preserve">・中部９県が共同出展するパビリオン「中部広域交流館」  に対する負担金                                                                                                                                                                                                                            </t>
  </si>
  <si>
    <t xml:space="preserve">　三重、愛知、岐阜、名古屋の三県一市が広域的な共通の課題に対応していくため、東海三県一市連絡協議会を設置し、三県一市の連絡調整を緊密にするとともに、相互に共通する課題について取り組み、地域の総合的な発展を図る。                                                                                                                                                      </t>
  </si>
  <si>
    <t xml:space="preserve">　三重県、愛知県、岐阜県、名古屋市の三県一市が、伊勢湾及びその周辺地域の総合的な発展と環境保全を図るため、調査研究、連絡協議等を行う。                                                                                                                                                                                            </t>
  </si>
  <si>
    <t xml:space="preserve">三重県、奈良県、和歌山県の三県が、紀伊半島地域における広域的課題について協議等を行い、紀伊半島地域の振興と活性化に資することを目的として、調査・研究、連絡調整、紀伊半島知事会議の運営等の事業を行う。                                                                                                                                                            </t>
  </si>
  <si>
    <t xml:space="preserve">鈴鹿山麓研究学園都市センターの維持管理に係る経費                                                                                                                                                                                                                                       </t>
  </si>
  <si>
    <t xml:space="preserve">　科学技術振興センターでは、独自のネットワークおよびサーバーによりホームページをはじめ、研究成果等データベースや子供向けホームページ「みえサイエンスパーク」などを公開しています。                              　今後はこれらのシステムを利用して情報を常に更新・追加し、より多くの情報を提供して生活者に利用してもらいます。                                                                                 </t>
  </si>
  <si>
    <t xml:space="preserve">　科学技術の重点戦略分野（バイオテクノロジー、ナノテクノロジー、環境、福祉）の新しい研究や地域の先導的な分野において、各分野・目的ごとの研究会を組織して、情報の収集や可能性試験を実施することにより、新技術の開発を目指した研究ﾌﾟﾛｼﾞｪｸﾄ課題の発掘を行う。                                                                                                                              </t>
  </si>
  <si>
    <t xml:space="preserve">　科学技術振興センターにおける自然環境研究機能のあり方について、有識者、環境ＮＰＯ関係者、庁内関連部局担当者などからなる委員会を組織して検討する。                                                                                                                                                                                      </t>
  </si>
  <si>
    <t>　科学技術に関する中長期的な施策戦略的な研究分野等について審議するとともに、地域課題の情報収集や把握を行うため、県民、企業、大学等の有識者で構成する「みえサイエンスアカデミー」を運用する。　　　　　　　　　　　サイエンスアカデミーには高等な知識と先見性を持った有識者で構成する特別顧問会議、県民代表としてのインターネット・サイエンス・サポーター等で構成するサイエンスサポーター代表者会議を開催し、科学技術に関する県民ニーズや地域課題の把握、施策提言等を行う。　　　　　　また、技術的、専門的見地から研究課題や研</t>
  </si>
  <si>
    <t>　県民を対象とした幅広い交流を実施することにより、公設試験研究機関の研究成果普及や技術移転、そして将来の優秀な科学技術人材を育成し、本県の科学技術振興を図る　・科学技術週間を中心に施設公開、研究成果の展示　　　・こども科学体験教室の実施　　　　　　　　　　　　　・出前科学体験教室の実施　　　　　　　　　　　　　　・なるほどなっとくセミナーの実施　　　　　　　　　　また、青少年の発明等に対する顕彰として、（社）発明協会三重県支部が実施する発明工夫展の中で、青少年の発明、考案など優秀な作品を顕彰する事業に対し</t>
  </si>
  <si>
    <t xml:space="preserve">　４県連携（三重、福井、岐阜、滋賀）及び半島連携（三重、奈良、和歌山）を強化し、共同研究等の取り組みを推進する。                                                                                                （内容）                                            ４県連携；技術交流（福祉機器）、環境、陶磁器、食文化半島連携：農業（花卉）                  </t>
  </si>
  <si>
    <t xml:space="preserve">　本県と友好姉妹提携関係にある中国河南省、ブラジルサンパウロ州、パラオ共和国への技術協力を促進するために研究員の受入等を行う。                                                                                                                                                                                                </t>
  </si>
  <si>
    <t xml:space="preserve">  次年度以降に共同研究課題やプロジェクト研究課題に発展させるため、自然科学分野を有する県内高等教育機関及び研究会活動からの提案課題について、新たな研究・技術開発シーズの発掘、調査研究・可能性試験を実施する。                                                                                                                                                       </t>
  </si>
  <si>
    <t xml:space="preserve">　本県の産業基盤の充実及び高度化を図るとともに、ベンチャー企業等に対し、当研究所の機能を生かした支援体制を整備することが急務となっている。　　　　　　　　　　このことから、創造的技術開発を支援するため、当研究部の試験研究機器を開放して、企業の研究開発に供する。                                                                                                                             </t>
  </si>
  <si>
    <t xml:space="preserve">　技術革新の進展、消費者ニーズの多様化、産業構造の変化などが急速に進行している状況の中で三重県の試験研究機関として、技術情報の収集と提供を迅速に行うことが求められている。　　　　　　　　　　　　　　　　　　　　このため、インターネットを利用して、新技術、新製品等の情報収集、関係研究機関等との情報交換、試験研究機関からの情報発信等を迅速に行い、グローバルな情報化の進展に対応するとともに、県内中小企業の発展に貢献する。                                              </t>
  </si>
  <si>
    <t xml:space="preserve">  クリスタルバレー構想及びプロジェクト“Ｃ”の知識・情報産業集積の形成による地域経済の自立化戦略に基づき、科学技術振興センターの研究開発力を向上させるとともに、産学官ネットワークを支えるコーディネート機能を充実し、県内企業のイノベーションの創出支援を行う。また、技術支援・研究会の開催などを実施する。                                                                                                        </t>
  </si>
  <si>
    <t xml:space="preserve"> 広聴広報は全ての業務・過程における重要なマネジメン ト要素である。                                       その重要性を認識してもらうと同時に、実践に結びつけ るための意識改革を行うことを研修の目的とする。                                                          （対象）全てのマネージャー、特命担当監等幹部職員、広聴広報主任者、広聴広報キーパーソン及び受講希望者（履修者を除く）                 </t>
  </si>
  <si>
    <t xml:space="preserve"> 三重県の情報発信や県政の重要施策を広く県民や全国に 発信する手段の一つとして、名刺に情報を印刷し、職員を媒体として効果的な情報発信を行う。                                                                                                                                                                                         </t>
  </si>
  <si>
    <t xml:space="preserve"> 国際化、情報化社会の進展に対応した関西の情報受発信 機能の強化を図るため組織する「関西国際広報センター」に必要な経費を分担し、外国マスコミに対してのネットワークを活用して、三重県への取材・記事化の強化を図る。                                                                                                                                                      </t>
  </si>
  <si>
    <t>１統計調査関係管理事務                              　統計関係事務費                                    ２統計環境整備事業                                  　統計に対する理解と協力の促進を図るため、統計相談指導を実施する。                                      ３統計職員研修                                        統計の充実強化に資</t>
  </si>
  <si>
    <t xml:space="preserve">  国及び県が実施する統計調査に際して、統計調査員の選任が困難になっている現状を改善するため、予め統計調査員の希望者を登録し、統計調査員の確保に資するとともに、その資質の向上を図る。                                                                                                                                                                    </t>
  </si>
  <si>
    <t xml:space="preserve">　各種統計を利用分析することにより、県民の経済活動によって、１年間に新しく生みだされた成果（付加価値）を、生産・分配・支出の３面から巨視的に把握し、県民の所得水準、県経済の規模、県内の産業構造などを明らかにする。                                                                                                                                                     </t>
  </si>
  <si>
    <t xml:space="preserve">①産業連関表                                        　平成１４年三重県産業連関表を作成し県経済の分析に利用するとともに、経済施策の企画、立案の支援に資することを目的とする。                                    ②景気動向指数                                      　景気動向指数を毎月作成・公表し、経済施策の企画・立案の支援に資することを目的とする。                         </t>
  </si>
  <si>
    <t>　平成７年度に構築し、平成１２年度に機器を更新した統計業務ＬＡＮシステムを運用管理することにより、統計業務の情報化を進め、次の目的を達成する。              １統計業務の高度化・効率化                            電算委託処理業者から納入されたり、国から還元された磁気ﾃﾞｰﾀをより有効に活用する。また調査員システム等の統計業務システムを活用して、業務効率化を図る。      ２統計データ提供の高度化・迅速化                    　インターネットでの統</t>
  </si>
  <si>
    <t xml:space="preserve">　三重県統計情報ﾃﾞｰﾀﾍﾞｰｽｼｽﾃﾑを運用管理し、WWWにより 、市町村、民間企業・団体、教育・研究機関、県民等に公開して、次の目的の達成を図る。                      ①統計ﾃﾞｰﾀの一元管理、共有化                        ②統計ﾃﾞｰﾀの利活用促進による統計普及                ③県・市町村行政の合理的運営のための政策意思決定支援④民間企業・団体等に対する統計調査ﾃﾞｰﾀの還元・提供、意思決定支援                      </t>
  </si>
  <si>
    <t xml:space="preserve">  調査結果の公表の早期化及び地域の特性を把握するため、地方集計を実施する。                                                                                  　工業統計調査                                                                                                                                </t>
  </si>
  <si>
    <t xml:space="preserve">　製造業、卸売・小売業、飲食店、サービス業を営む個人企業の経営実態を明らかにし、個人企業に関する資料を得ることを目的とする。                                                                                                                                                                                                 </t>
  </si>
  <si>
    <t xml:space="preserve">　１５歳以上の国民の毎月の就業、不就業状態を明らかにし、雇用対策等立案上の基礎資料を提供するために、指定調査区内に常住する世帯の１５歳以上の世帯員について、月末１週間（１２月のみ２０～２６日）の就業、不就業等を調査する。                                                                                                                                                 </t>
  </si>
  <si>
    <t xml:space="preserve">①家計調査（津市､久居市､東員町の143世帯）             消費世帯の家計の実態を把握し、経済政策の基礎資料を得る。                                              ②小売物価統計調査（津市、桑名市、明和町の28調査区）  商品の小売価格及びサービスの料金を調査し、経済政策の基礎資料を得る。                                                                                  </t>
  </si>
  <si>
    <t xml:space="preserve">　国民の社会生活全般にわたり、その実態を示す種々の地域別統計ﾃﾞｰﾀを体系的に収集･加工編成し、地域特性の把 握 分析等の基礎資料とする。                                                                                                                                                                                          </t>
  </si>
  <si>
    <t xml:space="preserve">　鉱工業生産の動態を明らかにするため、事業所又は企業の鉱産物（非鉄金属）及び工業品の毎月の生産高・出荷高・在庫高・原材料・従業者・機械設備について、調査員による調査を行う。                                    　調査結果は、景気観測その他中小企業振興対策等の基礎資料として活用される。                                                                                                </t>
  </si>
  <si>
    <t xml:space="preserve">　卸売及び小売業を営む商業者の商品販売、資金関係等事業活動の動向を明らかにするため、指定抽出された事業所の商品販売額、手持額、従業者数等について、調査員もしくはメール調査により、毎月調査する。                　調査結果は、景気判断、需要予測、中小企業対策等経済政策の基礎資料として活用される。                                                                                                     </t>
  </si>
  <si>
    <t xml:space="preserve">　製造事業所の実態を構造的に明らかにするため、製造業を営む事業所について、名称、所在地、経営組織、従業者数、製造品出荷額等を、調査員調査により調査する。    　調査結果は、業種別、従業者規模別等に分類集計され、景気対策、中小企業施策の立案等行政施策の基礎資料として、また民間企業の経営活動の資料として活用される。                                                                                                  </t>
  </si>
  <si>
    <t xml:space="preserve">　特定のサービス業務の産業別、種類別割合、利用者数等サービス産業の実態を明らかにするため、国が選定する業種の指定事業所について、所在地、企業名、従業者数、年間売上高等を、調査員調査により調査する。            　調査結果は、産業政策、消費者施策の立案等、サービス産業に関する施策の基礎資料として活用される。                                                                                                 </t>
  </si>
  <si>
    <t xml:space="preserve">　学校に関する基本的事項を調査し、学校教育行政上の基礎資料を得ることを目的とする。                                                                                                                                                                                                                      </t>
  </si>
  <si>
    <t xml:space="preserve">　児童・生徒及び幼児の発育並びに健康状態を明らかにし 、学校保健行政上の基礎資料を得ることを目的とする。                                                                                                                                                                                                           </t>
  </si>
  <si>
    <t xml:space="preserve">　常用労働者の賃金、労働時間及び雇用の状況について、毎月の動向を明らかにする。                                                                                                                                                                                                                        </t>
  </si>
  <si>
    <t xml:space="preserve">  県内の鉱工業生産の実態を明らかにするため、特定の調査採用品目についての生産高、在庫高を県独自で調査し、国の工業動態統計調査結果から提供される還元データと合わせて一定の数値に置き換え、基準年からの鉱工業生産の動きを調査分析する。                                　指数化された調査結果は、県内の鉱工業生産活動や経済の動きを体系的に捉えるものとして、県政諸般の経済計画、地域経済分析の基礎資料として活用される。          　毎月末現在で調査する。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</si>
  <si>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</si>
  <si>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環境保全機能評価事業費                                      </t>
  </si>
  <si>
    <t xml:space="preserve">植物遺伝資源の収集保存と特産園芸品種開発費                  </t>
  </si>
  <si>
    <t xml:space="preserve">緑化植物新生産方式開発試験研究費                            </t>
  </si>
  <si>
    <t xml:space="preserve">トマト等果菜の超低コスト養液栽培システム開発費              </t>
  </si>
  <si>
    <t xml:space="preserve">環境を守り育てる活動への参加と協働の促進                                                                                </t>
  </si>
  <si>
    <t xml:space="preserve">顧問等設置事業費                                            </t>
  </si>
  <si>
    <t xml:space="preserve">海外学術会議参加支援事業費                                  </t>
  </si>
  <si>
    <t xml:space="preserve">国内学会参加支援事業費                                      </t>
  </si>
  <si>
    <t xml:space="preserve">エネルギー対策の推進                                                                                                    </t>
  </si>
  <si>
    <t xml:space="preserve">総合エネルギー対策費                                        </t>
  </si>
  <si>
    <t xml:space="preserve">発電用施設周辺地域振興事業費補助金                          </t>
  </si>
  <si>
    <t xml:space="preserve">発電用施設周辺地域振興基金積立金                            </t>
  </si>
  <si>
    <t xml:space="preserve">発電用施設周辺地域企業立地資金貸付基金積立金                </t>
  </si>
  <si>
    <t xml:space="preserve">電源立地地域対策交付金事務費                                </t>
  </si>
  <si>
    <t xml:space="preserve">電源立地地域対策交付金                                      </t>
  </si>
  <si>
    <t xml:space="preserve">交付金等交付事務費                                          </t>
  </si>
  <si>
    <t xml:space="preserve">石油貯蔵施設立地対策事業費                                  </t>
  </si>
  <si>
    <t xml:space="preserve">地球にやさしい新エネルギー導入推進事業費                    </t>
  </si>
  <si>
    <t xml:space="preserve">住宅用太陽光発電システム普及支援事業費                      </t>
  </si>
  <si>
    <t xml:space="preserve">エコスクール支援事業費                                      </t>
  </si>
  <si>
    <t xml:space="preserve">新エネルギー普及啓発事業費                                  </t>
  </si>
  <si>
    <t xml:space="preserve">県施設への新エネルギー率先導入事業費                        </t>
  </si>
  <si>
    <t xml:space="preserve">県境を越えた交流・連携の推進                                                                                            </t>
  </si>
  <si>
    <t xml:space="preserve">調整事業費                                                  </t>
  </si>
  <si>
    <t xml:space="preserve">広域連携推進諸費                                            </t>
  </si>
  <si>
    <t xml:space="preserve">首都機能移転促進事業費                                      </t>
  </si>
  <si>
    <t xml:space="preserve">近畿・中部交流ネットワーク推進費                            </t>
  </si>
  <si>
    <t xml:space="preserve">中部圏開発整備諸費                                          </t>
  </si>
  <si>
    <t xml:space="preserve">中部圏関係団体負担金                                        </t>
  </si>
  <si>
    <t xml:space="preserve">近畿圏整備諸費                                              </t>
  </si>
  <si>
    <t xml:space="preserve">近畿圏関係団体負担金                                        </t>
  </si>
  <si>
    <t xml:space="preserve">広域連携推進事業費                                          </t>
  </si>
  <si>
    <t xml:space="preserve">伊賀・関西戦略事業費                                        </t>
  </si>
  <si>
    <t xml:space="preserve">２００５年日本国際博覧会関係事業費                          </t>
  </si>
  <si>
    <t xml:space="preserve">環伊勢湾広域交流推進費                                      </t>
  </si>
  <si>
    <t xml:space="preserve">東海三県一市連絡調整費                                      </t>
  </si>
  <si>
    <t xml:space="preserve">伊勢湾総合対策協議会負担金                                  </t>
  </si>
  <si>
    <t xml:space="preserve">紀伊半島広域交流推進費                                      </t>
  </si>
  <si>
    <t xml:space="preserve">紀伊半島振興対策協議会分担金                                </t>
  </si>
  <si>
    <t xml:space="preserve">　国庫補助試験研究と併行して、県内農業で問題となっている課題について緊急に解決を必要とする試験を行う。                                                                                                                                                                                                            </t>
  </si>
  <si>
    <t xml:space="preserve">　県下の畜産業の動向と発展に照らして、重要な試験研究課題で普及・指導・奨励等行政に直接役立つ技術の確立のための試験研究を効率的に推進する。                                                                                                                                                                                          </t>
  </si>
  <si>
    <t xml:space="preserve">　ニホンザルによる農林産物被害を軽減するため、簡易な進入防止柵を開発する。さらにモデル地区を指定して、ラジオテレメトリー（電波発信・受信）システムを導入し、群れの接近を前もって探知して効率的に追い払うことでどれだけ被害が軽減できるかモニタリングを行う。                                                                                                                                 </t>
  </si>
  <si>
    <t xml:space="preserve">　魚介類の増養殖技術、本県沿岸・沖合水域の開発のために緊急に対応が必要な技術の開発、漁場環境のモニタリング、魚病対策、内水面調査等、地域において要請される技術課題への対応や研究を行う。                                                                                                                                                                   </t>
  </si>
  <si>
    <t xml:space="preserve">　全国的な枠組みのなかで実施が必要な試験研究等を国の助成により実施する。                                                                                                                                                                                                                           </t>
  </si>
  <si>
    <t xml:space="preserve">　稲、麦、大豆の奨励品種を有望系統の品種、収量、耐病性等を検討し、さらに有望品種において現地適性を検討し、本県に適する品種選定の資とする。また、原種及び原原種を生産し普及を図る。                                                                                                                                                                      </t>
  </si>
  <si>
    <t xml:space="preserve">・これまでに開発した鋼材と木材の複合構造材に、耐火性能を付与した建設資材として実用化するための研究を実施する。　　　　　　　　　　　　　　　　　　　　　　　・実用化に必要な部材接合の検討と接合方法の開発、燃焼限界点の検討と特性の解明、錆に対する耐久性の検討、分離技術の確立、製造方法の検討と製造技術の開発、小規模建築物の試設計と試作等を実施して実用化技術を確立する。                                                                        </t>
  </si>
  <si>
    <t xml:space="preserve">　本県の気候や海洋生物資源の動向に大きな影響を及ぼす熊野灘沿岸域の海況と黒潮からの暖水波及との関連について、平成１４年度から運行を開始する新調査船「あさま」により最新の調査機器を用いて観測を行うとともに、海洋版ＧＩＳや衛星パケット通信等のＩＴ関連技術を用いて調査結果の迅速な解析を行いその情報の伝達を行う。      （１）海洋観測データの収集                          （２）人工衛星情報の解析                          　（３）海況構造の迅速な把握及び提供 </t>
  </si>
  <si>
    <t xml:space="preserve">　本県沿岸漁業の重要種であるイセエビの増殖技術開発を目的にイセエビ幼生の量産飼育技術の開発を行う。　    　種苗量産試験                                      　（１）フィロゾーマ幼生の餌料開発                  　（２）中後期幼生の大量飼育システム開発            　（３）幼生の飼育環境の解明                                                                           </t>
  </si>
  <si>
    <t xml:space="preserve">　農林水産省及び独立行政法人から委託された指定課題について、試験研究を実施する。                                                                                                                                                                                                                       </t>
  </si>
  <si>
    <t xml:space="preserve">　全国的な枠組みのなかで実施が必要な試験研究等を委託により実施する。                                                                                                                                                                                                                             </t>
  </si>
  <si>
    <t xml:space="preserve">　農業技術を支える生産環境資材、特に新規に開発されつつある殺菌・植物生育調整剤、除草剤肥料等の新資材について、農薬としての登録取得及び効果、薬害等を確認するため地域適応性試験を実施する。                                                                                                                                                                  </t>
  </si>
  <si>
    <t xml:space="preserve">  農林水産省農林水産技術会議のプロジェクト研究で（独）畜産草地研究所から再委託された指定課題「飼料イネのＴＭＲロールベールサイレージ化による乳牛への給与技術の開発」について試験研究を実施する。                                                                                                                                                              </t>
  </si>
  <si>
    <t xml:space="preserve">　三重県の農業の柱である米は新食糧法の施行によって産地間競争が激化しており、このため三重県産米のイメージアップによる自主流通米市場での有利な展開を図るため、県独自の良食味の極早生～中生品種を開発し、迅速な普及を図る。　　                                        　①水稲新品種開発事業（H12～H21)                                                                                     </t>
  </si>
  <si>
    <t xml:space="preserve">　県民の食に関する安全性や生活環境の汚染について関心が高まっている。このような状況の中で無農薬・無科学肥料を基本とする有機農産物に対する需要が増加しており、農林水産省ではＪＡＳ規格を改正し、政令で指定する措置を講じようとしている。そこで、ＪＡＳ規格への対応を図るとともに、農業が有する自然循環機能を発揮し、環境の保全・維持を進すすめ、さらに人や自然に優しい環境を創造するため、有機農業生産技術を開発し検証する。　　　　そして、有機農業が環境に与える影響を知るとともに、地域農業の活性化を支援する。       </t>
  </si>
  <si>
    <t xml:space="preserve">　地域特産物の生産基盤強化と魅力ある新商材開発のため、小麦については、実需者ニーズに対応して｝農林61号｜に替わる新品種を選定、高品質栽培・加工技術を確立し、カキ、ナシ、ウメについては新品種ならびに伝統的な品種の高品質商材化のための栽培技術を確立する。　　　　　　さらに、有望な穀物資源を探索し、新規食品素材へに活用等可能性を検討する。                                                                                       </t>
  </si>
  <si>
    <t xml:space="preserve">　様々な外部経済効果を有する農山村の環境保全機能を定量的に評価し、これを地理的解析と合わせて今後重点的に保全すべき農山村エリアを抽出することにより保全基準を策定し、農山村振興政策の基礎資料とする。また、今後県ＧＩＳに農山村地域保全計画レイヤを構築する場合の技術指標となることを目標に置き、さらに環境保全機能の定量的評価にインターネットの双方向を利用した住民による評価を加えた手法の確立を試みる。                      (1)現況調査による地理的解析　H14～15              </t>
  </si>
  <si>
    <t xml:space="preserve">　国際競争に対応できる三重県独自の特産物育成を目的として、①本県に根ざした伝統的な作物や県民の健康増進に寄与する薬物作用などについて、その所在や由来に関する情報を調査、整理する　②それらの中で、可能なものについて遺伝資源を収集・保存するとともに、特性等を試験し地産地消運動や薬事関連産業振興等に有効活用できるジーンバンクを整備する　③ジーンバンクに収集した遺伝資源を活用し、低農薬栽培が可能な複合病害抵抗性を有し良食味で高品質のイチゴ等新品種を育成して特産作物として定着を進める                </t>
  </si>
  <si>
    <t xml:space="preserve">　ポットに緑化植物を定植し土中に埋設する栽培法（土中埋設ポット栽培）は、出荷時に根巻き不要でかん水等の管理が省力的に行える栽培法として注目されているため、生産技術の体系化を図る。                               （1）生産農家意向調査 H14                           （2）根域制限による効率的な増殖法の開発 H14～15     （3）根域制限生産技術の確立 H14～17                 （4）根域制限技術を用いた新しい利用法の開発 </t>
  </si>
  <si>
    <t xml:space="preserve"> 県下ではトマトの養液栽培の導入が進んでいるが、ロッ クウールや湛液循環式など施設費の高いシステムを導入しているのが現状であり、低コストシステムの開発が望まれている。                                             そこで、新しい超低コスト給液装置の開発、本県で開発 されたイチゴの高設システムを利用したトマト栽培の検討、あるいはベットの高さの調整、培地の保温システムの改良等により、超低コストと環境への負荷も低減が可能な新養液栽培システムを中央普及センターと共同で開発</t>
  </si>
  <si>
    <t xml:space="preserve">　近年の県産米の品質低下要因を明らかにするとともに、高品質化へ向けた施肥方法、有効な資材、最適移植時期等を明らかにすることで、高温条件下における高品質米生産のたえの栽培方法を確立する。                                                                                                                                                                   </t>
  </si>
  <si>
    <t xml:space="preserve">  高級茶を対象として水・窒素の循環利用による半閉鎖系茶生産システムを確立するため、溶脱液集水のための暗渠施工方法と循環利用方式を開発する。                   一方、一般茶を対象に窒素投入量とコストの大幅削減を 図るため、茶芽の再性能を活かした樹体制御による超低投入年一回摘採方式を開発する。                                                                                                    </t>
  </si>
  <si>
    <t xml:space="preserve"> 農業施設をすべてバリアフリーにして、播種、育種、本 圃管理、収穫、調整、防除等の作業工程を高齢者や障害者の視点から再構築し、作業動作を工学的に解析し、高齢者や障害者に最適な農作業システムを開発する。           さらに、高齢者や障害者のリハビリや生き甲斐に役立つ 作業動作や作業工程を解析、評価し、積極的に農作業システムに導入する。なおかつ、設備費と生産費がまかなえる程度の経済性を備え、作業者に対して園芸療法機能をもった園芸福祉のための農作業システムを開発する。         それによって、農業</t>
  </si>
  <si>
    <t xml:space="preserve">　近年健康志向から野菜の効果が注目されているが、一方で葉菜類の一部には硝酸態窒素を多く含むものがあり、それらの摂取が発ガン性物質の生成等健康に悪影響を与えることが懸念されているため、農水省を中心に硝酸態窒素の基準値策定の準備を進めている。本県においては、ナバナ、モロヘイヤ等をブランド化品目として特産化を進めており、これら県内主要葉菜類について早急に硝酸態窒素含有量の実態や低減化技術を開発することが求められている。そこで県内産主要葉菜類における硝酸態窒素含有量を低減する生産技術を開発する。         </t>
  </si>
  <si>
    <t xml:space="preserve">　シクラメンの日持ち性解明を行い、日持ち性を有する高品質化のための生産技術の確立と日持ち保証等の情報提供による付加価値及び経済効果を推測する。　　　　　　　①シクラメンの日持ち性解明　　　　　　　　　　　　　（Ｈ１６－Ｈ１７）　　　　　　　　　　　　　　　　　②日持ちするシクラメンの管理法の確立　　　　　　　　（Ｈ１６－Ｈ１８）　　　　　　　　　　　　　　　　　③日持ち保証に関する消費者流通段階における経済性の解明（Ｈ１６－Ｈ１８）                                     </t>
  </si>
  <si>
    <t xml:space="preserve">　少窒素条件化においても、品質を維持するため、土壌の物理性改善による土壌環境健全化技術を開発する。　　　　また、「やぶきた」に優る少肥適正品種を選定する。                                                                                                                                                                                  </t>
  </si>
  <si>
    <t xml:space="preserve">  体細胞クローン牛の生産効率の向上につとめ優良遺伝形質を有する「三重の顔」となるブランド肉牛の素牛を県内で効率良く誕生させる技術の研究を行う。                                                                                                                                                                                       </t>
  </si>
  <si>
    <t xml:space="preserve"> 本県の採卵鶏農家戸数は全国13位、飼養羽数は15位と全 国に上位にあり、かつ比較的混在地域に立地する特徴がある。このため、鶏糞等の悪臭に対する苦情の発生率は増加傾向にあり、悪臭防止法の規制強化、環境三法の施行などの法規制が強化されるなか、早急な対策を講ずる必要がある。また、労働生産性を上げるため高密度かつ機械化の進んだウインドレス鶏舎が普及しつつあるが、一方で鶏舎内の粉塵量及びアンモニア濃度の上昇等、環境の悪化に伴う鶏疾病が潜在的に増加しており、健康な鶏を飼育するために鶏舎内及び周辺における衛生環境技術</t>
  </si>
  <si>
    <t xml:space="preserve">　和牛肥育牛の脂肪質向上による産地間競争力の賦与技術の検討を行う。　　　　　　　　　　　　　　　　　　　　具体的には、松阪と四日市の両食肉公社より提供される、血統・履歴の判明している和牛枝肉の肩部皮下脂肪の融点、脂肪酸組成の分析により、県内生産牛の脂肪質の分布及び性・産地・血統・飼育管理による差異を把握する。　　そのことにより、県内ブランド牛生産者が排除すべき条件を提示し、脂肪質の安定に貢献するとともに、飼料給与管理における改善点の洗い出しを実施する。                           </t>
  </si>
  <si>
    <t xml:space="preserve">　ヒラタケ、ハタケシメジ等、三重県特産品きのこの安定生産を維持するために、優良種菌の探索と安定した栽培技術の開発が必要である。　　　　　　　　　　　　　　　　また、県内の食品業界から出る食品残さ等のきのこ栽培への利用について検討し、食品素材として活用する。                                                                                                                               </t>
  </si>
  <si>
    <t xml:space="preserve">　県内木材産業の基盤を強化するため、新技術、新分野への木材の利用拡大を促進することを目的に、木質資源の用途・利用拡大に関する研究を実施する。                                                                                                                                                                                         </t>
  </si>
  <si>
    <t xml:space="preserve">　魚類養殖業は残餌の発生や養殖魚からの排泄により漁場を汚染している。海域の環境保全の観点から、環境中に汚染物質を排出しない、閉鎖式養殖システムの開発を行う必要がある。そこで、高水温で高成長を示し、単価の高いクエを供試魚とし、その循環濾過式閉鎖養殖システム開発のための基礎試験を行い、既存のヒラメ養殖施設での利用も視野に入れた検討を行う。クエはウイルス対策が必要なことから清浄性に着目し、海洋深層水を利用する。                                                   </t>
  </si>
  <si>
    <t>　東紀州活性化対策の一環として、平成８年度から新魚種であるクエ、マハタの種苗生産技術開発に取り組み、平成１０年度にクエ、１１年度にマハタ稚魚の生産に成功した。さらに１３年度には、種苗量産技術確立の目標であったマハタ稚魚１０万尾以上の生産を達成するとともに、１１年度産マハタの試験出荷が行われ、「三重のマハタ」が誕生した。この成果は県内養殖漁業者等関係者に大きな期待を与えている。しかし、「三重のマハタ」を産地間競争に打ち勝ち、真の県の特産品とするためには、種苗量産の安定化と生残率の向上、形態異常魚対策、ウイル</t>
  </si>
  <si>
    <t xml:space="preserve">　アワビ類の再生産機構と生息環境の変動状況を調査し、アワビ類の資源量に影響を与える環境要因を明らかにする。                                                  （１）沿岸岩礁域における海洋環境の把握              （２）海藻による生産に関する研究                    （３）定着性水産物の生態に関する研究                                                                 </t>
  </si>
  <si>
    <t xml:space="preserve">　伊勢湾沿岸の漁業を支える重要底魚資源、特に近年減少が著しいマアナゴ、シャコを対象に、湾内における生活史とその中で見られる生態的特性を把握するとともに、個体数の変動がどのような要因（環境・人為的）によって規定されるのかを明らかにし、資源の回復を図るための方策を見いだす。                                                                                                                        </t>
  </si>
  <si>
    <t>　平成１２年に持続的養殖生産確保法が施行され、魚類養殖業者は漁場の適正な管理をする事が義務づけられた。さらに、環境や食品の安全性に関する国民の意識の高まり等、魚類養殖業者はより環境に配慮した飼育を行うことが求められている。自発摂餌システムは魚の摂餌欲求にあわせて、魚が必要とする量の餌を給餌する事が可能であり、従来の給餌方法に比べて無駄な餌や残餌の発生を押さえることが期待される。マハタを対象とした室内での自発摂餌実験では、効率の良い成長や水温に応じた給餌が可能である点などすぐれた特性がみられており、本事業で</t>
  </si>
  <si>
    <t xml:space="preserve">　花植木生産者、指導者及び一般消費者を対象として研修、指導診断、情勢の提供等を行うことにより、生産者、指導者の資質向上を図り、消費者の花植木に対する理解を深め、生産振興と消費拡大に資する。                                                                                                                                                                 </t>
  </si>
  <si>
    <t xml:space="preserve">　総合研究企画部の管理運営費及び各研究部の共通的な管理経費等                                                                                                                                                                                                                                 </t>
  </si>
  <si>
    <t xml:space="preserve">　・研究部の管理運営に要する経費　　　　　　　　　　　・分析機器の精度維持を図るため点検及び修理を行う。　・環境・公衆衛生の科学的技術的中核施設機関としての　役割を果たす。                                                                                                                                                                         </t>
  </si>
  <si>
    <t xml:space="preserve">　工業研究部の運営及び管理に要する経費                                                                                                                                                                                                                                            </t>
  </si>
  <si>
    <t xml:space="preserve">科学技術振興センター農業研究部の一般的な管理運営及び試験圃場に要する経費                                                                                                                                                                                                                           </t>
  </si>
  <si>
    <t xml:space="preserve">　科学技術振興センター畜産研究部の一般的な管理運営に必要な経費                                                                                                                                                                                                                                </t>
  </si>
  <si>
    <t xml:space="preserve">　林業研究部の庁舎等の維持管理に要する経費                                                                                                                                                                                                                                          </t>
  </si>
  <si>
    <t xml:space="preserve">　水産研究部（研究室含む）の維持管理費              　所属船の維持管理費                                　嘱託員の報酬及び社会保険料　　　　　　　　　　　　　業務補助職員の賃金及び社会保険料　　　　　　　　　　漁業情報サービスセンター分担金                    　調査船の中間検査                                                                                   </t>
  </si>
  <si>
    <t xml:space="preserve">　科学技術振興センターにおける情報収集、企画・調整機能を高め、重要研究課題や先導的研究の企画・調整を行う。また、産学官の研究者等との情報交換を行い、科学技術振興センターの活動の高度化を図る。                  （主な内容）　　　　　　　　　　　　　　　　　      ・研究、予算等に係る情報の収集                      ・関係機関との連絡強化                              ・文献検索システム利用の推進                     </t>
  </si>
  <si>
    <t xml:space="preserve">  公費が投入された研究について厳正な評価を実施し、研究評価を研究予算配分に反映させ、研究開発の効率化、活性化を図るために、研究評価システムを確立した。        研究課題の設定、研究内容、成果の公表等を客観的にかつ公正に判断し、広く県民に開かれた試験研究を効率的に実施するため、産学官を代表する委員で構成された外部評価委員会を設置し、研究評価システムの運用と推進を図る。平成１６年度から各研究部における外部評価を実施する。                                         </t>
  </si>
  <si>
    <t xml:space="preserve">  公設試験研究機関の研究成果を最大限に活用するためには、その成果を特許等の取得に結びつける必要がある。特許等の重要性が高まる中で、発明者及び県が取得した権利を広く県内の必要とする企業に対して技術移転（実施権の譲渡）し、県内産業の高度化を図っていくことが今日的課題となっている。                                      当該発明案件が発生してからの予算措置では、先顧主義をとる特許制度ではタイムリーな対応ができず、遅れをとることになるので、事前の予算措置を図る。       </t>
  </si>
  <si>
    <t xml:space="preserve">　メディカルバレー構想の実現に向けて、医薬品等の研究を推進し、その研究成果を県内企業を対象として技術移転を行う。                                            　①三重県内天然資源を活用した医薬品原料等開発と地域   産業活性化に関する研究                             ②新医薬品開発のための医薬品の評価に関する研究                                                               </t>
  </si>
  <si>
    <t xml:space="preserve">　産業構造の変革に対応し、ディスプレイ産業を次世代のリーディングとして位置づけたプロジェクトＣの一環として、科学技術振興センターの研究開発力の強化を図り、ディスプレイ、光通信、その他の新規電子材料技術の開発を目指す。                                              この研究開発の成果を、新製品の開発に結びつけるとともに、産業集積を活かした産学官の連携による技術開発が次々と産み出される地域となることを目的とする。                           </t>
  </si>
  <si>
    <t xml:space="preserve">　近い将来、巨大な市場が誕生すると予測されている、燃料電池の主要部材であるセパレータについて、生産時における組立容易性を考慮したセパレータの素材および設計等の新しい技術の開発とともに燃料電池としての性能評価を行い、燃料電池の実用化を目指す。                    　この研究成果を県内企業へ技術移転等を行うことにより、燃料電池の生産や関連事業に携わる企業が増加し、新産業の振興が図られ、県内企業の産業競争力の強化と持続的発展に貢献することを目的とする。                     </t>
  </si>
  <si>
    <t xml:space="preserve">　三重県産木材から放散される化学物質の究明、木質系材料を構成する材料の化学物質放散量を解明し、住宅部材や木質材料から有害化学物質の放散を抑制する技術開発を行い、シックハウス関連規制へ対応し快適に暮らせる居住空間づくりに資する複合木質材料の製造技術の開発と試作を行う。                                                                                                                          </t>
  </si>
  <si>
    <t xml:space="preserve">畜産研究部施設整備事業費                                    </t>
  </si>
  <si>
    <t xml:space="preserve">防災対策の推進                                                                                                          </t>
  </si>
  <si>
    <t xml:space="preserve">森林吸収源計測・活用体制整備事業費                          </t>
  </si>
  <si>
    <t xml:space="preserve">特許等取得推進事業費                                        </t>
  </si>
  <si>
    <t xml:space="preserve">特定プロジェクト研究費                                      </t>
  </si>
  <si>
    <t xml:space="preserve">薬事関係研究推進事業費                                      </t>
  </si>
  <si>
    <t xml:space="preserve">次世代エレクトロデバイス創生研究事業費                      </t>
  </si>
  <si>
    <t>積層組立の容易な固体高分子型燃料電池用セパレータの開発事業費</t>
  </si>
  <si>
    <t xml:space="preserve">有害化学物質の放散を抑制した住環境形成木質材料の開発費      </t>
  </si>
  <si>
    <t xml:space="preserve">糖質とポリフェノールによる機能性食品素材の開発事業費        </t>
  </si>
  <si>
    <t xml:space="preserve">工業研究部県単経常試験研究費                                </t>
  </si>
  <si>
    <t xml:space="preserve">低コスト太陽電池開発促進事業費                              </t>
  </si>
  <si>
    <t xml:space="preserve">陶磁器製造技術の高度化・集積化事業費                        </t>
  </si>
  <si>
    <t xml:space="preserve">アルミと鉄鋼の超音波接合研究費                              </t>
  </si>
  <si>
    <t xml:space="preserve">安全・安心な陶磁器製品開発事業費                            </t>
  </si>
  <si>
    <t xml:space="preserve">脊椎運動の評価法の研究事業費                                </t>
  </si>
  <si>
    <t xml:space="preserve">植物由来機能材料の実用化研究費                              </t>
  </si>
  <si>
    <t xml:space="preserve">流動解析を利用した薄肉鋳鉄の製造技術に関する研究事業費      </t>
  </si>
  <si>
    <t xml:space="preserve">ベンチャー企業等研究開発支援事業費                          </t>
  </si>
  <si>
    <t xml:space="preserve">ものづくり技術者育成事業費                                  </t>
  </si>
  <si>
    <t xml:space="preserve">薬事関係技術支援強化事業費                                  </t>
  </si>
  <si>
    <t xml:space="preserve">デザイン開発推進事業費                                      </t>
  </si>
  <si>
    <t xml:space="preserve">商品開発推進事業費                                          </t>
  </si>
  <si>
    <t xml:space="preserve">中小企業技術ニーズ発掘事業費                                </t>
  </si>
  <si>
    <t xml:space="preserve">知的財産権活用支援事業費                                    </t>
  </si>
  <si>
    <t xml:space="preserve">成果普及技術支援事業費                                      </t>
  </si>
  <si>
    <t xml:space="preserve">人材育成プログラム推進費                                    </t>
  </si>
  <si>
    <t xml:space="preserve">博士号取得促進事業費                                        </t>
  </si>
  <si>
    <t xml:space="preserve">マイセルフ・マイグループ・スキルアッププログラム事業費      </t>
  </si>
  <si>
    <t xml:space="preserve">長期派遣研修事業費                                          </t>
  </si>
  <si>
    <t xml:space="preserve">研究施設機器整備費                                          </t>
  </si>
  <si>
    <t xml:space="preserve">施設整備費                                                  </t>
  </si>
  <si>
    <t xml:space="preserve">畜産研究部緊急環境対策事業費                                </t>
  </si>
  <si>
    <t xml:space="preserve">機器整備費                                                  </t>
  </si>
  <si>
    <t>本年度事業費</t>
  </si>
  <si>
    <t>本年度県費</t>
  </si>
  <si>
    <t xml:space="preserve">放射能測定調査費                                            </t>
  </si>
  <si>
    <t xml:space="preserve">特定試験研究費                                              </t>
  </si>
  <si>
    <t xml:space="preserve">化学物質の発ガン性と生体環境に関する調査研究費              </t>
  </si>
  <si>
    <t xml:space="preserve">戦略的なマーケティングプロジェクトの展開                                                                                </t>
  </si>
  <si>
    <t xml:space="preserve">腸炎ビブリオ等病原微生物に関する研究費                      </t>
  </si>
  <si>
    <t xml:space="preserve">動物由来物質感染症の分布・動向に関する調査研究費            </t>
  </si>
  <si>
    <t xml:space="preserve">インフルエンザワクチン効果に関する疫学研究費                </t>
  </si>
  <si>
    <t xml:space="preserve">技術支援強化費                                              </t>
  </si>
  <si>
    <t xml:space="preserve">保健環境研究部研修指導費                                    </t>
  </si>
  <si>
    <t xml:space="preserve">農林水産業を支える技術開発の推進                                                                                        </t>
  </si>
  <si>
    <t xml:space="preserve">共同研究事業費                                              </t>
  </si>
  <si>
    <t xml:space="preserve">三重県特産品の系統判別技術の開発費                          </t>
  </si>
  <si>
    <t xml:space="preserve">アグリビジネス化支援研究開発事業費                          </t>
  </si>
  <si>
    <t xml:space="preserve">農業研究部県単経常試験研究費                                </t>
  </si>
  <si>
    <t xml:space="preserve">畜産研究部県単経常試験研究費                                </t>
  </si>
  <si>
    <t xml:space="preserve">林業研究部国補経常試験研究費                                </t>
  </si>
  <si>
    <t xml:space="preserve">水産研究部県単経常試験研究費                                </t>
  </si>
  <si>
    <t xml:space="preserve">水産研究部国補経常試験研究費                                </t>
  </si>
  <si>
    <t xml:space="preserve">原種及び奨励品種決定事業費                                  </t>
  </si>
  <si>
    <t xml:space="preserve">耐火性複合構造材の実用化研究事業費                          </t>
  </si>
  <si>
    <t xml:space="preserve">ＩＴ活用型海洋構造調査事業費                                </t>
  </si>
  <si>
    <t xml:space="preserve">イセエビ種苗量産技術開発費                                  </t>
  </si>
  <si>
    <t xml:space="preserve">農業研究部委託試験研究費                                    </t>
  </si>
  <si>
    <t xml:space="preserve">水産研究部委託試験研究費                                    </t>
  </si>
  <si>
    <t xml:space="preserve">特別受託研究事業費                                          </t>
  </si>
  <si>
    <t xml:space="preserve">畜産研究部委託試験研究費                                    </t>
  </si>
  <si>
    <t xml:space="preserve">みえのニューライス開発事業費                                </t>
  </si>
  <si>
    <t xml:space="preserve">資源循環型農業と環境修復研究事業費                          </t>
  </si>
  <si>
    <t xml:space="preserve">新品種の選定及び地域特産物の高品質技術開発費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</si>
</sst>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2" fillId="0" borderId="0" xfId="0" applyFont="1" applyAlignment="1">
      <alignment horizontal="left" vertical="top" wrapText="1"/>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176" fontId="2" fillId="0" borderId="0" xfId="0" applyNumberFormat="1"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6"/>
  <sheetViews>
    <sheetView tabSelected="1" workbookViewId="0" topLeftCell="A1">
      <selection activeCell="F1" sqref="F1:G16384"/>
    </sheetView>
  </sheetViews>
  <sheetFormatPr defaultColWidth="9.00390625" defaultRowHeight="13.5"/>
  <cols>
    <col min="1" max="5" width="9.00390625" style="1" customWidth="1"/>
    <col min="6" max="7" width="9.00390625" style="4" customWidth="1"/>
    <col min="8" max="8" width="40.625" style="1" customWidth="1"/>
    <col min="9" max="9" width="11.25390625" style="1" customWidth="1"/>
    <col min="10" max="11" width="9.00390625" style="1" customWidth="1"/>
  </cols>
  <sheetData>
    <row r="1" spans="1:9" ht="22.5">
      <c r="A1" s="2" t="s">
        <v>27</v>
      </c>
      <c r="B1" s="2" t="s">
        <v>28</v>
      </c>
      <c r="C1" s="2" t="s">
        <v>29</v>
      </c>
      <c r="D1" s="2" t="s">
        <v>30</v>
      </c>
      <c r="E1" s="2" t="s">
        <v>31</v>
      </c>
      <c r="F1" s="3" t="s">
        <v>500</v>
      </c>
      <c r="G1" s="3" t="s">
        <v>501</v>
      </c>
      <c r="H1" s="2" t="s">
        <v>33</v>
      </c>
      <c r="I1" s="2" t="s">
        <v>32</v>
      </c>
    </row>
    <row r="2" spans="1:9" ht="78.75">
      <c r="A2" s="2" t="str">
        <f>"80101"</f>
        <v>80101</v>
      </c>
      <c r="B2" s="2" t="str">
        <f>"80101"</f>
        <v>80101</v>
      </c>
      <c r="C2" s="2" t="s">
        <v>229</v>
      </c>
      <c r="D2" s="2" t="s">
        <v>224</v>
      </c>
      <c r="E2" s="2" t="s">
        <v>226</v>
      </c>
      <c r="F2" s="3">
        <v>2785707</v>
      </c>
      <c r="G2" s="3">
        <v>2785707</v>
      </c>
      <c r="H2" s="2" t="s">
        <v>283</v>
      </c>
      <c r="I2" s="2" t="s">
        <v>36</v>
      </c>
    </row>
    <row r="3" spans="1:9" ht="33.75">
      <c r="A3" s="2" t="str">
        <f>"50504"</f>
        <v>50504</v>
      </c>
      <c r="B3" s="2" t="str">
        <f>"50504"</f>
        <v>50504</v>
      </c>
      <c r="C3" s="2" t="s">
        <v>131</v>
      </c>
      <c r="D3" s="2" t="s">
        <v>128</v>
      </c>
      <c r="E3" s="2" t="s">
        <v>129</v>
      </c>
      <c r="F3" s="3">
        <v>1447947</v>
      </c>
      <c r="G3" s="3">
        <v>1433797</v>
      </c>
      <c r="H3" s="2" t="s">
        <v>260</v>
      </c>
      <c r="I3" s="2" t="s">
        <v>36</v>
      </c>
    </row>
    <row r="4" spans="1:9" ht="22.5">
      <c r="A4" s="2" t="str">
        <f>"80101"</f>
        <v>80101</v>
      </c>
      <c r="B4" s="2" t="str">
        <f>"80101"</f>
        <v>80101</v>
      </c>
      <c r="C4" s="2" t="s">
        <v>229</v>
      </c>
      <c r="D4" s="2" t="s">
        <v>224</v>
      </c>
      <c r="E4" s="2" t="s">
        <v>226</v>
      </c>
      <c r="F4" s="3">
        <v>1052576</v>
      </c>
      <c r="G4" s="3">
        <v>1052576</v>
      </c>
      <c r="H4" s="2" t="s">
        <v>280</v>
      </c>
      <c r="I4" s="2" t="s">
        <v>36</v>
      </c>
    </row>
    <row r="5" spans="1:9" ht="90">
      <c r="A5" s="2" t="str">
        <f>"50301"</f>
        <v>50301</v>
      </c>
      <c r="B5" s="2" t="str">
        <f>"50301"</f>
        <v>50301</v>
      </c>
      <c r="C5" s="2" t="s">
        <v>123</v>
      </c>
      <c r="D5" s="2" t="s">
        <v>124</v>
      </c>
      <c r="E5" s="2" t="s">
        <v>124</v>
      </c>
      <c r="F5" s="3">
        <v>880892</v>
      </c>
      <c r="G5" s="3">
        <v>865386</v>
      </c>
      <c r="H5" s="2" t="s">
        <v>258</v>
      </c>
      <c r="I5" s="2" t="s">
        <v>36</v>
      </c>
    </row>
    <row r="6" spans="1:9" ht="67.5">
      <c r="A6" s="2" t="str">
        <f>"40403"</f>
        <v>40403</v>
      </c>
      <c r="B6" s="2" t="str">
        <f>"40403"</f>
        <v>40403</v>
      </c>
      <c r="C6" s="2" t="s">
        <v>384</v>
      </c>
      <c r="D6" s="2" t="s">
        <v>385</v>
      </c>
      <c r="E6" s="2" t="s">
        <v>386</v>
      </c>
      <c r="F6" s="3">
        <v>350000</v>
      </c>
      <c r="G6" s="3">
        <v>0</v>
      </c>
      <c r="H6" s="2" t="s">
        <v>202</v>
      </c>
      <c r="I6" s="2" t="s">
        <v>36</v>
      </c>
    </row>
    <row r="7" spans="1:9" ht="22.5">
      <c r="A7" s="2" t="str">
        <f>"80101"</f>
        <v>80101</v>
      </c>
      <c r="B7" s="2" t="str">
        <f>"80101"</f>
        <v>80101</v>
      </c>
      <c r="C7" s="2" t="s">
        <v>229</v>
      </c>
      <c r="D7" s="2" t="s">
        <v>64</v>
      </c>
      <c r="E7" s="2" t="s">
        <v>226</v>
      </c>
      <c r="F7" s="3">
        <v>241489</v>
      </c>
      <c r="G7" s="3">
        <v>50657</v>
      </c>
      <c r="H7" s="2" t="s">
        <v>284</v>
      </c>
      <c r="I7" s="2" t="s">
        <v>36</v>
      </c>
    </row>
    <row r="8" spans="1:9" ht="56.25">
      <c r="A8" s="2" t="str">
        <f>"40403"</f>
        <v>40403</v>
      </c>
      <c r="B8" s="2" t="str">
        <f>"40403"</f>
        <v>40403</v>
      </c>
      <c r="C8" s="2" t="s">
        <v>384</v>
      </c>
      <c r="D8" s="2" t="s">
        <v>392</v>
      </c>
      <c r="E8" s="2" t="s">
        <v>392</v>
      </c>
      <c r="F8" s="3">
        <v>230086</v>
      </c>
      <c r="G8" s="3">
        <v>0</v>
      </c>
      <c r="H8" s="2" t="s">
        <v>208</v>
      </c>
      <c r="I8" s="2" t="s">
        <v>36</v>
      </c>
    </row>
    <row r="9" spans="1:9" ht="45">
      <c r="A9" s="2" t="str">
        <f>"50204"</f>
        <v>50204</v>
      </c>
      <c r="B9" s="2" t="str">
        <f>"50204"</f>
        <v>50204</v>
      </c>
      <c r="C9" s="2" t="s">
        <v>306</v>
      </c>
      <c r="D9" s="2" t="s">
        <v>60</v>
      </c>
      <c r="E9" s="2" t="s">
        <v>116</v>
      </c>
      <c r="F9" s="3">
        <v>173842</v>
      </c>
      <c r="G9" s="3">
        <v>173842</v>
      </c>
      <c r="H9" s="2" t="s">
        <v>252</v>
      </c>
      <c r="I9" s="2" t="s">
        <v>36</v>
      </c>
    </row>
    <row r="10" spans="1:9" ht="33.75">
      <c r="A10" s="2" t="str">
        <f>"20304"</f>
        <v>20304</v>
      </c>
      <c r="B10" s="2" t="str">
        <f>"20304"</f>
        <v>20304</v>
      </c>
      <c r="C10" s="2" t="s">
        <v>94</v>
      </c>
      <c r="D10" s="2" t="s">
        <v>95</v>
      </c>
      <c r="E10" s="2" t="s">
        <v>96</v>
      </c>
      <c r="F10" s="3">
        <v>150917</v>
      </c>
      <c r="G10" s="3">
        <v>150886</v>
      </c>
      <c r="H10" s="2" t="s">
        <v>453</v>
      </c>
      <c r="I10" s="2" t="s">
        <v>36</v>
      </c>
    </row>
    <row r="11" spans="1:9" ht="45">
      <c r="A11" s="2" t="str">
        <f>"50204"</f>
        <v>50204</v>
      </c>
      <c r="B11" s="2" t="str">
        <f>"50204"</f>
        <v>50204</v>
      </c>
      <c r="C11" s="2" t="s">
        <v>306</v>
      </c>
      <c r="D11" s="2" t="s">
        <v>317</v>
      </c>
      <c r="E11" s="2" t="s">
        <v>318</v>
      </c>
      <c r="F11" s="3">
        <v>131594</v>
      </c>
      <c r="G11" s="3">
        <v>0</v>
      </c>
      <c r="H11" s="2" t="s">
        <v>246</v>
      </c>
      <c r="I11" s="2" t="s">
        <v>36</v>
      </c>
    </row>
    <row r="12" spans="1:9" ht="56.25">
      <c r="A12" s="2" t="str">
        <f>"20304"</f>
        <v>20304</v>
      </c>
      <c r="B12" s="2" t="str">
        <f>"20304"</f>
        <v>20304</v>
      </c>
      <c r="C12" s="2" t="s">
        <v>94</v>
      </c>
      <c r="D12" s="2" t="s">
        <v>496</v>
      </c>
      <c r="E12" s="2" t="s">
        <v>466</v>
      </c>
      <c r="F12" s="3">
        <v>98654</v>
      </c>
      <c r="G12" s="3">
        <v>98654</v>
      </c>
      <c r="H12" s="2" t="s">
        <v>171</v>
      </c>
      <c r="I12" s="2" t="s">
        <v>36</v>
      </c>
    </row>
    <row r="13" spans="1:9" ht="33.75">
      <c r="A13" s="2" t="str">
        <f>"20304"</f>
        <v>20304</v>
      </c>
      <c r="B13" s="2" t="str">
        <f>"20304"</f>
        <v>20304</v>
      </c>
      <c r="C13" s="2" t="s">
        <v>94</v>
      </c>
      <c r="D13" s="2" t="s">
        <v>95</v>
      </c>
      <c r="E13" s="2" t="s">
        <v>98</v>
      </c>
      <c r="F13" s="3">
        <v>97555</v>
      </c>
      <c r="G13" s="3">
        <v>34936</v>
      </c>
      <c r="H13" s="2" t="s">
        <v>455</v>
      </c>
      <c r="I13" s="2" t="s">
        <v>36</v>
      </c>
    </row>
    <row r="14" spans="1:9" ht="56.25">
      <c r="A14" s="2" t="str">
        <f>"50204"</f>
        <v>50204</v>
      </c>
      <c r="B14" s="2" t="str">
        <f>"50204"</f>
        <v>50204</v>
      </c>
      <c r="C14" s="2" t="s">
        <v>306</v>
      </c>
      <c r="D14" s="2" t="s">
        <v>60</v>
      </c>
      <c r="E14" s="2" t="s">
        <v>118</v>
      </c>
      <c r="F14" s="3">
        <v>79080</v>
      </c>
      <c r="G14" s="3">
        <v>79080</v>
      </c>
      <c r="H14" s="2" t="s">
        <v>254</v>
      </c>
      <c r="I14" s="2" t="s">
        <v>36</v>
      </c>
    </row>
    <row r="15" spans="1:9" ht="56.25">
      <c r="A15" s="2" t="str">
        <f>"20304"</f>
        <v>20304</v>
      </c>
      <c r="B15" s="2" t="str">
        <f>"20304"</f>
        <v>20304</v>
      </c>
      <c r="C15" s="2" t="s">
        <v>94</v>
      </c>
      <c r="D15" s="2" t="s">
        <v>95</v>
      </c>
      <c r="E15" s="2" t="s">
        <v>72</v>
      </c>
      <c r="F15" s="3">
        <v>77829</v>
      </c>
      <c r="G15" s="3">
        <v>56619</v>
      </c>
      <c r="H15" s="2" t="s">
        <v>458</v>
      </c>
      <c r="I15" s="2" t="s">
        <v>36</v>
      </c>
    </row>
    <row r="16" spans="1:9" ht="56.25">
      <c r="A16" s="2" t="str">
        <f>"40403"</f>
        <v>40403</v>
      </c>
      <c r="B16" s="2" t="str">
        <f>"40403"</f>
        <v>40403</v>
      </c>
      <c r="C16" s="2" t="s">
        <v>384</v>
      </c>
      <c r="D16" s="2" t="s">
        <v>393</v>
      </c>
      <c r="E16" s="2" t="s">
        <v>397</v>
      </c>
      <c r="F16" s="3">
        <v>72450</v>
      </c>
      <c r="G16" s="3">
        <v>0</v>
      </c>
      <c r="H16" s="2" t="s">
        <v>328</v>
      </c>
      <c r="I16" s="2" t="s">
        <v>36</v>
      </c>
    </row>
    <row r="17" spans="1:9" ht="33.75">
      <c r="A17" s="2" t="str">
        <f>"20304"</f>
        <v>20304</v>
      </c>
      <c r="B17" s="2" t="str">
        <f>"20304"</f>
        <v>20304</v>
      </c>
      <c r="C17" s="2" t="s">
        <v>94</v>
      </c>
      <c r="D17" s="2" t="s">
        <v>95</v>
      </c>
      <c r="E17" s="2" t="s">
        <v>97</v>
      </c>
      <c r="F17" s="3">
        <v>63372</v>
      </c>
      <c r="G17" s="3">
        <v>20998</v>
      </c>
      <c r="H17" s="2" t="s">
        <v>454</v>
      </c>
      <c r="I17" s="2" t="s">
        <v>36</v>
      </c>
    </row>
    <row r="18" spans="1:9" ht="56.25">
      <c r="A18" s="2" t="str">
        <f>"40403"</f>
        <v>40403</v>
      </c>
      <c r="B18" s="2" t="str">
        <f>"40403"</f>
        <v>40403</v>
      </c>
      <c r="C18" s="2" t="s">
        <v>384</v>
      </c>
      <c r="D18" s="2" t="s">
        <v>385</v>
      </c>
      <c r="E18" s="2" t="s">
        <v>390</v>
      </c>
      <c r="F18" s="3">
        <v>60936</v>
      </c>
      <c r="G18" s="3">
        <v>0</v>
      </c>
      <c r="H18" s="2" t="s">
        <v>206</v>
      </c>
      <c r="I18" s="2" t="s">
        <v>36</v>
      </c>
    </row>
    <row r="19" spans="1:9" ht="22.5">
      <c r="A19" s="2" t="str">
        <f>"80101"</f>
        <v>80101</v>
      </c>
      <c r="B19" s="2" t="str">
        <f>"80101"</f>
        <v>80101</v>
      </c>
      <c r="C19" s="2" t="s">
        <v>229</v>
      </c>
      <c r="D19" s="2" t="s">
        <v>224</v>
      </c>
      <c r="E19" s="2" t="s">
        <v>225</v>
      </c>
      <c r="F19" s="3">
        <v>48671</v>
      </c>
      <c r="G19" s="3">
        <v>48671</v>
      </c>
      <c r="H19" s="2" t="s">
        <v>279</v>
      </c>
      <c r="I19" s="2" t="s">
        <v>36</v>
      </c>
    </row>
    <row r="20" spans="1:9" ht="56.25">
      <c r="A20" s="2" t="str">
        <f>"50204"</f>
        <v>50204</v>
      </c>
      <c r="B20" s="2" t="str">
        <f>"50204"</f>
        <v>50204</v>
      </c>
      <c r="C20" s="2" t="s">
        <v>306</v>
      </c>
      <c r="D20" s="2" t="s">
        <v>232</v>
      </c>
      <c r="E20" s="2" t="s">
        <v>312</v>
      </c>
      <c r="F20" s="3">
        <v>45604</v>
      </c>
      <c r="G20" s="3">
        <v>0</v>
      </c>
      <c r="H20" s="2" t="s">
        <v>241</v>
      </c>
      <c r="I20" s="2" t="s">
        <v>36</v>
      </c>
    </row>
    <row r="21" spans="1:9" ht="67.5">
      <c r="A21" s="2" t="str">
        <f>"40403"</f>
        <v>40403</v>
      </c>
      <c r="B21" s="2" t="str">
        <f>"40403"</f>
        <v>40403</v>
      </c>
      <c r="C21" s="2" t="s">
        <v>384</v>
      </c>
      <c r="D21" s="2" t="s">
        <v>393</v>
      </c>
      <c r="E21" s="2" t="s">
        <v>394</v>
      </c>
      <c r="F21" s="3">
        <v>43200</v>
      </c>
      <c r="G21" s="3">
        <v>0</v>
      </c>
      <c r="H21" s="2" t="s">
        <v>325</v>
      </c>
      <c r="I21" s="2" t="s">
        <v>36</v>
      </c>
    </row>
    <row r="22" spans="1:9" ht="45">
      <c r="A22" s="2" t="str">
        <f>"50204"</f>
        <v>50204</v>
      </c>
      <c r="B22" s="2" t="str">
        <f>"50204"</f>
        <v>50204</v>
      </c>
      <c r="C22" s="2" t="s">
        <v>306</v>
      </c>
      <c r="D22" s="2" t="s">
        <v>232</v>
      </c>
      <c r="E22" s="2" t="s">
        <v>315</v>
      </c>
      <c r="F22" s="3">
        <v>43134</v>
      </c>
      <c r="G22" s="3">
        <v>0</v>
      </c>
      <c r="H22" s="2" t="s">
        <v>244</v>
      </c>
      <c r="I22" s="2" t="s">
        <v>36</v>
      </c>
    </row>
    <row r="23" spans="1:9" ht="33.75">
      <c r="A23" s="2" t="str">
        <f>"20304"</f>
        <v>20304</v>
      </c>
      <c r="B23" s="2" t="str">
        <f>"20304"</f>
        <v>20304</v>
      </c>
      <c r="C23" s="2" t="s">
        <v>94</v>
      </c>
      <c r="D23" s="2" t="s">
        <v>95</v>
      </c>
      <c r="E23" s="2" t="s">
        <v>99</v>
      </c>
      <c r="F23" s="3">
        <v>40287</v>
      </c>
      <c r="G23" s="3">
        <v>5618</v>
      </c>
      <c r="H23" s="2" t="s">
        <v>456</v>
      </c>
      <c r="I23" s="2" t="s">
        <v>36</v>
      </c>
    </row>
    <row r="24" spans="1:9" ht="45">
      <c r="A24" s="2" t="str">
        <f>"50204"</f>
        <v>50204</v>
      </c>
      <c r="B24" s="2" t="str">
        <f>"50204"</f>
        <v>50204</v>
      </c>
      <c r="C24" s="2" t="s">
        <v>306</v>
      </c>
      <c r="D24" s="2" t="s">
        <v>309</v>
      </c>
      <c r="E24" s="2" t="s">
        <v>309</v>
      </c>
      <c r="F24" s="3">
        <v>40282</v>
      </c>
      <c r="G24" s="3">
        <v>40271</v>
      </c>
      <c r="H24" s="2" t="s">
        <v>238</v>
      </c>
      <c r="I24" s="2" t="s">
        <v>36</v>
      </c>
    </row>
    <row r="25" spans="1:9" ht="67.5">
      <c r="A25" s="2" t="str">
        <f>"50204"</f>
        <v>50204</v>
      </c>
      <c r="B25" s="2" t="str">
        <f>"50204"</f>
        <v>50204</v>
      </c>
      <c r="C25" s="2" t="s">
        <v>306</v>
      </c>
      <c r="D25" s="2" t="s">
        <v>60</v>
      </c>
      <c r="E25" s="2" t="s">
        <v>117</v>
      </c>
      <c r="F25" s="3">
        <v>40270</v>
      </c>
      <c r="G25" s="3">
        <v>40270</v>
      </c>
      <c r="H25" s="2" t="s">
        <v>253</v>
      </c>
      <c r="I25" s="2" t="s">
        <v>36</v>
      </c>
    </row>
    <row r="26" spans="1:9" ht="101.25">
      <c r="A26" s="2" t="str">
        <f>"40103"</f>
        <v>40103</v>
      </c>
      <c r="B26" s="2" t="str">
        <f>"40103"</f>
        <v>40103</v>
      </c>
      <c r="C26" s="2" t="s">
        <v>150</v>
      </c>
      <c r="D26" s="2" t="s">
        <v>512</v>
      </c>
      <c r="E26" s="2" t="s">
        <v>3</v>
      </c>
      <c r="F26" s="3">
        <v>39177</v>
      </c>
      <c r="G26" s="3">
        <v>39177</v>
      </c>
      <c r="H26" s="2" t="s">
        <v>176</v>
      </c>
      <c r="I26" s="2" t="s">
        <v>36</v>
      </c>
    </row>
    <row r="27" spans="1:9" ht="33.75">
      <c r="A27" s="2" t="str">
        <f>"20304"</f>
        <v>20304</v>
      </c>
      <c r="B27" s="2" t="str">
        <f>"20304"</f>
        <v>20304</v>
      </c>
      <c r="C27" s="2" t="s">
        <v>94</v>
      </c>
      <c r="D27" s="2" t="s">
        <v>95</v>
      </c>
      <c r="E27" s="2" t="s">
        <v>95</v>
      </c>
      <c r="F27" s="3">
        <v>29888</v>
      </c>
      <c r="G27" s="3">
        <v>29888</v>
      </c>
      <c r="H27" s="2" t="s">
        <v>452</v>
      </c>
      <c r="I27" s="2" t="s">
        <v>36</v>
      </c>
    </row>
    <row r="28" spans="1:9" ht="45">
      <c r="A28" s="2" t="str">
        <f>"50103"</f>
        <v>50103</v>
      </c>
      <c r="B28" s="2" t="str">
        <f>"50103"</f>
        <v>50103</v>
      </c>
      <c r="C28" s="2" t="s">
        <v>43</v>
      </c>
      <c r="D28" s="2" t="s">
        <v>44</v>
      </c>
      <c r="E28" s="2" t="s">
        <v>44</v>
      </c>
      <c r="F28" s="3">
        <v>29257</v>
      </c>
      <c r="G28" s="3">
        <v>28104</v>
      </c>
      <c r="H28" s="2" t="s">
        <v>341</v>
      </c>
      <c r="I28" s="2" t="s">
        <v>36</v>
      </c>
    </row>
    <row r="29" spans="1:9" ht="56.25">
      <c r="A29" s="2" t="str">
        <f>"60101"</f>
        <v>60101</v>
      </c>
      <c r="B29" s="2" t="str">
        <f>"60101"</f>
        <v>60101</v>
      </c>
      <c r="C29" s="2" t="s">
        <v>133</v>
      </c>
      <c r="D29" s="2" t="s">
        <v>307</v>
      </c>
      <c r="E29" s="2" t="s">
        <v>134</v>
      </c>
      <c r="F29" s="3">
        <v>28877</v>
      </c>
      <c r="G29" s="3">
        <v>28853</v>
      </c>
      <c r="H29" s="2" t="s">
        <v>261</v>
      </c>
      <c r="I29" s="2" t="s">
        <v>36</v>
      </c>
    </row>
    <row r="30" spans="1:9" ht="56.25">
      <c r="A30" s="2" t="str">
        <f>"50204"</f>
        <v>50204</v>
      </c>
      <c r="B30" s="2" t="str">
        <f>"50204"</f>
        <v>50204</v>
      </c>
      <c r="C30" s="2" t="s">
        <v>306</v>
      </c>
      <c r="D30" s="2" t="s">
        <v>232</v>
      </c>
      <c r="E30" s="2" t="s">
        <v>235</v>
      </c>
      <c r="F30" s="3">
        <v>27559</v>
      </c>
      <c r="G30" s="3">
        <v>0</v>
      </c>
      <c r="H30" s="2" t="s">
        <v>365</v>
      </c>
      <c r="I30" s="2" t="s">
        <v>36</v>
      </c>
    </row>
    <row r="31" spans="1:9" ht="22.5">
      <c r="A31" s="2" t="str">
        <f>"20304"</f>
        <v>20304</v>
      </c>
      <c r="B31" s="2" t="str">
        <f>"20304"</f>
        <v>20304</v>
      </c>
      <c r="C31" s="2" t="s">
        <v>94</v>
      </c>
      <c r="D31" s="2" t="s">
        <v>496</v>
      </c>
      <c r="E31" s="2" t="s">
        <v>497</v>
      </c>
      <c r="F31" s="3">
        <v>27390</v>
      </c>
      <c r="G31" s="3">
        <v>27390</v>
      </c>
      <c r="H31" s="2" t="s">
        <v>168</v>
      </c>
      <c r="I31" s="2" t="s">
        <v>36</v>
      </c>
    </row>
    <row r="32" spans="1:9" ht="56.25">
      <c r="A32" s="2" t="str">
        <f>"50204"</f>
        <v>50204</v>
      </c>
      <c r="B32" s="2" t="str">
        <f>"50204"</f>
        <v>50204</v>
      </c>
      <c r="C32" s="2" t="s">
        <v>306</v>
      </c>
      <c r="D32" s="2" t="s">
        <v>120</v>
      </c>
      <c r="E32" s="2" t="s">
        <v>122</v>
      </c>
      <c r="F32" s="3">
        <v>26366</v>
      </c>
      <c r="G32" s="3">
        <v>26366</v>
      </c>
      <c r="H32" s="2" t="s">
        <v>257</v>
      </c>
      <c r="I32" s="2" t="s">
        <v>36</v>
      </c>
    </row>
    <row r="33" spans="1:9" ht="33.75">
      <c r="A33" s="2" t="str">
        <f>"60102"</f>
        <v>60102</v>
      </c>
      <c r="B33" s="2" t="str">
        <f>"60102"</f>
        <v>60102</v>
      </c>
      <c r="C33" s="2" t="s">
        <v>142</v>
      </c>
      <c r="D33" s="2" t="s">
        <v>143</v>
      </c>
      <c r="E33" s="2" t="s">
        <v>209</v>
      </c>
      <c r="F33" s="3">
        <v>26305</v>
      </c>
      <c r="G33" s="3">
        <v>25759</v>
      </c>
      <c r="H33" s="2" t="s">
        <v>269</v>
      </c>
      <c r="I33" s="2" t="s">
        <v>36</v>
      </c>
    </row>
    <row r="34" spans="1:9" ht="33.75">
      <c r="A34" s="2" t="str">
        <f>"60104"</f>
        <v>60104</v>
      </c>
      <c r="B34" s="2" t="str">
        <f>"60104"</f>
        <v>60104</v>
      </c>
      <c r="C34" s="2" t="s">
        <v>223</v>
      </c>
      <c r="D34" s="2" t="s">
        <v>143</v>
      </c>
      <c r="E34" s="2" t="s">
        <v>217</v>
      </c>
      <c r="F34" s="3">
        <v>25768</v>
      </c>
      <c r="G34" s="3">
        <v>25756</v>
      </c>
      <c r="H34" s="2" t="s">
        <v>273</v>
      </c>
      <c r="I34" s="2" t="s">
        <v>36</v>
      </c>
    </row>
    <row r="35" spans="1:9" ht="78.75">
      <c r="A35" s="2" t="str">
        <f>"40403"</f>
        <v>40403</v>
      </c>
      <c r="B35" s="2" t="str">
        <f>"40403"</f>
        <v>40403</v>
      </c>
      <c r="C35" s="2" t="s">
        <v>384</v>
      </c>
      <c r="D35" s="2" t="s">
        <v>393</v>
      </c>
      <c r="E35" s="2" t="s">
        <v>395</v>
      </c>
      <c r="F35" s="3">
        <v>24000</v>
      </c>
      <c r="G35" s="3">
        <v>3779</v>
      </c>
      <c r="H35" s="2" t="s">
        <v>326</v>
      </c>
      <c r="I35" s="2" t="s">
        <v>36</v>
      </c>
    </row>
    <row r="36" spans="1:9" ht="33.75">
      <c r="A36" s="2" t="str">
        <f>"20304"</f>
        <v>20304</v>
      </c>
      <c r="B36" s="2" t="str">
        <f>"20304"</f>
        <v>20304</v>
      </c>
      <c r="C36" s="2" t="s">
        <v>94</v>
      </c>
      <c r="D36" s="2" t="s">
        <v>95</v>
      </c>
      <c r="E36" s="2" t="s">
        <v>100</v>
      </c>
      <c r="F36" s="3">
        <v>22999</v>
      </c>
      <c r="G36" s="3">
        <v>13431</v>
      </c>
      <c r="H36" s="2" t="s">
        <v>457</v>
      </c>
      <c r="I36" s="2" t="s">
        <v>36</v>
      </c>
    </row>
    <row r="37" spans="1:9" ht="45">
      <c r="A37" s="2" t="str">
        <f>"50204"</f>
        <v>50204</v>
      </c>
      <c r="B37" s="2" t="str">
        <f>"50204"</f>
        <v>50204</v>
      </c>
      <c r="C37" s="2" t="s">
        <v>306</v>
      </c>
      <c r="D37" s="2" t="s">
        <v>232</v>
      </c>
      <c r="E37" s="2" t="s">
        <v>234</v>
      </c>
      <c r="F37" s="3">
        <v>22771</v>
      </c>
      <c r="G37" s="3">
        <v>0</v>
      </c>
      <c r="H37" s="2" t="s">
        <v>364</v>
      </c>
      <c r="I37" s="2" t="s">
        <v>36</v>
      </c>
    </row>
    <row r="38" spans="1:9" ht="78.75">
      <c r="A38" s="2" t="str">
        <f>"60102"</f>
        <v>60102</v>
      </c>
      <c r="B38" s="2" t="str">
        <f>"60102"</f>
        <v>60102</v>
      </c>
      <c r="C38" s="2" t="s">
        <v>142</v>
      </c>
      <c r="D38" s="2" t="s">
        <v>138</v>
      </c>
      <c r="E38" s="2" t="s">
        <v>139</v>
      </c>
      <c r="F38" s="3">
        <v>22613</v>
      </c>
      <c r="G38" s="3">
        <v>22613</v>
      </c>
      <c r="H38" s="2" t="s">
        <v>265</v>
      </c>
      <c r="I38" s="2" t="s">
        <v>36</v>
      </c>
    </row>
    <row r="39" spans="1:9" ht="33.75">
      <c r="A39" s="2" t="str">
        <f>"20204"</f>
        <v>20204</v>
      </c>
      <c r="B39" s="2" t="str">
        <f>"20204"</f>
        <v>20204</v>
      </c>
      <c r="C39" s="2" t="s">
        <v>511</v>
      </c>
      <c r="D39" s="2" t="s">
        <v>152</v>
      </c>
      <c r="E39" s="2" t="s">
        <v>525</v>
      </c>
      <c r="F39" s="3">
        <v>22143</v>
      </c>
      <c r="G39" s="3">
        <v>0</v>
      </c>
      <c r="H39" s="2" t="s">
        <v>425</v>
      </c>
      <c r="I39" s="2" t="s">
        <v>36</v>
      </c>
    </row>
    <row r="40" spans="1:9" ht="67.5">
      <c r="A40" s="2" t="str">
        <f>"50102"</f>
        <v>50102</v>
      </c>
      <c r="B40" s="2" t="str">
        <f>"50102"</f>
        <v>50102</v>
      </c>
      <c r="C40" s="2" t="s">
        <v>398</v>
      </c>
      <c r="D40" s="2" t="s">
        <v>401</v>
      </c>
      <c r="E40" s="2" t="s">
        <v>401</v>
      </c>
      <c r="F40" s="3">
        <v>22000</v>
      </c>
      <c r="G40" s="3">
        <v>22000</v>
      </c>
      <c r="H40" s="2" t="s">
        <v>330</v>
      </c>
      <c r="I40" s="2" t="s">
        <v>36</v>
      </c>
    </row>
    <row r="41" spans="1:9" ht="67.5">
      <c r="A41" s="2" t="str">
        <f>"50204"</f>
        <v>50204</v>
      </c>
      <c r="B41" s="2" t="str">
        <f>"50204"</f>
        <v>50204</v>
      </c>
      <c r="C41" s="2" t="s">
        <v>306</v>
      </c>
      <c r="D41" s="2" t="s">
        <v>293</v>
      </c>
      <c r="E41" s="2" t="s">
        <v>296</v>
      </c>
      <c r="F41" s="3">
        <v>21365</v>
      </c>
      <c r="G41" s="3">
        <v>0</v>
      </c>
      <c r="H41" s="2" t="s">
        <v>369</v>
      </c>
      <c r="I41" s="2" t="s">
        <v>36</v>
      </c>
    </row>
    <row r="42" spans="1:9" ht="45">
      <c r="A42" s="2" t="str">
        <f>"50102"</f>
        <v>50102</v>
      </c>
      <c r="B42" s="2" t="str">
        <f>"50102"</f>
        <v>50102</v>
      </c>
      <c r="C42" s="2" t="s">
        <v>398</v>
      </c>
      <c r="D42" s="2" t="s">
        <v>402</v>
      </c>
      <c r="E42" s="2" t="s">
        <v>409</v>
      </c>
      <c r="F42" s="3">
        <v>20000</v>
      </c>
      <c r="G42" s="3">
        <v>20000</v>
      </c>
      <c r="H42" s="2" t="s">
        <v>337</v>
      </c>
      <c r="I42" s="2" t="s">
        <v>36</v>
      </c>
    </row>
    <row r="43" spans="1:9" ht="33.75">
      <c r="A43" s="2" t="str">
        <f>"20204"</f>
        <v>20204</v>
      </c>
      <c r="B43" s="2" t="str">
        <f>"20204"</f>
        <v>20204</v>
      </c>
      <c r="C43" s="2" t="s">
        <v>511</v>
      </c>
      <c r="D43" s="2" t="s">
        <v>41</v>
      </c>
      <c r="E43" s="2" t="s">
        <v>516</v>
      </c>
      <c r="F43" s="3">
        <v>19758</v>
      </c>
      <c r="G43" s="3">
        <v>0</v>
      </c>
      <c r="H43" s="2" t="s">
        <v>416</v>
      </c>
      <c r="I43" s="2" t="s">
        <v>36</v>
      </c>
    </row>
    <row r="44" spans="1:9" ht="78.75">
      <c r="A44" s="2" t="str">
        <f>"50204"</f>
        <v>50204</v>
      </c>
      <c r="B44" s="2" t="str">
        <f>"50204"</f>
        <v>50204</v>
      </c>
      <c r="C44" s="2" t="s">
        <v>306</v>
      </c>
      <c r="D44" s="2" t="s">
        <v>293</v>
      </c>
      <c r="E44" s="2" t="s">
        <v>316</v>
      </c>
      <c r="F44" s="3">
        <v>18764</v>
      </c>
      <c r="G44" s="3">
        <v>0</v>
      </c>
      <c r="H44" s="2" t="s">
        <v>245</v>
      </c>
      <c r="I44" s="2" t="s">
        <v>36</v>
      </c>
    </row>
    <row r="45" spans="1:9" ht="45">
      <c r="A45" s="2" t="str">
        <f>"50204"</f>
        <v>50204</v>
      </c>
      <c r="B45" s="2" t="str">
        <f>"50204"</f>
        <v>50204</v>
      </c>
      <c r="C45" s="2" t="s">
        <v>306</v>
      </c>
      <c r="D45" s="2" t="s">
        <v>301</v>
      </c>
      <c r="E45" s="2" t="s">
        <v>302</v>
      </c>
      <c r="F45" s="3">
        <v>18298</v>
      </c>
      <c r="G45" s="3">
        <v>0</v>
      </c>
      <c r="H45" s="2" t="s">
        <v>373</v>
      </c>
      <c r="I45" s="2" t="s">
        <v>36</v>
      </c>
    </row>
    <row r="46" spans="1:9" ht="33.75">
      <c r="A46" s="2" t="str">
        <f>"20304"</f>
        <v>20304</v>
      </c>
      <c r="B46" s="2" t="str">
        <f>"20304"</f>
        <v>20304</v>
      </c>
      <c r="C46" s="2" t="s">
        <v>94</v>
      </c>
      <c r="D46" s="2" t="s">
        <v>41</v>
      </c>
      <c r="E46" s="2" t="s">
        <v>476</v>
      </c>
      <c r="F46" s="3">
        <v>17923</v>
      </c>
      <c r="G46" s="3">
        <v>4323</v>
      </c>
      <c r="H46" s="2" t="s">
        <v>288</v>
      </c>
      <c r="I46" s="2" t="s">
        <v>36</v>
      </c>
    </row>
    <row r="47" spans="1:9" ht="45">
      <c r="A47" s="2" t="str">
        <f>"50204"</f>
        <v>50204</v>
      </c>
      <c r="B47" s="2" t="str">
        <f>"50204"</f>
        <v>50204</v>
      </c>
      <c r="C47" s="2" t="s">
        <v>306</v>
      </c>
      <c r="D47" s="2" t="s">
        <v>232</v>
      </c>
      <c r="E47" s="2" t="s">
        <v>314</v>
      </c>
      <c r="F47" s="3">
        <v>17678</v>
      </c>
      <c r="G47" s="3">
        <v>0</v>
      </c>
      <c r="H47" s="2" t="s">
        <v>243</v>
      </c>
      <c r="I47" s="2" t="s">
        <v>36</v>
      </c>
    </row>
    <row r="48" spans="1:9" ht="78.75">
      <c r="A48" s="2" t="str">
        <f>"50204"</f>
        <v>50204</v>
      </c>
      <c r="B48" s="2" t="str">
        <f>"50204"</f>
        <v>50204</v>
      </c>
      <c r="C48" s="2" t="s">
        <v>306</v>
      </c>
      <c r="D48" s="2" t="s">
        <v>69</v>
      </c>
      <c r="E48" s="2" t="s">
        <v>71</v>
      </c>
      <c r="F48" s="3">
        <v>17331</v>
      </c>
      <c r="G48" s="3">
        <v>17331</v>
      </c>
      <c r="H48" s="2" t="s">
        <v>361</v>
      </c>
      <c r="I48" s="2" t="s">
        <v>36</v>
      </c>
    </row>
    <row r="49" spans="1:9" ht="33.75">
      <c r="A49" s="2" t="str">
        <f>"20204"</f>
        <v>20204</v>
      </c>
      <c r="B49" s="2" t="str">
        <f>"20204"</f>
        <v>20204</v>
      </c>
      <c r="C49" s="2" t="s">
        <v>511</v>
      </c>
      <c r="D49" s="2" t="s">
        <v>152</v>
      </c>
      <c r="E49" s="2" t="s">
        <v>524</v>
      </c>
      <c r="F49" s="3">
        <v>16836</v>
      </c>
      <c r="G49" s="3">
        <v>0</v>
      </c>
      <c r="H49" s="2" t="s">
        <v>424</v>
      </c>
      <c r="I49" s="2" t="s">
        <v>36</v>
      </c>
    </row>
    <row r="50" spans="1:9" ht="56.25">
      <c r="A50" s="2" t="str">
        <f>"60102"</f>
        <v>60102</v>
      </c>
      <c r="B50" s="2" t="str">
        <f>"60102"</f>
        <v>60102</v>
      </c>
      <c r="C50" s="2" t="s">
        <v>142</v>
      </c>
      <c r="D50" s="2" t="s">
        <v>213</v>
      </c>
      <c r="E50" s="2" t="s">
        <v>214</v>
      </c>
      <c r="F50" s="3">
        <v>16178</v>
      </c>
      <c r="G50" s="3">
        <v>16178</v>
      </c>
      <c r="H50" s="2" t="s">
        <v>272</v>
      </c>
      <c r="I50" s="2" t="s">
        <v>36</v>
      </c>
    </row>
    <row r="51" spans="1:9" ht="90">
      <c r="A51" s="2" t="str">
        <f>"20304"</f>
        <v>20304</v>
      </c>
      <c r="B51" s="2" t="str">
        <f>"20304"</f>
        <v>20304</v>
      </c>
      <c r="C51" s="2" t="s">
        <v>94</v>
      </c>
      <c r="D51" s="2" t="s">
        <v>470</v>
      </c>
      <c r="E51" s="2" t="s">
        <v>473</v>
      </c>
      <c r="F51" s="3">
        <v>14663</v>
      </c>
      <c r="G51" s="3">
        <v>7136</v>
      </c>
      <c r="H51" s="2" t="s">
        <v>464</v>
      </c>
      <c r="I51" s="2" t="s">
        <v>36</v>
      </c>
    </row>
    <row r="52" spans="1:9" ht="33.75">
      <c r="A52" s="2" t="str">
        <f>"60101"</f>
        <v>60101</v>
      </c>
      <c r="B52" s="2" t="str">
        <f>"60101"</f>
        <v>60101</v>
      </c>
      <c r="C52" s="2" t="s">
        <v>133</v>
      </c>
      <c r="D52" s="2" t="s">
        <v>140</v>
      </c>
      <c r="E52" s="2" t="s">
        <v>140</v>
      </c>
      <c r="F52" s="3">
        <v>14577</v>
      </c>
      <c r="G52" s="3">
        <v>14577</v>
      </c>
      <c r="H52" s="2" t="s">
        <v>266</v>
      </c>
      <c r="I52" s="2" t="s">
        <v>36</v>
      </c>
    </row>
    <row r="53" spans="1:9" ht="45">
      <c r="A53" s="2" t="str">
        <f>"50204"</f>
        <v>50204</v>
      </c>
      <c r="B53" s="2" t="str">
        <f>"50204"</f>
        <v>50204</v>
      </c>
      <c r="C53" s="2" t="s">
        <v>306</v>
      </c>
      <c r="D53" s="2" t="s">
        <v>317</v>
      </c>
      <c r="E53" s="2" t="s">
        <v>319</v>
      </c>
      <c r="F53" s="3">
        <v>13482</v>
      </c>
      <c r="G53" s="3">
        <v>0</v>
      </c>
      <c r="H53" s="2" t="s">
        <v>247</v>
      </c>
      <c r="I53" s="2" t="s">
        <v>36</v>
      </c>
    </row>
    <row r="54" spans="1:9" ht="78.75">
      <c r="A54" s="2" t="str">
        <f>"10204"</f>
        <v>10204</v>
      </c>
      <c r="B54" s="2" t="str">
        <f>"10204"</f>
        <v>10204</v>
      </c>
      <c r="C54" s="2" t="s">
        <v>37</v>
      </c>
      <c r="D54" s="2" t="s">
        <v>38</v>
      </c>
      <c r="E54" s="2" t="s">
        <v>39</v>
      </c>
      <c r="F54" s="3">
        <v>12384</v>
      </c>
      <c r="G54" s="3">
        <v>12384</v>
      </c>
      <c r="H54" s="2" t="s">
        <v>102</v>
      </c>
      <c r="I54" s="2" t="s">
        <v>36</v>
      </c>
    </row>
    <row r="55" spans="1:9" ht="56.25">
      <c r="A55" s="2" t="str">
        <f>"50204"</f>
        <v>50204</v>
      </c>
      <c r="B55" s="2" t="str">
        <f>"50204"</f>
        <v>50204</v>
      </c>
      <c r="C55" s="2" t="s">
        <v>306</v>
      </c>
      <c r="D55" s="2" t="s">
        <v>58</v>
      </c>
      <c r="E55" s="2" t="s">
        <v>321</v>
      </c>
      <c r="F55" s="3">
        <v>11935</v>
      </c>
      <c r="G55" s="3">
        <v>11935</v>
      </c>
      <c r="H55" s="2" t="s">
        <v>249</v>
      </c>
      <c r="I55" s="2" t="s">
        <v>36</v>
      </c>
    </row>
    <row r="56" spans="1:9" ht="101.25">
      <c r="A56" s="2" t="str">
        <f>"20204"</f>
        <v>20204</v>
      </c>
      <c r="B56" s="2" t="str">
        <f>"20204"</f>
        <v>20204</v>
      </c>
      <c r="C56" s="2" t="s">
        <v>511</v>
      </c>
      <c r="D56" s="2" t="s">
        <v>503</v>
      </c>
      <c r="E56" s="2" t="s">
        <v>89</v>
      </c>
      <c r="F56" s="3">
        <v>11769</v>
      </c>
      <c r="G56" s="3">
        <v>11769</v>
      </c>
      <c r="H56" s="2" t="s">
        <v>447</v>
      </c>
      <c r="I56" s="2" t="s">
        <v>36</v>
      </c>
    </row>
    <row r="57" spans="1:9" ht="45">
      <c r="A57" s="2" t="str">
        <f>"20204"</f>
        <v>20204</v>
      </c>
      <c r="B57" s="2" t="str">
        <f>"20204"</f>
        <v>20204</v>
      </c>
      <c r="C57" s="2" t="s">
        <v>511</v>
      </c>
      <c r="D57" s="2" t="s">
        <v>152</v>
      </c>
      <c r="E57" s="2" t="s">
        <v>526</v>
      </c>
      <c r="F57" s="3">
        <v>11719</v>
      </c>
      <c r="G57" s="3">
        <v>0</v>
      </c>
      <c r="H57" s="2" t="s">
        <v>426</v>
      </c>
      <c r="I57" s="2" t="s">
        <v>36</v>
      </c>
    </row>
    <row r="58" spans="1:9" ht="78.75">
      <c r="A58" s="2" t="str">
        <f>"50204"</f>
        <v>50204</v>
      </c>
      <c r="B58" s="2" t="str">
        <f>"50204"</f>
        <v>50204</v>
      </c>
      <c r="C58" s="2" t="s">
        <v>306</v>
      </c>
      <c r="D58" s="2" t="s">
        <v>58</v>
      </c>
      <c r="E58" s="2" t="s">
        <v>320</v>
      </c>
      <c r="F58" s="3">
        <v>11271</v>
      </c>
      <c r="G58" s="3">
        <v>11261</v>
      </c>
      <c r="H58" s="2" t="s">
        <v>248</v>
      </c>
      <c r="I58" s="2" t="s">
        <v>36</v>
      </c>
    </row>
    <row r="59" spans="1:9" ht="22.5">
      <c r="A59" s="2" t="str">
        <f>"60104"</f>
        <v>60104</v>
      </c>
      <c r="B59" s="2" t="str">
        <f>"60104"</f>
        <v>60104</v>
      </c>
      <c r="C59" s="2" t="s">
        <v>223</v>
      </c>
      <c r="D59" s="2" t="s">
        <v>143</v>
      </c>
      <c r="E59" s="2" t="s">
        <v>218</v>
      </c>
      <c r="F59" s="3">
        <v>11124</v>
      </c>
      <c r="G59" s="3">
        <v>11124</v>
      </c>
      <c r="H59" s="2" t="s">
        <v>274</v>
      </c>
      <c r="I59" s="2" t="s">
        <v>36</v>
      </c>
    </row>
    <row r="60" spans="1:9" ht="78.75">
      <c r="A60" s="2" t="str">
        <f>"20304"</f>
        <v>20304</v>
      </c>
      <c r="B60" s="2" t="str">
        <f>"20304"</f>
        <v>20304</v>
      </c>
      <c r="C60" s="2" t="s">
        <v>94</v>
      </c>
      <c r="D60" s="2" t="s">
        <v>73</v>
      </c>
      <c r="E60" s="2" t="s">
        <v>74</v>
      </c>
      <c r="F60" s="3">
        <v>10374</v>
      </c>
      <c r="G60" s="3">
        <v>8874</v>
      </c>
      <c r="H60" s="2" t="s">
        <v>459</v>
      </c>
      <c r="I60" s="2" t="s">
        <v>36</v>
      </c>
    </row>
    <row r="61" spans="1:9" ht="56.25">
      <c r="A61" s="2" t="str">
        <f>"50103"</f>
        <v>50103</v>
      </c>
      <c r="B61" s="2" t="str">
        <f>"50103"</f>
        <v>50103</v>
      </c>
      <c r="C61" s="2" t="s">
        <v>43</v>
      </c>
      <c r="D61" s="2" t="s">
        <v>509</v>
      </c>
      <c r="E61" s="2" t="s">
        <v>55</v>
      </c>
      <c r="F61" s="3">
        <v>9908</v>
      </c>
      <c r="G61" s="3">
        <v>0</v>
      </c>
      <c r="H61" s="2" t="s">
        <v>350</v>
      </c>
      <c r="I61" s="2" t="s">
        <v>36</v>
      </c>
    </row>
    <row r="62" spans="1:9" ht="56.25">
      <c r="A62" s="2" t="str">
        <f>"50204"</f>
        <v>50204</v>
      </c>
      <c r="B62" s="2" t="str">
        <f>"50204"</f>
        <v>50204</v>
      </c>
      <c r="C62" s="2" t="s">
        <v>306</v>
      </c>
      <c r="D62" s="2" t="s">
        <v>64</v>
      </c>
      <c r="E62" s="2" t="s">
        <v>64</v>
      </c>
      <c r="F62" s="3">
        <v>9705</v>
      </c>
      <c r="G62" s="3">
        <v>6085</v>
      </c>
      <c r="H62" s="2" t="s">
        <v>356</v>
      </c>
      <c r="I62" s="2" t="s">
        <v>36</v>
      </c>
    </row>
    <row r="63" spans="1:9" ht="22.5">
      <c r="A63" s="2" t="str">
        <f>"60104"</f>
        <v>60104</v>
      </c>
      <c r="B63" s="2" t="str">
        <f>"60104"</f>
        <v>60104</v>
      </c>
      <c r="C63" s="2" t="s">
        <v>223</v>
      </c>
      <c r="D63" s="2" t="s">
        <v>143</v>
      </c>
      <c r="E63" s="2" t="s">
        <v>219</v>
      </c>
      <c r="F63" s="3">
        <v>9415</v>
      </c>
      <c r="G63" s="3">
        <v>9415</v>
      </c>
      <c r="H63" s="2" t="s">
        <v>275</v>
      </c>
      <c r="I63" s="2" t="s">
        <v>36</v>
      </c>
    </row>
    <row r="64" spans="1:9" ht="22.5">
      <c r="A64" s="2" t="str">
        <f>"20304"</f>
        <v>20304</v>
      </c>
      <c r="B64" s="2" t="str">
        <f>"20304"</f>
        <v>20304</v>
      </c>
      <c r="C64" s="2" t="s">
        <v>94</v>
      </c>
      <c r="D64" s="2" t="s">
        <v>496</v>
      </c>
      <c r="E64" s="2" t="s">
        <v>499</v>
      </c>
      <c r="F64" s="3">
        <v>9397</v>
      </c>
      <c r="G64" s="3">
        <v>2913</v>
      </c>
      <c r="H64" s="2" t="s">
        <v>170</v>
      </c>
      <c r="I64" s="2" t="s">
        <v>36</v>
      </c>
    </row>
    <row r="65" spans="1:9" ht="78.75">
      <c r="A65" s="2" t="str">
        <f>"20304"</f>
        <v>20304</v>
      </c>
      <c r="B65" s="2" t="str">
        <f>"20304"</f>
        <v>20304</v>
      </c>
      <c r="C65" s="2" t="s">
        <v>94</v>
      </c>
      <c r="D65" s="2" t="s">
        <v>470</v>
      </c>
      <c r="E65" s="2" t="s">
        <v>472</v>
      </c>
      <c r="F65" s="3">
        <v>8556</v>
      </c>
      <c r="G65" s="3">
        <v>0</v>
      </c>
      <c r="H65" s="2" t="s">
        <v>463</v>
      </c>
      <c r="I65" s="2" t="s">
        <v>36</v>
      </c>
    </row>
    <row r="66" spans="1:9" ht="56.25">
      <c r="A66" s="2" t="str">
        <f>"50103"</f>
        <v>50103</v>
      </c>
      <c r="B66" s="2" t="str">
        <f>"50103"</f>
        <v>50103</v>
      </c>
      <c r="C66" s="2" t="s">
        <v>43</v>
      </c>
      <c r="D66" s="2" t="s">
        <v>492</v>
      </c>
      <c r="E66" s="2" t="s">
        <v>383</v>
      </c>
      <c r="F66" s="3">
        <v>8236</v>
      </c>
      <c r="G66" s="3">
        <v>8236</v>
      </c>
      <c r="H66" s="2" t="s">
        <v>201</v>
      </c>
      <c r="I66" s="2" t="s">
        <v>36</v>
      </c>
    </row>
    <row r="67" spans="1:9" ht="67.5">
      <c r="A67" s="2" t="str">
        <f>"50103"</f>
        <v>50103</v>
      </c>
      <c r="B67" s="2" t="str">
        <f>"50103"</f>
        <v>50103</v>
      </c>
      <c r="C67" s="2" t="s">
        <v>43</v>
      </c>
      <c r="D67" s="2" t="s">
        <v>73</v>
      </c>
      <c r="E67" s="2" t="s">
        <v>381</v>
      </c>
      <c r="F67" s="3">
        <v>8202</v>
      </c>
      <c r="G67" s="3">
        <v>8202</v>
      </c>
      <c r="H67" s="2" t="s">
        <v>199</v>
      </c>
      <c r="I67" s="2" t="s">
        <v>36</v>
      </c>
    </row>
    <row r="68" spans="1:9" ht="112.5">
      <c r="A68" s="2" t="str">
        <f>"20204"</f>
        <v>20204</v>
      </c>
      <c r="B68" s="2" t="str">
        <f>"20204"</f>
        <v>20204</v>
      </c>
      <c r="C68" s="2" t="s">
        <v>511</v>
      </c>
      <c r="D68" s="2" t="s">
        <v>512</v>
      </c>
      <c r="E68" s="2" t="s">
        <v>514</v>
      </c>
      <c r="F68" s="3">
        <v>8051</v>
      </c>
      <c r="G68" s="3">
        <v>8051</v>
      </c>
      <c r="H68" s="2" t="s">
        <v>112</v>
      </c>
      <c r="I68" s="2" t="s">
        <v>36</v>
      </c>
    </row>
    <row r="69" spans="1:9" ht="78.75">
      <c r="A69" s="2" t="str">
        <f>"60102"</f>
        <v>60102</v>
      </c>
      <c r="B69" s="2" t="str">
        <f>"60102"</f>
        <v>60102</v>
      </c>
      <c r="C69" s="2" t="s">
        <v>142</v>
      </c>
      <c r="D69" s="2" t="s">
        <v>136</v>
      </c>
      <c r="E69" s="2" t="s">
        <v>212</v>
      </c>
      <c r="F69" s="3">
        <v>8000</v>
      </c>
      <c r="G69" s="3">
        <v>8000</v>
      </c>
      <c r="H69" s="2" t="s">
        <v>271</v>
      </c>
      <c r="I69" s="2" t="s">
        <v>36</v>
      </c>
    </row>
    <row r="70" spans="1:9" ht="22.5">
      <c r="A70" s="2" t="str">
        <f>"60104"</f>
        <v>60104</v>
      </c>
      <c r="B70" s="2" t="str">
        <f>"60104"</f>
        <v>60104</v>
      </c>
      <c r="C70" s="2" t="s">
        <v>223</v>
      </c>
      <c r="D70" s="2" t="s">
        <v>143</v>
      </c>
      <c r="E70" s="2" t="s">
        <v>220</v>
      </c>
      <c r="F70" s="3">
        <v>7641</v>
      </c>
      <c r="G70" s="3">
        <v>7641</v>
      </c>
      <c r="H70" s="2" t="s">
        <v>276</v>
      </c>
      <c r="I70" s="2" t="s">
        <v>36</v>
      </c>
    </row>
    <row r="71" spans="1:9" ht="90">
      <c r="A71" s="2" t="str">
        <f>"20304"</f>
        <v>20304</v>
      </c>
      <c r="B71" s="2" t="str">
        <f>"20304"</f>
        <v>20304</v>
      </c>
      <c r="C71" s="2" t="s">
        <v>94</v>
      </c>
      <c r="D71" s="2" t="s">
        <v>75</v>
      </c>
      <c r="E71" s="2" t="s">
        <v>469</v>
      </c>
      <c r="F71" s="3">
        <v>7555</v>
      </c>
      <c r="G71" s="3">
        <v>7555</v>
      </c>
      <c r="H71" s="2" t="s">
        <v>461</v>
      </c>
      <c r="I71" s="2" t="s">
        <v>36</v>
      </c>
    </row>
    <row r="72" spans="1:9" ht="56.25">
      <c r="A72" s="2" t="str">
        <f>"50204"</f>
        <v>50204</v>
      </c>
      <c r="B72" s="2" t="str">
        <f>"50204"</f>
        <v>50204</v>
      </c>
      <c r="C72" s="2" t="s">
        <v>306</v>
      </c>
      <c r="D72" s="2" t="s">
        <v>293</v>
      </c>
      <c r="E72" s="2" t="s">
        <v>294</v>
      </c>
      <c r="F72" s="3">
        <v>7275</v>
      </c>
      <c r="G72" s="3">
        <v>0</v>
      </c>
      <c r="H72" s="2" t="s">
        <v>367</v>
      </c>
      <c r="I72" s="2" t="s">
        <v>36</v>
      </c>
    </row>
    <row r="73" spans="1:9" ht="45">
      <c r="A73" s="2" t="str">
        <f>"50204"</f>
        <v>50204</v>
      </c>
      <c r="B73" s="2" t="str">
        <f>"50204"</f>
        <v>50204</v>
      </c>
      <c r="C73" s="2" t="s">
        <v>306</v>
      </c>
      <c r="D73" s="2" t="s">
        <v>307</v>
      </c>
      <c r="E73" s="2" t="s">
        <v>308</v>
      </c>
      <c r="F73" s="3">
        <v>7083</v>
      </c>
      <c r="G73" s="3">
        <v>7083</v>
      </c>
      <c r="H73" s="2" t="s">
        <v>237</v>
      </c>
      <c r="I73" s="2" t="s">
        <v>36</v>
      </c>
    </row>
    <row r="74" spans="1:9" ht="67.5">
      <c r="A74" s="2" t="str">
        <f>"20304"</f>
        <v>20304</v>
      </c>
      <c r="B74" s="2" t="str">
        <f>"20304"</f>
        <v>20304</v>
      </c>
      <c r="C74" s="2" t="s">
        <v>94</v>
      </c>
      <c r="D74" s="2" t="s">
        <v>470</v>
      </c>
      <c r="E74" s="2" t="s">
        <v>474</v>
      </c>
      <c r="F74" s="3">
        <v>6995</v>
      </c>
      <c r="G74" s="3">
        <v>6995</v>
      </c>
      <c r="H74" s="2" t="s">
        <v>465</v>
      </c>
      <c r="I74" s="2" t="s">
        <v>36</v>
      </c>
    </row>
    <row r="75" spans="1:9" ht="112.5">
      <c r="A75" s="2" t="str">
        <f>"50204"</f>
        <v>50204</v>
      </c>
      <c r="B75" s="2" t="str">
        <f>"50204"</f>
        <v>50204</v>
      </c>
      <c r="C75" s="2" t="s">
        <v>306</v>
      </c>
      <c r="D75" s="2" t="s">
        <v>114</v>
      </c>
      <c r="E75" s="2" t="s">
        <v>115</v>
      </c>
      <c r="F75" s="3">
        <v>6530</v>
      </c>
      <c r="G75" s="3">
        <v>6520</v>
      </c>
      <c r="H75" s="2" t="s">
        <v>251</v>
      </c>
      <c r="I75" s="2" t="s">
        <v>36</v>
      </c>
    </row>
    <row r="76" spans="1:9" ht="45">
      <c r="A76" s="2" t="str">
        <f>"50204"</f>
        <v>50204</v>
      </c>
      <c r="B76" s="2" t="str">
        <f>"50204"</f>
        <v>50204</v>
      </c>
      <c r="C76" s="2" t="s">
        <v>306</v>
      </c>
      <c r="D76" s="2" t="s">
        <v>120</v>
      </c>
      <c r="E76" s="2" t="s">
        <v>121</v>
      </c>
      <c r="F76" s="3">
        <v>6331</v>
      </c>
      <c r="G76" s="3">
        <v>6331</v>
      </c>
      <c r="H76" s="2" t="s">
        <v>256</v>
      </c>
      <c r="I76" s="2" t="s">
        <v>36</v>
      </c>
    </row>
    <row r="77" spans="1:9" ht="101.25">
      <c r="A77" s="2" t="str">
        <f>"30204"</f>
        <v>30204</v>
      </c>
      <c r="B77" s="2" t="str">
        <f>"30204"</f>
        <v>30204</v>
      </c>
      <c r="C77" s="2" t="s">
        <v>16</v>
      </c>
      <c r="D77" s="2" t="s">
        <v>18</v>
      </c>
      <c r="E77" s="2" t="s">
        <v>19</v>
      </c>
      <c r="F77" s="3">
        <v>6135</v>
      </c>
      <c r="G77" s="3">
        <v>6135</v>
      </c>
      <c r="H77" s="2" t="s">
        <v>188</v>
      </c>
      <c r="I77" s="2" t="s">
        <v>36</v>
      </c>
    </row>
    <row r="78" spans="1:9" ht="67.5">
      <c r="A78" s="2" t="str">
        <f>"50102"</f>
        <v>50102</v>
      </c>
      <c r="B78" s="2" t="str">
        <f>"50102"</f>
        <v>50102</v>
      </c>
      <c r="C78" s="2" t="s">
        <v>398</v>
      </c>
      <c r="D78" s="2" t="s">
        <v>402</v>
      </c>
      <c r="E78" s="2" t="s">
        <v>406</v>
      </c>
      <c r="F78" s="3">
        <v>6029</v>
      </c>
      <c r="G78" s="3">
        <v>6029</v>
      </c>
      <c r="H78" s="2" t="s">
        <v>334</v>
      </c>
      <c r="I78" s="2" t="s">
        <v>36</v>
      </c>
    </row>
    <row r="79" spans="1:9" ht="33.75">
      <c r="A79" s="2" t="str">
        <f>"20204"</f>
        <v>20204</v>
      </c>
      <c r="B79" s="2" t="str">
        <f>"20204"</f>
        <v>20204</v>
      </c>
      <c r="C79" s="2" t="s">
        <v>511</v>
      </c>
      <c r="D79" s="2" t="s">
        <v>41</v>
      </c>
      <c r="E79" s="2" t="s">
        <v>515</v>
      </c>
      <c r="F79" s="3">
        <v>5994</v>
      </c>
      <c r="G79" s="3">
        <v>5994</v>
      </c>
      <c r="H79" s="2" t="s">
        <v>415</v>
      </c>
      <c r="I79" s="2" t="s">
        <v>36</v>
      </c>
    </row>
    <row r="80" spans="1:9" ht="33.75">
      <c r="A80" s="2" t="str">
        <f>"60102"</f>
        <v>60102</v>
      </c>
      <c r="B80" s="2" t="str">
        <f>"60102"</f>
        <v>60102</v>
      </c>
      <c r="C80" s="2" t="s">
        <v>142</v>
      </c>
      <c r="D80" s="2" t="s">
        <v>143</v>
      </c>
      <c r="E80" s="2" t="s">
        <v>144</v>
      </c>
      <c r="F80" s="3">
        <v>5819</v>
      </c>
      <c r="G80" s="3">
        <v>5819</v>
      </c>
      <c r="H80" s="2" t="s">
        <v>268</v>
      </c>
      <c r="I80" s="2" t="s">
        <v>36</v>
      </c>
    </row>
    <row r="81" spans="1:9" ht="101.25">
      <c r="A81" s="2" t="str">
        <f>"20304"</f>
        <v>20304</v>
      </c>
      <c r="B81" s="2" t="str">
        <f>"20304"</f>
        <v>20304</v>
      </c>
      <c r="C81" s="2" t="s">
        <v>94</v>
      </c>
      <c r="D81" s="2" t="s">
        <v>503</v>
      </c>
      <c r="E81" s="2" t="s">
        <v>480</v>
      </c>
      <c r="F81" s="3">
        <v>5632</v>
      </c>
      <c r="G81" s="3">
        <v>0</v>
      </c>
      <c r="H81" s="2" t="s">
        <v>153</v>
      </c>
      <c r="I81" s="2" t="s">
        <v>36</v>
      </c>
    </row>
    <row r="82" spans="1:9" ht="45">
      <c r="A82" s="2" t="str">
        <f>"20204"</f>
        <v>20204</v>
      </c>
      <c r="B82" s="2" t="str">
        <f>"20204"</f>
        <v>20204</v>
      </c>
      <c r="C82" s="2" t="s">
        <v>511</v>
      </c>
      <c r="D82" s="2" t="s">
        <v>41</v>
      </c>
      <c r="E82" s="2" t="s">
        <v>518</v>
      </c>
      <c r="F82" s="3">
        <v>5446</v>
      </c>
      <c r="G82" s="3">
        <v>4746</v>
      </c>
      <c r="H82" s="2" t="s">
        <v>418</v>
      </c>
      <c r="I82" s="2" t="s">
        <v>36</v>
      </c>
    </row>
    <row r="83" spans="1:9" ht="33.75">
      <c r="A83" s="2" t="str">
        <f>"60102"</f>
        <v>60102</v>
      </c>
      <c r="B83" s="2" t="str">
        <f>"60102"</f>
        <v>60102</v>
      </c>
      <c r="C83" s="2" t="s">
        <v>142</v>
      </c>
      <c r="D83" s="2" t="s">
        <v>136</v>
      </c>
      <c r="E83" s="2" t="s">
        <v>137</v>
      </c>
      <c r="F83" s="3">
        <v>5370</v>
      </c>
      <c r="G83" s="3">
        <v>5364</v>
      </c>
      <c r="H83" s="2" t="s">
        <v>264</v>
      </c>
      <c r="I83" s="2" t="s">
        <v>36</v>
      </c>
    </row>
    <row r="84" spans="1:9" ht="90">
      <c r="A84" s="2" t="str">
        <f>"20304"</f>
        <v>20304</v>
      </c>
      <c r="B84" s="2" t="str">
        <f>"20304"</f>
        <v>20304</v>
      </c>
      <c r="C84" s="2" t="s">
        <v>94</v>
      </c>
      <c r="D84" s="2" t="s">
        <v>509</v>
      </c>
      <c r="E84" s="2" t="s">
        <v>488</v>
      </c>
      <c r="F84" s="3">
        <v>5255</v>
      </c>
      <c r="G84" s="3">
        <v>0</v>
      </c>
      <c r="H84" s="2" t="s">
        <v>161</v>
      </c>
      <c r="I84" s="2" t="s">
        <v>36</v>
      </c>
    </row>
    <row r="85" spans="1:9" ht="45">
      <c r="A85" s="2" t="str">
        <f>"50204"</f>
        <v>50204</v>
      </c>
      <c r="B85" s="2" t="str">
        <f>"50204"</f>
        <v>50204</v>
      </c>
      <c r="C85" s="2" t="s">
        <v>306</v>
      </c>
      <c r="D85" s="2" t="s">
        <v>305</v>
      </c>
      <c r="E85" s="2" t="s">
        <v>305</v>
      </c>
      <c r="F85" s="3">
        <v>5114</v>
      </c>
      <c r="G85" s="3">
        <v>5114</v>
      </c>
      <c r="H85" s="2" t="s">
        <v>236</v>
      </c>
      <c r="I85" s="2" t="s">
        <v>36</v>
      </c>
    </row>
    <row r="86" spans="1:9" ht="101.25">
      <c r="A86" s="2" t="str">
        <f>"20204"</f>
        <v>20204</v>
      </c>
      <c r="B86" s="2" t="str">
        <f>"20204"</f>
        <v>20204</v>
      </c>
      <c r="C86" s="2" t="s">
        <v>511</v>
      </c>
      <c r="D86" s="2" t="s">
        <v>503</v>
      </c>
      <c r="E86" s="2" t="s">
        <v>79</v>
      </c>
      <c r="F86" s="3">
        <v>4900</v>
      </c>
      <c r="G86" s="3">
        <v>4900</v>
      </c>
      <c r="H86" s="2" t="s">
        <v>437</v>
      </c>
      <c r="I86" s="2" t="s">
        <v>36</v>
      </c>
    </row>
    <row r="87" spans="1:9" ht="78.75">
      <c r="A87" s="2" t="str">
        <f>"40101"</f>
        <v>40101</v>
      </c>
      <c r="B87" s="2" t="str">
        <f>"40101"</f>
        <v>40101</v>
      </c>
      <c r="C87" s="2" t="s">
        <v>145</v>
      </c>
      <c r="D87" s="2" t="s">
        <v>470</v>
      </c>
      <c r="E87" s="2" t="s">
        <v>5</v>
      </c>
      <c r="F87" s="3">
        <v>4741</v>
      </c>
      <c r="G87" s="3">
        <v>0</v>
      </c>
      <c r="H87" s="2" t="s">
        <v>177</v>
      </c>
      <c r="I87" s="2" t="s">
        <v>36</v>
      </c>
    </row>
    <row r="88" spans="1:9" ht="90">
      <c r="A88" s="2" t="str">
        <f>"20204"</f>
        <v>20204</v>
      </c>
      <c r="B88" s="2" t="str">
        <f>"20204"</f>
        <v>20204</v>
      </c>
      <c r="C88" s="2" t="s">
        <v>511</v>
      </c>
      <c r="D88" s="2" t="s">
        <v>503</v>
      </c>
      <c r="E88" s="2" t="s">
        <v>85</v>
      </c>
      <c r="F88" s="3">
        <v>4680</v>
      </c>
      <c r="G88" s="3">
        <v>4680</v>
      </c>
      <c r="H88" s="2" t="s">
        <v>443</v>
      </c>
      <c r="I88" s="2" t="s">
        <v>36</v>
      </c>
    </row>
    <row r="89" spans="1:9" ht="67.5">
      <c r="A89" s="2" t="str">
        <f>"40101"</f>
        <v>40101</v>
      </c>
      <c r="B89" s="2" t="str">
        <f>"40101"</f>
        <v>40101</v>
      </c>
      <c r="C89" s="2" t="s">
        <v>145</v>
      </c>
      <c r="D89" s="2" t="s">
        <v>470</v>
      </c>
      <c r="E89" s="2" t="s">
        <v>7</v>
      </c>
      <c r="F89" s="3">
        <v>4633</v>
      </c>
      <c r="G89" s="3">
        <v>4633</v>
      </c>
      <c r="H89" s="2" t="s">
        <v>179</v>
      </c>
      <c r="I89" s="2" t="s">
        <v>36</v>
      </c>
    </row>
    <row r="90" spans="1:9" ht="90">
      <c r="A90" s="2" t="str">
        <f>"40101"</f>
        <v>40101</v>
      </c>
      <c r="B90" s="2" t="str">
        <f>"40101"</f>
        <v>40101</v>
      </c>
      <c r="C90" s="2" t="s">
        <v>145</v>
      </c>
      <c r="D90" s="2" t="s">
        <v>470</v>
      </c>
      <c r="E90" s="2" t="s">
        <v>8</v>
      </c>
      <c r="F90" s="3">
        <v>4500</v>
      </c>
      <c r="G90" s="3">
        <v>0</v>
      </c>
      <c r="H90" s="2" t="s">
        <v>180</v>
      </c>
      <c r="I90" s="2" t="s">
        <v>36</v>
      </c>
    </row>
    <row r="91" spans="1:9" ht="78.75">
      <c r="A91" s="2" t="str">
        <f>"20304"</f>
        <v>20304</v>
      </c>
      <c r="B91" s="2" t="str">
        <f>"20304"</f>
        <v>20304</v>
      </c>
      <c r="C91" s="2" t="s">
        <v>94</v>
      </c>
      <c r="D91" s="2" t="s">
        <v>509</v>
      </c>
      <c r="E91" s="2" t="s">
        <v>486</v>
      </c>
      <c r="F91" s="3">
        <v>4481</v>
      </c>
      <c r="G91" s="3">
        <v>0</v>
      </c>
      <c r="H91" s="2" t="s">
        <v>159</v>
      </c>
      <c r="I91" s="2" t="s">
        <v>36</v>
      </c>
    </row>
    <row r="92" spans="1:9" ht="90">
      <c r="A92" s="2" t="str">
        <f>"20304"</f>
        <v>20304</v>
      </c>
      <c r="B92" s="2" t="str">
        <f>"20304"</f>
        <v>20304</v>
      </c>
      <c r="C92" s="2" t="s">
        <v>94</v>
      </c>
      <c r="D92" s="2" t="s">
        <v>512</v>
      </c>
      <c r="E92" s="2" t="s">
        <v>475</v>
      </c>
      <c r="F92" s="3">
        <v>4448</v>
      </c>
      <c r="G92" s="3">
        <v>0</v>
      </c>
      <c r="H92" s="2" t="s">
        <v>287</v>
      </c>
      <c r="I92" s="2" t="s">
        <v>36</v>
      </c>
    </row>
    <row r="93" spans="1:9" ht="67.5">
      <c r="A93" s="2" t="str">
        <f>"50204"</f>
        <v>50204</v>
      </c>
      <c r="B93" s="2" t="str">
        <f>"50204"</f>
        <v>50204</v>
      </c>
      <c r="C93" s="2" t="s">
        <v>306</v>
      </c>
      <c r="D93" s="2" t="s">
        <v>293</v>
      </c>
      <c r="E93" s="2" t="s">
        <v>295</v>
      </c>
      <c r="F93" s="3">
        <v>4251</v>
      </c>
      <c r="G93" s="3">
        <v>0</v>
      </c>
      <c r="H93" s="2" t="s">
        <v>368</v>
      </c>
      <c r="I93" s="2" t="s">
        <v>36</v>
      </c>
    </row>
    <row r="94" spans="1:9" ht="13.5">
      <c r="A94" s="2" t="str">
        <f>"80104"</f>
        <v>80104</v>
      </c>
      <c r="B94" s="2" t="str">
        <f>"80104"</f>
        <v>80104</v>
      </c>
      <c r="C94" s="2" t="s">
        <v>230</v>
      </c>
      <c r="D94" s="2" t="s">
        <v>140</v>
      </c>
      <c r="E94" s="2" t="s">
        <v>228</v>
      </c>
      <c r="F94" s="3">
        <v>4000</v>
      </c>
      <c r="G94" s="3">
        <v>4000</v>
      </c>
      <c r="H94" s="2" t="s">
        <v>285</v>
      </c>
      <c r="I94" s="2" t="s">
        <v>36</v>
      </c>
    </row>
    <row r="95" spans="1:9" ht="101.25">
      <c r="A95" s="2" t="str">
        <f>"20204"</f>
        <v>20204</v>
      </c>
      <c r="B95" s="2" t="str">
        <f>"20204"</f>
        <v>20204</v>
      </c>
      <c r="C95" s="2" t="s">
        <v>511</v>
      </c>
      <c r="D95" s="2" t="s">
        <v>503</v>
      </c>
      <c r="E95" s="2" t="s">
        <v>80</v>
      </c>
      <c r="F95" s="3">
        <v>3850</v>
      </c>
      <c r="G95" s="3">
        <v>3850</v>
      </c>
      <c r="H95" s="2" t="s">
        <v>438</v>
      </c>
      <c r="I95" s="2" t="s">
        <v>36</v>
      </c>
    </row>
    <row r="96" spans="1:9" ht="33.75">
      <c r="A96" s="2" t="str">
        <f>"30204"</f>
        <v>30204</v>
      </c>
      <c r="B96" s="2" t="str">
        <f>"30204"</f>
        <v>30204</v>
      </c>
      <c r="C96" s="2" t="s">
        <v>16</v>
      </c>
      <c r="D96" s="2" t="s">
        <v>152</v>
      </c>
      <c r="E96" s="2" t="s">
        <v>502</v>
      </c>
      <c r="F96" s="3">
        <v>3669</v>
      </c>
      <c r="G96" s="3">
        <v>0</v>
      </c>
      <c r="H96" s="2" t="s">
        <v>105</v>
      </c>
      <c r="I96" s="2" t="s">
        <v>36</v>
      </c>
    </row>
    <row r="97" spans="1:9" ht="45">
      <c r="A97" s="2" t="str">
        <f>"50204"</f>
        <v>50204</v>
      </c>
      <c r="B97" s="2" t="str">
        <f>"50204"</f>
        <v>50204</v>
      </c>
      <c r="C97" s="2" t="s">
        <v>306</v>
      </c>
      <c r="D97" s="2" t="s">
        <v>69</v>
      </c>
      <c r="E97" s="2" t="s">
        <v>310</v>
      </c>
      <c r="F97" s="3">
        <v>3598</v>
      </c>
      <c r="G97" s="3">
        <v>3598</v>
      </c>
      <c r="H97" s="2" t="s">
        <v>239</v>
      </c>
      <c r="I97" s="2" t="s">
        <v>36</v>
      </c>
    </row>
    <row r="98" spans="1:9" ht="56.25">
      <c r="A98" s="2" t="str">
        <f>"50204"</f>
        <v>50204</v>
      </c>
      <c r="B98" s="2" t="str">
        <f>"50204"</f>
        <v>50204</v>
      </c>
      <c r="C98" s="2" t="s">
        <v>306</v>
      </c>
      <c r="D98" s="2" t="s">
        <v>304</v>
      </c>
      <c r="E98" s="2" t="s">
        <v>304</v>
      </c>
      <c r="F98" s="3">
        <v>3564</v>
      </c>
      <c r="G98" s="3">
        <v>3564</v>
      </c>
      <c r="H98" s="2" t="s">
        <v>375</v>
      </c>
      <c r="I98" s="2" t="s">
        <v>36</v>
      </c>
    </row>
    <row r="99" spans="1:9" ht="22.5">
      <c r="A99" s="2" t="str">
        <f>"60104"</f>
        <v>60104</v>
      </c>
      <c r="B99" s="2" t="str">
        <f>"60104"</f>
        <v>60104</v>
      </c>
      <c r="C99" s="2" t="s">
        <v>223</v>
      </c>
      <c r="D99" s="2" t="s">
        <v>143</v>
      </c>
      <c r="E99" s="2" t="s">
        <v>221</v>
      </c>
      <c r="F99" s="3">
        <v>3510</v>
      </c>
      <c r="G99" s="3">
        <v>3510</v>
      </c>
      <c r="H99" s="2" t="s">
        <v>277</v>
      </c>
      <c r="I99" s="2" t="s">
        <v>36</v>
      </c>
    </row>
    <row r="100" spans="1:9" ht="56.25">
      <c r="A100" s="2" t="str">
        <f>"20204"</f>
        <v>20204</v>
      </c>
      <c r="B100" s="2" t="str">
        <f>"20204"</f>
        <v>20204</v>
      </c>
      <c r="C100" s="2" t="s">
        <v>511</v>
      </c>
      <c r="D100" s="2" t="s">
        <v>41</v>
      </c>
      <c r="E100" s="2" t="s">
        <v>523</v>
      </c>
      <c r="F100" s="3">
        <v>3452</v>
      </c>
      <c r="G100" s="3">
        <v>1726</v>
      </c>
      <c r="H100" s="2" t="s">
        <v>423</v>
      </c>
      <c r="I100" s="2" t="s">
        <v>36</v>
      </c>
    </row>
    <row r="101" spans="1:9" ht="56.25">
      <c r="A101" s="2" t="str">
        <f>"20204"</f>
        <v>20204</v>
      </c>
      <c r="B101" s="2" t="str">
        <f>"20204"</f>
        <v>20204</v>
      </c>
      <c r="C101" s="2" t="s">
        <v>511</v>
      </c>
      <c r="D101" s="2" t="s">
        <v>503</v>
      </c>
      <c r="E101" s="2" t="s">
        <v>83</v>
      </c>
      <c r="F101" s="3">
        <v>3396</v>
      </c>
      <c r="G101" s="3">
        <v>3396</v>
      </c>
      <c r="H101" s="2" t="s">
        <v>441</v>
      </c>
      <c r="I101" s="2" t="s">
        <v>36</v>
      </c>
    </row>
    <row r="102" spans="1:9" ht="45">
      <c r="A102" s="2" t="str">
        <f>"20304"</f>
        <v>20304</v>
      </c>
      <c r="B102" s="2" t="str">
        <f>"20304"</f>
        <v>20304</v>
      </c>
      <c r="C102" s="2" t="s">
        <v>94</v>
      </c>
      <c r="D102" s="2" t="s">
        <v>509</v>
      </c>
      <c r="E102" s="2" t="s">
        <v>490</v>
      </c>
      <c r="F102" s="3">
        <v>3383</v>
      </c>
      <c r="G102" s="3">
        <v>3383</v>
      </c>
      <c r="H102" s="2" t="s">
        <v>163</v>
      </c>
      <c r="I102" s="2" t="s">
        <v>36</v>
      </c>
    </row>
    <row r="103" spans="1:9" ht="101.25">
      <c r="A103" s="2" t="str">
        <f>"40101"</f>
        <v>40101</v>
      </c>
      <c r="B103" s="2" t="str">
        <f>"40101"</f>
        <v>40101</v>
      </c>
      <c r="C103" s="2" t="s">
        <v>145</v>
      </c>
      <c r="D103" s="2" t="s">
        <v>470</v>
      </c>
      <c r="E103" s="2" t="s">
        <v>9</v>
      </c>
      <c r="F103" s="3">
        <v>3212</v>
      </c>
      <c r="G103" s="3">
        <v>3212</v>
      </c>
      <c r="H103" s="2" t="s">
        <v>181</v>
      </c>
      <c r="I103" s="2" t="s">
        <v>36</v>
      </c>
    </row>
    <row r="104" spans="1:9" ht="67.5">
      <c r="A104" s="2" t="str">
        <f>"50103"</f>
        <v>50103</v>
      </c>
      <c r="B104" s="2" t="str">
        <f>"50103"</f>
        <v>50103</v>
      </c>
      <c r="C104" s="2" t="s">
        <v>43</v>
      </c>
      <c r="D104" s="2" t="s">
        <v>509</v>
      </c>
      <c r="E104" s="2" t="s">
        <v>57</v>
      </c>
      <c r="F104" s="3">
        <v>3207</v>
      </c>
      <c r="G104" s="3">
        <v>0</v>
      </c>
      <c r="H104" s="2" t="s">
        <v>352</v>
      </c>
      <c r="I104" s="2" t="s">
        <v>36</v>
      </c>
    </row>
    <row r="105" spans="1:9" ht="90">
      <c r="A105" s="2" t="str">
        <f>"20204"</f>
        <v>20204</v>
      </c>
      <c r="B105" s="2" t="str">
        <f>"20204"</f>
        <v>20204</v>
      </c>
      <c r="C105" s="2" t="s">
        <v>511</v>
      </c>
      <c r="D105" s="2" t="s">
        <v>41</v>
      </c>
      <c r="E105" s="2" t="s">
        <v>522</v>
      </c>
      <c r="F105" s="3">
        <v>3179</v>
      </c>
      <c r="G105" s="3">
        <v>2223</v>
      </c>
      <c r="H105" s="2" t="s">
        <v>422</v>
      </c>
      <c r="I105" s="2" t="s">
        <v>36</v>
      </c>
    </row>
    <row r="106" spans="1:9" ht="112.5">
      <c r="A106" s="2" t="str">
        <f>"20204"</f>
        <v>20204</v>
      </c>
      <c r="B106" s="2" t="str">
        <f>"20204"</f>
        <v>20204</v>
      </c>
      <c r="C106" s="2" t="s">
        <v>511</v>
      </c>
      <c r="D106" s="2" t="s">
        <v>503</v>
      </c>
      <c r="E106" s="2" t="s">
        <v>92</v>
      </c>
      <c r="F106" s="3">
        <v>3100</v>
      </c>
      <c r="G106" s="3">
        <v>3100</v>
      </c>
      <c r="H106" s="2" t="s">
        <v>450</v>
      </c>
      <c r="I106" s="2" t="s">
        <v>36</v>
      </c>
    </row>
    <row r="107" spans="1:9" ht="67.5">
      <c r="A107" s="2" t="str">
        <f>"30204"</f>
        <v>30204</v>
      </c>
      <c r="B107" s="2" t="str">
        <f>"30204"</f>
        <v>30204</v>
      </c>
      <c r="C107" s="2" t="s">
        <v>16</v>
      </c>
      <c r="D107" s="2" t="s">
        <v>18</v>
      </c>
      <c r="E107" s="2" t="s">
        <v>22</v>
      </c>
      <c r="F107" s="3">
        <v>2997</v>
      </c>
      <c r="G107" s="3">
        <v>2997</v>
      </c>
      <c r="H107" s="2" t="s">
        <v>191</v>
      </c>
      <c r="I107" s="2" t="s">
        <v>36</v>
      </c>
    </row>
    <row r="108" spans="1:9" ht="90">
      <c r="A108" s="2" t="str">
        <f>"20304"</f>
        <v>20304</v>
      </c>
      <c r="B108" s="2" t="str">
        <f>"20304"</f>
        <v>20304</v>
      </c>
      <c r="C108" s="2" t="s">
        <v>94</v>
      </c>
      <c r="D108" s="2" t="s">
        <v>503</v>
      </c>
      <c r="E108" s="2" t="s">
        <v>477</v>
      </c>
      <c r="F108" s="3">
        <v>2975</v>
      </c>
      <c r="G108" s="3">
        <v>0</v>
      </c>
      <c r="H108" s="2" t="s">
        <v>289</v>
      </c>
      <c r="I108" s="2" t="s">
        <v>36</v>
      </c>
    </row>
    <row r="109" spans="1:9" ht="56.25">
      <c r="A109" s="2" t="str">
        <f>"20304"</f>
        <v>20304</v>
      </c>
      <c r="B109" s="2" t="str">
        <f>"20304"</f>
        <v>20304</v>
      </c>
      <c r="C109" s="2" t="s">
        <v>94</v>
      </c>
      <c r="D109" s="2" t="s">
        <v>470</v>
      </c>
      <c r="E109" s="2" t="s">
        <v>471</v>
      </c>
      <c r="F109" s="3">
        <v>2915</v>
      </c>
      <c r="G109" s="3">
        <v>0</v>
      </c>
      <c r="H109" s="2" t="s">
        <v>462</v>
      </c>
      <c r="I109" s="2" t="s">
        <v>36</v>
      </c>
    </row>
    <row r="110" spans="1:9" ht="56.25">
      <c r="A110" s="2" t="str">
        <f>"50102"</f>
        <v>50102</v>
      </c>
      <c r="B110" s="2" t="str">
        <f>"50102"</f>
        <v>50102</v>
      </c>
      <c r="C110" s="2" t="s">
        <v>398</v>
      </c>
      <c r="D110" s="2" t="s">
        <v>402</v>
      </c>
      <c r="E110" s="2" t="s">
        <v>408</v>
      </c>
      <c r="F110" s="3">
        <v>2891</v>
      </c>
      <c r="G110" s="3">
        <v>2891</v>
      </c>
      <c r="H110" s="2" t="s">
        <v>336</v>
      </c>
      <c r="I110" s="2" t="s">
        <v>36</v>
      </c>
    </row>
    <row r="111" spans="1:9" ht="33.75">
      <c r="A111" s="2" t="str">
        <f>"20204"</f>
        <v>20204</v>
      </c>
      <c r="B111" s="2" t="str">
        <f>"20204"</f>
        <v>20204</v>
      </c>
      <c r="C111" s="2" t="s">
        <v>511</v>
      </c>
      <c r="D111" s="2" t="s">
        <v>41</v>
      </c>
      <c r="E111" s="2" t="s">
        <v>519</v>
      </c>
      <c r="F111" s="3">
        <v>2884</v>
      </c>
      <c r="G111" s="3">
        <v>1442</v>
      </c>
      <c r="H111" s="2" t="s">
        <v>419</v>
      </c>
      <c r="I111" s="2" t="s">
        <v>36</v>
      </c>
    </row>
    <row r="112" spans="1:9" ht="45">
      <c r="A112" s="2" t="str">
        <f>"50204"</f>
        <v>50204</v>
      </c>
      <c r="B112" s="2" t="str">
        <f>"50204"</f>
        <v>50204</v>
      </c>
      <c r="C112" s="2" t="s">
        <v>306</v>
      </c>
      <c r="D112" s="2" t="s">
        <v>232</v>
      </c>
      <c r="E112" s="2" t="s">
        <v>233</v>
      </c>
      <c r="F112" s="3">
        <v>2866</v>
      </c>
      <c r="G112" s="3">
        <v>0</v>
      </c>
      <c r="H112" s="2" t="s">
        <v>363</v>
      </c>
      <c r="I112" s="2" t="s">
        <v>36</v>
      </c>
    </row>
    <row r="113" spans="1:9" ht="56.25">
      <c r="A113" s="2" t="str">
        <f>"20204"</f>
        <v>20204</v>
      </c>
      <c r="B113" s="2" t="str">
        <f>"20204"</f>
        <v>20204</v>
      </c>
      <c r="C113" s="2" t="s">
        <v>511</v>
      </c>
      <c r="D113" s="2" t="s">
        <v>503</v>
      </c>
      <c r="E113" s="2" t="s">
        <v>90</v>
      </c>
      <c r="F113" s="3">
        <v>2798</v>
      </c>
      <c r="G113" s="3">
        <v>2798</v>
      </c>
      <c r="H113" s="2" t="s">
        <v>448</v>
      </c>
      <c r="I113" s="2" t="s">
        <v>36</v>
      </c>
    </row>
    <row r="114" spans="1:9" ht="78.75">
      <c r="A114" s="2" t="str">
        <f>"40101"</f>
        <v>40101</v>
      </c>
      <c r="B114" s="2" t="str">
        <f>"40101"</f>
        <v>40101</v>
      </c>
      <c r="C114" s="2" t="s">
        <v>145</v>
      </c>
      <c r="D114" s="2" t="s">
        <v>512</v>
      </c>
      <c r="E114" s="2" t="s">
        <v>10</v>
      </c>
      <c r="F114" s="3">
        <v>2788</v>
      </c>
      <c r="G114" s="3">
        <v>2788</v>
      </c>
      <c r="H114" s="2" t="s">
        <v>182</v>
      </c>
      <c r="I114" s="2" t="s">
        <v>36</v>
      </c>
    </row>
    <row r="115" spans="1:9" ht="56.25">
      <c r="A115" s="2" t="str">
        <f>"50204"</f>
        <v>50204</v>
      </c>
      <c r="B115" s="2" t="str">
        <f>"50204"</f>
        <v>50204</v>
      </c>
      <c r="C115" s="2" t="s">
        <v>306</v>
      </c>
      <c r="D115" s="2" t="s">
        <v>60</v>
      </c>
      <c r="E115" s="2" t="s">
        <v>119</v>
      </c>
      <c r="F115" s="3">
        <v>2780</v>
      </c>
      <c r="G115" s="3">
        <v>2780</v>
      </c>
      <c r="H115" s="2" t="s">
        <v>255</v>
      </c>
      <c r="I115" s="2" t="s">
        <v>36</v>
      </c>
    </row>
    <row r="116" spans="1:9" ht="67.5">
      <c r="A116" s="2" t="str">
        <f>"30204"</f>
        <v>30204</v>
      </c>
      <c r="B116" s="2" t="str">
        <f>"30204"</f>
        <v>30204</v>
      </c>
      <c r="C116" s="2" t="s">
        <v>16</v>
      </c>
      <c r="D116" s="2" t="s">
        <v>18</v>
      </c>
      <c r="E116" s="2" t="s">
        <v>23</v>
      </c>
      <c r="F116" s="3">
        <v>2764</v>
      </c>
      <c r="G116" s="3">
        <v>2764</v>
      </c>
      <c r="H116" s="2" t="s">
        <v>192</v>
      </c>
      <c r="I116" s="2" t="s">
        <v>36</v>
      </c>
    </row>
    <row r="117" spans="1:9" ht="90">
      <c r="A117" s="2" t="str">
        <f>"30204"</f>
        <v>30204</v>
      </c>
      <c r="B117" s="2" t="str">
        <f>"30204"</f>
        <v>30204</v>
      </c>
      <c r="C117" s="2" t="s">
        <v>16</v>
      </c>
      <c r="D117" s="2" t="s">
        <v>18</v>
      </c>
      <c r="E117" s="2" t="s">
        <v>21</v>
      </c>
      <c r="F117" s="3">
        <v>2756</v>
      </c>
      <c r="G117" s="3">
        <v>2756</v>
      </c>
      <c r="H117" s="2" t="s">
        <v>190</v>
      </c>
      <c r="I117" s="2" t="s">
        <v>36</v>
      </c>
    </row>
    <row r="118" spans="1:9" ht="45">
      <c r="A118" s="2" t="str">
        <f>"20204"</f>
        <v>20204</v>
      </c>
      <c r="B118" s="2" t="str">
        <f>"20204"</f>
        <v>20204</v>
      </c>
      <c r="C118" s="2" t="s">
        <v>511</v>
      </c>
      <c r="D118" s="2" t="s">
        <v>152</v>
      </c>
      <c r="E118" s="2" t="s">
        <v>527</v>
      </c>
      <c r="F118" s="3">
        <v>2704</v>
      </c>
      <c r="G118" s="3">
        <v>0</v>
      </c>
      <c r="H118" s="2" t="s">
        <v>427</v>
      </c>
      <c r="I118" s="2" t="s">
        <v>36</v>
      </c>
    </row>
    <row r="119" spans="1:9" ht="45">
      <c r="A119" s="2" t="str">
        <f>"40101"</f>
        <v>40101</v>
      </c>
      <c r="B119" s="2" t="str">
        <f>"40101"</f>
        <v>40101</v>
      </c>
      <c r="C119" s="2" t="s">
        <v>145</v>
      </c>
      <c r="D119" s="2" t="s">
        <v>503</v>
      </c>
      <c r="E119" s="2" t="s">
        <v>12</v>
      </c>
      <c r="F119" s="3">
        <v>2655</v>
      </c>
      <c r="G119" s="3">
        <v>274</v>
      </c>
      <c r="H119" s="2" t="s">
        <v>184</v>
      </c>
      <c r="I119" s="2" t="s">
        <v>36</v>
      </c>
    </row>
    <row r="120" spans="1:9" ht="56.25">
      <c r="A120" s="2" t="str">
        <f>"50103"</f>
        <v>50103</v>
      </c>
      <c r="B120" s="2" t="str">
        <f>"50103"</f>
        <v>50103</v>
      </c>
      <c r="C120" s="2" t="s">
        <v>43</v>
      </c>
      <c r="D120" s="2" t="s">
        <v>73</v>
      </c>
      <c r="E120" s="2" t="s">
        <v>46</v>
      </c>
      <c r="F120" s="3">
        <v>2620</v>
      </c>
      <c r="G120" s="3">
        <v>2620</v>
      </c>
      <c r="H120" s="2" t="s">
        <v>343</v>
      </c>
      <c r="I120" s="2" t="s">
        <v>36</v>
      </c>
    </row>
    <row r="121" spans="1:9" ht="90">
      <c r="A121" s="2" t="str">
        <f>"20304"</f>
        <v>20304</v>
      </c>
      <c r="B121" s="2" t="str">
        <f>"20304"</f>
        <v>20304</v>
      </c>
      <c r="C121" s="2" t="s">
        <v>94</v>
      </c>
      <c r="D121" s="2" t="s">
        <v>503</v>
      </c>
      <c r="E121" s="2" t="s">
        <v>481</v>
      </c>
      <c r="F121" s="3">
        <v>2600</v>
      </c>
      <c r="G121" s="3">
        <v>0</v>
      </c>
      <c r="H121" s="2" t="s">
        <v>154</v>
      </c>
      <c r="I121" s="2" t="s">
        <v>36</v>
      </c>
    </row>
    <row r="122" spans="1:9" ht="67.5">
      <c r="A122" s="2" t="str">
        <f>"20304"</f>
        <v>20304</v>
      </c>
      <c r="B122" s="2" t="str">
        <f>"20304"</f>
        <v>20304</v>
      </c>
      <c r="C122" s="2" t="s">
        <v>94</v>
      </c>
      <c r="D122" s="2" t="s">
        <v>503</v>
      </c>
      <c r="E122" s="2" t="s">
        <v>483</v>
      </c>
      <c r="F122" s="3">
        <v>2500</v>
      </c>
      <c r="G122" s="3">
        <v>0</v>
      </c>
      <c r="H122" s="2" t="s">
        <v>156</v>
      </c>
      <c r="I122" s="2" t="s">
        <v>36</v>
      </c>
    </row>
    <row r="123" spans="1:9" ht="112.5">
      <c r="A123" s="2" t="str">
        <f>"20204"</f>
        <v>20204</v>
      </c>
      <c r="B123" s="2" t="str">
        <f>"20204"</f>
        <v>20204</v>
      </c>
      <c r="C123" s="2" t="s">
        <v>511</v>
      </c>
      <c r="D123" s="2" t="s">
        <v>503</v>
      </c>
      <c r="E123" s="2" t="s">
        <v>84</v>
      </c>
      <c r="F123" s="3">
        <v>2486</v>
      </c>
      <c r="G123" s="3">
        <v>2486</v>
      </c>
      <c r="H123" s="2" t="s">
        <v>442</v>
      </c>
      <c r="I123" s="2" t="s">
        <v>36</v>
      </c>
    </row>
    <row r="124" spans="1:9" ht="33.75">
      <c r="A124" s="2" t="str">
        <f>"20304"</f>
        <v>20304</v>
      </c>
      <c r="B124" s="2" t="str">
        <f>"20304"</f>
        <v>20304</v>
      </c>
      <c r="C124" s="2" t="s">
        <v>94</v>
      </c>
      <c r="D124" s="2" t="s">
        <v>496</v>
      </c>
      <c r="E124" s="2" t="s">
        <v>498</v>
      </c>
      <c r="F124" s="3">
        <v>2462</v>
      </c>
      <c r="G124" s="3">
        <v>2462</v>
      </c>
      <c r="H124" s="2" t="s">
        <v>169</v>
      </c>
      <c r="I124" s="2" t="s">
        <v>36</v>
      </c>
    </row>
    <row r="125" spans="1:9" ht="90">
      <c r="A125" s="2" t="str">
        <f>"20204"</f>
        <v>20204</v>
      </c>
      <c r="B125" s="2" t="str">
        <f>"20204"</f>
        <v>20204</v>
      </c>
      <c r="C125" s="2" t="s">
        <v>511</v>
      </c>
      <c r="D125" s="2" t="s">
        <v>503</v>
      </c>
      <c r="E125" s="2" t="s">
        <v>88</v>
      </c>
      <c r="F125" s="3">
        <v>2455</v>
      </c>
      <c r="G125" s="3">
        <v>2455</v>
      </c>
      <c r="H125" s="2" t="s">
        <v>446</v>
      </c>
      <c r="I125" s="2" t="s">
        <v>36</v>
      </c>
    </row>
    <row r="126" spans="1:9" ht="67.5">
      <c r="A126" s="2" t="str">
        <f>"20204"</f>
        <v>20204</v>
      </c>
      <c r="B126" s="2" t="str">
        <f>"20204"</f>
        <v>20204</v>
      </c>
      <c r="C126" s="2" t="s">
        <v>511</v>
      </c>
      <c r="D126" s="2" t="s">
        <v>41</v>
      </c>
      <c r="E126" s="2" t="s">
        <v>521</v>
      </c>
      <c r="F126" s="3">
        <v>2447</v>
      </c>
      <c r="G126" s="3">
        <v>2447</v>
      </c>
      <c r="H126" s="2" t="s">
        <v>421</v>
      </c>
      <c r="I126" s="2" t="s">
        <v>36</v>
      </c>
    </row>
    <row r="127" spans="1:9" ht="78.75">
      <c r="A127" s="2" t="str">
        <f>"50204"</f>
        <v>50204</v>
      </c>
      <c r="B127" s="2" t="str">
        <f>"50204"</f>
        <v>50204</v>
      </c>
      <c r="C127" s="2" t="s">
        <v>306</v>
      </c>
      <c r="D127" s="2" t="s">
        <v>58</v>
      </c>
      <c r="E127" s="2" t="s">
        <v>59</v>
      </c>
      <c r="F127" s="3">
        <v>2387</v>
      </c>
      <c r="G127" s="3">
        <v>2387</v>
      </c>
      <c r="H127" s="2" t="s">
        <v>353</v>
      </c>
      <c r="I127" s="2" t="s">
        <v>36</v>
      </c>
    </row>
    <row r="128" spans="1:9" ht="67.5">
      <c r="A128" s="2" t="str">
        <f>"50103"</f>
        <v>50103</v>
      </c>
      <c r="B128" s="2" t="str">
        <f>"50103"</f>
        <v>50103</v>
      </c>
      <c r="C128" s="2" t="s">
        <v>43</v>
      </c>
      <c r="D128" s="2" t="s">
        <v>73</v>
      </c>
      <c r="E128" s="2" t="s">
        <v>45</v>
      </c>
      <c r="F128" s="3">
        <v>2379</v>
      </c>
      <c r="G128" s="3">
        <v>2379</v>
      </c>
      <c r="H128" s="2" t="s">
        <v>342</v>
      </c>
      <c r="I128" s="2" t="s">
        <v>36</v>
      </c>
    </row>
    <row r="129" spans="1:9" ht="90">
      <c r="A129" s="2" t="str">
        <f>"40101"</f>
        <v>40101</v>
      </c>
      <c r="B129" s="2" t="str">
        <f>"40101"</f>
        <v>40101</v>
      </c>
      <c r="C129" s="2" t="s">
        <v>145</v>
      </c>
      <c r="D129" s="2" t="s">
        <v>470</v>
      </c>
      <c r="E129" s="2" t="s">
        <v>6</v>
      </c>
      <c r="F129" s="3">
        <v>2350</v>
      </c>
      <c r="G129" s="3">
        <v>0</v>
      </c>
      <c r="H129" s="2" t="s">
        <v>178</v>
      </c>
      <c r="I129" s="2" t="s">
        <v>36</v>
      </c>
    </row>
    <row r="130" spans="1:9" ht="101.25">
      <c r="A130" s="2" t="str">
        <f>"20204"</f>
        <v>20204</v>
      </c>
      <c r="B130" s="2" t="str">
        <f>"20204"</f>
        <v>20204</v>
      </c>
      <c r="C130" s="2" t="s">
        <v>511</v>
      </c>
      <c r="D130" s="2" t="s">
        <v>503</v>
      </c>
      <c r="E130" s="2" t="s">
        <v>377</v>
      </c>
      <c r="F130" s="3">
        <v>2317</v>
      </c>
      <c r="G130" s="3">
        <v>2317</v>
      </c>
      <c r="H130" s="2" t="s">
        <v>432</v>
      </c>
      <c r="I130" s="2" t="s">
        <v>36</v>
      </c>
    </row>
    <row r="131" spans="1:9" ht="45">
      <c r="A131" s="2" t="str">
        <f>"50204"</f>
        <v>50204</v>
      </c>
      <c r="B131" s="2" t="str">
        <f>"50204"</f>
        <v>50204</v>
      </c>
      <c r="C131" s="2" t="s">
        <v>306</v>
      </c>
      <c r="D131" s="2" t="s">
        <v>60</v>
      </c>
      <c r="E131" s="2" t="s">
        <v>62</v>
      </c>
      <c r="F131" s="3">
        <v>2308</v>
      </c>
      <c r="G131" s="3">
        <v>2308</v>
      </c>
      <c r="H131" s="2" t="s">
        <v>355</v>
      </c>
      <c r="I131" s="2" t="s">
        <v>36</v>
      </c>
    </row>
    <row r="132" spans="1:9" ht="45">
      <c r="A132" s="2" t="str">
        <f>"40102"</f>
        <v>40102</v>
      </c>
      <c r="B132" s="2" t="str">
        <f>"40102"</f>
        <v>40102</v>
      </c>
      <c r="C132" s="2" t="s">
        <v>148</v>
      </c>
      <c r="D132" s="2" t="s">
        <v>152</v>
      </c>
      <c r="E132" s="2" t="s">
        <v>15</v>
      </c>
      <c r="F132" s="3">
        <v>2300</v>
      </c>
      <c r="G132" s="3">
        <v>0</v>
      </c>
      <c r="H132" s="2" t="s">
        <v>186</v>
      </c>
      <c r="I132" s="2" t="s">
        <v>36</v>
      </c>
    </row>
    <row r="133" spans="1:9" ht="45">
      <c r="A133" s="2" t="str">
        <f>"50103"</f>
        <v>50103</v>
      </c>
      <c r="B133" s="2" t="str">
        <f>"50103"</f>
        <v>50103</v>
      </c>
      <c r="C133" s="2" t="s">
        <v>43</v>
      </c>
      <c r="D133" s="2" t="s">
        <v>53</v>
      </c>
      <c r="E133" s="2" t="s">
        <v>54</v>
      </c>
      <c r="F133" s="3">
        <v>2250</v>
      </c>
      <c r="G133" s="3">
        <v>2250</v>
      </c>
      <c r="H133" s="2" t="s">
        <v>349</v>
      </c>
      <c r="I133" s="2" t="s">
        <v>36</v>
      </c>
    </row>
    <row r="134" spans="1:9" ht="90">
      <c r="A134" s="2" t="str">
        <f>"50103"</f>
        <v>50103</v>
      </c>
      <c r="B134" s="2" t="str">
        <f>"50103"</f>
        <v>50103</v>
      </c>
      <c r="C134" s="2" t="s">
        <v>43</v>
      </c>
      <c r="D134" s="2" t="s">
        <v>509</v>
      </c>
      <c r="E134" s="2" t="s">
        <v>56</v>
      </c>
      <c r="F134" s="3">
        <v>2136</v>
      </c>
      <c r="G134" s="3">
        <v>0</v>
      </c>
      <c r="H134" s="2" t="s">
        <v>351</v>
      </c>
      <c r="I134" s="2" t="s">
        <v>36</v>
      </c>
    </row>
    <row r="135" spans="1:9" ht="67.5">
      <c r="A135" s="2" t="str">
        <f>"30204"</f>
        <v>30204</v>
      </c>
      <c r="B135" s="2" t="str">
        <f>"30204"</f>
        <v>30204</v>
      </c>
      <c r="C135" s="2" t="s">
        <v>16</v>
      </c>
      <c r="D135" s="2" t="s">
        <v>18</v>
      </c>
      <c r="E135" s="2" t="s">
        <v>20</v>
      </c>
      <c r="F135" s="3">
        <v>2119</v>
      </c>
      <c r="G135" s="3">
        <v>2119</v>
      </c>
      <c r="H135" s="2" t="s">
        <v>189</v>
      </c>
      <c r="I135" s="2" t="s">
        <v>36</v>
      </c>
    </row>
    <row r="136" spans="1:9" ht="45">
      <c r="A136" s="2" t="str">
        <f>"20204"</f>
        <v>20204</v>
      </c>
      <c r="B136" s="2" t="str">
        <f>"20204"</f>
        <v>20204</v>
      </c>
      <c r="C136" s="2" t="s">
        <v>511</v>
      </c>
      <c r="D136" s="2" t="s">
        <v>41</v>
      </c>
      <c r="E136" s="2" t="s">
        <v>520</v>
      </c>
      <c r="F136" s="3">
        <v>2001</v>
      </c>
      <c r="G136" s="3">
        <v>286</v>
      </c>
      <c r="H136" s="2" t="s">
        <v>420</v>
      </c>
      <c r="I136" s="2" t="s">
        <v>36</v>
      </c>
    </row>
    <row r="137" spans="1:9" ht="56.25">
      <c r="A137" s="2" t="str">
        <f>"20204"</f>
        <v>20204</v>
      </c>
      <c r="B137" s="2" t="str">
        <f>"20204"</f>
        <v>20204</v>
      </c>
      <c r="C137" s="2" t="s">
        <v>511</v>
      </c>
      <c r="D137" s="2" t="s">
        <v>503</v>
      </c>
      <c r="E137" s="2" t="s">
        <v>86</v>
      </c>
      <c r="F137" s="3">
        <v>2000</v>
      </c>
      <c r="G137" s="3">
        <v>650</v>
      </c>
      <c r="H137" s="2" t="s">
        <v>444</v>
      </c>
      <c r="I137" s="2" t="s">
        <v>36</v>
      </c>
    </row>
    <row r="138" spans="1:9" ht="67.5">
      <c r="A138" s="2" t="str">
        <f>"50102"</f>
        <v>50102</v>
      </c>
      <c r="B138" s="2" t="str">
        <f>"50102"</f>
        <v>50102</v>
      </c>
      <c r="C138" s="2" t="s">
        <v>398</v>
      </c>
      <c r="D138" s="2" t="s">
        <v>402</v>
      </c>
      <c r="E138" s="2" t="s">
        <v>404</v>
      </c>
      <c r="F138" s="3">
        <v>2000</v>
      </c>
      <c r="G138" s="3">
        <v>2000</v>
      </c>
      <c r="H138" s="2" t="s">
        <v>332</v>
      </c>
      <c r="I138" s="2" t="s">
        <v>36</v>
      </c>
    </row>
    <row r="139" spans="1:9" ht="101.25">
      <c r="A139" s="2" t="str">
        <f>"20304"</f>
        <v>20304</v>
      </c>
      <c r="B139" s="2" t="str">
        <f>"20304"</f>
        <v>20304</v>
      </c>
      <c r="C139" s="2" t="s">
        <v>94</v>
      </c>
      <c r="D139" s="2" t="s">
        <v>509</v>
      </c>
      <c r="E139" s="2" t="s">
        <v>491</v>
      </c>
      <c r="F139" s="3">
        <v>1995</v>
      </c>
      <c r="G139" s="3">
        <v>1995</v>
      </c>
      <c r="H139" s="2" t="s">
        <v>164</v>
      </c>
      <c r="I139" s="2" t="s">
        <v>36</v>
      </c>
    </row>
    <row r="140" spans="1:9" ht="67.5">
      <c r="A140" s="2" t="str">
        <f>"30204"</f>
        <v>30204</v>
      </c>
      <c r="B140" s="2" t="str">
        <f>"30204"</f>
        <v>30204</v>
      </c>
      <c r="C140" s="2" t="s">
        <v>16</v>
      </c>
      <c r="D140" s="2" t="s">
        <v>18</v>
      </c>
      <c r="E140" s="2" t="s">
        <v>24</v>
      </c>
      <c r="F140" s="3">
        <v>1980</v>
      </c>
      <c r="G140" s="3">
        <v>1980</v>
      </c>
      <c r="H140" s="2" t="s">
        <v>193</v>
      </c>
      <c r="I140" s="2" t="s">
        <v>36</v>
      </c>
    </row>
    <row r="141" spans="1:9" ht="22.5">
      <c r="A141" s="2" t="str">
        <f>"60104"</f>
        <v>60104</v>
      </c>
      <c r="B141" s="2" t="str">
        <f>"60104"</f>
        <v>60104</v>
      </c>
      <c r="C141" s="2" t="s">
        <v>223</v>
      </c>
      <c r="D141" s="2" t="s">
        <v>143</v>
      </c>
      <c r="E141" s="2" t="s">
        <v>222</v>
      </c>
      <c r="F141" s="3">
        <v>1967</v>
      </c>
      <c r="G141" s="3">
        <v>1967</v>
      </c>
      <c r="H141" s="2" t="s">
        <v>278</v>
      </c>
      <c r="I141" s="2" t="s">
        <v>36</v>
      </c>
    </row>
    <row r="142" spans="1:9" ht="67.5">
      <c r="A142" s="2" t="str">
        <f>"50204"</f>
        <v>50204</v>
      </c>
      <c r="B142" s="2" t="str">
        <f>"50204"</f>
        <v>50204</v>
      </c>
      <c r="C142" s="2" t="s">
        <v>306</v>
      </c>
      <c r="D142" s="2" t="s">
        <v>66</v>
      </c>
      <c r="E142" s="2" t="s">
        <v>68</v>
      </c>
      <c r="F142" s="3">
        <v>1814</v>
      </c>
      <c r="G142" s="3">
        <v>1814</v>
      </c>
      <c r="H142" s="2" t="s">
        <v>359</v>
      </c>
      <c r="I142" s="2" t="s">
        <v>36</v>
      </c>
    </row>
    <row r="143" spans="1:9" ht="78.75">
      <c r="A143" s="2" t="str">
        <f>"20204"</f>
        <v>20204</v>
      </c>
      <c r="B143" s="2" t="str">
        <f>"20204"</f>
        <v>20204</v>
      </c>
      <c r="C143" s="2" t="s">
        <v>511</v>
      </c>
      <c r="D143" s="2" t="s">
        <v>503</v>
      </c>
      <c r="E143" s="2" t="s">
        <v>378</v>
      </c>
      <c r="F143" s="3">
        <v>1800</v>
      </c>
      <c r="G143" s="3">
        <v>1800</v>
      </c>
      <c r="H143" s="2" t="s">
        <v>433</v>
      </c>
      <c r="I143" s="2" t="s">
        <v>36</v>
      </c>
    </row>
    <row r="144" spans="1:9" ht="78.75">
      <c r="A144" s="2" t="str">
        <f>"20204"</f>
        <v>20204</v>
      </c>
      <c r="B144" s="2" t="str">
        <f>"20204"</f>
        <v>20204</v>
      </c>
      <c r="C144" s="2" t="s">
        <v>511</v>
      </c>
      <c r="D144" s="2" t="s">
        <v>503</v>
      </c>
      <c r="E144" s="2" t="s">
        <v>81</v>
      </c>
      <c r="F144" s="3">
        <v>1800</v>
      </c>
      <c r="G144" s="3">
        <v>1800</v>
      </c>
      <c r="H144" s="2" t="s">
        <v>439</v>
      </c>
      <c r="I144" s="2" t="s">
        <v>36</v>
      </c>
    </row>
    <row r="145" spans="1:9" ht="45">
      <c r="A145" s="2" t="str">
        <f>"50204"</f>
        <v>50204</v>
      </c>
      <c r="B145" s="2" t="str">
        <f>"50204"</f>
        <v>50204</v>
      </c>
      <c r="C145" s="2" t="s">
        <v>306</v>
      </c>
      <c r="D145" s="2" t="s">
        <v>298</v>
      </c>
      <c r="E145" s="2" t="s">
        <v>299</v>
      </c>
      <c r="F145" s="3">
        <v>1741</v>
      </c>
      <c r="G145" s="3">
        <v>0</v>
      </c>
      <c r="H145" s="2" t="s">
        <v>371</v>
      </c>
      <c r="I145" s="2" t="s">
        <v>36</v>
      </c>
    </row>
    <row r="146" spans="1:9" ht="101.25">
      <c r="A146" s="2" t="str">
        <f>"50103"</f>
        <v>50103</v>
      </c>
      <c r="B146" s="2" t="str">
        <f>"50103"</f>
        <v>50103</v>
      </c>
      <c r="C146" s="2" t="s">
        <v>43</v>
      </c>
      <c r="D146" s="2" t="s">
        <v>48</v>
      </c>
      <c r="E146" s="2" t="s">
        <v>50</v>
      </c>
      <c r="F146" s="3">
        <v>1736</v>
      </c>
      <c r="G146" s="3">
        <v>1736</v>
      </c>
      <c r="H146" s="2" t="s">
        <v>346</v>
      </c>
      <c r="I146" s="2" t="s">
        <v>36</v>
      </c>
    </row>
    <row r="147" spans="1:9" ht="45">
      <c r="A147" s="2" t="str">
        <f>"60101"</f>
        <v>60101</v>
      </c>
      <c r="B147" s="2" t="str">
        <f>"60101"</f>
        <v>60101</v>
      </c>
      <c r="C147" s="2" t="s">
        <v>133</v>
      </c>
      <c r="D147" s="2" t="s">
        <v>399</v>
      </c>
      <c r="E147" s="2" t="s">
        <v>399</v>
      </c>
      <c r="F147" s="3">
        <v>1724</v>
      </c>
      <c r="G147" s="3">
        <v>1724</v>
      </c>
      <c r="H147" s="2" t="s">
        <v>262</v>
      </c>
      <c r="I147" s="2" t="s">
        <v>36</v>
      </c>
    </row>
    <row r="148" spans="1:9" ht="101.25">
      <c r="A148" s="2" t="str">
        <f>"40101"</f>
        <v>40101</v>
      </c>
      <c r="B148" s="2" t="str">
        <f>"40101"</f>
        <v>40101</v>
      </c>
      <c r="C148" s="2" t="s">
        <v>145</v>
      </c>
      <c r="D148" s="2" t="s">
        <v>503</v>
      </c>
      <c r="E148" s="2" t="s">
        <v>147</v>
      </c>
      <c r="F148" s="3">
        <v>1723</v>
      </c>
      <c r="G148" s="3">
        <v>0</v>
      </c>
      <c r="H148" s="2" t="s">
        <v>196</v>
      </c>
      <c r="I148" s="2" t="s">
        <v>36</v>
      </c>
    </row>
    <row r="149" spans="1:9" ht="67.5">
      <c r="A149" s="2" t="str">
        <f>"20204"</f>
        <v>20204</v>
      </c>
      <c r="B149" s="2" t="str">
        <f>"20204"</f>
        <v>20204</v>
      </c>
      <c r="C149" s="2" t="s">
        <v>511</v>
      </c>
      <c r="D149" s="2" t="s">
        <v>512</v>
      </c>
      <c r="E149" s="2" t="s">
        <v>513</v>
      </c>
      <c r="F149" s="3">
        <v>1656</v>
      </c>
      <c r="G149" s="3">
        <v>1656</v>
      </c>
      <c r="H149" s="2" t="s">
        <v>111</v>
      </c>
      <c r="I149" s="2" t="s">
        <v>36</v>
      </c>
    </row>
    <row r="150" spans="1:9" ht="67.5">
      <c r="A150" s="2" t="str">
        <f>"50204"</f>
        <v>50204</v>
      </c>
      <c r="B150" s="2" t="str">
        <f>"50204"</f>
        <v>50204</v>
      </c>
      <c r="C150" s="2" t="s">
        <v>306</v>
      </c>
      <c r="D150" s="2" t="s">
        <v>293</v>
      </c>
      <c r="E150" s="2" t="s">
        <v>297</v>
      </c>
      <c r="F150" s="3">
        <v>1592</v>
      </c>
      <c r="G150" s="3">
        <v>0</v>
      </c>
      <c r="H150" s="2" t="s">
        <v>370</v>
      </c>
      <c r="I150" s="2" t="s">
        <v>36</v>
      </c>
    </row>
    <row r="151" spans="1:9" ht="56.25">
      <c r="A151" s="2" t="str">
        <f>"20304"</f>
        <v>20304</v>
      </c>
      <c r="B151" s="2" t="str">
        <f>"20304"</f>
        <v>20304</v>
      </c>
      <c r="C151" s="2" t="s">
        <v>94</v>
      </c>
      <c r="D151" s="2" t="s">
        <v>492</v>
      </c>
      <c r="E151" s="2" t="s">
        <v>494</v>
      </c>
      <c r="F151" s="3">
        <v>1558</v>
      </c>
      <c r="G151" s="3">
        <v>1558</v>
      </c>
      <c r="H151" s="2" t="s">
        <v>166</v>
      </c>
      <c r="I151" s="2" t="s">
        <v>36</v>
      </c>
    </row>
    <row r="152" spans="1:9" ht="56.25">
      <c r="A152" s="2" t="str">
        <f>"20204"</f>
        <v>20204</v>
      </c>
      <c r="B152" s="2" t="str">
        <f>"20204"</f>
        <v>20204</v>
      </c>
      <c r="C152" s="2" t="s">
        <v>511</v>
      </c>
      <c r="D152" s="2" t="s">
        <v>503</v>
      </c>
      <c r="E152" s="2" t="s">
        <v>528</v>
      </c>
      <c r="F152" s="3">
        <v>1535</v>
      </c>
      <c r="G152" s="3">
        <v>1535</v>
      </c>
      <c r="H152" s="2" t="s">
        <v>428</v>
      </c>
      <c r="I152" s="2" t="s">
        <v>36</v>
      </c>
    </row>
    <row r="153" spans="1:9" ht="56.25">
      <c r="A153" s="2" t="str">
        <f>"20204"</f>
        <v>20204</v>
      </c>
      <c r="B153" s="2" t="str">
        <f>"20204"</f>
        <v>20204</v>
      </c>
      <c r="C153" s="2" t="s">
        <v>511</v>
      </c>
      <c r="D153" s="2" t="s">
        <v>503</v>
      </c>
      <c r="E153" s="2" t="s">
        <v>82</v>
      </c>
      <c r="F153" s="3">
        <v>1500</v>
      </c>
      <c r="G153" s="3">
        <v>1500</v>
      </c>
      <c r="H153" s="2" t="s">
        <v>440</v>
      </c>
      <c r="I153" s="2" t="s">
        <v>36</v>
      </c>
    </row>
    <row r="154" spans="1:9" ht="90">
      <c r="A154" s="2" t="str">
        <f>"20304"</f>
        <v>20304</v>
      </c>
      <c r="B154" s="2" t="str">
        <f>"20304"</f>
        <v>20304</v>
      </c>
      <c r="C154" s="2" t="s">
        <v>94</v>
      </c>
      <c r="D154" s="2" t="s">
        <v>75</v>
      </c>
      <c r="E154" s="2" t="s">
        <v>76</v>
      </c>
      <c r="F154" s="3">
        <v>1486</v>
      </c>
      <c r="G154" s="3">
        <v>1486</v>
      </c>
      <c r="H154" s="2" t="s">
        <v>460</v>
      </c>
      <c r="I154" s="2" t="s">
        <v>36</v>
      </c>
    </row>
    <row r="155" spans="1:9" ht="90">
      <c r="A155" s="2" t="str">
        <f>"20204"</f>
        <v>20204</v>
      </c>
      <c r="B155" s="2" t="str">
        <f>"20204"</f>
        <v>20204</v>
      </c>
      <c r="C155" s="2" t="s">
        <v>511</v>
      </c>
      <c r="D155" s="2" t="s">
        <v>503</v>
      </c>
      <c r="E155" s="2" t="s">
        <v>379</v>
      </c>
      <c r="F155" s="3">
        <v>1441</v>
      </c>
      <c r="G155" s="3">
        <v>1441</v>
      </c>
      <c r="H155" s="2" t="s">
        <v>434</v>
      </c>
      <c r="I155" s="2" t="s">
        <v>36</v>
      </c>
    </row>
    <row r="156" spans="1:9" ht="90">
      <c r="A156" s="2" t="str">
        <f>"50204"</f>
        <v>50204</v>
      </c>
      <c r="B156" s="2" t="str">
        <f>"50204"</f>
        <v>50204</v>
      </c>
      <c r="C156" s="2" t="s">
        <v>306</v>
      </c>
      <c r="D156" s="2" t="s">
        <v>69</v>
      </c>
      <c r="E156" s="2" t="s">
        <v>70</v>
      </c>
      <c r="F156" s="3">
        <v>1388</v>
      </c>
      <c r="G156" s="3">
        <v>1388</v>
      </c>
      <c r="H156" s="2" t="s">
        <v>360</v>
      </c>
      <c r="I156" s="2" t="s">
        <v>36</v>
      </c>
    </row>
    <row r="157" spans="1:9" ht="88.5" customHeight="1">
      <c r="A157" s="2" t="str">
        <f>"50102"</f>
        <v>50102</v>
      </c>
      <c r="B157" s="2" t="str">
        <f>"50102"</f>
        <v>50102</v>
      </c>
      <c r="C157" s="2" t="s">
        <v>398</v>
      </c>
      <c r="D157" s="2" t="s">
        <v>402</v>
      </c>
      <c r="E157" s="2" t="s">
        <v>407</v>
      </c>
      <c r="F157" s="3">
        <v>1372</v>
      </c>
      <c r="G157" s="3">
        <v>1372</v>
      </c>
      <c r="H157" s="2" t="s">
        <v>335</v>
      </c>
      <c r="I157" s="2" t="s">
        <v>36</v>
      </c>
    </row>
    <row r="158" spans="1:9" ht="90">
      <c r="A158" s="2" t="str">
        <f>"20304"</f>
        <v>20304</v>
      </c>
      <c r="B158" s="2" t="str">
        <f>"20304"</f>
        <v>20304</v>
      </c>
      <c r="C158" s="2" t="s">
        <v>94</v>
      </c>
      <c r="D158" s="2" t="s">
        <v>503</v>
      </c>
      <c r="E158" s="2" t="s">
        <v>478</v>
      </c>
      <c r="F158" s="3">
        <v>1366</v>
      </c>
      <c r="G158" s="3">
        <v>0</v>
      </c>
      <c r="H158" s="2" t="s">
        <v>290</v>
      </c>
      <c r="I158" s="2" t="s">
        <v>36</v>
      </c>
    </row>
    <row r="159" spans="1:9" ht="56.25">
      <c r="A159" s="2" t="str">
        <f>"30205"</f>
        <v>30205</v>
      </c>
      <c r="B159" s="2" t="str">
        <f>"30205"</f>
        <v>30205</v>
      </c>
      <c r="C159" s="2" t="s">
        <v>25</v>
      </c>
      <c r="D159" s="2" t="s">
        <v>41</v>
      </c>
      <c r="E159" s="2" t="s">
        <v>506</v>
      </c>
      <c r="F159" s="3">
        <v>1348</v>
      </c>
      <c r="G159" s="3">
        <v>1348</v>
      </c>
      <c r="H159" s="2" t="s">
        <v>107</v>
      </c>
      <c r="I159" s="2" t="s">
        <v>36</v>
      </c>
    </row>
    <row r="160" spans="1:9" ht="101.25">
      <c r="A160" s="2" t="str">
        <f>"20204"</f>
        <v>20204</v>
      </c>
      <c r="B160" s="2" t="str">
        <f>"20204"</f>
        <v>20204</v>
      </c>
      <c r="C160" s="2" t="s">
        <v>511</v>
      </c>
      <c r="D160" s="2" t="s">
        <v>503</v>
      </c>
      <c r="E160" s="2" t="s">
        <v>529</v>
      </c>
      <c r="F160" s="3">
        <v>1300</v>
      </c>
      <c r="G160" s="3">
        <v>1300</v>
      </c>
      <c r="H160" s="2" t="s">
        <v>429</v>
      </c>
      <c r="I160" s="2" t="s">
        <v>36</v>
      </c>
    </row>
    <row r="161" spans="1:9" ht="33.75">
      <c r="A161" s="2" t="str">
        <f>"30204"</f>
        <v>30204</v>
      </c>
      <c r="B161" s="2" t="str">
        <f>"30204"</f>
        <v>30204</v>
      </c>
      <c r="C161" s="2" t="s">
        <v>16</v>
      </c>
      <c r="D161" s="2" t="s">
        <v>152</v>
      </c>
      <c r="E161" s="2" t="s">
        <v>324</v>
      </c>
      <c r="F161" s="3">
        <v>1291</v>
      </c>
      <c r="G161" s="3">
        <v>0</v>
      </c>
      <c r="H161" s="2" t="s">
        <v>104</v>
      </c>
      <c r="I161" s="2" t="s">
        <v>36</v>
      </c>
    </row>
    <row r="162" spans="1:9" ht="78.75">
      <c r="A162" s="2" t="str">
        <f>"30205"</f>
        <v>30205</v>
      </c>
      <c r="B162" s="2" t="str">
        <f>"30205"</f>
        <v>30205</v>
      </c>
      <c r="C162" s="2" t="s">
        <v>25</v>
      </c>
      <c r="D162" s="2" t="s">
        <v>503</v>
      </c>
      <c r="E162" s="2" t="s">
        <v>507</v>
      </c>
      <c r="F162" s="3">
        <v>1191</v>
      </c>
      <c r="G162" s="3">
        <v>1191</v>
      </c>
      <c r="H162" s="2" t="s">
        <v>108</v>
      </c>
      <c r="I162" s="2" t="s">
        <v>36</v>
      </c>
    </row>
    <row r="163" spans="1:9" ht="33.75">
      <c r="A163" s="2" t="str">
        <f>"50103"</f>
        <v>50103</v>
      </c>
      <c r="B163" s="2" t="str">
        <f>"50103"</f>
        <v>50103</v>
      </c>
      <c r="C163" s="2" t="s">
        <v>43</v>
      </c>
      <c r="D163" s="2" t="s">
        <v>48</v>
      </c>
      <c r="E163" s="2" t="s">
        <v>52</v>
      </c>
      <c r="F163" s="3">
        <v>1184</v>
      </c>
      <c r="G163" s="3">
        <v>0</v>
      </c>
      <c r="H163" s="2" t="s">
        <v>348</v>
      </c>
      <c r="I163" s="2" t="s">
        <v>36</v>
      </c>
    </row>
    <row r="164" spans="1:9" ht="112.5">
      <c r="A164" s="2" t="str">
        <f>"40101"</f>
        <v>40101</v>
      </c>
      <c r="B164" s="2" t="str">
        <f>"40101"</f>
        <v>40101</v>
      </c>
      <c r="C164" s="2" t="s">
        <v>145</v>
      </c>
      <c r="D164" s="2" t="s">
        <v>470</v>
      </c>
      <c r="E164" s="2" t="s">
        <v>146</v>
      </c>
      <c r="F164" s="3">
        <v>1183</v>
      </c>
      <c r="G164" s="3">
        <v>1183</v>
      </c>
      <c r="H164" s="2" t="s">
        <v>195</v>
      </c>
      <c r="I164" s="2" t="s">
        <v>36</v>
      </c>
    </row>
    <row r="165" spans="1:9" ht="45">
      <c r="A165" s="2" t="str">
        <f>"50204"</f>
        <v>50204</v>
      </c>
      <c r="B165" s="2" t="str">
        <f>"50204"</f>
        <v>50204</v>
      </c>
      <c r="C165" s="2" t="s">
        <v>306</v>
      </c>
      <c r="D165" s="2" t="s">
        <v>65</v>
      </c>
      <c r="E165" s="2" t="s">
        <v>65</v>
      </c>
      <c r="F165" s="3">
        <v>1178</v>
      </c>
      <c r="G165" s="3">
        <v>689</v>
      </c>
      <c r="H165" s="2" t="s">
        <v>357</v>
      </c>
      <c r="I165" s="2" t="s">
        <v>36</v>
      </c>
    </row>
    <row r="166" spans="1:9" ht="45">
      <c r="A166" s="2" t="str">
        <f>"50204"</f>
        <v>50204</v>
      </c>
      <c r="B166" s="2" t="str">
        <f>"50204"</f>
        <v>50204</v>
      </c>
      <c r="C166" s="2" t="s">
        <v>306</v>
      </c>
      <c r="D166" s="2" t="s">
        <v>232</v>
      </c>
      <c r="E166" s="2" t="s">
        <v>313</v>
      </c>
      <c r="F166" s="3">
        <v>1166</v>
      </c>
      <c r="G166" s="3">
        <v>0</v>
      </c>
      <c r="H166" s="2" t="s">
        <v>242</v>
      </c>
      <c r="I166" s="2" t="s">
        <v>36</v>
      </c>
    </row>
    <row r="167" spans="1:9" ht="67.5">
      <c r="A167" s="2" t="str">
        <f>"20204"</f>
        <v>20204</v>
      </c>
      <c r="B167" s="2" t="str">
        <f>"20204"</f>
        <v>20204</v>
      </c>
      <c r="C167" s="2" t="s">
        <v>511</v>
      </c>
      <c r="D167" s="2" t="s">
        <v>503</v>
      </c>
      <c r="E167" s="2" t="s">
        <v>78</v>
      </c>
      <c r="F167" s="3">
        <v>1150</v>
      </c>
      <c r="G167" s="3">
        <v>1150</v>
      </c>
      <c r="H167" s="2" t="s">
        <v>436</v>
      </c>
      <c r="I167" s="2" t="s">
        <v>36</v>
      </c>
    </row>
    <row r="168" spans="1:9" ht="78.75">
      <c r="A168" s="2" t="str">
        <f>"20304"</f>
        <v>20304</v>
      </c>
      <c r="B168" s="2" t="str">
        <f>"20304"</f>
        <v>20304</v>
      </c>
      <c r="C168" s="2" t="s">
        <v>94</v>
      </c>
      <c r="D168" s="2" t="s">
        <v>509</v>
      </c>
      <c r="E168" s="2" t="s">
        <v>485</v>
      </c>
      <c r="F168" s="3">
        <v>1072</v>
      </c>
      <c r="G168" s="3">
        <v>0</v>
      </c>
      <c r="H168" s="2" t="s">
        <v>158</v>
      </c>
      <c r="I168" s="2" t="s">
        <v>36</v>
      </c>
    </row>
    <row r="169" spans="1:9" ht="78.75">
      <c r="A169" s="2" t="str">
        <f>"40103"</f>
        <v>40103</v>
      </c>
      <c r="B169" s="2" t="str">
        <f>"40103"</f>
        <v>40103</v>
      </c>
      <c r="C169" s="2" t="s">
        <v>150</v>
      </c>
      <c r="D169" s="2" t="s">
        <v>41</v>
      </c>
      <c r="E169" s="2" t="s">
        <v>42</v>
      </c>
      <c r="F169" s="3">
        <v>1021</v>
      </c>
      <c r="G169" s="3">
        <v>1021</v>
      </c>
      <c r="H169" s="2" t="s">
        <v>103</v>
      </c>
      <c r="I169" s="2" t="s">
        <v>36</v>
      </c>
    </row>
    <row r="170" spans="1:9" ht="45">
      <c r="A170" s="2" t="str">
        <f>"50204"</f>
        <v>50204</v>
      </c>
      <c r="B170" s="2" t="str">
        <f>"50204"</f>
        <v>50204</v>
      </c>
      <c r="C170" s="2" t="s">
        <v>306</v>
      </c>
      <c r="D170" s="2" t="s">
        <v>60</v>
      </c>
      <c r="E170" s="2" t="s">
        <v>61</v>
      </c>
      <c r="F170" s="3">
        <v>1008</v>
      </c>
      <c r="G170" s="3">
        <v>1008</v>
      </c>
      <c r="H170" s="2" t="s">
        <v>354</v>
      </c>
      <c r="I170" s="2" t="s">
        <v>36</v>
      </c>
    </row>
    <row r="171" spans="1:9" ht="67.5">
      <c r="A171" s="2" t="str">
        <f aca="true" t="shared" si="0" ref="A171:B173">"20204"</f>
        <v>20204</v>
      </c>
      <c r="B171" s="2" t="str">
        <f t="shared" si="0"/>
        <v>20204</v>
      </c>
      <c r="C171" s="2" t="s">
        <v>511</v>
      </c>
      <c r="D171" s="2" t="s">
        <v>503</v>
      </c>
      <c r="E171" s="2" t="s">
        <v>530</v>
      </c>
      <c r="F171" s="3">
        <v>1000</v>
      </c>
      <c r="G171" s="3">
        <v>1000</v>
      </c>
      <c r="H171" s="2" t="s">
        <v>430</v>
      </c>
      <c r="I171" s="2" t="s">
        <v>36</v>
      </c>
    </row>
    <row r="172" spans="1:9" ht="56.25">
      <c r="A172" s="2" t="str">
        <f t="shared" si="0"/>
        <v>20204</v>
      </c>
      <c r="B172" s="2" t="str">
        <f t="shared" si="0"/>
        <v>20204</v>
      </c>
      <c r="C172" s="2" t="s">
        <v>511</v>
      </c>
      <c r="D172" s="2" t="s">
        <v>503</v>
      </c>
      <c r="E172" s="2" t="s">
        <v>77</v>
      </c>
      <c r="F172" s="3">
        <v>1000</v>
      </c>
      <c r="G172" s="3">
        <v>1000</v>
      </c>
      <c r="H172" s="2" t="s">
        <v>435</v>
      </c>
      <c r="I172" s="2" t="s">
        <v>36</v>
      </c>
    </row>
    <row r="173" spans="1:9" ht="45">
      <c r="A173" s="2" t="str">
        <f t="shared" si="0"/>
        <v>20204</v>
      </c>
      <c r="B173" s="2" t="str">
        <f t="shared" si="0"/>
        <v>20204</v>
      </c>
      <c r="C173" s="2" t="s">
        <v>511</v>
      </c>
      <c r="D173" s="2" t="s">
        <v>503</v>
      </c>
      <c r="E173" s="2" t="s">
        <v>87</v>
      </c>
      <c r="F173" s="3">
        <v>1000</v>
      </c>
      <c r="G173" s="3">
        <v>800</v>
      </c>
      <c r="H173" s="2" t="s">
        <v>445</v>
      </c>
      <c r="I173" s="2" t="s">
        <v>36</v>
      </c>
    </row>
    <row r="174" spans="1:9" ht="56.25">
      <c r="A174" s="2" t="str">
        <f>"20304"</f>
        <v>20304</v>
      </c>
      <c r="B174" s="2" t="str">
        <f>"20304"</f>
        <v>20304</v>
      </c>
      <c r="C174" s="2" t="s">
        <v>94</v>
      </c>
      <c r="D174" s="2" t="s">
        <v>509</v>
      </c>
      <c r="E174" s="2" t="s">
        <v>489</v>
      </c>
      <c r="F174" s="3">
        <v>999</v>
      </c>
      <c r="G174" s="3">
        <v>0</v>
      </c>
      <c r="H174" s="2" t="s">
        <v>162</v>
      </c>
      <c r="I174" s="2" t="s">
        <v>36</v>
      </c>
    </row>
    <row r="175" spans="1:9" ht="33.75">
      <c r="A175" s="2" t="str">
        <f>"20304"</f>
        <v>20304</v>
      </c>
      <c r="B175" s="2" t="str">
        <f>"20304"</f>
        <v>20304</v>
      </c>
      <c r="C175" s="2" t="s">
        <v>94</v>
      </c>
      <c r="D175" s="2" t="s">
        <v>492</v>
      </c>
      <c r="E175" s="2" t="s">
        <v>495</v>
      </c>
      <c r="F175" s="3">
        <v>987</v>
      </c>
      <c r="G175" s="3">
        <v>987</v>
      </c>
      <c r="H175" s="2" t="s">
        <v>167</v>
      </c>
      <c r="I175" s="2" t="s">
        <v>36</v>
      </c>
    </row>
    <row r="176" spans="1:9" ht="90">
      <c r="A176" s="2" t="str">
        <f>"40201"</f>
        <v>40201</v>
      </c>
      <c r="B176" s="2" t="str">
        <f>"40201"</f>
        <v>40201</v>
      </c>
      <c r="C176" s="2" t="s">
        <v>322</v>
      </c>
      <c r="D176" s="2" t="s">
        <v>503</v>
      </c>
      <c r="E176" s="2" t="s">
        <v>1</v>
      </c>
      <c r="F176" s="3">
        <v>976</v>
      </c>
      <c r="G176" s="3">
        <v>488</v>
      </c>
      <c r="H176" s="2" t="s">
        <v>174</v>
      </c>
      <c r="I176" s="2" t="s">
        <v>36</v>
      </c>
    </row>
    <row r="177" spans="1:9" ht="78.75">
      <c r="A177" s="2" t="str">
        <f>"30204"</f>
        <v>30204</v>
      </c>
      <c r="B177" s="2" t="str">
        <f>"30204"</f>
        <v>30204</v>
      </c>
      <c r="C177" s="2" t="s">
        <v>16</v>
      </c>
      <c r="D177" s="2" t="s">
        <v>503</v>
      </c>
      <c r="E177" s="2" t="s">
        <v>504</v>
      </c>
      <c r="F177" s="3">
        <v>973</v>
      </c>
      <c r="G177" s="3">
        <v>973</v>
      </c>
      <c r="H177" s="2" t="s">
        <v>106</v>
      </c>
      <c r="I177" s="2" t="s">
        <v>36</v>
      </c>
    </row>
    <row r="178" spans="1:9" ht="56.25">
      <c r="A178" s="2" t="str">
        <f>"40403"</f>
        <v>40403</v>
      </c>
      <c r="B178" s="2" t="str">
        <f>"40403"</f>
        <v>40403</v>
      </c>
      <c r="C178" s="2" t="s">
        <v>384</v>
      </c>
      <c r="D178" s="2" t="s">
        <v>393</v>
      </c>
      <c r="E178" s="2" t="s">
        <v>396</v>
      </c>
      <c r="F178" s="3">
        <v>964</v>
      </c>
      <c r="G178" s="3">
        <v>0</v>
      </c>
      <c r="H178" s="2" t="s">
        <v>327</v>
      </c>
      <c r="I178" s="2" t="s">
        <v>36</v>
      </c>
    </row>
    <row r="179" spans="1:9" ht="56.25">
      <c r="A179" s="2" t="str">
        <f>"20204"</f>
        <v>20204</v>
      </c>
      <c r="B179" s="2" t="str">
        <f>"20204"</f>
        <v>20204</v>
      </c>
      <c r="C179" s="2" t="s">
        <v>511</v>
      </c>
      <c r="D179" s="2" t="s">
        <v>503</v>
      </c>
      <c r="E179" s="2" t="s">
        <v>91</v>
      </c>
      <c r="F179" s="3">
        <v>955</v>
      </c>
      <c r="G179" s="3">
        <v>955</v>
      </c>
      <c r="H179" s="2" t="s">
        <v>449</v>
      </c>
      <c r="I179" s="2" t="s">
        <v>36</v>
      </c>
    </row>
    <row r="180" spans="1:9" ht="33.75">
      <c r="A180" s="2" t="str">
        <f>"50103"</f>
        <v>50103</v>
      </c>
      <c r="B180" s="2" t="str">
        <f>"50103"</f>
        <v>50103</v>
      </c>
      <c r="C180" s="2" t="s">
        <v>43</v>
      </c>
      <c r="D180" s="2" t="s">
        <v>73</v>
      </c>
      <c r="E180" s="2" t="s">
        <v>47</v>
      </c>
      <c r="F180" s="3">
        <v>920</v>
      </c>
      <c r="G180" s="3">
        <v>920</v>
      </c>
      <c r="H180" s="2" t="s">
        <v>344</v>
      </c>
      <c r="I180" s="2" t="s">
        <v>36</v>
      </c>
    </row>
    <row r="181" spans="1:9" ht="90">
      <c r="A181" s="2" t="str">
        <f>"20204"</f>
        <v>20204</v>
      </c>
      <c r="B181" s="2" t="str">
        <f>"20204"</f>
        <v>20204</v>
      </c>
      <c r="C181" s="2" t="s">
        <v>511</v>
      </c>
      <c r="D181" s="2" t="s">
        <v>503</v>
      </c>
      <c r="E181" s="2" t="s">
        <v>376</v>
      </c>
      <c r="F181" s="3">
        <v>900</v>
      </c>
      <c r="G181" s="3">
        <v>900</v>
      </c>
      <c r="H181" s="2" t="s">
        <v>431</v>
      </c>
      <c r="I181" s="2" t="s">
        <v>36</v>
      </c>
    </row>
    <row r="182" spans="1:9" ht="67.5">
      <c r="A182" s="2" t="str">
        <f>"20304"</f>
        <v>20304</v>
      </c>
      <c r="B182" s="2" t="str">
        <f>"20304"</f>
        <v>20304</v>
      </c>
      <c r="C182" s="2" t="s">
        <v>94</v>
      </c>
      <c r="D182" s="2" t="s">
        <v>503</v>
      </c>
      <c r="E182" s="2" t="s">
        <v>482</v>
      </c>
      <c r="F182" s="3">
        <v>879</v>
      </c>
      <c r="G182" s="3">
        <v>0</v>
      </c>
      <c r="H182" s="2" t="s">
        <v>155</v>
      </c>
      <c r="I182" s="2" t="s">
        <v>36</v>
      </c>
    </row>
    <row r="183" spans="1:9" ht="112.5">
      <c r="A183" s="2" t="str">
        <f>"40201"</f>
        <v>40201</v>
      </c>
      <c r="B183" s="2" t="str">
        <f>"40201"</f>
        <v>40201</v>
      </c>
      <c r="C183" s="2" t="s">
        <v>322</v>
      </c>
      <c r="D183" s="2" t="s">
        <v>152</v>
      </c>
      <c r="E183" s="2" t="s">
        <v>468</v>
      </c>
      <c r="F183" s="3">
        <v>820</v>
      </c>
      <c r="G183" s="3">
        <v>0</v>
      </c>
      <c r="H183" s="2" t="s">
        <v>172</v>
      </c>
      <c r="I183" s="2" t="s">
        <v>36</v>
      </c>
    </row>
    <row r="184" spans="1:9" ht="101.25">
      <c r="A184" s="2" t="str">
        <f>"40102"</f>
        <v>40102</v>
      </c>
      <c r="B184" s="2" t="str">
        <f>"40102"</f>
        <v>40102</v>
      </c>
      <c r="C184" s="2" t="s">
        <v>148</v>
      </c>
      <c r="D184" s="2" t="s">
        <v>503</v>
      </c>
      <c r="E184" s="2" t="s">
        <v>149</v>
      </c>
      <c r="F184" s="3">
        <v>808</v>
      </c>
      <c r="G184" s="3">
        <v>808</v>
      </c>
      <c r="H184" s="2" t="s">
        <v>197</v>
      </c>
      <c r="I184" s="2" t="s">
        <v>36</v>
      </c>
    </row>
    <row r="185" spans="1:9" ht="90">
      <c r="A185" s="2" t="str">
        <f>"20304"</f>
        <v>20304</v>
      </c>
      <c r="B185" s="2" t="str">
        <f>"20304"</f>
        <v>20304</v>
      </c>
      <c r="C185" s="2" t="s">
        <v>94</v>
      </c>
      <c r="D185" s="2" t="s">
        <v>503</v>
      </c>
      <c r="E185" s="2" t="s">
        <v>479</v>
      </c>
      <c r="F185" s="3">
        <v>800</v>
      </c>
      <c r="G185" s="3">
        <v>0</v>
      </c>
      <c r="H185" s="2" t="s">
        <v>291</v>
      </c>
      <c r="I185" s="2" t="s">
        <v>36</v>
      </c>
    </row>
    <row r="186" spans="1:9" ht="78.75">
      <c r="A186" s="2" t="str">
        <f>"30205"</f>
        <v>30205</v>
      </c>
      <c r="B186" s="2" t="str">
        <f>"30205"</f>
        <v>30205</v>
      </c>
      <c r="C186" s="2" t="s">
        <v>25</v>
      </c>
      <c r="D186" s="2" t="s">
        <v>503</v>
      </c>
      <c r="E186" s="2" t="s">
        <v>26</v>
      </c>
      <c r="F186" s="3">
        <v>724</v>
      </c>
      <c r="G186" s="3">
        <v>724</v>
      </c>
      <c r="H186" s="2" t="s">
        <v>194</v>
      </c>
      <c r="I186" s="2" t="s">
        <v>36</v>
      </c>
    </row>
    <row r="187" spans="1:9" ht="78.75">
      <c r="A187" s="2" t="str">
        <f>"30204"</f>
        <v>30204</v>
      </c>
      <c r="B187" s="2" t="str">
        <f>"30204"</f>
        <v>30204</v>
      </c>
      <c r="C187" s="2" t="s">
        <v>16</v>
      </c>
      <c r="D187" s="2" t="s">
        <v>41</v>
      </c>
      <c r="E187" s="2" t="s">
        <v>17</v>
      </c>
      <c r="F187" s="3">
        <v>700</v>
      </c>
      <c r="G187" s="3">
        <v>700</v>
      </c>
      <c r="H187" s="2" t="s">
        <v>187</v>
      </c>
      <c r="I187" s="2" t="s">
        <v>36</v>
      </c>
    </row>
    <row r="188" spans="1:9" ht="45">
      <c r="A188" s="2" t="str">
        <f>"50102"</f>
        <v>50102</v>
      </c>
      <c r="B188" s="2" t="str">
        <f>"50102"</f>
        <v>50102</v>
      </c>
      <c r="C188" s="2" t="s">
        <v>398</v>
      </c>
      <c r="D188" s="2" t="s">
        <v>413</v>
      </c>
      <c r="E188" s="2" t="s">
        <v>414</v>
      </c>
      <c r="F188" s="3">
        <v>668</v>
      </c>
      <c r="G188" s="3">
        <v>668</v>
      </c>
      <c r="H188" s="2" t="s">
        <v>340</v>
      </c>
      <c r="I188" s="2" t="s">
        <v>36</v>
      </c>
    </row>
    <row r="189" spans="1:9" ht="101.25">
      <c r="A189" s="2" t="str">
        <f>"50103"</f>
        <v>50103</v>
      </c>
      <c r="B189" s="2" t="str">
        <f>"50103"</f>
        <v>50103</v>
      </c>
      <c r="C189" s="2" t="s">
        <v>43</v>
      </c>
      <c r="D189" s="2" t="s">
        <v>48</v>
      </c>
      <c r="E189" s="2" t="s">
        <v>49</v>
      </c>
      <c r="F189" s="3">
        <v>648</v>
      </c>
      <c r="G189" s="3">
        <v>648</v>
      </c>
      <c r="H189" s="2" t="s">
        <v>345</v>
      </c>
      <c r="I189" s="2" t="s">
        <v>36</v>
      </c>
    </row>
    <row r="190" spans="1:9" ht="56.25">
      <c r="A190" s="2" t="str">
        <f>"40201"</f>
        <v>40201</v>
      </c>
      <c r="B190" s="2" t="str">
        <f>"40201"</f>
        <v>40201</v>
      </c>
      <c r="C190" s="2" t="s">
        <v>322</v>
      </c>
      <c r="D190" s="2" t="s">
        <v>503</v>
      </c>
      <c r="E190" s="2" t="s">
        <v>0</v>
      </c>
      <c r="F190" s="3">
        <v>640</v>
      </c>
      <c r="G190" s="3">
        <v>640</v>
      </c>
      <c r="H190" s="2" t="s">
        <v>173</v>
      </c>
      <c r="I190" s="2" t="s">
        <v>36</v>
      </c>
    </row>
    <row r="191" spans="1:9" ht="56.25">
      <c r="A191" s="2" t="str">
        <f>"40201"</f>
        <v>40201</v>
      </c>
      <c r="B191" s="2" t="str">
        <f>"40201"</f>
        <v>40201</v>
      </c>
      <c r="C191" s="2" t="s">
        <v>322</v>
      </c>
      <c r="D191" s="2" t="s">
        <v>503</v>
      </c>
      <c r="E191" s="2" t="s">
        <v>2</v>
      </c>
      <c r="F191" s="3">
        <v>625</v>
      </c>
      <c r="G191" s="3">
        <v>625</v>
      </c>
      <c r="H191" s="2" t="s">
        <v>175</v>
      </c>
      <c r="I191" s="2" t="s">
        <v>36</v>
      </c>
    </row>
    <row r="192" spans="1:9" ht="56.25">
      <c r="A192" s="2" t="str">
        <f>"20204"</f>
        <v>20204</v>
      </c>
      <c r="B192" s="2" t="str">
        <f>"20204"</f>
        <v>20204</v>
      </c>
      <c r="C192" s="2" t="s">
        <v>511</v>
      </c>
      <c r="D192" s="2" t="s">
        <v>41</v>
      </c>
      <c r="E192" s="2" t="s">
        <v>517</v>
      </c>
      <c r="F192" s="3">
        <v>600</v>
      </c>
      <c r="G192" s="3">
        <v>300</v>
      </c>
      <c r="H192" s="2" t="s">
        <v>417</v>
      </c>
      <c r="I192" s="2" t="s">
        <v>36</v>
      </c>
    </row>
    <row r="193" spans="1:9" ht="22.5">
      <c r="A193" s="2" t="str">
        <f>"40403"</f>
        <v>40403</v>
      </c>
      <c r="B193" s="2" t="str">
        <f>"40403"</f>
        <v>40403</v>
      </c>
      <c r="C193" s="2" t="s">
        <v>384</v>
      </c>
      <c r="D193" s="2" t="s">
        <v>385</v>
      </c>
      <c r="E193" s="2" t="s">
        <v>391</v>
      </c>
      <c r="F193" s="3">
        <v>572</v>
      </c>
      <c r="G193" s="3">
        <v>0</v>
      </c>
      <c r="H193" s="2" t="s">
        <v>207</v>
      </c>
      <c r="I193" s="2" t="s">
        <v>36</v>
      </c>
    </row>
    <row r="194" spans="1:9" ht="78.75">
      <c r="A194" s="2" t="str">
        <f>"50102"</f>
        <v>50102</v>
      </c>
      <c r="B194" s="2" t="str">
        <f>"50102"</f>
        <v>50102</v>
      </c>
      <c r="C194" s="2" t="s">
        <v>398</v>
      </c>
      <c r="D194" s="2" t="s">
        <v>402</v>
      </c>
      <c r="E194" s="2" t="s">
        <v>405</v>
      </c>
      <c r="F194" s="3">
        <v>570</v>
      </c>
      <c r="G194" s="3">
        <v>570</v>
      </c>
      <c r="H194" s="2" t="s">
        <v>333</v>
      </c>
      <c r="I194" s="2" t="s">
        <v>36</v>
      </c>
    </row>
    <row r="195" spans="1:9" ht="67.5">
      <c r="A195" s="2" t="str">
        <f>"20304"</f>
        <v>20304</v>
      </c>
      <c r="B195" s="2" t="str">
        <f>"20304"</f>
        <v>20304</v>
      </c>
      <c r="C195" s="2" t="s">
        <v>94</v>
      </c>
      <c r="D195" s="2" t="s">
        <v>509</v>
      </c>
      <c r="E195" s="2" t="s">
        <v>484</v>
      </c>
      <c r="F195" s="3">
        <v>567</v>
      </c>
      <c r="G195" s="3">
        <v>0</v>
      </c>
      <c r="H195" s="2" t="s">
        <v>157</v>
      </c>
      <c r="I195" s="2" t="s">
        <v>36</v>
      </c>
    </row>
    <row r="196" spans="1:9" ht="45">
      <c r="A196" s="2" t="str">
        <f>"50204"</f>
        <v>50204</v>
      </c>
      <c r="B196" s="2" t="str">
        <f>"50204"</f>
        <v>50204</v>
      </c>
      <c r="C196" s="2" t="s">
        <v>306</v>
      </c>
      <c r="D196" s="2" t="s">
        <v>231</v>
      </c>
      <c r="E196" s="2" t="s">
        <v>231</v>
      </c>
      <c r="F196" s="3">
        <v>567</v>
      </c>
      <c r="G196" s="3">
        <v>567</v>
      </c>
      <c r="H196" s="2" t="s">
        <v>362</v>
      </c>
      <c r="I196" s="2" t="s">
        <v>36</v>
      </c>
    </row>
    <row r="197" spans="1:9" ht="45">
      <c r="A197" s="2" t="str">
        <f>"50103"</f>
        <v>50103</v>
      </c>
      <c r="B197" s="2" t="str">
        <f>"50103"</f>
        <v>50103</v>
      </c>
      <c r="C197" s="2" t="s">
        <v>43</v>
      </c>
      <c r="D197" s="2" t="s">
        <v>492</v>
      </c>
      <c r="E197" s="2" t="s">
        <v>382</v>
      </c>
      <c r="F197" s="3">
        <v>559</v>
      </c>
      <c r="G197" s="3">
        <v>559</v>
      </c>
      <c r="H197" s="2" t="s">
        <v>200</v>
      </c>
      <c r="I197" s="2" t="s">
        <v>36</v>
      </c>
    </row>
    <row r="198" spans="1:9" ht="67.5">
      <c r="A198" s="2" t="str">
        <f>"40101"</f>
        <v>40101</v>
      </c>
      <c r="B198" s="2" t="str">
        <f>"40101"</f>
        <v>40101</v>
      </c>
      <c r="C198" s="2" t="s">
        <v>145</v>
      </c>
      <c r="D198" s="2" t="s">
        <v>503</v>
      </c>
      <c r="E198" s="2" t="s">
        <v>11</v>
      </c>
      <c r="F198" s="3">
        <v>540</v>
      </c>
      <c r="G198" s="3">
        <v>540</v>
      </c>
      <c r="H198" s="2" t="s">
        <v>183</v>
      </c>
      <c r="I198" s="2" t="s">
        <v>36</v>
      </c>
    </row>
    <row r="199" spans="1:9" ht="22.5">
      <c r="A199" s="2" t="str">
        <f>"80104"</f>
        <v>80104</v>
      </c>
      <c r="B199" s="2" t="str">
        <f>"80104"</f>
        <v>80104</v>
      </c>
      <c r="C199" s="2" t="s">
        <v>230</v>
      </c>
      <c r="D199" s="2" t="s">
        <v>307</v>
      </c>
      <c r="E199" s="2" t="s">
        <v>227</v>
      </c>
      <c r="F199" s="3">
        <v>500</v>
      </c>
      <c r="G199" s="3">
        <v>500</v>
      </c>
      <c r="H199" s="2" t="s">
        <v>281</v>
      </c>
      <c r="I199" s="2" t="s">
        <v>36</v>
      </c>
    </row>
    <row r="200" spans="1:9" ht="56.25">
      <c r="A200" s="2" t="str">
        <f>"40102"</f>
        <v>40102</v>
      </c>
      <c r="B200" s="2" t="str">
        <f>"40102"</f>
        <v>40102</v>
      </c>
      <c r="C200" s="2" t="s">
        <v>148</v>
      </c>
      <c r="D200" s="2" t="s">
        <v>41</v>
      </c>
      <c r="E200" s="2" t="s">
        <v>14</v>
      </c>
      <c r="F200" s="3">
        <v>484</v>
      </c>
      <c r="G200" s="3">
        <v>484</v>
      </c>
      <c r="H200" s="2" t="s">
        <v>185</v>
      </c>
      <c r="I200" s="2" t="s">
        <v>36</v>
      </c>
    </row>
    <row r="201" spans="1:9" ht="33.75">
      <c r="A201" s="2" t="str">
        <f>"40403"</f>
        <v>40403</v>
      </c>
      <c r="B201" s="2" t="str">
        <f>"40403"</f>
        <v>40403</v>
      </c>
      <c r="C201" s="2" t="s">
        <v>384</v>
      </c>
      <c r="D201" s="2" t="s">
        <v>385</v>
      </c>
      <c r="E201" s="2" t="s">
        <v>389</v>
      </c>
      <c r="F201" s="3">
        <v>475</v>
      </c>
      <c r="G201" s="3">
        <v>0</v>
      </c>
      <c r="H201" s="2" t="s">
        <v>205</v>
      </c>
      <c r="I201" s="2" t="s">
        <v>36</v>
      </c>
    </row>
    <row r="202" spans="1:9" ht="45">
      <c r="A202" s="2" t="str">
        <f aca="true" t="shared" si="1" ref="A202:B204">"50204"</f>
        <v>50204</v>
      </c>
      <c r="B202" s="2" t="str">
        <f t="shared" si="1"/>
        <v>50204</v>
      </c>
      <c r="C202" s="2" t="s">
        <v>306</v>
      </c>
      <c r="D202" s="2" t="s">
        <v>232</v>
      </c>
      <c r="E202" s="2" t="s">
        <v>292</v>
      </c>
      <c r="F202" s="3">
        <v>469</v>
      </c>
      <c r="G202" s="3">
        <v>0</v>
      </c>
      <c r="H202" s="2" t="s">
        <v>366</v>
      </c>
      <c r="I202" s="2" t="s">
        <v>36</v>
      </c>
    </row>
    <row r="203" spans="1:9" ht="45">
      <c r="A203" s="2" t="str">
        <f t="shared" si="1"/>
        <v>50204</v>
      </c>
      <c r="B203" s="2" t="str">
        <f t="shared" si="1"/>
        <v>50204</v>
      </c>
      <c r="C203" s="2" t="s">
        <v>306</v>
      </c>
      <c r="D203" s="2" t="s">
        <v>66</v>
      </c>
      <c r="E203" s="2" t="s">
        <v>67</v>
      </c>
      <c r="F203" s="3">
        <v>466</v>
      </c>
      <c r="G203" s="3">
        <v>466</v>
      </c>
      <c r="H203" s="2" t="s">
        <v>358</v>
      </c>
      <c r="I203" s="2" t="s">
        <v>36</v>
      </c>
    </row>
    <row r="204" spans="1:9" ht="90">
      <c r="A204" s="2" t="str">
        <f t="shared" si="1"/>
        <v>50204</v>
      </c>
      <c r="B204" s="2" t="str">
        <f t="shared" si="1"/>
        <v>50204</v>
      </c>
      <c r="C204" s="2" t="s">
        <v>306</v>
      </c>
      <c r="D204" s="2" t="s">
        <v>303</v>
      </c>
      <c r="E204" s="2" t="s">
        <v>303</v>
      </c>
      <c r="F204" s="3">
        <v>462</v>
      </c>
      <c r="G204" s="3">
        <v>462</v>
      </c>
      <c r="H204" s="2" t="s">
        <v>374</v>
      </c>
      <c r="I204" s="2" t="s">
        <v>36</v>
      </c>
    </row>
    <row r="205" spans="1:9" ht="67.5">
      <c r="A205" s="2" t="str">
        <f>"60102"</f>
        <v>60102</v>
      </c>
      <c r="B205" s="2" t="str">
        <f>"60102"</f>
        <v>60102</v>
      </c>
      <c r="C205" s="2" t="s">
        <v>142</v>
      </c>
      <c r="D205" s="2" t="s">
        <v>210</v>
      </c>
      <c r="E205" s="2" t="s">
        <v>211</v>
      </c>
      <c r="F205" s="3">
        <v>456</v>
      </c>
      <c r="G205" s="3">
        <v>456</v>
      </c>
      <c r="H205" s="2" t="s">
        <v>270</v>
      </c>
      <c r="I205" s="2" t="s">
        <v>36</v>
      </c>
    </row>
    <row r="206" spans="1:9" ht="45">
      <c r="A206" s="2" t="str">
        <f>"50102"</f>
        <v>50102</v>
      </c>
      <c r="B206" s="2" t="str">
        <f>"50102"</f>
        <v>50102</v>
      </c>
      <c r="C206" s="2" t="s">
        <v>398</v>
      </c>
      <c r="D206" s="2" t="s">
        <v>410</v>
      </c>
      <c r="E206" s="2" t="s">
        <v>411</v>
      </c>
      <c r="F206" s="3">
        <v>450</v>
      </c>
      <c r="G206" s="3">
        <v>450</v>
      </c>
      <c r="H206" s="2" t="s">
        <v>338</v>
      </c>
      <c r="I206" s="2" t="s">
        <v>36</v>
      </c>
    </row>
    <row r="207" spans="1:9" ht="33.75">
      <c r="A207" s="2" t="str">
        <f>"20304"</f>
        <v>20304</v>
      </c>
      <c r="B207" s="2" t="str">
        <f>"20304"</f>
        <v>20304</v>
      </c>
      <c r="C207" s="2" t="s">
        <v>94</v>
      </c>
      <c r="D207" s="2" t="s">
        <v>509</v>
      </c>
      <c r="E207" s="2" t="s">
        <v>487</v>
      </c>
      <c r="F207" s="3">
        <v>404</v>
      </c>
      <c r="G207" s="3">
        <v>0</v>
      </c>
      <c r="H207" s="2" t="s">
        <v>160</v>
      </c>
      <c r="I207" s="2" t="s">
        <v>36</v>
      </c>
    </row>
    <row r="208" spans="1:9" ht="33.75">
      <c r="A208" s="2" t="str">
        <f>"50102"</f>
        <v>50102</v>
      </c>
      <c r="B208" s="2" t="str">
        <f>"50102"</f>
        <v>50102</v>
      </c>
      <c r="C208" s="2" t="s">
        <v>398</v>
      </c>
      <c r="D208" s="2" t="s">
        <v>410</v>
      </c>
      <c r="E208" s="2" t="s">
        <v>412</v>
      </c>
      <c r="F208" s="3">
        <v>400</v>
      </c>
      <c r="G208" s="3">
        <v>400</v>
      </c>
      <c r="H208" s="2" t="s">
        <v>339</v>
      </c>
      <c r="I208" s="2" t="s">
        <v>36</v>
      </c>
    </row>
    <row r="209" spans="1:9" ht="45">
      <c r="A209" s="2" t="str">
        <f>"20204"</f>
        <v>20204</v>
      </c>
      <c r="B209" s="2" t="str">
        <f>"20204"</f>
        <v>20204</v>
      </c>
      <c r="C209" s="2" t="s">
        <v>511</v>
      </c>
      <c r="D209" s="2" t="s">
        <v>509</v>
      </c>
      <c r="E209" s="2" t="s">
        <v>93</v>
      </c>
      <c r="F209" s="3">
        <v>340</v>
      </c>
      <c r="G209" s="3">
        <v>340</v>
      </c>
      <c r="H209" s="2" t="s">
        <v>451</v>
      </c>
      <c r="I209" s="2" t="s">
        <v>36</v>
      </c>
    </row>
    <row r="210" spans="1:9" ht="78.75">
      <c r="A210" s="2" t="str">
        <f>"50204"</f>
        <v>50204</v>
      </c>
      <c r="B210" s="2" t="str">
        <f>"50204"</f>
        <v>50204</v>
      </c>
      <c r="C210" s="2" t="s">
        <v>306</v>
      </c>
      <c r="D210" s="2" t="s">
        <v>58</v>
      </c>
      <c r="E210" s="2" t="s">
        <v>113</v>
      </c>
      <c r="F210" s="3">
        <v>312</v>
      </c>
      <c r="G210" s="3">
        <v>312</v>
      </c>
      <c r="H210" s="2" t="s">
        <v>250</v>
      </c>
      <c r="I210" s="2" t="s">
        <v>36</v>
      </c>
    </row>
    <row r="211" spans="1:9" ht="22.5">
      <c r="A211" s="2" t="str">
        <f>"80104"</f>
        <v>80104</v>
      </c>
      <c r="B211" s="2" t="str">
        <f>"80104"</f>
        <v>80104</v>
      </c>
      <c r="C211" s="2" t="s">
        <v>230</v>
      </c>
      <c r="D211" s="2" t="s">
        <v>309</v>
      </c>
      <c r="E211" s="2" t="s">
        <v>227</v>
      </c>
      <c r="F211" s="3">
        <v>300</v>
      </c>
      <c r="G211" s="3">
        <v>300</v>
      </c>
      <c r="H211" s="2" t="s">
        <v>282</v>
      </c>
      <c r="I211" s="2" t="s">
        <v>36</v>
      </c>
    </row>
    <row r="212" spans="1:9" ht="33.75">
      <c r="A212" s="2" t="str">
        <f>"80104"</f>
        <v>80104</v>
      </c>
      <c r="B212" s="2" t="str">
        <f>"80104"</f>
        <v>80104</v>
      </c>
      <c r="C212" s="2" t="s">
        <v>230</v>
      </c>
      <c r="D212" s="2" t="s">
        <v>95</v>
      </c>
      <c r="E212" s="2" t="s">
        <v>227</v>
      </c>
      <c r="F212" s="3">
        <v>300</v>
      </c>
      <c r="G212" s="3">
        <v>300</v>
      </c>
      <c r="H212" s="2" t="s">
        <v>286</v>
      </c>
      <c r="I212" s="2" t="s">
        <v>36</v>
      </c>
    </row>
    <row r="213" spans="1:9" ht="45">
      <c r="A213" s="2" t="str">
        <f>"50204"</f>
        <v>50204</v>
      </c>
      <c r="B213" s="2" t="str">
        <f>"50204"</f>
        <v>50204</v>
      </c>
      <c r="C213" s="2" t="s">
        <v>306</v>
      </c>
      <c r="D213" s="2" t="s">
        <v>298</v>
      </c>
      <c r="E213" s="2" t="s">
        <v>300</v>
      </c>
      <c r="F213" s="3">
        <v>284</v>
      </c>
      <c r="G213" s="3">
        <v>0</v>
      </c>
      <c r="H213" s="2" t="s">
        <v>372</v>
      </c>
      <c r="I213" s="2" t="s">
        <v>36</v>
      </c>
    </row>
    <row r="214" spans="1:9" ht="56.25">
      <c r="A214" s="2" t="str">
        <f>"50102"</f>
        <v>50102</v>
      </c>
      <c r="B214" s="2" t="str">
        <f>"50102"</f>
        <v>50102</v>
      </c>
      <c r="C214" s="2" t="s">
        <v>398</v>
      </c>
      <c r="D214" s="2" t="s">
        <v>402</v>
      </c>
      <c r="E214" s="2" t="s">
        <v>403</v>
      </c>
      <c r="F214" s="3">
        <v>268</v>
      </c>
      <c r="G214" s="3">
        <v>268</v>
      </c>
      <c r="H214" s="2" t="s">
        <v>331</v>
      </c>
      <c r="I214" s="2" t="s">
        <v>36</v>
      </c>
    </row>
    <row r="215" spans="1:9" ht="78.75">
      <c r="A215" s="2" t="str">
        <f>"30205"</f>
        <v>30205</v>
      </c>
      <c r="B215" s="2" t="str">
        <f>"30205"</f>
        <v>30205</v>
      </c>
      <c r="C215" s="2" t="s">
        <v>25</v>
      </c>
      <c r="D215" s="2" t="s">
        <v>503</v>
      </c>
      <c r="E215" s="2" t="s">
        <v>508</v>
      </c>
      <c r="F215" s="3">
        <v>243</v>
      </c>
      <c r="G215" s="3">
        <v>243</v>
      </c>
      <c r="H215" s="2" t="s">
        <v>109</v>
      </c>
      <c r="I215" s="2" t="s">
        <v>36</v>
      </c>
    </row>
    <row r="216" spans="1:9" ht="67.5">
      <c r="A216" s="2" t="str">
        <f>"40403"</f>
        <v>40403</v>
      </c>
      <c r="B216" s="2" t="str">
        <f>"40403"</f>
        <v>40403</v>
      </c>
      <c r="C216" s="2" t="s">
        <v>384</v>
      </c>
      <c r="D216" s="2" t="s">
        <v>385</v>
      </c>
      <c r="E216" s="2" t="s">
        <v>387</v>
      </c>
      <c r="F216" s="3">
        <v>227</v>
      </c>
      <c r="G216" s="3">
        <v>0</v>
      </c>
      <c r="H216" s="2" t="s">
        <v>203</v>
      </c>
      <c r="I216" s="2" t="s">
        <v>36</v>
      </c>
    </row>
    <row r="217" spans="1:9" ht="45">
      <c r="A217" s="2" t="str">
        <f>"50204"</f>
        <v>50204</v>
      </c>
      <c r="B217" s="2" t="str">
        <f>"50204"</f>
        <v>50204</v>
      </c>
      <c r="C217" s="2" t="s">
        <v>306</v>
      </c>
      <c r="D217" s="2" t="s">
        <v>69</v>
      </c>
      <c r="E217" s="2" t="s">
        <v>311</v>
      </c>
      <c r="F217" s="3">
        <v>163</v>
      </c>
      <c r="G217" s="3">
        <v>163</v>
      </c>
      <c r="H217" s="2" t="s">
        <v>240</v>
      </c>
      <c r="I217" s="2" t="s">
        <v>36</v>
      </c>
    </row>
    <row r="218" spans="1:9" ht="33.75">
      <c r="A218" s="2" t="str">
        <f>"50102"</f>
        <v>50102</v>
      </c>
      <c r="B218" s="2" t="str">
        <f>"50102"</f>
        <v>50102</v>
      </c>
      <c r="C218" s="2" t="s">
        <v>398</v>
      </c>
      <c r="D218" s="2" t="s">
        <v>399</v>
      </c>
      <c r="E218" s="2" t="s">
        <v>400</v>
      </c>
      <c r="F218" s="3">
        <v>118</v>
      </c>
      <c r="G218" s="3">
        <v>118</v>
      </c>
      <c r="H218" s="2" t="s">
        <v>329</v>
      </c>
      <c r="I218" s="2" t="s">
        <v>36</v>
      </c>
    </row>
    <row r="219" spans="1:9" ht="56.25">
      <c r="A219" s="2" t="str">
        <f>"30204"</f>
        <v>30204</v>
      </c>
      <c r="B219" s="2" t="str">
        <f>"30204"</f>
        <v>30204</v>
      </c>
      <c r="C219" s="2" t="s">
        <v>16</v>
      </c>
      <c r="D219" s="2" t="s">
        <v>509</v>
      </c>
      <c r="E219" s="2" t="s">
        <v>510</v>
      </c>
      <c r="F219" s="3">
        <v>107</v>
      </c>
      <c r="G219" s="3">
        <v>107</v>
      </c>
      <c r="H219" s="2" t="s">
        <v>110</v>
      </c>
      <c r="I219" s="2" t="s">
        <v>36</v>
      </c>
    </row>
    <row r="220" spans="1:9" ht="56.25">
      <c r="A220" s="2" t="str">
        <f>"40403"</f>
        <v>40403</v>
      </c>
      <c r="B220" s="2" t="str">
        <f>"40403"</f>
        <v>40403</v>
      </c>
      <c r="C220" s="2" t="s">
        <v>384</v>
      </c>
      <c r="D220" s="2" t="s">
        <v>385</v>
      </c>
      <c r="E220" s="2" t="s">
        <v>388</v>
      </c>
      <c r="F220" s="3">
        <v>94</v>
      </c>
      <c r="G220" s="3">
        <v>0</v>
      </c>
      <c r="H220" s="2" t="s">
        <v>204</v>
      </c>
      <c r="I220" s="2" t="s">
        <v>36</v>
      </c>
    </row>
    <row r="221" spans="1:9" ht="56.25">
      <c r="A221" s="2" t="str">
        <f>"60101"</f>
        <v>60101</v>
      </c>
      <c r="B221" s="2" t="str">
        <f>"60101"</f>
        <v>60101</v>
      </c>
      <c r="C221" s="2" t="s">
        <v>133</v>
      </c>
      <c r="D221" s="2" t="s">
        <v>135</v>
      </c>
      <c r="E221" s="2" t="s">
        <v>135</v>
      </c>
      <c r="F221" s="3">
        <v>84</v>
      </c>
      <c r="G221" s="3">
        <v>84</v>
      </c>
      <c r="H221" s="2" t="s">
        <v>263</v>
      </c>
      <c r="I221" s="2" t="s">
        <v>36</v>
      </c>
    </row>
    <row r="222" spans="1:9" ht="45">
      <c r="A222" s="2" t="str">
        <f>"50103"</f>
        <v>50103</v>
      </c>
      <c r="B222" s="2" t="str">
        <f>"50103"</f>
        <v>50103</v>
      </c>
      <c r="C222" s="2" t="s">
        <v>43</v>
      </c>
      <c r="D222" s="2" t="s">
        <v>48</v>
      </c>
      <c r="E222" s="2" t="s">
        <v>51</v>
      </c>
      <c r="F222" s="3">
        <v>76</v>
      </c>
      <c r="G222" s="3">
        <v>76</v>
      </c>
      <c r="H222" s="2" t="s">
        <v>347</v>
      </c>
      <c r="I222" s="2" t="s">
        <v>36</v>
      </c>
    </row>
    <row r="223" spans="1:9" ht="45">
      <c r="A223" s="2" t="str">
        <f>"20304"</f>
        <v>20304</v>
      </c>
      <c r="B223" s="2" t="str">
        <f>"20304"</f>
        <v>20304</v>
      </c>
      <c r="C223" s="2" t="s">
        <v>94</v>
      </c>
      <c r="D223" s="2" t="s">
        <v>492</v>
      </c>
      <c r="E223" s="2" t="s">
        <v>493</v>
      </c>
      <c r="F223" s="3">
        <v>60</v>
      </c>
      <c r="G223" s="3">
        <v>60</v>
      </c>
      <c r="H223" s="2" t="s">
        <v>165</v>
      </c>
      <c r="I223" s="2" t="s">
        <v>36</v>
      </c>
    </row>
    <row r="224" spans="1:9" ht="45">
      <c r="A224" s="2" t="str">
        <f>"10101"</f>
        <v>10101</v>
      </c>
      <c r="B224" s="2" t="str">
        <f>"10101"</f>
        <v>10101</v>
      </c>
      <c r="C224" s="2" t="s">
        <v>34</v>
      </c>
      <c r="D224" s="2" t="s">
        <v>35</v>
      </c>
      <c r="E224" s="2" t="s">
        <v>35</v>
      </c>
      <c r="F224" s="3">
        <v>0</v>
      </c>
      <c r="G224" s="3">
        <v>0</v>
      </c>
      <c r="H224" s="2" t="s">
        <v>101</v>
      </c>
      <c r="I224" s="2" t="s">
        <v>36</v>
      </c>
    </row>
    <row r="225" spans="1:9" ht="78.75">
      <c r="A225" s="2" t="str">
        <f aca="true" t="shared" si="2" ref="A225:B228">"20105"</f>
        <v>20105</v>
      </c>
      <c r="B225" s="2" t="str">
        <f t="shared" si="2"/>
        <v>20105</v>
      </c>
      <c r="C225" s="2" t="s">
        <v>40</v>
      </c>
      <c r="D225" s="2" t="s">
        <v>41</v>
      </c>
      <c r="E225" s="2" t="s">
        <v>42</v>
      </c>
      <c r="F225" s="3">
        <v>0</v>
      </c>
      <c r="G225" s="3">
        <v>0</v>
      </c>
      <c r="H225" s="2" t="s">
        <v>103</v>
      </c>
      <c r="I225" s="2" t="s">
        <v>36</v>
      </c>
    </row>
    <row r="226" spans="1:9" ht="22.5">
      <c r="A226" s="2" t="str">
        <f t="shared" si="2"/>
        <v>20105</v>
      </c>
      <c r="B226" s="2" t="str">
        <f t="shared" si="2"/>
        <v>20105</v>
      </c>
      <c r="C226" s="2" t="s">
        <v>40</v>
      </c>
      <c r="D226" s="2" t="s">
        <v>152</v>
      </c>
      <c r="E226" s="2" t="s">
        <v>324</v>
      </c>
      <c r="F226" s="3">
        <v>0</v>
      </c>
      <c r="G226" s="3">
        <v>0</v>
      </c>
      <c r="H226" s="2" t="s">
        <v>104</v>
      </c>
      <c r="I226" s="2" t="s">
        <v>36</v>
      </c>
    </row>
    <row r="227" spans="1:9" ht="33.75">
      <c r="A227" s="2" t="str">
        <f t="shared" si="2"/>
        <v>20105</v>
      </c>
      <c r="B227" s="2" t="str">
        <f t="shared" si="2"/>
        <v>20105</v>
      </c>
      <c r="C227" s="2" t="s">
        <v>40</v>
      </c>
      <c r="D227" s="2" t="s">
        <v>152</v>
      </c>
      <c r="E227" s="2" t="s">
        <v>502</v>
      </c>
      <c r="F227" s="3">
        <v>0</v>
      </c>
      <c r="G227" s="3">
        <v>0</v>
      </c>
      <c r="H227" s="2" t="s">
        <v>105</v>
      </c>
      <c r="I227" s="2" t="s">
        <v>36</v>
      </c>
    </row>
    <row r="228" spans="1:9" ht="78.75">
      <c r="A228" s="2" t="str">
        <f t="shared" si="2"/>
        <v>20105</v>
      </c>
      <c r="B228" s="2" t="str">
        <f t="shared" si="2"/>
        <v>20105</v>
      </c>
      <c r="C228" s="2" t="s">
        <v>40</v>
      </c>
      <c r="D228" s="2" t="s">
        <v>503</v>
      </c>
      <c r="E228" s="2" t="s">
        <v>504</v>
      </c>
      <c r="F228" s="3">
        <v>0</v>
      </c>
      <c r="G228" s="3">
        <v>0</v>
      </c>
      <c r="H228" s="2" t="s">
        <v>106</v>
      </c>
      <c r="I228" s="2" t="s">
        <v>36</v>
      </c>
    </row>
    <row r="229" spans="1:9" ht="56.25">
      <c r="A229" s="2" t="str">
        <f aca="true" t="shared" si="3" ref="A229:B232">"20202"</f>
        <v>20202</v>
      </c>
      <c r="B229" s="2" t="str">
        <f t="shared" si="3"/>
        <v>20202</v>
      </c>
      <c r="C229" s="2" t="s">
        <v>505</v>
      </c>
      <c r="D229" s="2" t="s">
        <v>41</v>
      </c>
      <c r="E229" s="2" t="s">
        <v>506</v>
      </c>
      <c r="F229" s="3">
        <v>0</v>
      </c>
      <c r="G229" s="3">
        <v>0</v>
      </c>
      <c r="H229" s="2" t="s">
        <v>107</v>
      </c>
      <c r="I229" s="2" t="s">
        <v>36</v>
      </c>
    </row>
    <row r="230" spans="1:9" ht="78.75">
      <c r="A230" s="2" t="str">
        <f t="shared" si="3"/>
        <v>20202</v>
      </c>
      <c r="B230" s="2" t="str">
        <f t="shared" si="3"/>
        <v>20202</v>
      </c>
      <c r="C230" s="2" t="s">
        <v>505</v>
      </c>
      <c r="D230" s="2" t="s">
        <v>503</v>
      </c>
      <c r="E230" s="2" t="s">
        <v>507</v>
      </c>
      <c r="F230" s="3">
        <v>0</v>
      </c>
      <c r="G230" s="3">
        <v>0</v>
      </c>
      <c r="H230" s="2" t="s">
        <v>108</v>
      </c>
      <c r="I230" s="2" t="s">
        <v>36</v>
      </c>
    </row>
    <row r="231" spans="1:9" ht="78.75">
      <c r="A231" s="2" t="str">
        <f t="shared" si="3"/>
        <v>20202</v>
      </c>
      <c r="B231" s="2" t="str">
        <f t="shared" si="3"/>
        <v>20202</v>
      </c>
      <c r="C231" s="2" t="s">
        <v>505</v>
      </c>
      <c r="D231" s="2" t="s">
        <v>503</v>
      </c>
      <c r="E231" s="2" t="s">
        <v>508</v>
      </c>
      <c r="F231" s="3">
        <v>0</v>
      </c>
      <c r="G231" s="3">
        <v>0</v>
      </c>
      <c r="H231" s="2" t="s">
        <v>109</v>
      </c>
      <c r="I231" s="2" t="s">
        <v>36</v>
      </c>
    </row>
    <row r="232" spans="1:9" ht="56.25">
      <c r="A232" s="2" t="str">
        <f t="shared" si="3"/>
        <v>20202</v>
      </c>
      <c r="B232" s="2" t="str">
        <f t="shared" si="3"/>
        <v>20202</v>
      </c>
      <c r="C232" s="2" t="s">
        <v>505</v>
      </c>
      <c r="D232" s="2" t="s">
        <v>509</v>
      </c>
      <c r="E232" s="2" t="s">
        <v>510</v>
      </c>
      <c r="F232" s="3">
        <v>0</v>
      </c>
      <c r="G232" s="3">
        <v>0</v>
      </c>
      <c r="H232" s="2" t="s">
        <v>110</v>
      </c>
      <c r="I232" s="2" t="s">
        <v>36</v>
      </c>
    </row>
    <row r="233" spans="1:9" ht="112.5">
      <c r="A233" s="2" t="str">
        <f aca="true" t="shared" si="4" ref="A233:B236">"30101"</f>
        <v>30101</v>
      </c>
      <c r="B233" s="2" t="str">
        <f t="shared" si="4"/>
        <v>30101</v>
      </c>
      <c r="C233" s="2" t="s">
        <v>467</v>
      </c>
      <c r="D233" s="2" t="s">
        <v>152</v>
      </c>
      <c r="E233" s="2" t="s">
        <v>468</v>
      </c>
      <c r="F233" s="3">
        <v>0</v>
      </c>
      <c r="G233" s="3">
        <v>0</v>
      </c>
      <c r="H233" s="2" t="s">
        <v>172</v>
      </c>
      <c r="I233" s="2" t="s">
        <v>36</v>
      </c>
    </row>
    <row r="234" spans="1:9" ht="56.25">
      <c r="A234" s="2" t="str">
        <f t="shared" si="4"/>
        <v>30101</v>
      </c>
      <c r="B234" s="2" t="str">
        <f t="shared" si="4"/>
        <v>30101</v>
      </c>
      <c r="C234" s="2" t="s">
        <v>467</v>
      </c>
      <c r="D234" s="2" t="s">
        <v>503</v>
      </c>
      <c r="E234" s="2" t="s">
        <v>0</v>
      </c>
      <c r="F234" s="3">
        <v>0</v>
      </c>
      <c r="G234" s="3">
        <v>0</v>
      </c>
      <c r="H234" s="2" t="s">
        <v>173</v>
      </c>
      <c r="I234" s="2" t="s">
        <v>36</v>
      </c>
    </row>
    <row r="235" spans="1:9" ht="90">
      <c r="A235" s="2" t="str">
        <f t="shared" si="4"/>
        <v>30101</v>
      </c>
      <c r="B235" s="2" t="str">
        <f t="shared" si="4"/>
        <v>30101</v>
      </c>
      <c r="C235" s="2" t="s">
        <v>467</v>
      </c>
      <c r="D235" s="2" t="s">
        <v>503</v>
      </c>
      <c r="E235" s="2" t="s">
        <v>1</v>
      </c>
      <c r="F235" s="3">
        <v>0</v>
      </c>
      <c r="G235" s="3">
        <v>0</v>
      </c>
      <c r="H235" s="2" t="s">
        <v>174</v>
      </c>
      <c r="I235" s="2" t="s">
        <v>36</v>
      </c>
    </row>
    <row r="236" spans="1:9" ht="56.25">
      <c r="A236" s="2" t="str">
        <f t="shared" si="4"/>
        <v>30101</v>
      </c>
      <c r="B236" s="2" t="str">
        <f t="shared" si="4"/>
        <v>30101</v>
      </c>
      <c r="C236" s="2" t="s">
        <v>467</v>
      </c>
      <c r="D236" s="2" t="s">
        <v>503</v>
      </c>
      <c r="E236" s="2" t="s">
        <v>2</v>
      </c>
      <c r="F236" s="3">
        <v>0</v>
      </c>
      <c r="G236" s="3">
        <v>0</v>
      </c>
      <c r="H236" s="2" t="s">
        <v>175</v>
      </c>
      <c r="I236" s="2" t="s">
        <v>36</v>
      </c>
    </row>
    <row r="237" spans="1:9" ht="101.25">
      <c r="A237" s="2" t="str">
        <f>"30200"</f>
        <v>30200</v>
      </c>
      <c r="B237" s="2" t="str">
        <f>"50104"</f>
        <v>50104</v>
      </c>
      <c r="C237" s="2" t="s">
        <v>40</v>
      </c>
      <c r="D237" s="2" t="s">
        <v>512</v>
      </c>
      <c r="E237" s="2" t="s">
        <v>3</v>
      </c>
      <c r="F237" s="3">
        <v>0</v>
      </c>
      <c r="G237" s="3">
        <v>0</v>
      </c>
      <c r="H237" s="2" t="s">
        <v>176</v>
      </c>
      <c r="I237" s="2" t="s">
        <v>36</v>
      </c>
    </row>
    <row r="238" spans="1:9" ht="78.75">
      <c r="A238" s="2" t="str">
        <f aca="true" t="shared" si="5" ref="A238:A245">"30201"</f>
        <v>30201</v>
      </c>
      <c r="B238" s="2" t="str">
        <f aca="true" t="shared" si="6" ref="B238:B245">"30201"</f>
        <v>30201</v>
      </c>
      <c r="C238" s="2" t="s">
        <v>4</v>
      </c>
      <c r="D238" s="2" t="s">
        <v>470</v>
      </c>
      <c r="E238" s="2" t="s">
        <v>5</v>
      </c>
      <c r="F238" s="3">
        <v>0</v>
      </c>
      <c r="G238" s="3">
        <v>0</v>
      </c>
      <c r="H238" s="2" t="s">
        <v>177</v>
      </c>
      <c r="I238" s="2" t="s">
        <v>36</v>
      </c>
    </row>
    <row r="239" spans="1:9" ht="90">
      <c r="A239" s="2" t="str">
        <f t="shared" si="5"/>
        <v>30201</v>
      </c>
      <c r="B239" s="2" t="str">
        <f t="shared" si="6"/>
        <v>30201</v>
      </c>
      <c r="C239" s="2" t="s">
        <v>4</v>
      </c>
      <c r="D239" s="2" t="s">
        <v>470</v>
      </c>
      <c r="E239" s="2" t="s">
        <v>6</v>
      </c>
      <c r="F239" s="3">
        <v>0</v>
      </c>
      <c r="G239" s="3">
        <v>0</v>
      </c>
      <c r="H239" s="2" t="s">
        <v>178</v>
      </c>
      <c r="I239" s="2" t="s">
        <v>36</v>
      </c>
    </row>
    <row r="240" spans="1:9" ht="67.5">
      <c r="A240" s="2" t="str">
        <f t="shared" si="5"/>
        <v>30201</v>
      </c>
      <c r="B240" s="2" t="str">
        <f t="shared" si="6"/>
        <v>30201</v>
      </c>
      <c r="C240" s="2" t="s">
        <v>4</v>
      </c>
      <c r="D240" s="2" t="s">
        <v>470</v>
      </c>
      <c r="E240" s="2" t="s">
        <v>7</v>
      </c>
      <c r="F240" s="3">
        <v>0</v>
      </c>
      <c r="G240" s="3">
        <v>0</v>
      </c>
      <c r="H240" s="2" t="s">
        <v>179</v>
      </c>
      <c r="I240" s="2" t="s">
        <v>36</v>
      </c>
    </row>
    <row r="241" spans="1:9" ht="90">
      <c r="A241" s="2" t="str">
        <f t="shared" si="5"/>
        <v>30201</v>
      </c>
      <c r="B241" s="2" t="str">
        <f t="shared" si="6"/>
        <v>30201</v>
      </c>
      <c r="C241" s="2" t="s">
        <v>4</v>
      </c>
      <c r="D241" s="2" t="s">
        <v>470</v>
      </c>
      <c r="E241" s="2" t="s">
        <v>8</v>
      </c>
      <c r="F241" s="3">
        <v>0</v>
      </c>
      <c r="G241" s="3">
        <v>0</v>
      </c>
      <c r="H241" s="2" t="s">
        <v>180</v>
      </c>
      <c r="I241" s="2" t="s">
        <v>36</v>
      </c>
    </row>
    <row r="242" spans="1:9" ht="101.25">
      <c r="A242" s="2" t="str">
        <f t="shared" si="5"/>
        <v>30201</v>
      </c>
      <c r="B242" s="2" t="str">
        <f t="shared" si="6"/>
        <v>30201</v>
      </c>
      <c r="C242" s="2" t="s">
        <v>4</v>
      </c>
      <c r="D242" s="2" t="s">
        <v>470</v>
      </c>
      <c r="E242" s="2" t="s">
        <v>9</v>
      </c>
      <c r="F242" s="3">
        <v>0</v>
      </c>
      <c r="G242" s="3">
        <v>0</v>
      </c>
      <c r="H242" s="2" t="s">
        <v>181</v>
      </c>
      <c r="I242" s="2" t="s">
        <v>36</v>
      </c>
    </row>
    <row r="243" spans="1:9" ht="78.75">
      <c r="A243" s="2" t="str">
        <f t="shared" si="5"/>
        <v>30201</v>
      </c>
      <c r="B243" s="2" t="str">
        <f t="shared" si="6"/>
        <v>30201</v>
      </c>
      <c r="C243" s="2" t="s">
        <v>4</v>
      </c>
      <c r="D243" s="2" t="s">
        <v>512</v>
      </c>
      <c r="E243" s="2" t="s">
        <v>10</v>
      </c>
      <c r="F243" s="3">
        <v>0</v>
      </c>
      <c r="G243" s="3">
        <v>0</v>
      </c>
      <c r="H243" s="2" t="s">
        <v>182</v>
      </c>
      <c r="I243" s="2" t="s">
        <v>36</v>
      </c>
    </row>
    <row r="244" spans="1:9" ht="67.5">
      <c r="A244" s="2" t="str">
        <f t="shared" si="5"/>
        <v>30201</v>
      </c>
      <c r="B244" s="2" t="str">
        <f t="shared" si="6"/>
        <v>30201</v>
      </c>
      <c r="C244" s="2" t="s">
        <v>4</v>
      </c>
      <c r="D244" s="2" t="s">
        <v>503</v>
      </c>
      <c r="E244" s="2" t="s">
        <v>11</v>
      </c>
      <c r="F244" s="3">
        <v>0</v>
      </c>
      <c r="G244" s="3">
        <v>0</v>
      </c>
      <c r="H244" s="2" t="s">
        <v>183</v>
      </c>
      <c r="I244" s="2" t="s">
        <v>36</v>
      </c>
    </row>
    <row r="245" spans="1:9" ht="45">
      <c r="A245" s="2" t="str">
        <f t="shared" si="5"/>
        <v>30201</v>
      </c>
      <c r="B245" s="2" t="str">
        <f t="shared" si="6"/>
        <v>30201</v>
      </c>
      <c r="C245" s="2" t="s">
        <v>4</v>
      </c>
      <c r="D245" s="2" t="s">
        <v>503</v>
      </c>
      <c r="E245" s="2" t="s">
        <v>12</v>
      </c>
      <c r="F245" s="3">
        <v>0</v>
      </c>
      <c r="G245" s="3">
        <v>0</v>
      </c>
      <c r="H245" s="2" t="s">
        <v>184</v>
      </c>
      <c r="I245" s="2" t="s">
        <v>36</v>
      </c>
    </row>
    <row r="246" spans="1:9" ht="56.25">
      <c r="A246" s="2" t="str">
        <f>"30202"</f>
        <v>30202</v>
      </c>
      <c r="B246" s="2" t="str">
        <f>"30202"</f>
        <v>30202</v>
      </c>
      <c r="C246" s="2" t="s">
        <v>13</v>
      </c>
      <c r="D246" s="2" t="s">
        <v>41</v>
      </c>
      <c r="E246" s="2" t="s">
        <v>14</v>
      </c>
      <c r="F246" s="3">
        <v>0</v>
      </c>
      <c r="G246" s="3">
        <v>0</v>
      </c>
      <c r="H246" s="2" t="s">
        <v>185</v>
      </c>
      <c r="I246" s="2" t="s">
        <v>36</v>
      </c>
    </row>
    <row r="247" spans="1:9" ht="45">
      <c r="A247" s="2" t="str">
        <f>"30202"</f>
        <v>30202</v>
      </c>
      <c r="B247" s="2" t="str">
        <f>"30202"</f>
        <v>30202</v>
      </c>
      <c r="C247" s="2" t="s">
        <v>13</v>
      </c>
      <c r="D247" s="2" t="s">
        <v>152</v>
      </c>
      <c r="E247" s="2" t="s">
        <v>15</v>
      </c>
      <c r="F247" s="3">
        <v>0</v>
      </c>
      <c r="G247" s="3">
        <v>0</v>
      </c>
      <c r="H247" s="2" t="s">
        <v>186</v>
      </c>
      <c r="I247" s="2" t="s">
        <v>36</v>
      </c>
    </row>
    <row r="248" spans="1:9" ht="101.25">
      <c r="A248" s="2" t="str">
        <f>"40100"</f>
        <v>40100</v>
      </c>
      <c r="B248" s="2" t="str">
        <f>"50104"</f>
        <v>50104</v>
      </c>
      <c r="C248" s="2" t="s">
        <v>40</v>
      </c>
      <c r="D248" s="2" t="s">
        <v>512</v>
      </c>
      <c r="E248" s="2" t="s">
        <v>3</v>
      </c>
      <c r="F248" s="3">
        <v>0</v>
      </c>
      <c r="G248" s="3">
        <v>0</v>
      </c>
      <c r="H248" s="2" t="s">
        <v>176</v>
      </c>
      <c r="I248" s="2" t="s">
        <v>36</v>
      </c>
    </row>
    <row r="249" spans="1:9" ht="33.75">
      <c r="A249" s="2" t="str">
        <f aca="true" t="shared" si="7" ref="A249:B271">"40102"</f>
        <v>40102</v>
      </c>
      <c r="B249" s="2" t="str">
        <f t="shared" si="7"/>
        <v>40102</v>
      </c>
      <c r="C249" s="2" t="s">
        <v>148</v>
      </c>
      <c r="D249" s="2" t="s">
        <v>41</v>
      </c>
      <c r="E249" s="2" t="s">
        <v>515</v>
      </c>
      <c r="F249" s="3">
        <v>0</v>
      </c>
      <c r="G249" s="3">
        <v>0</v>
      </c>
      <c r="H249" s="2" t="s">
        <v>415</v>
      </c>
      <c r="I249" s="2" t="s">
        <v>36</v>
      </c>
    </row>
    <row r="250" spans="1:9" ht="33.75">
      <c r="A250" s="2" t="str">
        <f t="shared" si="7"/>
        <v>40102</v>
      </c>
      <c r="B250" s="2" t="str">
        <f t="shared" si="7"/>
        <v>40102</v>
      </c>
      <c r="C250" s="2" t="s">
        <v>148</v>
      </c>
      <c r="D250" s="2" t="s">
        <v>41</v>
      </c>
      <c r="E250" s="2" t="s">
        <v>516</v>
      </c>
      <c r="F250" s="3">
        <v>0</v>
      </c>
      <c r="G250" s="3">
        <v>0</v>
      </c>
      <c r="H250" s="2" t="s">
        <v>416</v>
      </c>
      <c r="I250" s="2" t="s">
        <v>36</v>
      </c>
    </row>
    <row r="251" spans="1:9" ht="56.25">
      <c r="A251" s="2" t="str">
        <f t="shared" si="7"/>
        <v>40102</v>
      </c>
      <c r="B251" s="2" t="str">
        <f t="shared" si="7"/>
        <v>40102</v>
      </c>
      <c r="C251" s="2" t="s">
        <v>148</v>
      </c>
      <c r="D251" s="2" t="s">
        <v>41</v>
      </c>
      <c r="E251" s="2" t="s">
        <v>517</v>
      </c>
      <c r="F251" s="3">
        <v>0</v>
      </c>
      <c r="G251" s="3">
        <v>0</v>
      </c>
      <c r="H251" s="2" t="s">
        <v>417</v>
      </c>
      <c r="I251" s="2" t="s">
        <v>36</v>
      </c>
    </row>
    <row r="252" spans="1:9" ht="45">
      <c r="A252" s="2" t="str">
        <f t="shared" si="7"/>
        <v>40102</v>
      </c>
      <c r="B252" s="2" t="str">
        <f t="shared" si="7"/>
        <v>40102</v>
      </c>
      <c r="C252" s="2" t="s">
        <v>148</v>
      </c>
      <c r="D252" s="2" t="s">
        <v>41</v>
      </c>
      <c r="E252" s="2" t="s">
        <v>518</v>
      </c>
      <c r="F252" s="3">
        <v>0</v>
      </c>
      <c r="G252" s="3">
        <v>0</v>
      </c>
      <c r="H252" s="2" t="s">
        <v>418</v>
      </c>
      <c r="I252" s="2" t="s">
        <v>36</v>
      </c>
    </row>
    <row r="253" spans="1:9" ht="33.75">
      <c r="A253" s="2" t="str">
        <f t="shared" si="7"/>
        <v>40102</v>
      </c>
      <c r="B253" s="2" t="str">
        <f t="shared" si="7"/>
        <v>40102</v>
      </c>
      <c r="C253" s="2" t="s">
        <v>148</v>
      </c>
      <c r="D253" s="2" t="s">
        <v>41</v>
      </c>
      <c r="E253" s="2" t="s">
        <v>519</v>
      </c>
      <c r="F253" s="3">
        <v>0</v>
      </c>
      <c r="G253" s="3">
        <v>0</v>
      </c>
      <c r="H253" s="2" t="s">
        <v>419</v>
      </c>
      <c r="I253" s="2" t="s">
        <v>36</v>
      </c>
    </row>
    <row r="254" spans="1:9" ht="45">
      <c r="A254" s="2" t="str">
        <f t="shared" si="7"/>
        <v>40102</v>
      </c>
      <c r="B254" s="2" t="str">
        <f t="shared" si="7"/>
        <v>40102</v>
      </c>
      <c r="C254" s="2" t="s">
        <v>148</v>
      </c>
      <c r="D254" s="2" t="s">
        <v>41</v>
      </c>
      <c r="E254" s="2" t="s">
        <v>520</v>
      </c>
      <c r="F254" s="3">
        <v>0</v>
      </c>
      <c r="G254" s="3">
        <v>0</v>
      </c>
      <c r="H254" s="2" t="s">
        <v>420</v>
      </c>
      <c r="I254" s="2" t="s">
        <v>36</v>
      </c>
    </row>
    <row r="255" spans="1:9" ht="90">
      <c r="A255" s="2" t="str">
        <f t="shared" si="7"/>
        <v>40102</v>
      </c>
      <c r="B255" s="2" t="str">
        <f t="shared" si="7"/>
        <v>40102</v>
      </c>
      <c r="C255" s="2" t="s">
        <v>148</v>
      </c>
      <c r="D255" s="2" t="s">
        <v>41</v>
      </c>
      <c r="E255" s="2" t="s">
        <v>522</v>
      </c>
      <c r="F255" s="3">
        <v>0</v>
      </c>
      <c r="G255" s="3">
        <v>0</v>
      </c>
      <c r="H255" s="2" t="s">
        <v>422</v>
      </c>
      <c r="I255" s="2" t="s">
        <v>36</v>
      </c>
    </row>
    <row r="256" spans="1:9" ht="33.75">
      <c r="A256" s="2" t="str">
        <f t="shared" si="7"/>
        <v>40102</v>
      </c>
      <c r="B256" s="2" t="str">
        <f t="shared" si="7"/>
        <v>40102</v>
      </c>
      <c r="C256" s="2" t="s">
        <v>148</v>
      </c>
      <c r="D256" s="2" t="s">
        <v>152</v>
      </c>
      <c r="E256" s="2" t="s">
        <v>524</v>
      </c>
      <c r="F256" s="3">
        <v>0</v>
      </c>
      <c r="G256" s="3">
        <v>0</v>
      </c>
      <c r="H256" s="2" t="s">
        <v>424</v>
      </c>
      <c r="I256" s="2" t="s">
        <v>36</v>
      </c>
    </row>
    <row r="257" spans="1:9" ht="33.75">
      <c r="A257" s="2" t="str">
        <f t="shared" si="7"/>
        <v>40102</v>
      </c>
      <c r="B257" s="2" t="str">
        <f t="shared" si="7"/>
        <v>40102</v>
      </c>
      <c r="C257" s="2" t="s">
        <v>148</v>
      </c>
      <c r="D257" s="2" t="s">
        <v>152</v>
      </c>
      <c r="E257" s="2" t="s">
        <v>525</v>
      </c>
      <c r="F257" s="3">
        <v>0</v>
      </c>
      <c r="G257" s="3">
        <v>0</v>
      </c>
      <c r="H257" s="2" t="s">
        <v>425</v>
      </c>
      <c r="I257" s="2" t="s">
        <v>36</v>
      </c>
    </row>
    <row r="258" spans="1:9" ht="45">
      <c r="A258" s="2" t="str">
        <f t="shared" si="7"/>
        <v>40102</v>
      </c>
      <c r="B258" s="2" t="str">
        <f t="shared" si="7"/>
        <v>40102</v>
      </c>
      <c r="C258" s="2" t="s">
        <v>148</v>
      </c>
      <c r="D258" s="2" t="s">
        <v>152</v>
      </c>
      <c r="E258" s="2" t="s">
        <v>526</v>
      </c>
      <c r="F258" s="3">
        <v>0</v>
      </c>
      <c r="G258" s="3">
        <v>0</v>
      </c>
      <c r="H258" s="2" t="s">
        <v>426</v>
      </c>
      <c r="I258" s="2" t="s">
        <v>36</v>
      </c>
    </row>
    <row r="259" spans="1:9" ht="45">
      <c r="A259" s="2" t="str">
        <f t="shared" si="7"/>
        <v>40102</v>
      </c>
      <c r="B259" s="2" t="str">
        <f t="shared" si="7"/>
        <v>40102</v>
      </c>
      <c r="C259" s="2" t="s">
        <v>148</v>
      </c>
      <c r="D259" s="2" t="s">
        <v>152</v>
      </c>
      <c r="E259" s="2" t="s">
        <v>527</v>
      </c>
      <c r="F259" s="3">
        <v>0</v>
      </c>
      <c r="G259" s="3">
        <v>0</v>
      </c>
      <c r="H259" s="2" t="s">
        <v>427</v>
      </c>
      <c r="I259" s="2" t="s">
        <v>36</v>
      </c>
    </row>
    <row r="260" spans="1:9" ht="101.25">
      <c r="A260" s="2" t="str">
        <f t="shared" si="7"/>
        <v>40102</v>
      </c>
      <c r="B260" s="2" t="str">
        <f t="shared" si="7"/>
        <v>40102</v>
      </c>
      <c r="C260" s="2" t="s">
        <v>148</v>
      </c>
      <c r="D260" s="2" t="s">
        <v>503</v>
      </c>
      <c r="E260" s="2" t="s">
        <v>529</v>
      </c>
      <c r="F260" s="3">
        <v>0</v>
      </c>
      <c r="G260" s="3">
        <v>0</v>
      </c>
      <c r="H260" s="2" t="s">
        <v>429</v>
      </c>
      <c r="I260" s="2" t="s">
        <v>36</v>
      </c>
    </row>
    <row r="261" spans="1:9" ht="67.5">
      <c r="A261" s="2" t="str">
        <f t="shared" si="7"/>
        <v>40102</v>
      </c>
      <c r="B261" s="2" t="str">
        <f t="shared" si="7"/>
        <v>40102</v>
      </c>
      <c r="C261" s="2" t="s">
        <v>148</v>
      </c>
      <c r="D261" s="2" t="s">
        <v>503</v>
      </c>
      <c r="E261" s="2" t="s">
        <v>530</v>
      </c>
      <c r="F261" s="3">
        <v>0</v>
      </c>
      <c r="G261" s="3">
        <v>0</v>
      </c>
      <c r="H261" s="2" t="s">
        <v>430</v>
      </c>
      <c r="I261" s="2" t="s">
        <v>36</v>
      </c>
    </row>
    <row r="262" spans="1:9" ht="90">
      <c r="A262" s="2" t="str">
        <f t="shared" si="7"/>
        <v>40102</v>
      </c>
      <c r="B262" s="2" t="str">
        <f t="shared" si="7"/>
        <v>40102</v>
      </c>
      <c r="C262" s="2" t="s">
        <v>148</v>
      </c>
      <c r="D262" s="2" t="s">
        <v>503</v>
      </c>
      <c r="E262" s="2" t="s">
        <v>376</v>
      </c>
      <c r="F262" s="3">
        <v>0</v>
      </c>
      <c r="G262" s="3">
        <v>0</v>
      </c>
      <c r="H262" s="2" t="s">
        <v>431</v>
      </c>
      <c r="I262" s="2" t="s">
        <v>36</v>
      </c>
    </row>
    <row r="263" spans="1:9" ht="78.75">
      <c r="A263" s="2" t="str">
        <f t="shared" si="7"/>
        <v>40102</v>
      </c>
      <c r="B263" s="2" t="str">
        <f t="shared" si="7"/>
        <v>40102</v>
      </c>
      <c r="C263" s="2" t="s">
        <v>148</v>
      </c>
      <c r="D263" s="2" t="s">
        <v>503</v>
      </c>
      <c r="E263" s="2" t="s">
        <v>378</v>
      </c>
      <c r="F263" s="3">
        <v>0</v>
      </c>
      <c r="G263" s="3">
        <v>0</v>
      </c>
      <c r="H263" s="2" t="s">
        <v>433</v>
      </c>
      <c r="I263" s="2" t="s">
        <v>36</v>
      </c>
    </row>
    <row r="264" spans="1:9" ht="90">
      <c r="A264" s="2" t="str">
        <f t="shared" si="7"/>
        <v>40102</v>
      </c>
      <c r="B264" s="2" t="str">
        <f t="shared" si="7"/>
        <v>40102</v>
      </c>
      <c r="C264" s="2" t="s">
        <v>148</v>
      </c>
      <c r="D264" s="2" t="s">
        <v>503</v>
      </c>
      <c r="E264" s="2" t="s">
        <v>379</v>
      </c>
      <c r="F264" s="3">
        <v>0</v>
      </c>
      <c r="G264" s="3">
        <v>0</v>
      </c>
      <c r="H264" s="2" t="s">
        <v>434</v>
      </c>
      <c r="I264" s="2" t="s">
        <v>36</v>
      </c>
    </row>
    <row r="265" spans="1:9" ht="56.25">
      <c r="A265" s="2" t="str">
        <f t="shared" si="7"/>
        <v>40102</v>
      </c>
      <c r="B265" s="2" t="str">
        <f t="shared" si="7"/>
        <v>40102</v>
      </c>
      <c r="C265" s="2" t="s">
        <v>148</v>
      </c>
      <c r="D265" s="2" t="s">
        <v>503</v>
      </c>
      <c r="E265" s="2" t="s">
        <v>77</v>
      </c>
      <c r="F265" s="3">
        <v>0</v>
      </c>
      <c r="G265" s="3">
        <v>0</v>
      </c>
      <c r="H265" s="2" t="s">
        <v>435</v>
      </c>
      <c r="I265" s="2" t="s">
        <v>36</v>
      </c>
    </row>
    <row r="266" spans="1:9" ht="67.5">
      <c r="A266" s="2" t="str">
        <f t="shared" si="7"/>
        <v>40102</v>
      </c>
      <c r="B266" s="2" t="str">
        <f t="shared" si="7"/>
        <v>40102</v>
      </c>
      <c r="C266" s="2" t="s">
        <v>148</v>
      </c>
      <c r="D266" s="2" t="s">
        <v>503</v>
      </c>
      <c r="E266" s="2" t="s">
        <v>78</v>
      </c>
      <c r="F266" s="3">
        <v>0</v>
      </c>
      <c r="G266" s="3">
        <v>0</v>
      </c>
      <c r="H266" s="2" t="s">
        <v>436</v>
      </c>
      <c r="I266" s="2" t="s">
        <v>36</v>
      </c>
    </row>
    <row r="267" spans="1:9" ht="112.5">
      <c r="A267" s="2" t="str">
        <f t="shared" si="7"/>
        <v>40102</v>
      </c>
      <c r="B267" s="2" t="str">
        <f t="shared" si="7"/>
        <v>40102</v>
      </c>
      <c r="C267" s="2" t="s">
        <v>148</v>
      </c>
      <c r="D267" s="2" t="s">
        <v>503</v>
      </c>
      <c r="E267" s="2" t="s">
        <v>84</v>
      </c>
      <c r="F267" s="3">
        <v>0</v>
      </c>
      <c r="G267" s="3">
        <v>0</v>
      </c>
      <c r="H267" s="2" t="s">
        <v>442</v>
      </c>
      <c r="I267" s="2" t="s">
        <v>36</v>
      </c>
    </row>
    <row r="268" spans="1:9" ht="90">
      <c r="A268" s="2" t="str">
        <f t="shared" si="7"/>
        <v>40102</v>
      </c>
      <c r="B268" s="2" t="str">
        <f t="shared" si="7"/>
        <v>40102</v>
      </c>
      <c r="C268" s="2" t="s">
        <v>148</v>
      </c>
      <c r="D268" s="2" t="s">
        <v>503</v>
      </c>
      <c r="E268" s="2" t="s">
        <v>88</v>
      </c>
      <c r="F268" s="3">
        <v>0</v>
      </c>
      <c r="G268" s="3">
        <v>0</v>
      </c>
      <c r="H268" s="2" t="s">
        <v>446</v>
      </c>
      <c r="I268" s="2" t="s">
        <v>36</v>
      </c>
    </row>
    <row r="269" spans="1:9" ht="56.25">
      <c r="A269" s="2" t="str">
        <f t="shared" si="7"/>
        <v>40102</v>
      </c>
      <c r="B269" s="2" t="str">
        <f t="shared" si="7"/>
        <v>40102</v>
      </c>
      <c r="C269" s="2" t="s">
        <v>148</v>
      </c>
      <c r="D269" s="2" t="s">
        <v>503</v>
      </c>
      <c r="E269" s="2" t="s">
        <v>90</v>
      </c>
      <c r="F269" s="3">
        <v>0</v>
      </c>
      <c r="G269" s="3">
        <v>0</v>
      </c>
      <c r="H269" s="2" t="s">
        <v>448</v>
      </c>
      <c r="I269" s="2" t="s">
        <v>36</v>
      </c>
    </row>
    <row r="270" spans="1:9" ht="56.25">
      <c r="A270" s="2" t="str">
        <f t="shared" si="7"/>
        <v>40102</v>
      </c>
      <c r="B270" s="2" t="str">
        <f t="shared" si="7"/>
        <v>40102</v>
      </c>
      <c r="C270" s="2" t="s">
        <v>148</v>
      </c>
      <c r="D270" s="2" t="s">
        <v>503</v>
      </c>
      <c r="E270" s="2" t="s">
        <v>91</v>
      </c>
      <c r="F270" s="3">
        <v>0</v>
      </c>
      <c r="G270" s="3">
        <v>0</v>
      </c>
      <c r="H270" s="2" t="s">
        <v>449</v>
      </c>
      <c r="I270" s="2" t="s">
        <v>36</v>
      </c>
    </row>
    <row r="271" spans="1:9" ht="45">
      <c r="A271" s="2" t="str">
        <f t="shared" si="7"/>
        <v>40102</v>
      </c>
      <c r="B271" s="2" t="str">
        <f t="shared" si="7"/>
        <v>40102</v>
      </c>
      <c r="C271" s="2" t="s">
        <v>148</v>
      </c>
      <c r="D271" s="2" t="s">
        <v>509</v>
      </c>
      <c r="E271" s="2" t="s">
        <v>93</v>
      </c>
      <c r="F271" s="3">
        <v>0</v>
      </c>
      <c r="G271" s="3">
        <v>0</v>
      </c>
      <c r="H271" s="2" t="s">
        <v>451</v>
      </c>
      <c r="I271" s="2" t="s">
        <v>36</v>
      </c>
    </row>
    <row r="272" spans="1:9" ht="67.5">
      <c r="A272" s="2" t="str">
        <f aca="true" t="shared" si="8" ref="A272:B279">"40103"</f>
        <v>40103</v>
      </c>
      <c r="B272" s="2" t="str">
        <f t="shared" si="8"/>
        <v>40103</v>
      </c>
      <c r="C272" s="2" t="s">
        <v>150</v>
      </c>
      <c r="D272" s="2" t="s">
        <v>512</v>
      </c>
      <c r="E272" s="2" t="s">
        <v>513</v>
      </c>
      <c r="F272" s="3">
        <v>0</v>
      </c>
      <c r="G272" s="3">
        <v>0</v>
      </c>
      <c r="H272" s="2" t="s">
        <v>111</v>
      </c>
      <c r="I272" s="2" t="s">
        <v>36</v>
      </c>
    </row>
    <row r="273" spans="1:9" ht="67.5">
      <c r="A273" s="2" t="str">
        <f t="shared" si="8"/>
        <v>40103</v>
      </c>
      <c r="B273" s="2" t="str">
        <f t="shared" si="8"/>
        <v>40103</v>
      </c>
      <c r="C273" s="2" t="s">
        <v>150</v>
      </c>
      <c r="D273" s="2" t="s">
        <v>41</v>
      </c>
      <c r="E273" s="2" t="s">
        <v>521</v>
      </c>
      <c r="F273" s="3">
        <v>0</v>
      </c>
      <c r="G273" s="3">
        <v>0</v>
      </c>
      <c r="H273" s="2" t="s">
        <v>421</v>
      </c>
      <c r="I273" s="2" t="s">
        <v>36</v>
      </c>
    </row>
    <row r="274" spans="1:9" ht="56.25">
      <c r="A274" s="2" t="str">
        <f t="shared" si="8"/>
        <v>40103</v>
      </c>
      <c r="B274" s="2" t="str">
        <f t="shared" si="8"/>
        <v>40103</v>
      </c>
      <c r="C274" s="2" t="s">
        <v>150</v>
      </c>
      <c r="D274" s="2" t="s">
        <v>41</v>
      </c>
      <c r="E274" s="2" t="s">
        <v>523</v>
      </c>
      <c r="F274" s="3">
        <v>0</v>
      </c>
      <c r="G274" s="3">
        <v>0</v>
      </c>
      <c r="H274" s="2" t="s">
        <v>423</v>
      </c>
      <c r="I274" s="2" t="s">
        <v>36</v>
      </c>
    </row>
    <row r="275" spans="1:9" ht="56.25">
      <c r="A275" s="2" t="str">
        <f t="shared" si="8"/>
        <v>40103</v>
      </c>
      <c r="B275" s="2" t="str">
        <f t="shared" si="8"/>
        <v>40103</v>
      </c>
      <c r="C275" s="2" t="s">
        <v>150</v>
      </c>
      <c r="D275" s="2" t="s">
        <v>503</v>
      </c>
      <c r="E275" s="2" t="s">
        <v>528</v>
      </c>
      <c r="F275" s="3">
        <v>0</v>
      </c>
      <c r="G275" s="3">
        <v>0</v>
      </c>
      <c r="H275" s="2" t="s">
        <v>428</v>
      </c>
      <c r="I275" s="2" t="s">
        <v>36</v>
      </c>
    </row>
    <row r="276" spans="1:9" ht="101.25">
      <c r="A276" s="2" t="str">
        <f t="shared" si="8"/>
        <v>40103</v>
      </c>
      <c r="B276" s="2" t="str">
        <f t="shared" si="8"/>
        <v>40103</v>
      </c>
      <c r="C276" s="2" t="s">
        <v>150</v>
      </c>
      <c r="D276" s="2" t="s">
        <v>503</v>
      </c>
      <c r="E276" s="2" t="s">
        <v>377</v>
      </c>
      <c r="F276" s="3">
        <v>0</v>
      </c>
      <c r="G276" s="3">
        <v>0</v>
      </c>
      <c r="H276" s="2" t="s">
        <v>432</v>
      </c>
      <c r="I276" s="2" t="s">
        <v>36</v>
      </c>
    </row>
    <row r="277" spans="1:9" ht="56.25">
      <c r="A277" s="2" t="str">
        <f t="shared" si="8"/>
        <v>40103</v>
      </c>
      <c r="B277" s="2" t="str">
        <f t="shared" si="8"/>
        <v>40103</v>
      </c>
      <c r="C277" s="2" t="s">
        <v>150</v>
      </c>
      <c r="D277" s="2" t="s">
        <v>503</v>
      </c>
      <c r="E277" s="2" t="s">
        <v>83</v>
      </c>
      <c r="F277" s="3">
        <v>0</v>
      </c>
      <c r="G277" s="3">
        <v>0</v>
      </c>
      <c r="H277" s="2" t="s">
        <v>441</v>
      </c>
      <c r="I277" s="2" t="s">
        <v>36</v>
      </c>
    </row>
    <row r="278" spans="1:9" ht="101.25">
      <c r="A278" s="2" t="str">
        <f t="shared" si="8"/>
        <v>40103</v>
      </c>
      <c r="B278" s="2" t="str">
        <f t="shared" si="8"/>
        <v>40103</v>
      </c>
      <c r="C278" s="2" t="s">
        <v>150</v>
      </c>
      <c r="D278" s="2" t="s">
        <v>503</v>
      </c>
      <c r="E278" s="2" t="s">
        <v>89</v>
      </c>
      <c r="F278" s="3">
        <v>0</v>
      </c>
      <c r="G278" s="3">
        <v>0</v>
      </c>
      <c r="H278" s="2" t="s">
        <v>447</v>
      </c>
      <c r="I278" s="2" t="s">
        <v>36</v>
      </c>
    </row>
    <row r="279" spans="1:9" ht="90">
      <c r="A279" s="2" t="str">
        <f t="shared" si="8"/>
        <v>40103</v>
      </c>
      <c r="B279" s="2" t="str">
        <f t="shared" si="8"/>
        <v>40103</v>
      </c>
      <c r="C279" s="2" t="s">
        <v>150</v>
      </c>
      <c r="D279" s="2" t="s">
        <v>151</v>
      </c>
      <c r="E279" s="2" t="s">
        <v>151</v>
      </c>
      <c r="F279" s="3">
        <v>0</v>
      </c>
      <c r="G279" s="3">
        <v>0</v>
      </c>
      <c r="H279" s="2" t="s">
        <v>198</v>
      </c>
      <c r="I279" s="2" t="s">
        <v>36</v>
      </c>
    </row>
    <row r="280" spans="1:9" ht="33.75">
      <c r="A280" s="2" t="str">
        <f aca="true" t="shared" si="9" ref="A280:A307">"40301"</f>
        <v>40301</v>
      </c>
      <c r="B280" s="2" t="str">
        <f aca="true" t="shared" si="10" ref="B280:B307">"40301"</f>
        <v>40301</v>
      </c>
      <c r="C280" s="2" t="s">
        <v>323</v>
      </c>
      <c r="D280" s="2" t="s">
        <v>95</v>
      </c>
      <c r="E280" s="2" t="s">
        <v>95</v>
      </c>
      <c r="F280" s="3">
        <v>0</v>
      </c>
      <c r="G280" s="3">
        <v>0</v>
      </c>
      <c r="H280" s="2" t="s">
        <v>452</v>
      </c>
      <c r="I280" s="2" t="s">
        <v>36</v>
      </c>
    </row>
    <row r="281" spans="1:9" ht="33.75">
      <c r="A281" s="2" t="str">
        <f t="shared" si="9"/>
        <v>40301</v>
      </c>
      <c r="B281" s="2" t="str">
        <f t="shared" si="10"/>
        <v>40301</v>
      </c>
      <c r="C281" s="2" t="s">
        <v>323</v>
      </c>
      <c r="D281" s="2" t="s">
        <v>95</v>
      </c>
      <c r="E281" s="2" t="s">
        <v>96</v>
      </c>
      <c r="F281" s="3">
        <v>0</v>
      </c>
      <c r="G281" s="3">
        <v>0</v>
      </c>
      <c r="H281" s="2" t="s">
        <v>453</v>
      </c>
      <c r="I281" s="2" t="s">
        <v>36</v>
      </c>
    </row>
    <row r="282" spans="1:9" ht="33.75">
      <c r="A282" s="2" t="str">
        <f t="shared" si="9"/>
        <v>40301</v>
      </c>
      <c r="B282" s="2" t="str">
        <f t="shared" si="10"/>
        <v>40301</v>
      </c>
      <c r="C282" s="2" t="s">
        <v>323</v>
      </c>
      <c r="D282" s="2" t="s">
        <v>95</v>
      </c>
      <c r="E282" s="2" t="s">
        <v>97</v>
      </c>
      <c r="F282" s="3">
        <v>0</v>
      </c>
      <c r="G282" s="3">
        <v>0</v>
      </c>
      <c r="H282" s="2" t="s">
        <v>454</v>
      </c>
      <c r="I282" s="2" t="s">
        <v>36</v>
      </c>
    </row>
    <row r="283" spans="1:9" ht="33.75">
      <c r="A283" s="2" t="str">
        <f t="shared" si="9"/>
        <v>40301</v>
      </c>
      <c r="B283" s="2" t="str">
        <f t="shared" si="10"/>
        <v>40301</v>
      </c>
      <c r="C283" s="2" t="s">
        <v>323</v>
      </c>
      <c r="D283" s="2" t="s">
        <v>95</v>
      </c>
      <c r="E283" s="2" t="s">
        <v>98</v>
      </c>
      <c r="F283" s="3">
        <v>0</v>
      </c>
      <c r="G283" s="3">
        <v>0</v>
      </c>
      <c r="H283" s="2" t="s">
        <v>455</v>
      </c>
      <c r="I283" s="2" t="s">
        <v>36</v>
      </c>
    </row>
    <row r="284" spans="1:9" ht="33.75">
      <c r="A284" s="2" t="str">
        <f t="shared" si="9"/>
        <v>40301</v>
      </c>
      <c r="B284" s="2" t="str">
        <f t="shared" si="10"/>
        <v>40301</v>
      </c>
      <c r="C284" s="2" t="s">
        <v>323</v>
      </c>
      <c r="D284" s="2" t="s">
        <v>95</v>
      </c>
      <c r="E284" s="2" t="s">
        <v>99</v>
      </c>
      <c r="F284" s="3">
        <v>0</v>
      </c>
      <c r="G284" s="3">
        <v>0</v>
      </c>
      <c r="H284" s="2" t="s">
        <v>456</v>
      </c>
      <c r="I284" s="2" t="s">
        <v>36</v>
      </c>
    </row>
    <row r="285" spans="1:9" ht="33.75">
      <c r="A285" s="2" t="str">
        <f t="shared" si="9"/>
        <v>40301</v>
      </c>
      <c r="B285" s="2" t="str">
        <f t="shared" si="10"/>
        <v>40301</v>
      </c>
      <c r="C285" s="2" t="s">
        <v>323</v>
      </c>
      <c r="D285" s="2" t="s">
        <v>95</v>
      </c>
      <c r="E285" s="2" t="s">
        <v>100</v>
      </c>
      <c r="F285" s="3">
        <v>0</v>
      </c>
      <c r="G285" s="3">
        <v>0</v>
      </c>
      <c r="H285" s="2" t="s">
        <v>457</v>
      </c>
      <c r="I285" s="2" t="s">
        <v>36</v>
      </c>
    </row>
    <row r="286" spans="1:9" ht="56.25">
      <c r="A286" s="2" t="str">
        <f t="shared" si="9"/>
        <v>40301</v>
      </c>
      <c r="B286" s="2" t="str">
        <f t="shared" si="10"/>
        <v>40301</v>
      </c>
      <c r="C286" s="2" t="s">
        <v>323</v>
      </c>
      <c r="D286" s="2" t="s">
        <v>95</v>
      </c>
      <c r="E286" s="2" t="s">
        <v>72</v>
      </c>
      <c r="F286" s="3">
        <v>0</v>
      </c>
      <c r="G286" s="3">
        <v>0</v>
      </c>
      <c r="H286" s="2" t="s">
        <v>458</v>
      </c>
      <c r="I286" s="2" t="s">
        <v>36</v>
      </c>
    </row>
    <row r="287" spans="1:9" ht="78.75">
      <c r="A287" s="2" t="str">
        <f t="shared" si="9"/>
        <v>40301</v>
      </c>
      <c r="B287" s="2" t="str">
        <f t="shared" si="10"/>
        <v>40301</v>
      </c>
      <c r="C287" s="2" t="s">
        <v>323</v>
      </c>
      <c r="D287" s="2" t="s">
        <v>73</v>
      </c>
      <c r="E287" s="2" t="s">
        <v>74</v>
      </c>
      <c r="F287" s="3">
        <v>0</v>
      </c>
      <c r="G287" s="3">
        <v>0</v>
      </c>
      <c r="H287" s="2" t="s">
        <v>459</v>
      </c>
      <c r="I287" s="2" t="s">
        <v>36</v>
      </c>
    </row>
    <row r="288" spans="1:9" ht="90">
      <c r="A288" s="2" t="str">
        <f t="shared" si="9"/>
        <v>40301</v>
      </c>
      <c r="B288" s="2" t="str">
        <f t="shared" si="10"/>
        <v>40301</v>
      </c>
      <c r="C288" s="2" t="s">
        <v>323</v>
      </c>
      <c r="D288" s="2" t="s">
        <v>75</v>
      </c>
      <c r="E288" s="2" t="s">
        <v>76</v>
      </c>
      <c r="F288" s="3">
        <v>0</v>
      </c>
      <c r="G288" s="3">
        <v>0</v>
      </c>
      <c r="H288" s="2" t="s">
        <v>460</v>
      </c>
      <c r="I288" s="2" t="s">
        <v>36</v>
      </c>
    </row>
    <row r="289" spans="1:9" ht="90">
      <c r="A289" s="2" t="str">
        <f t="shared" si="9"/>
        <v>40301</v>
      </c>
      <c r="B289" s="2" t="str">
        <f t="shared" si="10"/>
        <v>40301</v>
      </c>
      <c r="C289" s="2" t="s">
        <v>323</v>
      </c>
      <c r="D289" s="2" t="s">
        <v>75</v>
      </c>
      <c r="E289" s="2" t="s">
        <v>469</v>
      </c>
      <c r="F289" s="3">
        <v>0</v>
      </c>
      <c r="G289" s="3">
        <v>0</v>
      </c>
      <c r="H289" s="2" t="s">
        <v>461</v>
      </c>
      <c r="I289" s="2" t="s">
        <v>36</v>
      </c>
    </row>
    <row r="290" spans="1:9" ht="56.25">
      <c r="A290" s="2" t="str">
        <f t="shared" si="9"/>
        <v>40301</v>
      </c>
      <c r="B290" s="2" t="str">
        <f t="shared" si="10"/>
        <v>40301</v>
      </c>
      <c r="C290" s="2" t="s">
        <v>323</v>
      </c>
      <c r="D290" s="2" t="s">
        <v>470</v>
      </c>
      <c r="E290" s="2" t="s">
        <v>471</v>
      </c>
      <c r="F290" s="3">
        <v>0</v>
      </c>
      <c r="G290" s="3">
        <v>0</v>
      </c>
      <c r="H290" s="2" t="s">
        <v>462</v>
      </c>
      <c r="I290" s="2" t="s">
        <v>36</v>
      </c>
    </row>
    <row r="291" spans="1:9" ht="112.5">
      <c r="A291" s="2" t="str">
        <f t="shared" si="9"/>
        <v>40301</v>
      </c>
      <c r="B291" s="2" t="str">
        <f t="shared" si="10"/>
        <v>40301</v>
      </c>
      <c r="C291" s="2" t="s">
        <v>323</v>
      </c>
      <c r="D291" s="2" t="s">
        <v>470</v>
      </c>
      <c r="E291" s="2" t="s">
        <v>146</v>
      </c>
      <c r="F291" s="3">
        <v>0</v>
      </c>
      <c r="G291" s="3">
        <v>0</v>
      </c>
      <c r="H291" s="2" t="s">
        <v>195</v>
      </c>
      <c r="I291" s="2" t="s">
        <v>36</v>
      </c>
    </row>
    <row r="292" spans="1:9" ht="78.75">
      <c r="A292" s="2" t="str">
        <f t="shared" si="9"/>
        <v>40301</v>
      </c>
      <c r="B292" s="2" t="str">
        <f t="shared" si="10"/>
        <v>40301</v>
      </c>
      <c r="C292" s="2" t="s">
        <v>323</v>
      </c>
      <c r="D292" s="2" t="s">
        <v>470</v>
      </c>
      <c r="E292" s="2" t="s">
        <v>472</v>
      </c>
      <c r="F292" s="3">
        <v>0</v>
      </c>
      <c r="G292" s="3">
        <v>0</v>
      </c>
      <c r="H292" s="2" t="s">
        <v>463</v>
      </c>
      <c r="I292" s="2" t="s">
        <v>36</v>
      </c>
    </row>
    <row r="293" spans="1:9" ht="90">
      <c r="A293" s="2" t="str">
        <f t="shared" si="9"/>
        <v>40301</v>
      </c>
      <c r="B293" s="2" t="str">
        <f t="shared" si="10"/>
        <v>40301</v>
      </c>
      <c r="C293" s="2" t="s">
        <v>323</v>
      </c>
      <c r="D293" s="2" t="s">
        <v>512</v>
      </c>
      <c r="E293" s="2" t="s">
        <v>475</v>
      </c>
      <c r="F293" s="3">
        <v>0</v>
      </c>
      <c r="G293" s="3">
        <v>0</v>
      </c>
      <c r="H293" s="2" t="s">
        <v>287</v>
      </c>
      <c r="I293" s="2" t="s">
        <v>36</v>
      </c>
    </row>
    <row r="294" spans="1:9" ht="33.75">
      <c r="A294" s="2" t="str">
        <f t="shared" si="9"/>
        <v>40301</v>
      </c>
      <c r="B294" s="2" t="str">
        <f t="shared" si="10"/>
        <v>40301</v>
      </c>
      <c r="C294" s="2" t="s">
        <v>323</v>
      </c>
      <c r="D294" s="2" t="s">
        <v>41</v>
      </c>
      <c r="E294" s="2" t="s">
        <v>476</v>
      </c>
      <c r="F294" s="3">
        <v>0</v>
      </c>
      <c r="G294" s="3">
        <v>0</v>
      </c>
      <c r="H294" s="2" t="s">
        <v>288</v>
      </c>
      <c r="I294" s="2" t="s">
        <v>36</v>
      </c>
    </row>
    <row r="295" spans="1:9" ht="90">
      <c r="A295" s="2" t="str">
        <f t="shared" si="9"/>
        <v>40301</v>
      </c>
      <c r="B295" s="2" t="str">
        <f t="shared" si="10"/>
        <v>40301</v>
      </c>
      <c r="C295" s="2" t="s">
        <v>323</v>
      </c>
      <c r="D295" s="2" t="s">
        <v>503</v>
      </c>
      <c r="E295" s="2" t="s">
        <v>477</v>
      </c>
      <c r="F295" s="3">
        <v>0</v>
      </c>
      <c r="G295" s="3">
        <v>0</v>
      </c>
      <c r="H295" s="2" t="s">
        <v>289</v>
      </c>
      <c r="I295" s="2" t="s">
        <v>36</v>
      </c>
    </row>
    <row r="296" spans="1:9" ht="90">
      <c r="A296" s="2" t="str">
        <f t="shared" si="9"/>
        <v>40301</v>
      </c>
      <c r="B296" s="2" t="str">
        <f t="shared" si="10"/>
        <v>40301</v>
      </c>
      <c r="C296" s="2" t="s">
        <v>323</v>
      </c>
      <c r="D296" s="2" t="s">
        <v>503</v>
      </c>
      <c r="E296" s="2" t="s">
        <v>478</v>
      </c>
      <c r="F296" s="3">
        <v>0</v>
      </c>
      <c r="G296" s="3">
        <v>0</v>
      </c>
      <c r="H296" s="2" t="s">
        <v>290</v>
      </c>
      <c r="I296" s="2" t="s">
        <v>36</v>
      </c>
    </row>
    <row r="297" spans="1:9" ht="90">
      <c r="A297" s="2" t="str">
        <f t="shared" si="9"/>
        <v>40301</v>
      </c>
      <c r="B297" s="2" t="str">
        <f t="shared" si="10"/>
        <v>40301</v>
      </c>
      <c r="C297" s="2" t="s">
        <v>323</v>
      </c>
      <c r="D297" s="2" t="s">
        <v>503</v>
      </c>
      <c r="E297" s="2" t="s">
        <v>479</v>
      </c>
      <c r="F297" s="3">
        <v>0</v>
      </c>
      <c r="G297" s="3">
        <v>0</v>
      </c>
      <c r="H297" s="2" t="s">
        <v>291</v>
      </c>
      <c r="I297" s="2" t="s">
        <v>36</v>
      </c>
    </row>
    <row r="298" spans="1:9" ht="101.25">
      <c r="A298" s="2" t="str">
        <f t="shared" si="9"/>
        <v>40301</v>
      </c>
      <c r="B298" s="2" t="str">
        <f t="shared" si="10"/>
        <v>40301</v>
      </c>
      <c r="C298" s="2" t="s">
        <v>323</v>
      </c>
      <c r="D298" s="2" t="s">
        <v>503</v>
      </c>
      <c r="E298" s="2" t="s">
        <v>79</v>
      </c>
      <c r="F298" s="3">
        <v>0</v>
      </c>
      <c r="G298" s="3">
        <v>0</v>
      </c>
      <c r="H298" s="2" t="s">
        <v>437</v>
      </c>
      <c r="I298" s="2" t="s">
        <v>36</v>
      </c>
    </row>
    <row r="299" spans="1:9" ht="78.75">
      <c r="A299" s="2" t="str">
        <f t="shared" si="9"/>
        <v>40301</v>
      </c>
      <c r="B299" s="2" t="str">
        <f t="shared" si="10"/>
        <v>40301</v>
      </c>
      <c r="C299" s="2" t="s">
        <v>323</v>
      </c>
      <c r="D299" s="2" t="s">
        <v>509</v>
      </c>
      <c r="E299" s="2" t="s">
        <v>486</v>
      </c>
      <c r="F299" s="3">
        <v>0</v>
      </c>
      <c r="G299" s="3">
        <v>0</v>
      </c>
      <c r="H299" s="2" t="s">
        <v>159</v>
      </c>
      <c r="I299" s="2" t="s">
        <v>36</v>
      </c>
    </row>
    <row r="300" spans="1:9" ht="90">
      <c r="A300" s="2" t="str">
        <f t="shared" si="9"/>
        <v>40301</v>
      </c>
      <c r="B300" s="2" t="str">
        <f t="shared" si="10"/>
        <v>40301</v>
      </c>
      <c r="C300" s="2" t="s">
        <v>323</v>
      </c>
      <c r="D300" s="2" t="s">
        <v>509</v>
      </c>
      <c r="E300" s="2" t="s">
        <v>488</v>
      </c>
      <c r="F300" s="3">
        <v>0</v>
      </c>
      <c r="G300" s="3">
        <v>0</v>
      </c>
      <c r="H300" s="2" t="s">
        <v>161</v>
      </c>
      <c r="I300" s="2" t="s">
        <v>36</v>
      </c>
    </row>
    <row r="301" spans="1:9" ht="56.25">
      <c r="A301" s="2" t="str">
        <f t="shared" si="9"/>
        <v>40301</v>
      </c>
      <c r="B301" s="2" t="str">
        <f t="shared" si="10"/>
        <v>40301</v>
      </c>
      <c r="C301" s="2" t="s">
        <v>323</v>
      </c>
      <c r="D301" s="2" t="s">
        <v>509</v>
      </c>
      <c r="E301" s="2" t="s">
        <v>489</v>
      </c>
      <c r="F301" s="3">
        <v>0</v>
      </c>
      <c r="G301" s="3">
        <v>0</v>
      </c>
      <c r="H301" s="2" t="s">
        <v>162</v>
      </c>
      <c r="I301" s="2" t="s">
        <v>36</v>
      </c>
    </row>
    <row r="302" spans="1:9" ht="45">
      <c r="A302" s="2" t="str">
        <f t="shared" si="9"/>
        <v>40301</v>
      </c>
      <c r="B302" s="2" t="str">
        <f t="shared" si="10"/>
        <v>40301</v>
      </c>
      <c r="C302" s="2" t="s">
        <v>323</v>
      </c>
      <c r="D302" s="2" t="s">
        <v>492</v>
      </c>
      <c r="E302" s="2" t="s">
        <v>493</v>
      </c>
      <c r="F302" s="3">
        <v>0</v>
      </c>
      <c r="G302" s="3">
        <v>0</v>
      </c>
      <c r="H302" s="2" t="s">
        <v>165</v>
      </c>
      <c r="I302" s="2" t="s">
        <v>36</v>
      </c>
    </row>
    <row r="303" spans="1:9" ht="56.25">
      <c r="A303" s="2" t="str">
        <f t="shared" si="9"/>
        <v>40301</v>
      </c>
      <c r="B303" s="2" t="str">
        <f t="shared" si="10"/>
        <v>40301</v>
      </c>
      <c r="C303" s="2" t="s">
        <v>323</v>
      </c>
      <c r="D303" s="2" t="s">
        <v>492</v>
      </c>
      <c r="E303" s="2" t="s">
        <v>494</v>
      </c>
      <c r="F303" s="3">
        <v>0</v>
      </c>
      <c r="G303" s="3">
        <v>0</v>
      </c>
      <c r="H303" s="2" t="s">
        <v>166</v>
      </c>
      <c r="I303" s="2" t="s">
        <v>36</v>
      </c>
    </row>
    <row r="304" spans="1:9" ht="33.75">
      <c r="A304" s="2" t="str">
        <f t="shared" si="9"/>
        <v>40301</v>
      </c>
      <c r="B304" s="2" t="str">
        <f t="shared" si="10"/>
        <v>40301</v>
      </c>
      <c r="C304" s="2" t="s">
        <v>323</v>
      </c>
      <c r="D304" s="2" t="s">
        <v>492</v>
      </c>
      <c r="E304" s="2" t="s">
        <v>495</v>
      </c>
      <c r="F304" s="3">
        <v>0</v>
      </c>
      <c r="G304" s="3">
        <v>0</v>
      </c>
      <c r="H304" s="2" t="s">
        <v>167</v>
      </c>
      <c r="I304" s="2" t="s">
        <v>36</v>
      </c>
    </row>
    <row r="305" spans="1:9" ht="22.5">
      <c r="A305" s="2" t="str">
        <f t="shared" si="9"/>
        <v>40301</v>
      </c>
      <c r="B305" s="2" t="str">
        <f t="shared" si="10"/>
        <v>40301</v>
      </c>
      <c r="C305" s="2" t="s">
        <v>323</v>
      </c>
      <c r="D305" s="2" t="s">
        <v>496</v>
      </c>
      <c r="E305" s="2" t="s">
        <v>497</v>
      </c>
      <c r="F305" s="3">
        <v>0</v>
      </c>
      <c r="G305" s="3">
        <v>0</v>
      </c>
      <c r="H305" s="2" t="s">
        <v>168</v>
      </c>
      <c r="I305" s="2" t="s">
        <v>36</v>
      </c>
    </row>
    <row r="306" spans="1:9" ht="33.75">
      <c r="A306" s="2" t="str">
        <f t="shared" si="9"/>
        <v>40301</v>
      </c>
      <c r="B306" s="2" t="str">
        <f t="shared" si="10"/>
        <v>40301</v>
      </c>
      <c r="C306" s="2" t="s">
        <v>323</v>
      </c>
      <c r="D306" s="2" t="s">
        <v>496</v>
      </c>
      <c r="E306" s="2" t="s">
        <v>498</v>
      </c>
      <c r="F306" s="3">
        <v>0</v>
      </c>
      <c r="G306" s="3">
        <v>0</v>
      </c>
      <c r="H306" s="2" t="s">
        <v>169</v>
      </c>
      <c r="I306" s="2" t="s">
        <v>36</v>
      </c>
    </row>
    <row r="307" spans="1:9" ht="22.5">
      <c r="A307" s="2" t="str">
        <f t="shared" si="9"/>
        <v>40301</v>
      </c>
      <c r="B307" s="2" t="str">
        <f t="shared" si="10"/>
        <v>40301</v>
      </c>
      <c r="C307" s="2" t="s">
        <v>323</v>
      </c>
      <c r="D307" s="2" t="s">
        <v>496</v>
      </c>
      <c r="E307" s="2" t="s">
        <v>499</v>
      </c>
      <c r="F307" s="3">
        <v>0</v>
      </c>
      <c r="G307" s="3">
        <v>0</v>
      </c>
      <c r="H307" s="2" t="s">
        <v>170</v>
      </c>
      <c r="I307" s="2" t="s">
        <v>36</v>
      </c>
    </row>
    <row r="308" spans="1:9" ht="67.5">
      <c r="A308" s="2" t="str">
        <f aca="true" t="shared" si="11" ref="A308:A313">"40302"</f>
        <v>40302</v>
      </c>
      <c r="B308" s="2" t="str">
        <f aca="true" t="shared" si="12" ref="B308:B313">"40302"</f>
        <v>40302</v>
      </c>
      <c r="C308" s="2" t="s">
        <v>380</v>
      </c>
      <c r="D308" s="2" t="s">
        <v>73</v>
      </c>
      <c r="E308" s="2" t="s">
        <v>381</v>
      </c>
      <c r="F308" s="3">
        <v>0</v>
      </c>
      <c r="G308" s="3">
        <v>0</v>
      </c>
      <c r="H308" s="2" t="s">
        <v>199</v>
      </c>
      <c r="I308" s="2" t="s">
        <v>36</v>
      </c>
    </row>
    <row r="309" spans="1:9" ht="67.5">
      <c r="A309" s="2" t="str">
        <f t="shared" si="11"/>
        <v>40302</v>
      </c>
      <c r="B309" s="2" t="str">
        <f t="shared" si="12"/>
        <v>40302</v>
      </c>
      <c r="C309" s="2" t="s">
        <v>380</v>
      </c>
      <c r="D309" s="2" t="s">
        <v>509</v>
      </c>
      <c r="E309" s="2" t="s">
        <v>484</v>
      </c>
      <c r="F309" s="3">
        <v>0</v>
      </c>
      <c r="G309" s="3">
        <v>0</v>
      </c>
      <c r="H309" s="2" t="s">
        <v>157</v>
      </c>
      <c r="I309" s="2" t="s">
        <v>36</v>
      </c>
    </row>
    <row r="310" spans="1:9" ht="78.75">
      <c r="A310" s="2" t="str">
        <f t="shared" si="11"/>
        <v>40302</v>
      </c>
      <c r="B310" s="2" t="str">
        <f t="shared" si="12"/>
        <v>40302</v>
      </c>
      <c r="C310" s="2" t="s">
        <v>380</v>
      </c>
      <c r="D310" s="2" t="s">
        <v>509</v>
      </c>
      <c r="E310" s="2" t="s">
        <v>485</v>
      </c>
      <c r="F310" s="3">
        <v>0</v>
      </c>
      <c r="G310" s="3">
        <v>0</v>
      </c>
      <c r="H310" s="2" t="s">
        <v>158</v>
      </c>
      <c r="I310" s="2" t="s">
        <v>36</v>
      </c>
    </row>
    <row r="311" spans="1:9" ht="45">
      <c r="A311" s="2" t="str">
        <f t="shared" si="11"/>
        <v>40302</v>
      </c>
      <c r="B311" s="2" t="str">
        <f t="shared" si="12"/>
        <v>40302</v>
      </c>
      <c r="C311" s="2" t="s">
        <v>380</v>
      </c>
      <c r="D311" s="2" t="s">
        <v>509</v>
      </c>
      <c r="E311" s="2" t="s">
        <v>487</v>
      </c>
      <c r="F311" s="3">
        <v>0</v>
      </c>
      <c r="G311" s="3">
        <v>0</v>
      </c>
      <c r="H311" s="2" t="s">
        <v>160</v>
      </c>
      <c r="I311" s="2" t="s">
        <v>36</v>
      </c>
    </row>
    <row r="312" spans="1:9" ht="45">
      <c r="A312" s="2" t="str">
        <f t="shared" si="11"/>
        <v>40302</v>
      </c>
      <c r="B312" s="2" t="str">
        <f t="shared" si="12"/>
        <v>40302</v>
      </c>
      <c r="C312" s="2" t="s">
        <v>380</v>
      </c>
      <c r="D312" s="2" t="s">
        <v>492</v>
      </c>
      <c r="E312" s="2" t="s">
        <v>382</v>
      </c>
      <c r="F312" s="3">
        <v>0</v>
      </c>
      <c r="G312" s="3">
        <v>0</v>
      </c>
      <c r="H312" s="2" t="s">
        <v>200</v>
      </c>
      <c r="I312" s="2" t="s">
        <v>36</v>
      </c>
    </row>
    <row r="313" spans="1:9" ht="56.25">
      <c r="A313" s="2" t="str">
        <f t="shared" si="11"/>
        <v>40302</v>
      </c>
      <c r="B313" s="2" t="str">
        <f t="shared" si="12"/>
        <v>40302</v>
      </c>
      <c r="C313" s="2" t="s">
        <v>380</v>
      </c>
      <c r="D313" s="2" t="s">
        <v>492</v>
      </c>
      <c r="E313" s="2" t="s">
        <v>383</v>
      </c>
      <c r="F313" s="3">
        <v>0</v>
      </c>
      <c r="G313" s="3">
        <v>0</v>
      </c>
      <c r="H313" s="2" t="s">
        <v>201</v>
      </c>
      <c r="I313" s="2" t="s">
        <v>36</v>
      </c>
    </row>
    <row r="314" spans="1:9" ht="78.75">
      <c r="A314" s="2" t="str">
        <f aca="true" t="shared" si="13" ref="A314:B316">"50103"</f>
        <v>50103</v>
      </c>
      <c r="B314" s="2" t="str">
        <f t="shared" si="13"/>
        <v>50103</v>
      </c>
      <c r="C314" s="2" t="s">
        <v>43</v>
      </c>
      <c r="D314" s="2" t="s">
        <v>58</v>
      </c>
      <c r="E314" s="2" t="s">
        <v>59</v>
      </c>
      <c r="F314" s="3">
        <v>0</v>
      </c>
      <c r="G314" s="3">
        <v>0</v>
      </c>
      <c r="H314" s="2" t="s">
        <v>353</v>
      </c>
      <c r="I314" s="2" t="s">
        <v>36</v>
      </c>
    </row>
    <row r="315" spans="1:9" ht="33.75">
      <c r="A315" s="2" t="str">
        <f t="shared" si="13"/>
        <v>50103</v>
      </c>
      <c r="B315" s="2" t="str">
        <f t="shared" si="13"/>
        <v>50103</v>
      </c>
      <c r="C315" s="2" t="s">
        <v>43</v>
      </c>
      <c r="D315" s="2" t="s">
        <v>60</v>
      </c>
      <c r="E315" s="2" t="s">
        <v>61</v>
      </c>
      <c r="F315" s="3">
        <v>0</v>
      </c>
      <c r="G315" s="3">
        <v>0</v>
      </c>
      <c r="H315" s="2" t="s">
        <v>354</v>
      </c>
      <c r="I315" s="2" t="s">
        <v>36</v>
      </c>
    </row>
    <row r="316" spans="1:9" ht="45">
      <c r="A316" s="2" t="str">
        <f t="shared" si="13"/>
        <v>50103</v>
      </c>
      <c r="B316" s="2" t="str">
        <f t="shared" si="13"/>
        <v>50103</v>
      </c>
      <c r="C316" s="2" t="s">
        <v>43</v>
      </c>
      <c r="D316" s="2" t="s">
        <v>60</v>
      </c>
      <c r="E316" s="2" t="s">
        <v>62</v>
      </c>
      <c r="F316" s="3">
        <v>0</v>
      </c>
      <c r="G316" s="3">
        <v>0</v>
      </c>
      <c r="H316" s="2" t="s">
        <v>355</v>
      </c>
      <c r="I316" s="2" t="s">
        <v>36</v>
      </c>
    </row>
    <row r="317" spans="1:9" ht="45">
      <c r="A317" s="2" t="str">
        <f aca="true" t="shared" si="14" ref="A317:A328">"50104"</f>
        <v>50104</v>
      </c>
      <c r="B317" s="2" t="str">
        <f aca="true" t="shared" si="15" ref="B317:B328">"50104"</f>
        <v>50104</v>
      </c>
      <c r="C317" s="2" t="s">
        <v>40</v>
      </c>
      <c r="D317" s="2" t="s">
        <v>44</v>
      </c>
      <c r="E317" s="2" t="s">
        <v>44</v>
      </c>
      <c r="F317" s="3">
        <v>0</v>
      </c>
      <c r="G317" s="3">
        <v>0</v>
      </c>
      <c r="H317" s="2" t="s">
        <v>341</v>
      </c>
      <c r="I317" s="2" t="s">
        <v>36</v>
      </c>
    </row>
    <row r="318" spans="1:9" ht="67.5">
      <c r="A318" s="2" t="str">
        <f t="shared" si="14"/>
        <v>50104</v>
      </c>
      <c r="B318" s="2" t="str">
        <f t="shared" si="15"/>
        <v>50104</v>
      </c>
      <c r="C318" s="2" t="s">
        <v>40</v>
      </c>
      <c r="D318" s="2" t="s">
        <v>73</v>
      </c>
      <c r="E318" s="2" t="s">
        <v>45</v>
      </c>
      <c r="F318" s="3">
        <v>0</v>
      </c>
      <c r="G318" s="3">
        <v>0</v>
      </c>
      <c r="H318" s="2" t="s">
        <v>342</v>
      </c>
      <c r="I318" s="2" t="s">
        <v>36</v>
      </c>
    </row>
    <row r="319" spans="1:9" ht="56.25">
      <c r="A319" s="2" t="str">
        <f t="shared" si="14"/>
        <v>50104</v>
      </c>
      <c r="B319" s="2" t="str">
        <f t="shared" si="15"/>
        <v>50104</v>
      </c>
      <c r="C319" s="2" t="s">
        <v>40</v>
      </c>
      <c r="D319" s="2" t="s">
        <v>73</v>
      </c>
      <c r="E319" s="2" t="s">
        <v>46</v>
      </c>
      <c r="F319" s="3">
        <v>0</v>
      </c>
      <c r="G319" s="3">
        <v>0</v>
      </c>
      <c r="H319" s="2" t="s">
        <v>343</v>
      </c>
      <c r="I319" s="2" t="s">
        <v>36</v>
      </c>
    </row>
    <row r="320" spans="1:9" ht="101.25">
      <c r="A320" s="2" t="str">
        <f t="shared" si="14"/>
        <v>50104</v>
      </c>
      <c r="B320" s="2" t="str">
        <f t="shared" si="15"/>
        <v>50104</v>
      </c>
      <c r="C320" s="2" t="s">
        <v>40</v>
      </c>
      <c r="D320" s="2" t="s">
        <v>48</v>
      </c>
      <c r="E320" s="2" t="s">
        <v>49</v>
      </c>
      <c r="F320" s="3">
        <v>0</v>
      </c>
      <c r="G320" s="3">
        <v>0</v>
      </c>
      <c r="H320" s="2" t="s">
        <v>345</v>
      </c>
      <c r="I320" s="2" t="s">
        <v>36</v>
      </c>
    </row>
    <row r="321" spans="1:9" ht="101.25">
      <c r="A321" s="2" t="str">
        <f t="shared" si="14"/>
        <v>50104</v>
      </c>
      <c r="B321" s="2" t="str">
        <f t="shared" si="15"/>
        <v>50104</v>
      </c>
      <c r="C321" s="2" t="s">
        <v>40</v>
      </c>
      <c r="D321" s="2" t="s">
        <v>48</v>
      </c>
      <c r="E321" s="2" t="s">
        <v>50</v>
      </c>
      <c r="F321" s="3">
        <v>0</v>
      </c>
      <c r="G321" s="3">
        <v>0</v>
      </c>
      <c r="H321" s="2" t="s">
        <v>346</v>
      </c>
      <c r="I321" s="2" t="s">
        <v>36</v>
      </c>
    </row>
    <row r="322" spans="1:9" ht="45">
      <c r="A322" s="2" t="str">
        <f t="shared" si="14"/>
        <v>50104</v>
      </c>
      <c r="B322" s="2" t="str">
        <f t="shared" si="15"/>
        <v>50104</v>
      </c>
      <c r="C322" s="2" t="s">
        <v>40</v>
      </c>
      <c r="D322" s="2" t="s">
        <v>48</v>
      </c>
      <c r="E322" s="2" t="s">
        <v>51</v>
      </c>
      <c r="F322" s="3">
        <v>0</v>
      </c>
      <c r="G322" s="3">
        <v>0</v>
      </c>
      <c r="H322" s="2" t="s">
        <v>347</v>
      </c>
      <c r="I322" s="2" t="s">
        <v>36</v>
      </c>
    </row>
    <row r="323" spans="1:9" ht="33.75">
      <c r="A323" s="2" t="str">
        <f t="shared" si="14"/>
        <v>50104</v>
      </c>
      <c r="B323" s="2" t="str">
        <f t="shared" si="15"/>
        <v>50104</v>
      </c>
      <c r="C323" s="2" t="s">
        <v>40</v>
      </c>
      <c r="D323" s="2" t="s">
        <v>48</v>
      </c>
      <c r="E323" s="2" t="s">
        <v>52</v>
      </c>
      <c r="F323" s="3">
        <v>0</v>
      </c>
      <c r="G323" s="3">
        <v>0</v>
      </c>
      <c r="H323" s="2" t="s">
        <v>348</v>
      </c>
      <c r="I323" s="2" t="s">
        <v>36</v>
      </c>
    </row>
    <row r="324" spans="1:9" ht="101.25">
      <c r="A324" s="2" t="str">
        <f t="shared" si="14"/>
        <v>50104</v>
      </c>
      <c r="B324" s="2" t="str">
        <f t="shared" si="15"/>
        <v>50104</v>
      </c>
      <c r="C324" s="2" t="s">
        <v>40</v>
      </c>
      <c r="D324" s="2" t="s">
        <v>512</v>
      </c>
      <c r="E324" s="2" t="s">
        <v>3</v>
      </c>
      <c r="F324" s="3">
        <v>0</v>
      </c>
      <c r="G324" s="3">
        <v>0</v>
      </c>
      <c r="H324" s="2" t="s">
        <v>176</v>
      </c>
      <c r="I324" s="2" t="s">
        <v>36</v>
      </c>
    </row>
    <row r="325" spans="1:9" ht="45">
      <c r="A325" s="2" t="str">
        <f t="shared" si="14"/>
        <v>50104</v>
      </c>
      <c r="B325" s="2" t="str">
        <f t="shared" si="15"/>
        <v>50104</v>
      </c>
      <c r="C325" s="2" t="s">
        <v>40</v>
      </c>
      <c r="D325" s="2" t="s">
        <v>53</v>
      </c>
      <c r="E325" s="2" t="s">
        <v>54</v>
      </c>
      <c r="F325" s="3">
        <v>0</v>
      </c>
      <c r="G325" s="3">
        <v>0</v>
      </c>
      <c r="H325" s="2" t="s">
        <v>349</v>
      </c>
      <c r="I325" s="2" t="s">
        <v>36</v>
      </c>
    </row>
    <row r="326" spans="1:9" ht="56.25">
      <c r="A326" s="2" t="str">
        <f t="shared" si="14"/>
        <v>50104</v>
      </c>
      <c r="B326" s="2" t="str">
        <f t="shared" si="15"/>
        <v>50104</v>
      </c>
      <c r="C326" s="2" t="s">
        <v>40</v>
      </c>
      <c r="D326" s="2" t="s">
        <v>509</v>
      </c>
      <c r="E326" s="2" t="s">
        <v>55</v>
      </c>
      <c r="F326" s="3">
        <v>0</v>
      </c>
      <c r="G326" s="3">
        <v>0</v>
      </c>
      <c r="H326" s="2" t="s">
        <v>350</v>
      </c>
      <c r="I326" s="2" t="s">
        <v>36</v>
      </c>
    </row>
    <row r="327" spans="1:9" ht="90">
      <c r="A327" s="2" t="str">
        <f t="shared" si="14"/>
        <v>50104</v>
      </c>
      <c r="B327" s="2" t="str">
        <f t="shared" si="15"/>
        <v>50104</v>
      </c>
      <c r="C327" s="2" t="s">
        <v>40</v>
      </c>
      <c r="D327" s="2" t="s">
        <v>509</v>
      </c>
      <c r="E327" s="2" t="s">
        <v>56</v>
      </c>
      <c r="F327" s="3">
        <v>0</v>
      </c>
      <c r="G327" s="3">
        <v>0</v>
      </c>
      <c r="H327" s="2" t="s">
        <v>351</v>
      </c>
      <c r="I327" s="2" t="s">
        <v>36</v>
      </c>
    </row>
    <row r="328" spans="1:9" ht="67.5">
      <c r="A328" s="2" t="str">
        <f t="shared" si="14"/>
        <v>50104</v>
      </c>
      <c r="B328" s="2" t="str">
        <f t="shared" si="15"/>
        <v>50104</v>
      </c>
      <c r="C328" s="2" t="s">
        <v>40</v>
      </c>
      <c r="D328" s="2" t="s">
        <v>509</v>
      </c>
      <c r="E328" s="2" t="s">
        <v>57</v>
      </c>
      <c r="F328" s="3">
        <v>0</v>
      </c>
      <c r="G328" s="3">
        <v>0</v>
      </c>
      <c r="H328" s="2" t="s">
        <v>352</v>
      </c>
      <c r="I328" s="2" t="s">
        <v>36</v>
      </c>
    </row>
    <row r="329" spans="1:9" ht="56.25">
      <c r="A329" s="2" t="str">
        <f aca="true" t="shared" si="16" ref="A329:A349">"50203"</f>
        <v>50203</v>
      </c>
      <c r="B329" s="2" t="str">
        <f aca="true" t="shared" si="17" ref="B329:B349">"50203"</f>
        <v>50203</v>
      </c>
      <c r="C329" s="2" t="s">
        <v>63</v>
      </c>
      <c r="D329" s="2" t="s">
        <v>64</v>
      </c>
      <c r="E329" s="2" t="s">
        <v>64</v>
      </c>
      <c r="F329" s="3">
        <v>0</v>
      </c>
      <c r="G329" s="3">
        <v>0</v>
      </c>
      <c r="H329" s="2" t="s">
        <v>356</v>
      </c>
      <c r="I329" s="2" t="s">
        <v>36</v>
      </c>
    </row>
    <row r="330" spans="1:9" ht="45">
      <c r="A330" s="2" t="str">
        <f t="shared" si="16"/>
        <v>50203</v>
      </c>
      <c r="B330" s="2" t="str">
        <f t="shared" si="17"/>
        <v>50203</v>
      </c>
      <c r="C330" s="2" t="s">
        <v>63</v>
      </c>
      <c r="D330" s="2" t="s">
        <v>65</v>
      </c>
      <c r="E330" s="2" t="s">
        <v>65</v>
      </c>
      <c r="F330" s="3">
        <v>0</v>
      </c>
      <c r="G330" s="3">
        <v>0</v>
      </c>
      <c r="H330" s="2" t="s">
        <v>357</v>
      </c>
      <c r="I330" s="2" t="s">
        <v>36</v>
      </c>
    </row>
    <row r="331" spans="1:9" ht="45">
      <c r="A331" s="2" t="str">
        <f t="shared" si="16"/>
        <v>50203</v>
      </c>
      <c r="B331" s="2" t="str">
        <f t="shared" si="17"/>
        <v>50203</v>
      </c>
      <c r="C331" s="2" t="s">
        <v>63</v>
      </c>
      <c r="D331" s="2" t="s">
        <v>66</v>
      </c>
      <c r="E331" s="2" t="s">
        <v>67</v>
      </c>
      <c r="F331" s="3">
        <v>0</v>
      </c>
      <c r="G331" s="3">
        <v>0</v>
      </c>
      <c r="H331" s="2" t="s">
        <v>358</v>
      </c>
      <c r="I331" s="2" t="s">
        <v>36</v>
      </c>
    </row>
    <row r="332" spans="1:9" ht="67.5">
      <c r="A332" s="2" t="str">
        <f t="shared" si="16"/>
        <v>50203</v>
      </c>
      <c r="B332" s="2" t="str">
        <f t="shared" si="17"/>
        <v>50203</v>
      </c>
      <c r="C332" s="2" t="s">
        <v>63</v>
      </c>
      <c r="D332" s="2" t="s">
        <v>66</v>
      </c>
      <c r="E332" s="2" t="s">
        <v>68</v>
      </c>
      <c r="F332" s="3">
        <v>0</v>
      </c>
      <c r="G332" s="3">
        <v>0</v>
      </c>
      <c r="H332" s="2" t="s">
        <v>359</v>
      </c>
      <c r="I332" s="2" t="s">
        <v>36</v>
      </c>
    </row>
    <row r="333" spans="1:9" ht="90">
      <c r="A333" s="2" t="str">
        <f t="shared" si="16"/>
        <v>50203</v>
      </c>
      <c r="B333" s="2" t="str">
        <f t="shared" si="17"/>
        <v>50203</v>
      </c>
      <c r="C333" s="2" t="s">
        <v>63</v>
      </c>
      <c r="D333" s="2" t="s">
        <v>69</v>
      </c>
      <c r="E333" s="2" t="s">
        <v>70</v>
      </c>
      <c r="F333" s="3">
        <v>0</v>
      </c>
      <c r="G333" s="3">
        <v>0</v>
      </c>
      <c r="H333" s="2" t="s">
        <v>360</v>
      </c>
      <c r="I333" s="2" t="s">
        <v>36</v>
      </c>
    </row>
    <row r="334" spans="1:9" ht="78.75">
      <c r="A334" s="2" t="str">
        <f t="shared" si="16"/>
        <v>50203</v>
      </c>
      <c r="B334" s="2" t="str">
        <f t="shared" si="17"/>
        <v>50203</v>
      </c>
      <c r="C334" s="2" t="s">
        <v>63</v>
      </c>
      <c r="D334" s="2" t="s">
        <v>69</v>
      </c>
      <c r="E334" s="2" t="s">
        <v>71</v>
      </c>
      <c r="F334" s="3">
        <v>0</v>
      </c>
      <c r="G334" s="3">
        <v>0</v>
      </c>
      <c r="H334" s="2" t="s">
        <v>361</v>
      </c>
      <c r="I334" s="2" t="s">
        <v>36</v>
      </c>
    </row>
    <row r="335" spans="1:9" ht="33.75">
      <c r="A335" s="2" t="str">
        <f t="shared" si="16"/>
        <v>50203</v>
      </c>
      <c r="B335" s="2" t="str">
        <f t="shared" si="17"/>
        <v>50203</v>
      </c>
      <c r="C335" s="2" t="s">
        <v>63</v>
      </c>
      <c r="D335" s="2" t="s">
        <v>231</v>
      </c>
      <c r="E335" s="2" t="s">
        <v>231</v>
      </c>
      <c r="F335" s="3">
        <v>0</v>
      </c>
      <c r="G335" s="3">
        <v>0</v>
      </c>
      <c r="H335" s="2" t="s">
        <v>362</v>
      </c>
      <c r="I335" s="2" t="s">
        <v>36</v>
      </c>
    </row>
    <row r="336" spans="1:9" ht="33.75">
      <c r="A336" s="2" t="str">
        <f t="shared" si="16"/>
        <v>50203</v>
      </c>
      <c r="B336" s="2" t="str">
        <f t="shared" si="17"/>
        <v>50203</v>
      </c>
      <c r="C336" s="2" t="s">
        <v>63</v>
      </c>
      <c r="D336" s="2" t="s">
        <v>232</v>
      </c>
      <c r="E336" s="2" t="s">
        <v>233</v>
      </c>
      <c r="F336" s="3">
        <v>0</v>
      </c>
      <c r="G336" s="3">
        <v>0</v>
      </c>
      <c r="H336" s="2" t="s">
        <v>363</v>
      </c>
      <c r="I336" s="2" t="s">
        <v>36</v>
      </c>
    </row>
    <row r="337" spans="1:9" ht="45">
      <c r="A337" s="2" t="str">
        <f t="shared" si="16"/>
        <v>50203</v>
      </c>
      <c r="B337" s="2" t="str">
        <f t="shared" si="17"/>
        <v>50203</v>
      </c>
      <c r="C337" s="2" t="s">
        <v>63</v>
      </c>
      <c r="D337" s="2" t="s">
        <v>232</v>
      </c>
      <c r="E337" s="2" t="s">
        <v>234</v>
      </c>
      <c r="F337" s="3">
        <v>0</v>
      </c>
      <c r="G337" s="3">
        <v>0</v>
      </c>
      <c r="H337" s="2" t="s">
        <v>364</v>
      </c>
      <c r="I337" s="2" t="s">
        <v>36</v>
      </c>
    </row>
    <row r="338" spans="1:9" ht="56.25">
      <c r="A338" s="2" t="str">
        <f t="shared" si="16"/>
        <v>50203</v>
      </c>
      <c r="B338" s="2" t="str">
        <f t="shared" si="17"/>
        <v>50203</v>
      </c>
      <c r="C338" s="2" t="s">
        <v>63</v>
      </c>
      <c r="D338" s="2" t="s">
        <v>232</v>
      </c>
      <c r="E338" s="2" t="s">
        <v>235</v>
      </c>
      <c r="F338" s="3">
        <v>0</v>
      </c>
      <c r="G338" s="3">
        <v>0</v>
      </c>
      <c r="H338" s="2" t="s">
        <v>365</v>
      </c>
      <c r="I338" s="2" t="s">
        <v>36</v>
      </c>
    </row>
    <row r="339" spans="1:9" ht="33.75">
      <c r="A339" s="2" t="str">
        <f t="shared" si="16"/>
        <v>50203</v>
      </c>
      <c r="B339" s="2" t="str">
        <f t="shared" si="17"/>
        <v>50203</v>
      </c>
      <c r="C339" s="2" t="s">
        <v>63</v>
      </c>
      <c r="D339" s="2" t="s">
        <v>232</v>
      </c>
      <c r="E339" s="2" t="s">
        <v>292</v>
      </c>
      <c r="F339" s="3">
        <v>0</v>
      </c>
      <c r="G339" s="3">
        <v>0</v>
      </c>
      <c r="H339" s="2" t="s">
        <v>366</v>
      </c>
      <c r="I339" s="2" t="s">
        <v>36</v>
      </c>
    </row>
    <row r="340" spans="1:9" ht="56.25">
      <c r="A340" s="2" t="str">
        <f t="shared" si="16"/>
        <v>50203</v>
      </c>
      <c r="B340" s="2" t="str">
        <f t="shared" si="17"/>
        <v>50203</v>
      </c>
      <c r="C340" s="2" t="s">
        <v>63</v>
      </c>
      <c r="D340" s="2" t="s">
        <v>293</v>
      </c>
      <c r="E340" s="2" t="s">
        <v>294</v>
      </c>
      <c r="F340" s="3">
        <v>0</v>
      </c>
      <c r="G340" s="3">
        <v>0</v>
      </c>
      <c r="H340" s="2" t="s">
        <v>367</v>
      </c>
      <c r="I340" s="2" t="s">
        <v>36</v>
      </c>
    </row>
    <row r="341" spans="1:9" ht="67.5">
      <c r="A341" s="2" t="str">
        <f t="shared" si="16"/>
        <v>50203</v>
      </c>
      <c r="B341" s="2" t="str">
        <f t="shared" si="17"/>
        <v>50203</v>
      </c>
      <c r="C341" s="2" t="s">
        <v>63</v>
      </c>
      <c r="D341" s="2" t="s">
        <v>293</v>
      </c>
      <c r="E341" s="2" t="s">
        <v>295</v>
      </c>
      <c r="F341" s="3">
        <v>0</v>
      </c>
      <c r="G341" s="3">
        <v>0</v>
      </c>
      <c r="H341" s="2" t="s">
        <v>368</v>
      </c>
      <c r="I341" s="2" t="s">
        <v>36</v>
      </c>
    </row>
    <row r="342" spans="1:9" ht="67.5">
      <c r="A342" s="2" t="str">
        <f t="shared" si="16"/>
        <v>50203</v>
      </c>
      <c r="B342" s="2" t="str">
        <f t="shared" si="17"/>
        <v>50203</v>
      </c>
      <c r="C342" s="2" t="s">
        <v>63</v>
      </c>
      <c r="D342" s="2" t="s">
        <v>293</v>
      </c>
      <c r="E342" s="2" t="s">
        <v>296</v>
      </c>
      <c r="F342" s="3">
        <v>0</v>
      </c>
      <c r="G342" s="3">
        <v>0</v>
      </c>
      <c r="H342" s="2" t="s">
        <v>369</v>
      </c>
      <c r="I342" s="2" t="s">
        <v>36</v>
      </c>
    </row>
    <row r="343" spans="1:9" ht="67.5">
      <c r="A343" s="2" t="str">
        <f t="shared" si="16"/>
        <v>50203</v>
      </c>
      <c r="B343" s="2" t="str">
        <f t="shared" si="17"/>
        <v>50203</v>
      </c>
      <c r="C343" s="2" t="s">
        <v>63</v>
      </c>
      <c r="D343" s="2" t="s">
        <v>293</v>
      </c>
      <c r="E343" s="2" t="s">
        <v>297</v>
      </c>
      <c r="F343" s="3">
        <v>0</v>
      </c>
      <c r="G343" s="3">
        <v>0</v>
      </c>
      <c r="H343" s="2" t="s">
        <v>370</v>
      </c>
      <c r="I343" s="2" t="s">
        <v>36</v>
      </c>
    </row>
    <row r="344" spans="1:9" ht="33.75">
      <c r="A344" s="2" t="str">
        <f t="shared" si="16"/>
        <v>50203</v>
      </c>
      <c r="B344" s="2" t="str">
        <f t="shared" si="17"/>
        <v>50203</v>
      </c>
      <c r="C344" s="2" t="s">
        <v>63</v>
      </c>
      <c r="D344" s="2" t="s">
        <v>298</v>
      </c>
      <c r="E344" s="2" t="s">
        <v>299</v>
      </c>
      <c r="F344" s="3">
        <v>0</v>
      </c>
      <c r="G344" s="3">
        <v>0</v>
      </c>
      <c r="H344" s="2" t="s">
        <v>371</v>
      </c>
      <c r="I344" s="2" t="s">
        <v>36</v>
      </c>
    </row>
    <row r="345" spans="1:9" ht="33.75">
      <c r="A345" s="2" t="str">
        <f t="shared" si="16"/>
        <v>50203</v>
      </c>
      <c r="B345" s="2" t="str">
        <f t="shared" si="17"/>
        <v>50203</v>
      </c>
      <c r="C345" s="2" t="s">
        <v>63</v>
      </c>
      <c r="D345" s="2" t="s">
        <v>298</v>
      </c>
      <c r="E345" s="2" t="s">
        <v>300</v>
      </c>
      <c r="F345" s="3">
        <v>0</v>
      </c>
      <c r="G345" s="3">
        <v>0</v>
      </c>
      <c r="H345" s="2" t="s">
        <v>372</v>
      </c>
      <c r="I345" s="2" t="s">
        <v>36</v>
      </c>
    </row>
    <row r="346" spans="1:9" ht="33.75">
      <c r="A346" s="2" t="str">
        <f t="shared" si="16"/>
        <v>50203</v>
      </c>
      <c r="B346" s="2" t="str">
        <f t="shared" si="17"/>
        <v>50203</v>
      </c>
      <c r="C346" s="2" t="s">
        <v>63</v>
      </c>
      <c r="D346" s="2" t="s">
        <v>301</v>
      </c>
      <c r="E346" s="2" t="s">
        <v>302</v>
      </c>
      <c r="F346" s="3">
        <v>0</v>
      </c>
      <c r="G346" s="3">
        <v>0</v>
      </c>
      <c r="H346" s="2" t="s">
        <v>373</v>
      </c>
      <c r="I346" s="2" t="s">
        <v>36</v>
      </c>
    </row>
    <row r="347" spans="1:9" ht="90">
      <c r="A347" s="2" t="str">
        <f t="shared" si="16"/>
        <v>50203</v>
      </c>
      <c r="B347" s="2" t="str">
        <f t="shared" si="17"/>
        <v>50203</v>
      </c>
      <c r="C347" s="2" t="s">
        <v>63</v>
      </c>
      <c r="D347" s="2" t="s">
        <v>303</v>
      </c>
      <c r="E347" s="2" t="s">
        <v>303</v>
      </c>
      <c r="F347" s="3">
        <v>0</v>
      </c>
      <c r="G347" s="3">
        <v>0</v>
      </c>
      <c r="H347" s="2" t="s">
        <v>374</v>
      </c>
      <c r="I347" s="2" t="s">
        <v>36</v>
      </c>
    </row>
    <row r="348" spans="1:9" ht="56.25">
      <c r="A348" s="2" t="str">
        <f t="shared" si="16"/>
        <v>50203</v>
      </c>
      <c r="B348" s="2" t="str">
        <f t="shared" si="17"/>
        <v>50203</v>
      </c>
      <c r="C348" s="2" t="s">
        <v>63</v>
      </c>
      <c r="D348" s="2" t="s">
        <v>304</v>
      </c>
      <c r="E348" s="2" t="s">
        <v>304</v>
      </c>
      <c r="F348" s="3">
        <v>0</v>
      </c>
      <c r="G348" s="3">
        <v>0</v>
      </c>
      <c r="H348" s="2" t="s">
        <v>375</v>
      </c>
      <c r="I348" s="2" t="s">
        <v>36</v>
      </c>
    </row>
    <row r="349" spans="1:9" ht="45">
      <c r="A349" s="2" t="str">
        <f t="shared" si="16"/>
        <v>50203</v>
      </c>
      <c r="B349" s="2" t="str">
        <f t="shared" si="17"/>
        <v>50203</v>
      </c>
      <c r="C349" s="2" t="s">
        <v>63</v>
      </c>
      <c r="D349" s="2" t="s">
        <v>305</v>
      </c>
      <c r="E349" s="2" t="s">
        <v>305</v>
      </c>
      <c r="F349" s="3">
        <v>0</v>
      </c>
      <c r="G349" s="3">
        <v>0</v>
      </c>
      <c r="H349" s="2" t="s">
        <v>236</v>
      </c>
      <c r="I349" s="2" t="s">
        <v>36</v>
      </c>
    </row>
    <row r="350" spans="1:9" ht="33.75">
      <c r="A350" s="2" t="str">
        <f>"50304"</f>
        <v>50304</v>
      </c>
      <c r="B350" s="2" t="str">
        <f>"50304"</f>
        <v>50304</v>
      </c>
      <c r="C350" s="2" t="s">
        <v>125</v>
      </c>
      <c r="D350" s="2" t="s">
        <v>126</v>
      </c>
      <c r="E350" s="2" t="s">
        <v>127</v>
      </c>
      <c r="F350" s="3">
        <v>0</v>
      </c>
      <c r="G350" s="3">
        <v>0</v>
      </c>
      <c r="H350" s="2" t="s">
        <v>259</v>
      </c>
      <c r="I350" s="2" t="s">
        <v>36</v>
      </c>
    </row>
    <row r="351" spans="1:9" ht="33.75">
      <c r="A351" s="2" t="str">
        <f>"50304"</f>
        <v>50304</v>
      </c>
      <c r="B351" s="2" t="str">
        <f>"50304"</f>
        <v>50304</v>
      </c>
      <c r="C351" s="2" t="s">
        <v>125</v>
      </c>
      <c r="D351" s="2" t="s">
        <v>128</v>
      </c>
      <c r="E351" s="2" t="s">
        <v>129</v>
      </c>
      <c r="F351" s="3">
        <v>0</v>
      </c>
      <c r="G351" s="3">
        <v>0</v>
      </c>
      <c r="H351" s="2" t="s">
        <v>260</v>
      </c>
      <c r="I351" s="2" t="s">
        <v>36</v>
      </c>
    </row>
    <row r="352" spans="1:9" ht="90">
      <c r="A352" s="2" t="str">
        <f>"50501"</f>
        <v>50501</v>
      </c>
      <c r="B352" s="2" t="str">
        <f>"50501"</f>
        <v>50501</v>
      </c>
      <c r="C352" s="2" t="s">
        <v>130</v>
      </c>
      <c r="D352" s="2" t="s">
        <v>124</v>
      </c>
      <c r="E352" s="2" t="s">
        <v>124</v>
      </c>
      <c r="F352" s="3">
        <v>0</v>
      </c>
      <c r="G352" s="3">
        <v>0</v>
      </c>
      <c r="H352" s="2" t="s">
        <v>258</v>
      </c>
      <c r="I352" s="2" t="s">
        <v>36</v>
      </c>
    </row>
    <row r="353" spans="1:9" ht="67.5">
      <c r="A353" s="2" t="str">
        <f aca="true" t="shared" si="18" ref="A353:A363">"50602"</f>
        <v>50602</v>
      </c>
      <c r="B353" s="2" t="str">
        <f aca="true" t="shared" si="19" ref="B353:B363">"50602"</f>
        <v>50602</v>
      </c>
      <c r="C353" s="2" t="s">
        <v>40</v>
      </c>
      <c r="D353" s="2" t="s">
        <v>385</v>
      </c>
      <c r="E353" s="2" t="s">
        <v>386</v>
      </c>
      <c r="F353" s="3">
        <v>0</v>
      </c>
      <c r="G353" s="3">
        <v>0</v>
      </c>
      <c r="H353" s="2" t="s">
        <v>202</v>
      </c>
      <c r="I353" s="2" t="s">
        <v>36</v>
      </c>
    </row>
    <row r="354" spans="1:9" ht="67.5">
      <c r="A354" s="2" t="str">
        <f t="shared" si="18"/>
        <v>50602</v>
      </c>
      <c r="B354" s="2" t="str">
        <f t="shared" si="19"/>
        <v>50602</v>
      </c>
      <c r="C354" s="2" t="s">
        <v>40</v>
      </c>
      <c r="D354" s="2" t="s">
        <v>385</v>
      </c>
      <c r="E354" s="2" t="s">
        <v>387</v>
      </c>
      <c r="F354" s="3">
        <v>0</v>
      </c>
      <c r="G354" s="3">
        <v>0</v>
      </c>
      <c r="H354" s="2" t="s">
        <v>203</v>
      </c>
      <c r="I354" s="2" t="s">
        <v>36</v>
      </c>
    </row>
    <row r="355" spans="1:9" ht="56.25">
      <c r="A355" s="2" t="str">
        <f t="shared" si="18"/>
        <v>50602</v>
      </c>
      <c r="B355" s="2" t="str">
        <f t="shared" si="19"/>
        <v>50602</v>
      </c>
      <c r="C355" s="2" t="s">
        <v>40</v>
      </c>
      <c r="D355" s="2" t="s">
        <v>385</v>
      </c>
      <c r="E355" s="2" t="s">
        <v>388</v>
      </c>
      <c r="F355" s="3">
        <v>0</v>
      </c>
      <c r="G355" s="3">
        <v>0</v>
      </c>
      <c r="H355" s="2" t="s">
        <v>204</v>
      </c>
      <c r="I355" s="2" t="s">
        <v>36</v>
      </c>
    </row>
    <row r="356" spans="1:9" ht="33.75">
      <c r="A356" s="2" t="str">
        <f t="shared" si="18"/>
        <v>50602</v>
      </c>
      <c r="B356" s="2" t="str">
        <f t="shared" si="19"/>
        <v>50602</v>
      </c>
      <c r="C356" s="2" t="s">
        <v>40</v>
      </c>
      <c r="D356" s="2" t="s">
        <v>385</v>
      </c>
      <c r="E356" s="2" t="s">
        <v>389</v>
      </c>
      <c r="F356" s="3">
        <v>0</v>
      </c>
      <c r="G356" s="3">
        <v>0</v>
      </c>
      <c r="H356" s="2" t="s">
        <v>205</v>
      </c>
      <c r="I356" s="2" t="s">
        <v>36</v>
      </c>
    </row>
    <row r="357" spans="1:9" ht="56.25">
      <c r="A357" s="2" t="str">
        <f t="shared" si="18"/>
        <v>50602</v>
      </c>
      <c r="B357" s="2" t="str">
        <f t="shared" si="19"/>
        <v>50602</v>
      </c>
      <c r="C357" s="2" t="s">
        <v>40</v>
      </c>
      <c r="D357" s="2" t="s">
        <v>385</v>
      </c>
      <c r="E357" s="2" t="s">
        <v>390</v>
      </c>
      <c r="F357" s="3">
        <v>0</v>
      </c>
      <c r="G357" s="3">
        <v>0</v>
      </c>
      <c r="H357" s="2" t="s">
        <v>206</v>
      </c>
      <c r="I357" s="2" t="s">
        <v>36</v>
      </c>
    </row>
    <row r="358" spans="1:9" ht="22.5">
      <c r="A358" s="2" t="str">
        <f t="shared" si="18"/>
        <v>50602</v>
      </c>
      <c r="B358" s="2" t="str">
        <f t="shared" si="19"/>
        <v>50602</v>
      </c>
      <c r="C358" s="2" t="s">
        <v>40</v>
      </c>
      <c r="D358" s="2" t="s">
        <v>385</v>
      </c>
      <c r="E358" s="2" t="s">
        <v>391</v>
      </c>
      <c r="F358" s="3">
        <v>0</v>
      </c>
      <c r="G358" s="3">
        <v>0</v>
      </c>
      <c r="H358" s="2" t="s">
        <v>207</v>
      </c>
      <c r="I358" s="2" t="s">
        <v>36</v>
      </c>
    </row>
    <row r="359" spans="1:9" ht="56.25">
      <c r="A359" s="2" t="str">
        <f t="shared" si="18"/>
        <v>50602</v>
      </c>
      <c r="B359" s="2" t="str">
        <f t="shared" si="19"/>
        <v>50602</v>
      </c>
      <c r="C359" s="2" t="s">
        <v>40</v>
      </c>
      <c r="D359" s="2" t="s">
        <v>392</v>
      </c>
      <c r="E359" s="2" t="s">
        <v>392</v>
      </c>
      <c r="F359" s="3">
        <v>0</v>
      </c>
      <c r="G359" s="3">
        <v>0</v>
      </c>
      <c r="H359" s="2" t="s">
        <v>208</v>
      </c>
      <c r="I359" s="2" t="s">
        <v>36</v>
      </c>
    </row>
    <row r="360" spans="1:9" ht="67.5">
      <c r="A360" s="2" t="str">
        <f t="shared" si="18"/>
        <v>50602</v>
      </c>
      <c r="B360" s="2" t="str">
        <f t="shared" si="19"/>
        <v>50602</v>
      </c>
      <c r="C360" s="2" t="s">
        <v>40</v>
      </c>
      <c r="D360" s="2" t="s">
        <v>393</v>
      </c>
      <c r="E360" s="2" t="s">
        <v>394</v>
      </c>
      <c r="F360" s="3">
        <v>0</v>
      </c>
      <c r="G360" s="3">
        <v>0</v>
      </c>
      <c r="H360" s="2" t="s">
        <v>325</v>
      </c>
      <c r="I360" s="2" t="s">
        <v>36</v>
      </c>
    </row>
    <row r="361" spans="1:9" ht="78.75">
      <c r="A361" s="2" t="str">
        <f t="shared" si="18"/>
        <v>50602</v>
      </c>
      <c r="B361" s="2" t="str">
        <f t="shared" si="19"/>
        <v>50602</v>
      </c>
      <c r="C361" s="2" t="s">
        <v>40</v>
      </c>
      <c r="D361" s="2" t="s">
        <v>393</v>
      </c>
      <c r="E361" s="2" t="s">
        <v>395</v>
      </c>
      <c r="F361" s="3">
        <v>0</v>
      </c>
      <c r="G361" s="3">
        <v>0</v>
      </c>
      <c r="H361" s="2" t="s">
        <v>326</v>
      </c>
      <c r="I361" s="2" t="s">
        <v>36</v>
      </c>
    </row>
    <row r="362" spans="1:9" ht="56.25">
      <c r="A362" s="2" t="str">
        <f t="shared" si="18"/>
        <v>50602</v>
      </c>
      <c r="B362" s="2" t="str">
        <f t="shared" si="19"/>
        <v>50602</v>
      </c>
      <c r="C362" s="2" t="s">
        <v>40</v>
      </c>
      <c r="D362" s="2" t="s">
        <v>393</v>
      </c>
      <c r="E362" s="2" t="s">
        <v>396</v>
      </c>
      <c r="F362" s="3">
        <v>0</v>
      </c>
      <c r="G362" s="3">
        <v>0</v>
      </c>
      <c r="H362" s="2" t="s">
        <v>327</v>
      </c>
      <c r="I362" s="2" t="s">
        <v>36</v>
      </c>
    </row>
    <row r="363" spans="1:9" ht="45">
      <c r="A363" s="2" t="str">
        <f t="shared" si="18"/>
        <v>50602</v>
      </c>
      <c r="B363" s="2" t="str">
        <f t="shared" si="19"/>
        <v>50602</v>
      </c>
      <c r="C363" s="2" t="s">
        <v>40</v>
      </c>
      <c r="D363" s="2" t="s">
        <v>393</v>
      </c>
      <c r="E363" s="2" t="s">
        <v>132</v>
      </c>
      <c r="F363" s="3">
        <v>0</v>
      </c>
      <c r="G363" s="3">
        <v>0</v>
      </c>
      <c r="H363" s="2" t="s">
        <v>259</v>
      </c>
      <c r="I363" s="2" t="s">
        <v>36</v>
      </c>
    </row>
    <row r="364" spans="1:9" ht="33.75">
      <c r="A364" s="2" t="str">
        <f aca="true" t="shared" si="20" ref="A364:B366">"60101"</f>
        <v>60101</v>
      </c>
      <c r="B364" s="2" t="str">
        <f t="shared" si="20"/>
        <v>60101</v>
      </c>
      <c r="C364" s="2" t="s">
        <v>133</v>
      </c>
      <c r="D364" s="2" t="s">
        <v>136</v>
      </c>
      <c r="E364" s="2" t="s">
        <v>137</v>
      </c>
      <c r="F364" s="3">
        <v>0</v>
      </c>
      <c r="G364" s="3">
        <v>0</v>
      </c>
      <c r="H364" s="2" t="s">
        <v>264</v>
      </c>
      <c r="I364" s="2" t="s">
        <v>36</v>
      </c>
    </row>
    <row r="365" spans="1:9" ht="78.75">
      <c r="A365" s="2" t="str">
        <f t="shared" si="20"/>
        <v>60101</v>
      </c>
      <c r="B365" s="2" t="str">
        <f t="shared" si="20"/>
        <v>60101</v>
      </c>
      <c r="C365" s="2" t="s">
        <v>133</v>
      </c>
      <c r="D365" s="2" t="s">
        <v>138</v>
      </c>
      <c r="E365" s="2" t="s">
        <v>139</v>
      </c>
      <c r="F365" s="3">
        <v>0</v>
      </c>
      <c r="G365" s="3">
        <v>0</v>
      </c>
      <c r="H365" s="2" t="s">
        <v>265</v>
      </c>
      <c r="I365" s="2" t="s">
        <v>36</v>
      </c>
    </row>
    <row r="366" spans="1:9" ht="33.75">
      <c r="A366" s="2" t="str">
        <f t="shared" si="20"/>
        <v>60101</v>
      </c>
      <c r="B366" s="2" t="str">
        <f t="shared" si="20"/>
        <v>60101</v>
      </c>
      <c r="C366" s="2" t="s">
        <v>133</v>
      </c>
      <c r="D366" s="2" t="s">
        <v>141</v>
      </c>
      <c r="E366" s="2" t="s">
        <v>141</v>
      </c>
      <c r="F366" s="3">
        <v>0</v>
      </c>
      <c r="G366" s="3">
        <v>0</v>
      </c>
      <c r="H366" s="2" t="s">
        <v>267</v>
      </c>
      <c r="I366" s="2" t="s">
        <v>36</v>
      </c>
    </row>
    <row r="367" spans="1:9" ht="78.75">
      <c r="A367" s="2" t="str">
        <f aca="true" t="shared" si="21" ref="A367:B376">"60102"</f>
        <v>60102</v>
      </c>
      <c r="B367" s="2" t="str">
        <f t="shared" si="21"/>
        <v>60102</v>
      </c>
      <c r="C367" s="2" t="s">
        <v>142</v>
      </c>
      <c r="D367" s="2" t="s">
        <v>58</v>
      </c>
      <c r="E367" s="2" t="s">
        <v>320</v>
      </c>
      <c r="F367" s="3">
        <v>0</v>
      </c>
      <c r="G367" s="3">
        <v>0</v>
      </c>
      <c r="H367" s="2" t="s">
        <v>248</v>
      </c>
      <c r="I367" s="2" t="s">
        <v>36</v>
      </c>
    </row>
    <row r="368" spans="1:9" ht="56.25">
      <c r="A368" s="2" t="str">
        <f t="shared" si="21"/>
        <v>60102</v>
      </c>
      <c r="B368" s="2" t="str">
        <f t="shared" si="21"/>
        <v>60102</v>
      </c>
      <c r="C368" s="2" t="s">
        <v>142</v>
      </c>
      <c r="D368" s="2" t="s">
        <v>58</v>
      </c>
      <c r="E368" s="2" t="s">
        <v>321</v>
      </c>
      <c r="F368" s="3">
        <v>0</v>
      </c>
      <c r="G368" s="3">
        <v>0</v>
      </c>
      <c r="H368" s="2" t="s">
        <v>249</v>
      </c>
      <c r="I368" s="2" t="s">
        <v>36</v>
      </c>
    </row>
    <row r="369" spans="1:9" ht="78.75">
      <c r="A369" s="2" t="str">
        <f t="shared" si="21"/>
        <v>60102</v>
      </c>
      <c r="B369" s="2" t="str">
        <f t="shared" si="21"/>
        <v>60102</v>
      </c>
      <c r="C369" s="2" t="s">
        <v>142</v>
      </c>
      <c r="D369" s="2" t="s">
        <v>58</v>
      </c>
      <c r="E369" s="2" t="s">
        <v>113</v>
      </c>
      <c r="F369" s="3">
        <v>0</v>
      </c>
      <c r="G369" s="3">
        <v>0</v>
      </c>
      <c r="H369" s="2" t="s">
        <v>250</v>
      </c>
      <c r="I369" s="2" t="s">
        <v>36</v>
      </c>
    </row>
    <row r="370" spans="1:9" ht="45">
      <c r="A370" s="2" t="str">
        <f t="shared" si="21"/>
        <v>60102</v>
      </c>
      <c r="B370" s="2" t="str">
        <f t="shared" si="21"/>
        <v>60102</v>
      </c>
      <c r="C370" s="2" t="s">
        <v>142</v>
      </c>
      <c r="D370" s="2" t="s">
        <v>58</v>
      </c>
      <c r="E370" s="2" t="s">
        <v>121</v>
      </c>
      <c r="F370" s="3">
        <v>0</v>
      </c>
      <c r="G370" s="3">
        <v>0</v>
      </c>
      <c r="H370" s="2" t="s">
        <v>259</v>
      </c>
      <c r="I370" s="2" t="s">
        <v>36</v>
      </c>
    </row>
    <row r="371" spans="1:9" ht="45">
      <c r="A371" s="2" t="str">
        <f t="shared" si="21"/>
        <v>60102</v>
      </c>
      <c r="B371" s="2" t="str">
        <f t="shared" si="21"/>
        <v>60102</v>
      </c>
      <c r="C371" s="2" t="s">
        <v>142</v>
      </c>
      <c r="D371" s="2" t="s">
        <v>58</v>
      </c>
      <c r="E371" s="2" t="s">
        <v>215</v>
      </c>
      <c r="F371" s="3">
        <v>0</v>
      </c>
      <c r="G371" s="3">
        <v>0</v>
      </c>
      <c r="H371" s="2" t="s">
        <v>259</v>
      </c>
      <c r="I371" s="2" t="s">
        <v>36</v>
      </c>
    </row>
    <row r="372" spans="1:9" ht="112.5">
      <c r="A372" s="2" t="str">
        <f t="shared" si="21"/>
        <v>60102</v>
      </c>
      <c r="B372" s="2" t="str">
        <f t="shared" si="21"/>
        <v>60102</v>
      </c>
      <c r="C372" s="2" t="s">
        <v>142</v>
      </c>
      <c r="D372" s="2" t="s">
        <v>114</v>
      </c>
      <c r="E372" s="2" t="s">
        <v>115</v>
      </c>
      <c r="F372" s="3">
        <v>0</v>
      </c>
      <c r="G372" s="3">
        <v>0</v>
      </c>
      <c r="H372" s="2" t="s">
        <v>251</v>
      </c>
      <c r="I372" s="2" t="s">
        <v>36</v>
      </c>
    </row>
    <row r="373" spans="1:9" ht="33.75">
      <c r="A373" s="2" t="str">
        <f t="shared" si="21"/>
        <v>60102</v>
      </c>
      <c r="B373" s="2" t="str">
        <f t="shared" si="21"/>
        <v>60102</v>
      </c>
      <c r="C373" s="2" t="s">
        <v>142</v>
      </c>
      <c r="D373" s="2" t="s">
        <v>60</v>
      </c>
      <c r="E373" s="2" t="s">
        <v>116</v>
      </c>
      <c r="F373" s="3">
        <v>0</v>
      </c>
      <c r="G373" s="3">
        <v>0</v>
      </c>
      <c r="H373" s="2" t="s">
        <v>252</v>
      </c>
      <c r="I373" s="2" t="s">
        <v>36</v>
      </c>
    </row>
    <row r="374" spans="1:9" ht="67.5">
      <c r="A374" s="2" t="str">
        <f t="shared" si="21"/>
        <v>60102</v>
      </c>
      <c r="B374" s="2" t="str">
        <f t="shared" si="21"/>
        <v>60102</v>
      </c>
      <c r="C374" s="2" t="s">
        <v>142</v>
      </c>
      <c r="D374" s="2" t="s">
        <v>60</v>
      </c>
      <c r="E374" s="2" t="s">
        <v>117</v>
      </c>
      <c r="F374" s="3">
        <v>0</v>
      </c>
      <c r="G374" s="3">
        <v>0</v>
      </c>
      <c r="H374" s="2" t="s">
        <v>253</v>
      </c>
      <c r="I374" s="2" t="s">
        <v>36</v>
      </c>
    </row>
    <row r="375" spans="1:9" ht="56.25">
      <c r="A375" s="2" t="str">
        <f t="shared" si="21"/>
        <v>60102</v>
      </c>
      <c r="B375" s="2" t="str">
        <f t="shared" si="21"/>
        <v>60102</v>
      </c>
      <c r="C375" s="2" t="s">
        <v>142</v>
      </c>
      <c r="D375" s="2" t="s">
        <v>60</v>
      </c>
      <c r="E375" s="2" t="s">
        <v>118</v>
      </c>
      <c r="F375" s="3">
        <v>0</v>
      </c>
      <c r="G375" s="3">
        <v>0</v>
      </c>
      <c r="H375" s="2" t="s">
        <v>254</v>
      </c>
      <c r="I375" s="2" t="s">
        <v>36</v>
      </c>
    </row>
    <row r="376" spans="1:9" ht="56.25">
      <c r="A376" s="2" t="str">
        <f t="shared" si="21"/>
        <v>60102</v>
      </c>
      <c r="B376" s="2" t="str">
        <f t="shared" si="21"/>
        <v>60102</v>
      </c>
      <c r="C376" s="2" t="s">
        <v>142</v>
      </c>
      <c r="D376" s="2" t="s">
        <v>60</v>
      </c>
      <c r="E376" s="2" t="s">
        <v>119</v>
      </c>
      <c r="F376" s="3">
        <v>0</v>
      </c>
      <c r="G376" s="3">
        <v>0</v>
      </c>
      <c r="H376" s="2" t="s">
        <v>255</v>
      </c>
      <c r="I376" s="2" t="s">
        <v>36</v>
      </c>
    </row>
    <row r="377" spans="1:9" ht="33.75">
      <c r="A377" s="2" t="str">
        <f aca="true" t="shared" si="22" ref="A377:A384">"60103"</f>
        <v>60103</v>
      </c>
      <c r="B377" s="2" t="str">
        <f aca="true" t="shared" si="23" ref="B377:B384">"60103"</f>
        <v>60103</v>
      </c>
      <c r="C377" s="2" t="s">
        <v>216</v>
      </c>
      <c r="D377" s="2" t="s">
        <v>143</v>
      </c>
      <c r="E377" s="2" t="s">
        <v>217</v>
      </c>
      <c r="F377" s="3">
        <v>0</v>
      </c>
      <c r="G377" s="3">
        <v>0</v>
      </c>
      <c r="H377" s="2" t="s">
        <v>273</v>
      </c>
      <c r="I377" s="2" t="s">
        <v>36</v>
      </c>
    </row>
    <row r="378" spans="1:9" ht="33.75">
      <c r="A378" s="2" t="str">
        <f t="shared" si="22"/>
        <v>60103</v>
      </c>
      <c r="B378" s="2" t="str">
        <f t="shared" si="23"/>
        <v>60103</v>
      </c>
      <c r="C378" s="2" t="s">
        <v>216</v>
      </c>
      <c r="D378" s="2" t="s">
        <v>143</v>
      </c>
      <c r="E378" s="2" t="s">
        <v>218</v>
      </c>
      <c r="F378" s="3">
        <v>0</v>
      </c>
      <c r="G378" s="3">
        <v>0</v>
      </c>
      <c r="H378" s="2" t="s">
        <v>274</v>
      </c>
      <c r="I378" s="2" t="s">
        <v>36</v>
      </c>
    </row>
    <row r="379" spans="1:9" ht="33.75">
      <c r="A379" s="2" t="str">
        <f t="shared" si="22"/>
        <v>60103</v>
      </c>
      <c r="B379" s="2" t="str">
        <f t="shared" si="23"/>
        <v>60103</v>
      </c>
      <c r="C379" s="2" t="s">
        <v>216</v>
      </c>
      <c r="D379" s="2" t="s">
        <v>143</v>
      </c>
      <c r="E379" s="2" t="s">
        <v>219</v>
      </c>
      <c r="F379" s="3">
        <v>0</v>
      </c>
      <c r="G379" s="3">
        <v>0</v>
      </c>
      <c r="H379" s="2" t="s">
        <v>275</v>
      </c>
      <c r="I379" s="2" t="s">
        <v>36</v>
      </c>
    </row>
    <row r="380" spans="1:9" ht="33.75">
      <c r="A380" s="2" t="str">
        <f t="shared" si="22"/>
        <v>60103</v>
      </c>
      <c r="B380" s="2" t="str">
        <f t="shared" si="23"/>
        <v>60103</v>
      </c>
      <c r="C380" s="2" t="s">
        <v>216</v>
      </c>
      <c r="D380" s="2" t="s">
        <v>143</v>
      </c>
      <c r="E380" s="2" t="s">
        <v>220</v>
      </c>
      <c r="F380" s="3">
        <v>0</v>
      </c>
      <c r="G380" s="3">
        <v>0</v>
      </c>
      <c r="H380" s="2" t="s">
        <v>276</v>
      </c>
      <c r="I380" s="2" t="s">
        <v>36</v>
      </c>
    </row>
    <row r="381" spans="1:9" ht="33.75">
      <c r="A381" s="2" t="str">
        <f t="shared" si="22"/>
        <v>60103</v>
      </c>
      <c r="B381" s="2" t="str">
        <f t="shared" si="23"/>
        <v>60103</v>
      </c>
      <c r="C381" s="2" t="s">
        <v>216</v>
      </c>
      <c r="D381" s="2" t="s">
        <v>143</v>
      </c>
      <c r="E381" s="2" t="s">
        <v>221</v>
      </c>
      <c r="F381" s="3">
        <v>0</v>
      </c>
      <c r="G381" s="3">
        <v>0</v>
      </c>
      <c r="H381" s="2" t="s">
        <v>277</v>
      </c>
      <c r="I381" s="2" t="s">
        <v>36</v>
      </c>
    </row>
    <row r="382" spans="1:9" ht="33.75">
      <c r="A382" s="2" t="str">
        <f t="shared" si="22"/>
        <v>60103</v>
      </c>
      <c r="B382" s="2" t="str">
        <f t="shared" si="23"/>
        <v>60103</v>
      </c>
      <c r="C382" s="2" t="s">
        <v>216</v>
      </c>
      <c r="D382" s="2" t="s">
        <v>143</v>
      </c>
      <c r="E382" s="2" t="s">
        <v>144</v>
      </c>
      <c r="F382" s="3">
        <v>0</v>
      </c>
      <c r="G382" s="3">
        <v>0</v>
      </c>
      <c r="H382" s="2" t="s">
        <v>268</v>
      </c>
      <c r="I382" s="2" t="s">
        <v>36</v>
      </c>
    </row>
    <row r="383" spans="1:9" ht="33.75">
      <c r="A383" s="2" t="str">
        <f t="shared" si="22"/>
        <v>60103</v>
      </c>
      <c r="B383" s="2" t="str">
        <f t="shared" si="23"/>
        <v>60103</v>
      </c>
      <c r="C383" s="2" t="s">
        <v>216</v>
      </c>
      <c r="D383" s="2" t="s">
        <v>143</v>
      </c>
      <c r="E383" s="2" t="s">
        <v>209</v>
      </c>
      <c r="F383" s="3">
        <v>0</v>
      </c>
      <c r="G383" s="3">
        <v>0</v>
      </c>
      <c r="H383" s="2" t="s">
        <v>269</v>
      </c>
      <c r="I383" s="2" t="s">
        <v>36</v>
      </c>
    </row>
    <row r="384" spans="1:9" ht="33.75">
      <c r="A384" s="2" t="str">
        <f t="shared" si="22"/>
        <v>60103</v>
      </c>
      <c r="B384" s="2" t="str">
        <f t="shared" si="23"/>
        <v>60103</v>
      </c>
      <c r="C384" s="2" t="s">
        <v>216</v>
      </c>
      <c r="D384" s="2" t="s">
        <v>143</v>
      </c>
      <c r="E384" s="2" t="s">
        <v>222</v>
      </c>
      <c r="F384" s="3">
        <v>0</v>
      </c>
      <c r="G384" s="3">
        <v>0</v>
      </c>
      <c r="H384" s="2" t="s">
        <v>278</v>
      </c>
      <c r="I384" s="2" t="s">
        <v>36</v>
      </c>
    </row>
    <row r="385" spans="1:9" ht="56.25">
      <c r="A385" s="2" t="str">
        <f>"60104"</f>
        <v>60104</v>
      </c>
      <c r="B385" s="2" t="str">
        <f>"60104"</f>
        <v>60104</v>
      </c>
      <c r="C385" s="2" t="s">
        <v>223</v>
      </c>
      <c r="D385" s="2" t="s">
        <v>213</v>
      </c>
      <c r="E385" s="2" t="s">
        <v>214</v>
      </c>
      <c r="F385" s="3">
        <v>0</v>
      </c>
      <c r="G385" s="3">
        <v>0</v>
      </c>
      <c r="H385" s="2" t="s">
        <v>272</v>
      </c>
      <c r="I385" s="2" t="s">
        <v>36</v>
      </c>
    </row>
    <row r="386" spans="1:9" ht="56.25">
      <c r="A386" s="2" t="str">
        <f aca="true" t="shared" si="24" ref="A386:B389">"60106"</f>
        <v>60106</v>
      </c>
      <c r="B386" s="2" t="str">
        <f t="shared" si="24"/>
        <v>60106</v>
      </c>
      <c r="C386" s="2" t="s">
        <v>40</v>
      </c>
      <c r="D386" s="2" t="s">
        <v>307</v>
      </c>
      <c r="E386" s="2" t="s">
        <v>134</v>
      </c>
      <c r="F386" s="3">
        <v>0</v>
      </c>
      <c r="G386" s="3">
        <v>0</v>
      </c>
      <c r="H386" s="2" t="s">
        <v>261</v>
      </c>
      <c r="I386" s="2" t="s">
        <v>36</v>
      </c>
    </row>
    <row r="387" spans="1:9" ht="45">
      <c r="A387" s="2" t="str">
        <f t="shared" si="24"/>
        <v>60106</v>
      </c>
      <c r="B387" s="2" t="str">
        <f t="shared" si="24"/>
        <v>60106</v>
      </c>
      <c r="C387" s="2" t="s">
        <v>40</v>
      </c>
      <c r="D387" s="2" t="s">
        <v>399</v>
      </c>
      <c r="E387" s="2" t="s">
        <v>399</v>
      </c>
      <c r="F387" s="3">
        <v>0</v>
      </c>
      <c r="G387" s="3">
        <v>0</v>
      </c>
      <c r="H387" s="2" t="s">
        <v>262</v>
      </c>
      <c r="I387" s="2" t="s">
        <v>36</v>
      </c>
    </row>
    <row r="388" spans="1:9" ht="33.75">
      <c r="A388" s="2" t="str">
        <f t="shared" si="24"/>
        <v>60106</v>
      </c>
      <c r="B388" s="2" t="str">
        <f t="shared" si="24"/>
        <v>60106</v>
      </c>
      <c r="C388" s="2" t="s">
        <v>40</v>
      </c>
      <c r="D388" s="2" t="s">
        <v>309</v>
      </c>
      <c r="E388" s="2" t="s">
        <v>309</v>
      </c>
      <c r="F388" s="3">
        <v>0</v>
      </c>
      <c r="G388" s="3">
        <v>0</v>
      </c>
      <c r="H388" s="2" t="s">
        <v>238</v>
      </c>
      <c r="I388" s="2" t="s">
        <v>36</v>
      </c>
    </row>
    <row r="389" spans="1:9" ht="56.25">
      <c r="A389" s="2" t="str">
        <f t="shared" si="24"/>
        <v>60106</v>
      </c>
      <c r="B389" s="2" t="str">
        <f t="shared" si="24"/>
        <v>60106</v>
      </c>
      <c r="C389" s="2" t="s">
        <v>40</v>
      </c>
      <c r="D389" s="2" t="s">
        <v>135</v>
      </c>
      <c r="E389" s="2" t="s">
        <v>135</v>
      </c>
      <c r="F389" s="3">
        <v>0</v>
      </c>
      <c r="G389" s="3">
        <v>0</v>
      </c>
      <c r="H389" s="2" t="s">
        <v>263</v>
      </c>
      <c r="I389" s="2" t="s">
        <v>36</v>
      </c>
    </row>
    <row r="390" spans="1:9" ht="22.5">
      <c r="A390" s="2" t="str">
        <f aca="true" t="shared" si="25" ref="A390:A396">"60109"</f>
        <v>60109</v>
      </c>
      <c r="B390" s="2" t="str">
        <f aca="true" t="shared" si="26" ref="B390:B396">"60109"</f>
        <v>60109</v>
      </c>
      <c r="C390" s="2" t="s">
        <v>40</v>
      </c>
      <c r="D390" s="2" t="s">
        <v>224</v>
      </c>
      <c r="E390" s="2" t="s">
        <v>225</v>
      </c>
      <c r="F390" s="3">
        <v>0</v>
      </c>
      <c r="G390" s="3">
        <v>0</v>
      </c>
      <c r="H390" s="2" t="s">
        <v>279</v>
      </c>
      <c r="I390" s="2" t="s">
        <v>36</v>
      </c>
    </row>
    <row r="391" spans="1:9" ht="22.5">
      <c r="A391" s="2" t="str">
        <f t="shared" si="25"/>
        <v>60109</v>
      </c>
      <c r="B391" s="2" t="str">
        <f t="shared" si="26"/>
        <v>60109</v>
      </c>
      <c r="C391" s="2" t="s">
        <v>40</v>
      </c>
      <c r="D391" s="2" t="s">
        <v>224</v>
      </c>
      <c r="E391" s="2" t="s">
        <v>226</v>
      </c>
      <c r="F391" s="3">
        <v>0</v>
      </c>
      <c r="G391" s="3">
        <v>0</v>
      </c>
      <c r="H391" s="2" t="s">
        <v>280</v>
      </c>
      <c r="I391" s="2" t="s">
        <v>36</v>
      </c>
    </row>
    <row r="392" spans="1:9" ht="22.5">
      <c r="A392" s="2" t="str">
        <f t="shared" si="25"/>
        <v>60109</v>
      </c>
      <c r="B392" s="2" t="str">
        <f t="shared" si="26"/>
        <v>60109</v>
      </c>
      <c r="C392" s="2" t="s">
        <v>40</v>
      </c>
      <c r="D392" s="2" t="s">
        <v>307</v>
      </c>
      <c r="E392" s="2" t="s">
        <v>227</v>
      </c>
      <c r="F392" s="3">
        <v>0</v>
      </c>
      <c r="G392" s="3">
        <v>0</v>
      </c>
      <c r="H392" s="2" t="s">
        <v>281</v>
      </c>
      <c r="I392" s="2" t="s">
        <v>36</v>
      </c>
    </row>
    <row r="393" spans="1:9" ht="22.5">
      <c r="A393" s="2" t="str">
        <f t="shared" si="25"/>
        <v>60109</v>
      </c>
      <c r="B393" s="2" t="str">
        <f t="shared" si="26"/>
        <v>60109</v>
      </c>
      <c r="C393" s="2" t="s">
        <v>40</v>
      </c>
      <c r="D393" s="2" t="s">
        <v>309</v>
      </c>
      <c r="E393" s="2" t="s">
        <v>227</v>
      </c>
      <c r="F393" s="3">
        <v>0</v>
      </c>
      <c r="G393" s="3">
        <v>0</v>
      </c>
      <c r="H393" s="2" t="s">
        <v>282</v>
      </c>
      <c r="I393" s="2" t="s">
        <v>36</v>
      </c>
    </row>
    <row r="394" spans="1:9" ht="78.75">
      <c r="A394" s="2" t="str">
        <f t="shared" si="25"/>
        <v>60109</v>
      </c>
      <c r="B394" s="2" t="str">
        <f t="shared" si="26"/>
        <v>60109</v>
      </c>
      <c r="C394" s="2" t="s">
        <v>40</v>
      </c>
      <c r="D394" s="2" t="s">
        <v>224</v>
      </c>
      <c r="E394" s="2" t="s">
        <v>226</v>
      </c>
      <c r="F394" s="3">
        <v>0</v>
      </c>
      <c r="G394" s="3">
        <v>0</v>
      </c>
      <c r="H394" s="2" t="s">
        <v>283</v>
      </c>
      <c r="I394" s="2" t="s">
        <v>36</v>
      </c>
    </row>
    <row r="395" spans="1:9" ht="22.5">
      <c r="A395" s="2" t="str">
        <f t="shared" si="25"/>
        <v>60109</v>
      </c>
      <c r="B395" s="2" t="str">
        <f t="shared" si="26"/>
        <v>60109</v>
      </c>
      <c r="C395" s="2" t="s">
        <v>40</v>
      </c>
      <c r="D395" s="2" t="s">
        <v>64</v>
      </c>
      <c r="E395" s="2" t="s">
        <v>226</v>
      </c>
      <c r="F395" s="3">
        <v>0</v>
      </c>
      <c r="G395" s="3">
        <v>0</v>
      </c>
      <c r="H395" s="2" t="s">
        <v>284</v>
      </c>
      <c r="I395" s="2" t="s">
        <v>36</v>
      </c>
    </row>
    <row r="396" spans="1:9" ht="13.5">
      <c r="A396" s="2" t="str">
        <f t="shared" si="25"/>
        <v>60109</v>
      </c>
      <c r="B396" s="2" t="str">
        <f t="shared" si="26"/>
        <v>60109</v>
      </c>
      <c r="C396" s="2" t="s">
        <v>40</v>
      </c>
      <c r="D396" s="2" t="s">
        <v>140</v>
      </c>
      <c r="E396" s="2" t="s">
        <v>228</v>
      </c>
      <c r="F396" s="3">
        <v>0</v>
      </c>
      <c r="G396" s="3">
        <v>0</v>
      </c>
      <c r="H396" s="2" t="s">
        <v>285</v>
      </c>
      <c r="I396" s="2" t="s">
        <v>36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2004-03-15T04:46:17Z</dcterms:created>
  <cp:category/>
  <cp:version/>
  <cp:contentType/>
  <cp:contentStatus/>
</cp:coreProperties>
</file>