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114 JR各駅別乗車人員" sheetId="1" r:id="rId1"/>
  </sheets>
  <definedNames>
    <definedName name="_Regression_Int" localSheetId="0" hidden="1">1</definedName>
    <definedName name="Print_Area_MI" localSheetId="0">'114 JR各駅別乗車人員'!$G$1:$N$58</definedName>
    <definedName name="表側" localSheetId="0">'114 JR各駅別乗車人員'!$K$1:$K$58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<sst xmlns="http://schemas.openxmlformats.org/spreadsheetml/2006/main" count="112" uniqueCount="105">
  <si>
    <t>総数</t>
  </si>
  <si>
    <t>伊勢市</t>
  </si>
  <si>
    <t>熊野市</t>
  </si>
  <si>
    <t>津</t>
  </si>
  <si>
    <t>単位:人</t>
  </si>
  <si>
    <t>池の浦シーサイド</t>
  </si>
  <si>
    <t>相賀</t>
  </si>
  <si>
    <t>尾鷲</t>
  </si>
  <si>
    <t>大曽根浦</t>
  </si>
  <si>
    <t>九鬼</t>
  </si>
  <si>
    <t>三木里</t>
  </si>
  <si>
    <t>賀田</t>
  </si>
  <si>
    <t>二木島</t>
  </si>
  <si>
    <t>新鹿</t>
  </si>
  <si>
    <t>波田須</t>
  </si>
  <si>
    <t>大泊</t>
  </si>
  <si>
    <t>有井</t>
  </si>
  <si>
    <t>神志山</t>
  </si>
  <si>
    <t>紀伊市木</t>
  </si>
  <si>
    <t>阿田和</t>
  </si>
  <si>
    <t>紀伊井田</t>
  </si>
  <si>
    <t>鵜殿</t>
  </si>
  <si>
    <t>名松線</t>
  </si>
  <si>
    <t>上ノ庄</t>
  </si>
  <si>
    <t>権現前</t>
  </si>
  <si>
    <t>伊勢八太</t>
  </si>
  <si>
    <t>一志</t>
  </si>
  <si>
    <t>井関</t>
  </si>
  <si>
    <t>伊勢大井</t>
  </si>
  <si>
    <t>伊勢川口</t>
  </si>
  <si>
    <t>関ノ宮</t>
  </si>
  <si>
    <t>家城</t>
  </si>
  <si>
    <t>伊勢竹原</t>
  </si>
  <si>
    <t>伊勢鎌倉</t>
  </si>
  <si>
    <t>伊勢八知</t>
  </si>
  <si>
    <t>比津</t>
  </si>
  <si>
    <t>伊勢奥津</t>
  </si>
  <si>
    <t>参宮線</t>
  </si>
  <si>
    <t>外城田</t>
  </si>
  <si>
    <t>田丸</t>
  </si>
  <si>
    <t>宮川</t>
  </si>
  <si>
    <t>山田上口</t>
  </si>
  <si>
    <t>五十鈴ケ丘</t>
  </si>
  <si>
    <t>二見浦</t>
  </si>
  <si>
    <t>松下</t>
  </si>
  <si>
    <t>鳥羽</t>
  </si>
  <si>
    <t>関西本線</t>
  </si>
  <si>
    <t>長島</t>
  </si>
  <si>
    <t>桑名</t>
  </si>
  <si>
    <t>朝日</t>
  </si>
  <si>
    <t>富田</t>
  </si>
  <si>
    <t>富田浜</t>
  </si>
  <si>
    <t>四日市</t>
  </si>
  <si>
    <t>南四日市</t>
  </si>
  <si>
    <t>河原田</t>
  </si>
  <si>
    <t>河曲</t>
  </si>
  <si>
    <t>加佐登</t>
  </si>
  <si>
    <t>井田川</t>
  </si>
  <si>
    <t>亀山</t>
  </si>
  <si>
    <t>紀勢本線</t>
  </si>
  <si>
    <t>下庄</t>
  </si>
  <si>
    <t>一身田</t>
  </si>
  <si>
    <t>阿漕</t>
  </si>
  <si>
    <t>高茶屋</t>
  </si>
  <si>
    <t>六軒</t>
  </si>
  <si>
    <t>松阪</t>
  </si>
  <si>
    <t>徳和</t>
  </si>
  <si>
    <t>多気</t>
  </si>
  <si>
    <t>相可</t>
  </si>
  <si>
    <t>佐奈</t>
  </si>
  <si>
    <t>栃原</t>
  </si>
  <si>
    <t>川添</t>
  </si>
  <si>
    <t>三瀬谷</t>
  </si>
  <si>
    <t>滝原</t>
  </si>
  <si>
    <t>阿曽</t>
  </si>
  <si>
    <t>伊勢柏崎</t>
  </si>
  <si>
    <t>大内山</t>
  </si>
  <si>
    <t>梅ケ谷</t>
  </si>
  <si>
    <t>紀伊長島</t>
  </si>
  <si>
    <t>三野瀬</t>
  </si>
  <si>
    <t>船津</t>
  </si>
  <si>
    <t>１１４. Ｊ Ｒ 各 駅 別 旅 客 乗 車 人 員</t>
  </si>
  <si>
    <t>　　　１１４. Ｊ Ｒ 各 駅 別 旅 客 乗 車 人 員 (続）</t>
  </si>
  <si>
    <t>総　　　　　数</t>
  </si>
  <si>
    <t>普　　　　　通</t>
  </si>
  <si>
    <t>定　　　　　期</t>
  </si>
  <si>
    <t>1　日　平　均</t>
  </si>
  <si>
    <t>注１ 柘植での草津線の乗客は関西本線の乗客に含む。</t>
  </si>
  <si>
    <t xml:space="preserve">  ２ 亀山での紀勢本線の乗客は関西本線の乗客に､松阪での名松線の乗客及び</t>
  </si>
  <si>
    <t xml:space="preserve">     多気での参宮線の乗客は紀勢本線の乗客にそれぞれ含む｡</t>
  </si>
  <si>
    <t>-</t>
  </si>
  <si>
    <t>加太</t>
  </si>
  <si>
    <t>柘植</t>
  </si>
  <si>
    <t>新堂</t>
  </si>
  <si>
    <t>佐那具</t>
  </si>
  <si>
    <t>伊賀上野</t>
  </si>
  <si>
    <t>島ヶ原</t>
  </si>
  <si>
    <t>関</t>
  </si>
  <si>
    <t>資料 西日本旅客鉄道(株)、東海旅客鉄道(株)</t>
  </si>
  <si>
    <t xml:space="preserve">  ４ 参宮線の池の浦シーサイドの１日平均は、臨時駅のため実営業日数で除した。</t>
  </si>
  <si>
    <t xml:space="preserve">  ６ 名松線の家城～伊勢奥津間は平成２１年１０月よりバス代行輸送を行っている。</t>
  </si>
  <si>
    <t xml:space="preserve">  ５ 関西本線の関～島ヶ原間の総数、普通、定期は、それぞれ千人単位未満四捨五入のため、</t>
  </si>
  <si>
    <t xml:space="preserve">  　 総数と内訳の合計が合わない場合がある。</t>
  </si>
  <si>
    <t xml:space="preserve">  ３ １日平均は、年度毎の乗車総数を365（閏年が関係する年度は366）で除した。</t>
  </si>
  <si>
    <t>平成26年度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</si>
</sst>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20"/>
      <name val="ＭＳ ゴシック"/>
      <family val="3"/>
    </font>
    <font>
      <sz val="6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37" fontId="0" fillId="0" borderId="0" xfId="0" applyAlignment="1">
      <alignment/>
    </xf>
    <xf numFmtId="37" fontId="0" fillId="0" borderId="0" xfId="0" applyFont="1" applyFill="1" applyAlignment="1">
      <alignment/>
    </xf>
    <xf numFmtId="37" fontId="6" fillId="0" borderId="0" xfId="0" applyFont="1" applyFill="1" applyBorder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 horizontal="right"/>
      <protection/>
    </xf>
    <xf numFmtId="37" fontId="0" fillId="0" borderId="0" xfId="0" applyFont="1" applyFill="1" applyAlignment="1" applyProtection="1">
      <alignment/>
      <protection locked="0"/>
    </xf>
    <xf numFmtId="37" fontId="0" fillId="0" borderId="0" xfId="0" applyFont="1" applyFill="1" applyBorder="1" applyAlignment="1" applyProtection="1">
      <alignment/>
      <protection locked="0"/>
    </xf>
    <xf numFmtId="37" fontId="0" fillId="0" borderId="10" xfId="61" applyFont="1" applyFill="1" applyBorder="1">
      <alignment/>
      <protection/>
    </xf>
    <xf numFmtId="37" fontId="0" fillId="0" borderId="0" xfId="61" applyFont="1" applyFill="1">
      <alignment/>
      <protection/>
    </xf>
    <xf numFmtId="37" fontId="0" fillId="0" borderId="0" xfId="0" applyFont="1" applyFill="1" applyAlignment="1">
      <alignment horizontal="right"/>
    </xf>
    <xf numFmtId="37" fontId="7" fillId="0" borderId="0" xfId="61" applyFont="1" applyFill="1" applyBorder="1" applyAlignment="1" applyProtection="1">
      <alignment horizontal="centerContinuous"/>
      <protection/>
    </xf>
    <xf numFmtId="37" fontId="6" fillId="0" borderId="0" xfId="61" applyFont="1" applyFill="1" applyAlignment="1">
      <alignment horizontal="centerContinuous"/>
      <protection/>
    </xf>
    <xf numFmtId="37" fontId="8" fillId="0" borderId="0" xfId="61" applyFont="1" applyFill="1" applyAlignment="1">
      <alignment horizontal="centerContinuous"/>
      <protection/>
    </xf>
    <xf numFmtId="37" fontId="6" fillId="0" borderId="0" xfId="61" applyFont="1" applyFill="1" applyAlignment="1" applyProtection="1">
      <alignment horizontal="centerContinuous"/>
      <protection/>
    </xf>
    <xf numFmtId="37" fontId="6" fillId="0" borderId="0" xfId="61" applyFont="1" applyFill="1">
      <alignment/>
      <protection/>
    </xf>
    <xf numFmtId="37" fontId="6" fillId="0" borderId="10" xfId="61" applyFont="1" applyFill="1" applyBorder="1" applyAlignment="1">
      <alignment/>
      <protection/>
    </xf>
    <xf numFmtId="37" fontId="0" fillId="0" borderId="10" xfId="61" applyFont="1" applyFill="1" applyBorder="1" applyAlignment="1" applyProtection="1">
      <alignment horizontal="right"/>
      <protection/>
    </xf>
    <xf numFmtId="37" fontId="0" fillId="0" borderId="11" xfId="61" applyFont="1" applyFill="1" applyBorder="1" applyAlignment="1">
      <alignment horizontal="right"/>
      <protection/>
    </xf>
    <xf numFmtId="37" fontId="0" fillId="0" borderId="11" xfId="61" applyFont="1" applyFill="1" applyBorder="1">
      <alignment/>
      <protection/>
    </xf>
    <xf numFmtId="37" fontId="0" fillId="0" borderId="12" xfId="61" applyFont="1" applyFill="1" applyBorder="1" applyAlignment="1" applyProtection="1">
      <alignment horizontal="center" vertical="center"/>
      <protection/>
    </xf>
    <xf numFmtId="37" fontId="0" fillId="0" borderId="12" xfId="61" applyFont="1" applyFill="1" applyBorder="1" applyAlignment="1" applyProtection="1">
      <alignment horizontal="center" vertical="center" wrapText="1"/>
      <protection/>
    </xf>
    <xf numFmtId="37" fontId="0" fillId="0" borderId="0" xfId="61" applyFont="1" applyFill="1" applyAlignment="1">
      <alignment horizontal="right"/>
      <protection/>
    </xf>
    <xf numFmtId="37" fontId="0" fillId="0" borderId="13" xfId="61" applyFont="1" applyFill="1" applyBorder="1">
      <alignment/>
      <protection/>
    </xf>
    <xf numFmtId="37" fontId="6" fillId="0" borderId="0" xfId="61" applyFont="1" applyFill="1" applyAlignment="1" applyProtection="1" quotePrefix="1">
      <alignment horizontal="right"/>
      <protection/>
    </xf>
    <xf numFmtId="37" fontId="6" fillId="0" borderId="0" xfId="61" applyFont="1" applyFill="1" applyAlignment="1" applyProtection="1">
      <alignment horizontal="distributed"/>
      <protection/>
    </xf>
    <xf numFmtId="37" fontId="6" fillId="0" borderId="0" xfId="61" applyFont="1" applyFill="1" applyAlignment="1" applyProtection="1" quotePrefix="1">
      <alignment horizontal="left"/>
      <protection/>
    </xf>
    <xf numFmtId="37" fontId="6" fillId="0" borderId="13" xfId="0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0" fillId="0" borderId="0" xfId="61" applyFont="1" applyFill="1" applyAlignment="1" applyProtection="1">
      <alignment horizontal="right"/>
      <protection/>
    </xf>
    <xf numFmtId="37" fontId="0" fillId="0" borderId="0" xfId="61" applyFont="1" applyFill="1" applyBorder="1" applyAlignment="1" applyProtection="1">
      <alignment horizontal="distributed"/>
      <protection/>
    </xf>
    <xf numFmtId="38" fontId="0" fillId="0" borderId="13" xfId="49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61" applyFont="1" applyFill="1" applyAlignment="1">
      <alignment horizontal="distributed"/>
      <protection/>
    </xf>
    <xf numFmtId="37" fontId="0" fillId="0" borderId="13" xfId="0" applyFont="1" applyFill="1" applyBorder="1" applyAlignment="1">
      <alignment/>
    </xf>
    <xf numFmtId="37" fontId="0" fillId="0" borderId="0" xfId="61" applyFont="1" applyFill="1" applyAlignment="1" applyProtection="1">
      <alignment horizontal="distributed"/>
      <protection/>
    </xf>
    <xf numFmtId="37" fontId="6" fillId="0" borderId="0" xfId="61" applyFont="1" applyFill="1" applyAlignment="1" applyProtection="1">
      <alignment horizontal="right"/>
      <protection/>
    </xf>
    <xf numFmtId="37" fontId="6" fillId="0" borderId="0" xfId="61" applyFont="1" applyFill="1" applyAlignment="1" applyProtection="1">
      <alignment horizontal="left"/>
      <protection/>
    </xf>
    <xf numFmtId="37" fontId="0" fillId="0" borderId="0" xfId="61" applyFont="1" applyFill="1" applyAlignment="1" applyProtection="1">
      <alignment horizontal="left"/>
      <protection/>
    </xf>
    <xf numFmtId="38" fontId="6" fillId="0" borderId="13" xfId="49" applyFont="1" applyFill="1" applyBorder="1" applyAlignment="1" applyProtection="1">
      <alignment/>
      <protection/>
    </xf>
    <xf numFmtId="38" fontId="0" fillId="0" borderId="13" xfId="49" applyFont="1" applyFill="1" applyBorder="1" applyAlignment="1">
      <alignment/>
    </xf>
    <xf numFmtId="37" fontId="0" fillId="0" borderId="0" xfId="61" applyFont="1" applyFill="1" applyAlignment="1" applyProtection="1">
      <alignment horizontal="center"/>
      <protection/>
    </xf>
    <xf numFmtId="37" fontId="0" fillId="0" borderId="14" xfId="61" applyFont="1" applyFill="1" applyBorder="1" applyAlignment="1">
      <alignment horizontal="right"/>
      <protection/>
    </xf>
    <xf numFmtId="37" fontId="0" fillId="0" borderId="14" xfId="61" applyFont="1" applyFill="1" applyBorder="1" applyAlignment="1">
      <alignment horizontal="distributed"/>
      <protection/>
    </xf>
    <xf numFmtId="37" fontId="0" fillId="0" borderId="14" xfId="61" applyFont="1" applyFill="1" applyBorder="1">
      <alignment/>
      <protection/>
    </xf>
    <xf numFmtId="37" fontId="0" fillId="0" borderId="15" xfId="61" applyFont="1" applyFill="1" applyBorder="1">
      <alignment/>
      <protection/>
    </xf>
    <xf numFmtId="37" fontId="0" fillId="0" borderId="14" xfId="61" applyNumberFormat="1" applyFont="1" applyFill="1" applyBorder="1" applyProtection="1">
      <alignment/>
      <protection/>
    </xf>
    <xf numFmtId="37" fontId="0" fillId="0" borderId="0" xfId="61" applyFont="1" applyFill="1" applyProtection="1">
      <alignment/>
      <protection/>
    </xf>
    <xf numFmtId="37" fontId="0" fillId="0" borderId="0" xfId="0" applyFont="1" applyFill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_106_121運輸・通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</sheetPr>
  <dimension ref="A1:N61"/>
  <sheetViews>
    <sheetView showGridLines="0" tabSelected="1" zoomScale="70" zoomScaleNormal="70" zoomScaleSheetLayoutView="80" zoomScalePageLayoutView="0" workbookViewId="0" topLeftCell="A1">
      <selection activeCell="A1" sqref="A1"/>
    </sheetView>
  </sheetViews>
  <sheetFormatPr defaultColWidth="8.5" defaultRowHeight="18"/>
  <cols>
    <col min="1" max="1" width="2.5" style="9" bestFit="1" customWidth="1"/>
    <col min="2" max="2" width="21.66015625" style="1" customWidth="1"/>
    <col min="3" max="3" width="0.91796875" style="1" customWidth="1"/>
    <col min="4" max="6" width="25.08203125" style="1" customWidth="1"/>
    <col min="7" max="7" width="23.08203125" style="1" customWidth="1"/>
    <col min="8" max="8" width="2.5" style="9" customWidth="1"/>
    <col min="9" max="9" width="21.66015625" style="1" customWidth="1"/>
    <col min="10" max="10" width="0.91796875" style="1" customWidth="1"/>
    <col min="11" max="13" width="25.16015625" style="1" customWidth="1"/>
    <col min="14" max="14" width="22.91015625" style="1" customWidth="1"/>
    <col min="15" max="16384" width="8.5" style="1" customWidth="1"/>
  </cols>
  <sheetData>
    <row r="1" spans="1:14" s="14" customFormat="1" ht="27" customHeight="1">
      <c r="A1" s="10" t="s">
        <v>81</v>
      </c>
      <c r="B1" s="11"/>
      <c r="C1" s="12"/>
      <c r="D1" s="11"/>
      <c r="E1" s="11"/>
      <c r="F1" s="13"/>
      <c r="G1" s="11"/>
      <c r="H1" s="10" t="s">
        <v>82</v>
      </c>
      <c r="I1" s="11"/>
      <c r="J1" s="12"/>
      <c r="K1" s="13"/>
      <c r="L1" s="13"/>
      <c r="M1" s="13"/>
      <c r="N1" s="11"/>
    </row>
    <row r="2" spans="1:14" s="8" customFormat="1" ht="24.75" customHeight="1" thickBot="1">
      <c r="A2" s="15" t="s">
        <v>104</v>
      </c>
      <c r="B2" s="15"/>
      <c r="C2" s="7"/>
      <c r="D2" s="7"/>
      <c r="E2" s="7"/>
      <c r="F2" s="7"/>
      <c r="G2" s="16" t="s">
        <v>4</v>
      </c>
      <c r="H2" s="15" t="s">
        <v>104</v>
      </c>
      <c r="I2" s="15"/>
      <c r="J2" s="7"/>
      <c r="K2" s="7"/>
      <c r="L2" s="7"/>
      <c r="M2" s="7"/>
      <c r="N2" s="16" t="s">
        <v>4</v>
      </c>
    </row>
    <row r="3" spans="1:14" s="8" customFormat="1" ht="33.75" customHeight="1" thickTop="1">
      <c r="A3" s="17"/>
      <c r="B3" s="18"/>
      <c r="C3" s="18"/>
      <c r="D3" s="19" t="s">
        <v>83</v>
      </c>
      <c r="E3" s="19" t="s">
        <v>84</v>
      </c>
      <c r="F3" s="19" t="s">
        <v>85</v>
      </c>
      <c r="G3" s="20" t="s">
        <v>86</v>
      </c>
      <c r="H3" s="17"/>
      <c r="I3" s="18"/>
      <c r="J3" s="18"/>
      <c r="K3" s="19" t="s">
        <v>83</v>
      </c>
      <c r="L3" s="19" t="s">
        <v>84</v>
      </c>
      <c r="M3" s="19" t="s">
        <v>85</v>
      </c>
      <c r="N3" s="20" t="s">
        <v>86</v>
      </c>
    </row>
    <row r="4" spans="1:11" s="8" customFormat="1" ht="12" customHeight="1">
      <c r="A4" s="21"/>
      <c r="D4" s="22"/>
      <c r="H4" s="21"/>
      <c r="K4" s="22"/>
    </row>
    <row r="5" spans="1:14" s="8" customFormat="1" ht="25.5" customHeight="1">
      <c r="A5" s="23"/>
      <c r="B5" s="24" t="s">
        <v>0</v>
      </c>
      <c r="C5" s="25"/>
      <c r="D5" s="26">
        <f>D7+D29+K23+K40</f>
        <v>11580603</v>
      </c>
      <c r="E5" s="3">
        <f>E7+E29+L23+L40</f>
        <v>3953594</v>
      </c>
      <c r="F5" s="3">
        <f>F7+F29+M23+M40</f>
        <v>7628009</v>
      </c>
      <c r="G5" s="27">
        <f>+D5/365</f>
        <v>31727.679452054796</v>
      </c>
      <c r="H5" s="28"/>
      <c r="I5" s="29" t="s">
        <v>6</v>
      </c>
      <c r="J5" s="25"/>
      <c r="K5" s="30">
        <f aca="true" t="shared" si="0" ref="K5:K21">SUM(L5:M5)</f>
        <v>61449</v>
      </c>
      <c r="L5" s="6">
        <v>5002</v>
      </c>
      <c r="M5" s="6">
        <v>56447</v>
      </c>
      <c r="N5" s="31">
        <f>+K5/365</f>
        <v>168.35342465753425</v>
      </c>
    </row>
    <row r="6" spans="1:14" s="8" customFormat="1" ht="25.5" customHeight="1">
      <c r="A6" s="21"/>
      <c r="B6" s="32"/>
      <c r="D6" s="33"/>
      <c r="E6" s="1"/>
      <c r="F6" s="1"/>
      <c r="G6" s="1"/>
      <c r="H6" s="23"/>
      <c r="I6" s="34" t="s">
        <v>7</v>
      </c>
      <c r="J6" s="25"/>
      <c r="K6" s="30">
        <f t="shared" si="0"/>
        <v>194846</v>
      </c>
      <c r="L6" s="5">
        <v>52887</v>
      </c>
      <c r="M6" s="5">
        <v>141959</v>
      </c>
      <c r="N6" s="31">
        <f aca="true" t="shared" si="1" ref="N6:N21">+K6/365</f>
        <v>533.8246575342466</v>
      </c>
    </row>
    <row r="7" spans="1:14" s="8" customFormat="1" ht="25.5" customHeight="1">
      <c r="A7" s="35"/>
      <c r="B7" s="24" t="s">
        <v>46</v>
      </c>
      <c r="C7" s="36"/>
      <c r="D7" s="26">
        <f>SUM(D9:D27)</f>
        <v>6229198</v>
      </c>
      <c r="E7" s="3">
        <f>SUM(E9:E27)</f>
        <v>2150502</v>
      </c>
      <c r="F7" s="3">
        <f>SUM(F9:F27)</f>
        <v>4079696</v>
      </c>
      <c r="G7" s="27">
        <f>+D7/365</f>
        <v>17066.29589041096</v>
      </c>
      <c r="H7" s="28"/>
      <c r="I7" s="34" t="s">
        <v>8</v>
      </c>
      <c r="K7" s="30">
        <f t="shared" si="0"/>
        <v>3019</v>
      </c>
      <c r="L7" s="5">
        <v>1771</v>
      </c>
      <c r="M7" s="5">
        <v>1248</v>
      </c>
      <c r="N7" s="31">
        <f t="shared" si="1"/>
        <v>8.271232876712329</v>
      </c>
    </row>
    <row r="8" spans="1:14" s="8" customFormat="1" ht="25.5" customHeight="1">
      <c r="A8" s="21"/>
      <c r="B8" s="32"/>
      <c r="D8" s="33"/>
      <c r="E8" s="5"/>
      <c r="F8" s="5"/>
      <c r="G8" s="5"/>
      <c r="H8" s="28"/>
      <c r="I8" s="34" t="s">
        <v>9</v>
      </c>
      <c r="J8" s="36"/>
      <c r="K8" s="30">
        <f t="shared" si="0"/>
        <v>7527</v>
      </c>
      <c r="L8" s="5">
        <v>5726</v>
      </c>
      <c r="M8" s="5">
        <v>1801</v>
      </c>
      <c r="N8" s="31">
        <f t="shared" si="1"/>
        <v>20.621917808219177</v>
      </c>
    </row>
    <row r="9" spans="1:14" s="8" customFormat="1" ht="25.5" customHeight="1">
      <c r="A9" s="28"/>
      <c r="B9" s="34" t="s">
        <v>47</v>
      </c>
      <c r="C9" s="37"/>
      <c r="D9" s="30">
        <f aca="true" t="shared" si="2" ref="D9:D20">SUM(E9:F9)</f>
        <v>176705</v>
      </c>
      <c r="E9" s="6">
        <v>43185</v>
      </c>
      <c r="F9" s="6">
        <v>133520</v>
      </c>
      <c r="G9" s="31">
        <f>+D9/365</f>
        <v>484.1232876712329</v>
      </c>
      <c r="H9" s="28"/>
      <c r="I9" s="34" t="s">
        <v>10</v>
      </c>
      <c r="K9" s="30">
        <f t="shared" si="0"/>
        <v>24095</v>
      </c>
      <c r="L9" s="5">
        <v>7790</v>
      </c>
      <c r="M9" s="5">
        <v>16305</v>
      </c>
      <c r="N9" s="31">
        <f t="shared" si="1"/>
        <v>66.01369863013699</v>
      </c>
    </row>
    <row r="10" spans="1:14" s="8" customFormat="1" ht="25.5" customHeight="1">
      <c r="A10" s="28"/>
      <c r="B10" s="34" t="s">
        <v>48</v>
      </c>
      <c r="C10" s="37"/>
      <c r="D10" s="30">
        <f t="shared" si="2"/>
        <v>1721802</v>
      </c>
      <c r="E10" s="6">
        <v>700664</v>
      </c>
      <c r="F10" s="6">
        <v>1021138</v>
      </c>
      <c r="G10" s="31">
        <f aca="true" t="shared" si="3" ref="G10:G20">+D10/365</f>
        <v>4717.265753424657</v>
      </c>
      <c r="H10" s="28"/>
      <c r="I10" s="34" t="s">
        <v>11</v>
      </c>
      <c r="J10" s="37"/>
      <c r="K10" s="30">
        <f t="shared" si="0"/>
        <v>16534</v>
      </c>
      <c r="L10" s="5">
        <v>8431</v>
      </c>
      <c r="M10" s="5">
        <v>8103</v>
      </c>
      <c r="N10" s="31">
        <f t="shared" si="1"/>
        <v>45.298630136986304</v>
      </c>
    </row>
    <row r="11" spans="1:14" s="8" customFormat="1" ht="25.5" customHeight="1">
      <c r="A11" s="28"/>
      <c r="B11" s="34" t="s">
        <v>49</v>
      </c>
      <c r="C11" s="37"/>
      <c r="D11" s="30">
        <f t="shared" si="2"/>
        <v>196262</v>
      </c>
      <c r="E11" s="6">
        <v>39419</v>
      </c>
      <c r="F11" s="6">
        <v>156843</v>
      </c>
      <c r="G11" s="31">
        <f t="shared" si="3"/>
        <v>537.7041095890411</v>
      </c>
      <c r="H11" s="28"/>
      <c r="I11" s="34" t="s">
        <v>12</v>
      </c>
      <c r="J11" s="37"/>
      <c r="K11" s="30">
        <f t="shared" si="0"/>
        <v>9747</v>
      </c>
      <c r="L11" s="5">
        <v>6431</v>
      </c>
      <c r="M11" s="5">
        <v>3316</v>
      </c>
      <c r="N11" s="31">
        <f t="shared" si="1"/>
        <v>26.704109589041096</v>
      </c>
    </row>
    <row r="12" spans="1:14" s="8" customFormat="1" ht="25.5" customHeight="1">
      <c r="A12" s="28"/>
      <c r="B12" s="34" t="s">
        <v>50</v>
      </c>
      <c r="C12" s="37"/>
      <c r="D12" s="30">
        <f t="shared" si="2"/>
        <v>234280</v>
      </c>
      <c r="E12" s="6">
        <v>52206</v>
      </c>
      <c r="F12" s="6">
        <v>182074</v>
      </c>
      <c r="G12" s="31">
        <f t="shared" si="3"/>
        <v>641.8630136986301</v>
      </c>
      <c r="H12" s="28"/>
      <c r="I12" s="34" t="s">
        <v>13</v>
      </c>
      <c r="J12" s="37"/>
      <c r="K12" s="30">
        <f t="shared" si="0"/>
        <v>22076</v>
      </c>
      <c r="L12" s="5">
        <v>10847</v>
      </c>
      <c r="M12" s="5">
        <v>11229</v>
      </c>
      <c r="N12" s="31">
        <f t="shared" si="1"/>
        <v>60.48219178082192</v>
      </c>
    </row>
    <row r="13" spans="1:14" s="8" customFormat="1" ht="25.5" customHeight="1">
      <c r="A13" s="28"/>
      <c r="B13" s="34" t="s">
        <v>51</v>
      </c>
      <c r="C13" s="37"/>
      <c r="D13" s="30">
        <f t="shared" si="2"/>
        <v>65270</v>
      </c>
      <c r="E13" s="6">
        <v>18757</v>
      </c>
      <c r="F13" s="6">
        <v>46513</v>
      </c>
      <c r="G13" s="31">
        <f t="shared" si="3"/>
        <v>178.82191780821918</v>
      </c>
      <c r="H13" s="28"/>
      <c r="I13" s="34" t="s">
        <v>14</v>
      </c>
      <c r="J13" s="37"/>
      <c r="K13" s="30">
        <f t="shared" si="0"/>
        <v>7926</v>
      </c>
      <c r="L13" s="5">
        <v>7683</v>
      </c>
      <c r="M13" s="47">
        <v>243</v>
      </c>
      <c r="N13" s="31">
        <f t="shared" si="1"/>
        <v>21.715068493150685</v>
      </c>
    </row>
    <row r="14" spans="1:14" s="8" customFormat="1" ht="25.5" customHeight="1">
      <c r="A14" s="28"/>
      <c r="B14" s="34" t="s">
        <v>52</v>
      </c>
      <c r="C14" s="37"/>
      <c r="D14" s="30">
        <f t="shared" si="2"/>
        <v>857854</v>
      </c>
      <c r="E14" s="6">
        <v>268011</v>
      </c>
      <c r="F14" s="6">
        <v>589843</v>
      </c>
      <c r="G14" s="31">
        <f t="shared" si="3"/>
        <v>2350.2849315068493</v>
      </c>
      <c r="H14" s="28"/>
      <c r="I14" s="34" t="s">
        <v>15</v>
      </c>
      <c r="J14" s="37"/>
      <c r="K14" s="30">
        <f t="shared" si="0"/>
        <v>2032</v>
      </c>
      <c r="L14" s="5">
        <v>1574</v>
      </c>
      <c r="M14" s="5">
        <v>458</v>
      </c>
      <c r="N14" s="31">
        <f t="shared" si="1"/>
        <v>5.567123287671233</v>
      </c>
    </row>
    <row r="15" spans="1:14" s="8" customFormat="1" ht="25.5" customHeight="1">
      <c r="A15" s="28"/>
      <c r="B15" s="34" t="s">
        <v>53</v>
      </c>
      <c r="C15" s="37"/>
      <c r="D15" s="30">
        <f t="shared" si="2"/>
        <v>195959</v>
      </c>
      <c r="E15" s="6">
        <v>18844</v>
      </c>
      <c r="F15" s="6">
        <v>177115</v>
      </c>
      <c r="G15" s="31">
        <f t="shared" si="3"/>
        <v>536.8739726027397</v>
      </c>
      <c r="H15" s="28"/>
      <c r="I15" s="34" t="s">
        <v>2</v>
      </c>
      <c r="J15" s="37"/>
      <c r="K15" s="30">
        <f t="shared" si="0"/>
        <v>168487</v>
      </c>
      <c r="L15" s="5">
        <v>63120</v>
      </c>
      <c r="M15" s="5">
        <v>105367</v>
      </c>
      <c r="N15" s="31">
        <f t="shared" si="1"/>
        <v>461.6082191780822</v>
      </c>
    </row>
    <row r="16" spans="1:14" s="8" customFormat="1" ht="25.5" customHeight="1">
      <c r="A16" s="28"/>
      <c r="B16" s="34" t="s">
        <v>54</v>
      </c>
      <c r="C16" s="37"/>
      <c r="D16" s="30">
        <f t="shared" si="2"/>
        <v>775579</v>
      </c>
      <c r="E16" s="6">
        <v>496656</v>
      </c>
      <c r="F16" s="6">
        <v>278923</v>
      </c>
      <c r="G16" s="31">
        <f t="shared" si="3"/>
        <v>2124.8739726027397</v>
      </c>
      <c r="H16" s="28"/>
      <c r="I16" s="34" t="s">
        <v>16</v>
      </c>
      <c r="J16" s="37"/>
      <c r="K16" s="30">
        <f t="shared" si="0"/>
        <v>23532</v>
      </c>
      <c r="L16" s="5">
        <v>12148</v>
      </c>
      <c r="M16" s="5">
        <v>11384</v>
      </c>
      <c r="N16" s="31">
        <f t="shared" si="1"/>
        <v>64.47123287671234</v>
      </c>
    </row>
    <row r="17" spans="1:14" s="8" customFormat="1" ht="25.5" customHeight="1">
      <c r="A17" s="28"/>
      <c r="B17" s="34" t="s">
        <v>55</v>
      </c>
      <c r="C17" s="37"/>
      <c r="D17" s="30">
        <f t="shared" si="2"/>
        <v>100529</v>
      </c>
      <c r="E17" s="6">
        <v>11459</v>
      </c>
      <c r="F17" s="6">
        <v>89070</v>
      </c>
      <c r="G17" s="31">
        <f t="shared" si="3"/>
        <v>275.4219178082192</v>
      </c>
      <c r="H17" s="28"/>
      <c r="I17" s="34" t="s">
        <v>17</v>
      </c>
      <c r="J17" s="37"/>
      <c r="K17" s="30">
        <f t="shared" si="0"/>
        <v>22400</v>
      </c>
      <c r="L17" s="5">
        <v>6352</v>
      </c>
      <c r="M17" s="5">
        <v>16048</v>
      </c>
      <c r="N17" s="31">
        <f t="shared" si="1"/>
        <v>61.36986301369863</v>
      </c>
    </row>
    <row r="18" spans="1:14" s="8" customFormat="1" ht="25.5" customHeight="1">
      <c r="A18" s="28"/>
      <c r="B18" s="34" t="s">
        <v>56</v>
      </c>
      <c r="C18" s="37"/>
      <c r="D18" s="30">
        <f t="shared" si="2"/>
        <v>236143</v>
      </c>
      <c r="E18" s="6">
        <v>25079</v>
      </c>
      <c r="F18" s="6">
        <v>211064</v>
      </c>
      <c r="G18" s="31">
        <f t="shared" si="3"/>
        <v>646.9671232876713</v>
      </c>
      <c r="H18" s="28"/>
      <c r="I18" s="34" t="s">
        <v>18</v>
      </c>
      <c r="J18" s="37"/>
      <c r="K18" s="30">
        <f t="shared" si="0"/>
        <v>14777</v>
      </c>
      <c r="L18" s="5">
        <v>4402</v>
      </c>
      <c r="M18" s="5">
        <v>10375</v>
      </c>
      <c r="N18" s="31">
        <f t="shared" si="1"/>
        <v>40.484931506849314</v>
      </c>
    </row>
    <row r="19" spans="1:14" s="8" customFormat="1" ht="25.5" customHeight="1">
      <c r="A19" s="28"/>
      <c r="B19" s="34" t="s">
        <v>57</v>
      </c>
      <c r="C19" s="37"/>
      <c r="D19" s="30">
        <f t="shared" si="2"/>
        <v>227880</v>
      </c>
      <c r="E19" s="6">
        <v>29538</v>
      </c>
      <c r="F19" s="6">
        <v>198342</v>
      </c>
      <c r="G19" s="31">
        <f t="shared" si="3"/>
        <v>624.3287671232877</v>
      </c>
      <c r="H19" s="28"/>
      <c r="I19" s="34" t="s">
        <v>19</v>
      </c>
      <c r="J19" s="37"/>
      <c r="K19" s="30">
        <f t="shared" si="0"/>
        <v>49696</v>
      </c>
      <c r="L19" s="5">
        <v>18722</v>
      </c>
      <c r="M19" s="5">
        <v>30974</v>
      </c>
      <c r="N19" s="31">
        <f t="shared" si="1"/>
        <v>136.15342465753426</v>
      </c>
    </row>
    <row r="20" spans="1:14" s="8" customFormat="1" ht="25.5" customHeight="1">
      <c r="A20" s="28"/>
      <c r="B20" s="34" t="s">
        <v>58</v>
      </c>
      <c r="C20" s="37"/>
      <c r="D20" s="30">
        <f t="shared" si="2"/>
        <v>754935</v>
      </c>
      <c r="E20" s="6">
        <v>256684</v>
      </c>
      <c r="F20" s="6">
        <v>498251</v>
      </c>
      <c r="G20" s="31">
        <f t="shared" si="3"/>
        <v>2068.3150684931506</v>
      </c>
      <c r="H20" s="28"/>
      <c r="I20" s="34" t="s">
        <v>20</v>
      </c>
      <c r="J20" s="37"/>
      <c r="K20" s="30">
        <f t="shared" si="0"/>
        <v>11068</v>
      </c>
      <c r="L20" s="5">
        <v>3361</v>
      </c>
      <c r="M20" s="5">
        <v>7707</v>
      </c>
      <c r="N20" s="31">
        <f t="shared" si="1"/>
        <v>30.323287671232876</v>
      </c>
    </row>
    <row r="21" spans="1:14" s="8" customFormat="1" ht="25.5" customHeight="1">
      <c r="A21" s="28"/>
      <c r="B21" s="34" t="s">
        <v>97</v>
      </c>
      <c r="C21" s="37"/>
      <c r="D21" s="30">
        <v>109000</v>
      </c>
      <c r="E21" s="5">
        <v>31000</v>
      </c>
      <c r="F21" s="5">
        <v>78000</v>
      </c>
      <c r="G21" s="31">
        <v>299</v>
      </c>
      <c r="H21" s="28"/>
      <c r="I21" s="34" t="s">
        <v>21</v>
      </c>
      <c r="J21" s="37"/>
      <c r="K21" s="30">
        <f t="shared" si="0"/>
        <v>42731</v>
      </c>
      <c r="L21" s="5">
        <v>6586</v>
      </c>
      <c r="M21" s="5">
        <v>36145</v>
      </c>
      <c r="N21" s="31">
        <f t="shared" si="1"/>
        <v>117.07123287671233</v>
      </c>
    </row>
    <row r="22" spans="1:14" s="8" customFormat="1" ht="25.5" customHeight="1">
      <c r="A22" s="28"/>
      <c r="B22" s="34" t="s">
        <v>91</v>
      </c>
      <c r="C22" s="37"/>
      <c r="D22" s="30">
        <v>24000</v>
      </c>
      <c r="E22" s="5">
        <v>2000</v>
      </c>
      <c r="F22" s="5">
        <v>23000</v>
      </c>
      <c r="G22" s="31">
        <v>67</v>
      </c>
      <c r="H22" s="28"/>
      <c r="I22" s="34"/>
      <c r="J22" s="37"/>
      <c r="K22" s="30"/>
      <c r="L22" s="5"/>
      <c r="M22" s="5"/>
      <c r="N22" s="31"/>
    </row>
    <row r="23" spans="1:14" s="8" customFormat="1" ht="25.5" customHeight="1">
      <c r="A23" s="28"/>
      <c r="B23" s="34" t="s">
        <v>92</v>
      </c>
      <c r="C23" s="37"/>
      <c r="D23" s="30">
        <v>124000</v>
      </c>
      <c r="E23" s="5">
        <v>44000</v>
      </c>
      <c r="F23" s="5">
        <v>80000</v>
      </c>
      <c r="G23" s="31">
        <v>341</v>
      </c>
      <c r="H23" s="28"/>
      <c r="I23" s="24" t="s">
        <v>22</v>
      </c>
      <c r="J23" s="37"/>
      <c r="K23" s="38">
        <f>SUM(K25:K38)</f>
        <v>147182</v>
      </c>
      <c r="L23" s="3">
        <f>SUM(L25:L38)</f>
        <v>31813</v>
      </c>
      <c r="M23" s="3">
        <f>SUM(M25:M38)</f>
        <v>115369</v>
      </c>
      <c r="N23" s="27">
        <f>+K23/365</f>
        <v>403.23835616438356</v>
      </c>
    </row>
    <row r="24" spans="1:14" s="8" customFormat="1" ht="25.5" customHeight="1">
      <c r="A24" s="28"/>
      <c r="B24" s="34" t="s">
        <v>93</v>
      </c>
      <c r="C24" s="37"/>
      <c r="D24" s="30">
        <v>90000</v>
      </c>
      <c r="E24" s="5">
        <v>16000</v>
      </c>
      <c r="F24" s="5">
        <v>73000</v>
      </c>
      <c r="G24" s="31">
        <v>246</v>
      </c>
      <c r="H24" s="28"/>
      <c r="I24" s="32"/>
      <c r="J24" s="37"/>
      <c r="K24" s="39"/>
      <c r="L24" s="5"/>
      <c r="M24" s="5"/>
      <c r="N24" s="5"/>
    </row>
    <row r="25" spans="1:14" s="8" customFormat="1" ht="25.5" customHeight="1">
      <c r="A25" s="28"/>
      <c r="B25" s="34" t="s">
        <v>94</v>
      </c>
      <c r="C25" s="37"/>
      <c r="D25" s="30">
        <v>50000</v>
      </c>
      <c r="E25" s="5">
        <v>11000</v>
      </c>
      <c r="F25" s="5">
        <v>40000</v>
      </c>
      <c r="G25" s="31">
        <v>138</v>
      </c>
      <c r="H25" s="28"/>
      <c r="I25" s="34" t="s">
        <v>23</v>
      </c>
      <c r="J25" s="37"/>
      <c r="K25" s="30">
        <f aca="true" t="shared" si="4" ref="K25:K38">SUM(L25:M25)</f>
        <v>3863</v>
      </c>
      <c r="L25" s="5">
        <v>573</v>
      </c>
      <c r="M25" s="5">
        <v>3290</v>
      </c>
      <c r="N25" s="31">
        <f>+K25/365</f>
        <v>10.583561643835617</v>
      </c>
    </row>
    <row r="26" spans="1:14" s="8" customFormat="1" ht="25.5" customHeight="1">
      <c r="A26" s="28"/>
      <c r="B26" s="34" t="s">
        <v>95</v>
      </c>
      <c r="C26" s="37"/>
      <c r="D26" s="30">
        <v>239000</v>
      </c>
      <c r="E26" s="5">
        <v>76000</v>
      </c>
      <c r="F26" s="5">
        <v>163000</v>
      </c>
      <c r="G26" s="31">
        <v>656</v>
      </c>
      <c r="H26" s="28"/>
      <c r="I26" s="34" t="s">
        <v>24</v>
      </c>
      <c r="J26" s="37"/>
      <c r="K26" s="30">
        <f t="shared" si="4"/>
        <v>11172</v>
      </c>
      <c r="L26" s="5">
        <v>2048</v>
      </c>
      <c r="M26" s="5">
        <v>9124</v>
      </c>
      <c r="N26" s="31">
        <f aca="true" t="shared" si="5" ref="N26:N38">+K26/365</f>
        <v>30.60821917808219</v>
      </c>
    </row>
    <row r="27" spans="1:14" s="8" customFormat="1" ht="25.5" customHeight="1">
      <c r="A27" s="28"/>
      <c r="B27" s="34" t="s">
        <v>96</v>
      </c>
      <c r="C27" s="37"/>
      <c r="D27" s="30">
        <v>50000</v>
      </c>
      <c r="E27" s="5">
        <v>10000</v>
      </c>
      <c r="F27" s="5">
        <v>40000</v>
      </c>
      <c r="G27" s="31">
        <v>137</v>
      </c>
      <c r="H27" s="28"/>
      <c r="I27" s="34" t="s">
        <v>25</v>
      </c>
      <c r="J27" s="37"/>
      <c r="K27" s="30">
        <f t="shared" si="4"/>
        <v>6421</v>
      </c>
      <c r="L27" s="5">
        <v>3104</v>
      </c>
      <c r="M27" s="5">
        <v>3317</v>
      </c>
      <c r="N27" s="31">
        <f t="shared" si="5"/>
        <v>17.59178082191781</v>
      </c>
    </row>
    <row r="28" spans="1:14" s="8" customFormat="1" ht="25.5" customHeight="1">
      <c r="A28" s="28"/>
      <c r="B28" s="34"/>
      <c r="C28" s="37"/>
      <c r="D28" s="30"/>
      <c r="E28" s="5"/>
      <c r="F28" s="5"/>
      <c r="G28" s="31"/>
      <c r="H28" s="28"/>
      <c r="I28" s="34" t="s">
        <v>26</v>
      </c>
      <c r="J28" s="37"/>
      <c r="K28" s="30">
        <f t="shared" si="4"/>
        <v>25475</v>
      </c>
      <c r="L28" s="5">
        <v>5214</v>
      </c>
      <c r="M28" s="5">
        <v>20261</v>
      </c>
      <c r="N28" s="31">
        <f t="shared" si="5"/>
        <v>69.79452054794521</v>
      </c>
    </row>
    <row r="29" spans="1:14" s="8" customFormat="1" ht="25.5" customHeight="1">
      <c r="A29" s="35"/>
      <c r="B29" s="24" t="s">
        <v>59</v>
      </c>
      <c r="C29" s="36"/>
      <c r="D29" s="38">
        <f>SUM(D31:D52)+SUM(K5:K21)</f>
        <v>4108759</v>
      </c>
      <c r="E29" s="3">
        <f>SUM(E31:E52)+SUM(L5:L21)</f>
        <v>1322959</v>
      </c>
      <c r="F29" s="3">
        <f>SUM(F31:F52)+SUM(M5:M21)</f>
        <v>2785800</v>
      </c>
      <c r="G29" s="27">
        <f>+D29/365</f>
        <v>11256.87397260274</v>
      </c>
      <c r="H29" s="28"/>
      <c r="I29" s="34" t="s">
        <v>27</v>
      </c>
      <c r="K29" s="30">
        <f t="shared" si="4"/>
        <v>960</v>
      </c>
      <c r="L29" s="5">
        <v>291</v>
      </c>
      <c r="M29" s="5">
        <v>669</v>
      </c>
      <c r="N29" s="31">
        <f t="shared" si="5"/>
        <v>2.6301369863013697</v>
      </c>
    </row>
    <row r="30" spans="1:14" s="8" customFormat="1" ht="25.5" customHeight="1">
      <c r="A30" s="35"/>
      <c r="B30" s="24"/>
      <c r="C30" s="36"/>
      <c r="D30" s="38"/>
      <c r="E30" s="3"/>
      <c r="F30" s="3"/>
      <c r="G30" s="27"/>
      <c r="H30" s="28"/>
      <c r="I30" s="34" t="s">
        <v>28</v>
      </c>
      <c r="J30" s="36"/>
      <c r="K30" s="30">
        <f t="shared" si="4"/>
        <v>2979</v>
      </c>
      <c r="L30" s="5">
        <v>1336</v>
      </c>
      <c r="M30" s="5">
        <v>1643</v>
      </c>
      <c r="N30" s="31">
        <f t="shared" si="5"/>
        <v>8.161643835616438</v>
      </c>
    </row>
    <row r="31" spans="1:14" s="8" customFormat="1" ht="25.5" customHeight="1">
      <c r="A31" s="28"/>
      <c r="B31" s="34" t="s">
        <v>60</v>
      </c>
      <c r="C31" s="37"/>
      <c r="D31" s="30">
        <f aca="true" t="shared" si="6" ref="D31:D52">SUM(E31:F31)</f>
        <v>125445</v>
      </c>
      <c r="E31" s="5">
        <v>18227</v>
      </c>
      <c r="F31" s="5">
        <v>107218</v>
      </c>
      <c r="G31" s="31">
        <f>+D31/365</f>
        <v>343.6849315068493</v>
      </c>
      <c r="H31" s="28"/>
      <c r="I31" s="34" t="s">
        <v>29</v>
      </c>
      <c r="J31" s="36"/>
      <c r="K31" s="30">
        <f t="shared" si="4"/>
        <v>4393</v>
      </c>
      <c r="L31" s="5">
        <v>2722</v>
      </c>
      <c r="M31" s="5">
        <v>1671</v>
      </c>
      <c r="N31" s="31">
        <f t="shared" si="5"/>
        <v>12.035616438356165</v>
      </c>
    </row>
    <row r="32" spans="1:14" s="8" customFormat="1" ht="25.5" customHeight="1">
      <c r="A32" s="28"/>
      <c r="B32" s="34" t="s">
        <v>61</v>
      </c>
      <c r="C32" s="37"/>
      <c r="D32" s="30">
        <f t="shared" si="6"/>
        <v>365011</v>
      </c>
      <c r="E32" s="5">
        <v>11644</v>
      </c>
      <c r="F32" s="5">
        <v>353367</v>
      </c>
      <c r="G32" s="31">
        <f aca="true" t="shared" si="7" ref="G32:G52">+D32/365</f>
        <v>1000.0301369863014</v>
      </c>
      <c r="H32" s="28"/>
      <c r="I32" s="34" t="s">
        <v>30</v>
      </c>
      <c r="J32" s="37"/>
      <c r="K32" s="30">
        <f t="shared" si="4"/>
        <v>4427</v>
      </c>
      <c r="L32" s="5">
        <v>2782</v>
      </c>
      <c r="M32" s="5">
        <v>1645</v>
      </c>
      <c r="N32" s="31">
        <f t="shared" si="5"/>
        <v>12.128767123287671</v>
      </c>
    </row>
    <row r="33" spans="1:14" s="8" customFormat="1" ht="25.5" customHeight="1">
      <c r="A33" s="28"/>
      <c r="B33" s="34" t="s">
        <v>3</v>
      </c>
      <c r="C33" s="40"/>
      <c r="D33" s="30">
        <f t="shared" si="6"/>
        <v>1253662</v>
      </c>
      <c r="E33" s="5">
        <v>574899</v>
      </c>
      <c r="F33" s="5">
        <v>678763</v>
      </c>
      <c r="G33" s="31">
        <f t="shared" si="7"/>
        <v>3434.690410958904</v>
      </c>
      <c r="H33" s="28"/>
      <c r="I33" s="34" t="s">
        <v>31</v>
      </c>
      <c r="J33" s="37"/>
      <c r="K33" s="30">
        <f t="shared" si="4"/>
        <v>70177</v>
      </c>
      <c r="L33" s="5">
        <v>2216</v>
      </c>
      <c r="M33" s="5">
        <v>67961</v>
      </c>
      <c r="N33" s="31">
        <f t="shared" si="5"/>
        <v>192.26575342465753</v>
      </c>
    </row>
    <row r="34" spans="1:14" s="8" customFormat="1" ht="25.5" customHeight="1">
      <c r="A34" s="28"/>
      <c r="B34" s="34" t="s">
        <v>62</v>
      </c>
      <c r="C34" s="37"/>
      <c r="D34" s="30">
        <f t="shared" si="6"/>
        <v>105303</v>
      </c>
      <c r="E34" s="5">
        <v>25108</v>
      </c>
      <c r="F34" s="5">
        <v>80195</v>
      </c>
      <c r="G34" s="31">
        <f t="shared" si="7"/>
        <v>288.5013698630137</v>
      </c>
      <c r="H34" s="28"/>
      <c r="I34" s="34" t="s">
        <v>32</v>
      </c>
      <c r="J34" s="40"/>
      <c r="K34" s="30">
        <f t="shared" si="4"/>
        <v>2885</v>
      </c>
      <c r="L34" s="5">
        <v>2459</v>
      </c>
      <c r="M34" s="5">
        <v>426</v>
      </c>
      <c r="N34" s="31">
        <f t="shared" si="5"/>
        <v>7.904109589041096</v>
      </c>
    </row>
    <row r="35" spans="1:14" s="8" customFormat="1" ht="25.5" customHeight="1">
      <c r="A35" s="28"/>
      <c r="B35" s="34" t="s">
        <v>63</v>
      </c>
      <c r="C35" s="37"/>
      <c r="D35" s="30">
        <f t="shared" si="6"/>
        <v>141401</v>
      </c>
      <c r="E35" s="5">
        <v>17813</v>
      </c>
      <c r="F35" s="5">
        <v>123588</v>
      </c>
      <c r="G35" s="31">
        <f t="shared" si="7"/>
        <v>387.4</v>
      </c>
      <c r="H35" s="28"/>
      <c r="I35" s="34" t="s">
        <v>33</v>
      </c>
      <c r="J35" s="37"/>
      <c r="K35" s="30">
        <f t="shared" si="4"/>
        <v>1931</v>
      </c>
      <c r="L35" s="5">
        <v>1566</v>
      </c>
      <c r="M35" s="5">
        <v>365</v>
      </c>
      <c r="N35" s="31">
        <f t="shared" si="5"/>
        <v>5.2904109589041095</v>
      </c>
    </row>
    <row r="36" spans="1:14" s="8" customFormat="1" ht="25.5" customHeight="1">
      <c r="A36" s="28"/>
      <c r="B36" s="34" t="s">
        <v>64</v>
      </c>
      <c r="C36" s="37"/>
      <c r="D36" s="30">
        <f t="shared" si="6"/>
        <v>36057</v>
      </c>
      <c r="E36" s="5">
        <v>8865</v>
      </c>
      <c r="F36" s="5">
        <v>27192</v>
      </c>
      <c r="G36" s="31">
        <f t="shared" si="7"/>
        <v>98.78630136986301</v>
      </c>
      <c r="H36" s="28"/>
      <c r="I36" s="34" t="s">
        <v>34</v>
      </c>
      <c r="J36" s="37"/>
      <c r="K36" s="30">
        <f t="shared" si="4"/>
        <v>3156</v>
      </c>
      <c r="L36" s="5">
        <v>233</v>
      </c>
      <c r="M36" s="5">
        <v>2923</v>
      </c>
      <c r="N36" s="31">
        <f t="shared" si="5"/>
        <v>8.646575342465754</v>
      </c>
    </row>
    <row r="37" spans="1:14" s="8" customFormat="1" ht="25.5" customHeight="1">
      <c r="A37" s="28"/>
      <c r="B37" s="34" t="s">
        <v>65</v>
      </c>
      <c r="C37" s="37"/>
      <c r="D37" s="30">
        <f t="shared" si="6"/>
        <v>570402</v>
      </c>
      <c r="E37" s="5">
        <v>257298</v>
      </c>
      <c r="F37" s="5">
        <v>313104</v>
      </c>
      <c r="G37" s="31">
        <f t="shared" si="7"/>
        <v>1562.7452054794521</v>
      </c>
      <c r="H37" s="28"/>
      <c r="I37" s="34" t="s">
        <v>35</v>
      </c>
      <c r="J37" s="37"/>
      <c r="K37" s="30">
        <f t="shared" si="4"/>
        <v>1597</v>
      </c>
      <c r="L37" s="5">
        <v>1352</v>
      </c>
      <c r="M37" s="5">
        <v>245</v>
      </c>
      <c r="N37" s="31">
        <f t="shared" si="5"/>
        <v>4.375342465753425</v>
      </c>
    </row>
    <row r="38" spans="1:14" s="8" customFormat="1" ht="25.5" customHeight="1">
      <c r="A38" s="28"/>
      <c r="B38" s="34" t="s">
        <v>66</v>
      </c>
      <c r="C38" s="37"/>
      <c r="D38" s="30">
        <f t="shared" si="6"/>
        <v>148014</v>
      </c>
      <c r="E38" s="5">
        <v>15820</v>
      </c>
      <c r="F38" s="5">
        <v>132194</v>
      </c>
      <c r="G38" s="31">
        <f t="shared" si="7"/>
        <v>405.5178082191781</v>
      </c>
      <c r="H38" s="28"/>
      <c r="I38" s="34" t="s">
        <v>36</v>
      </c>
      <c r="J38" s="37"/>
      <c r="K38" s="30">
        <f t="shared" si="4"/>
        <v>7746</v>
      </c>
      <c r="L38" s="5">
        <v>5917</v>
      </c>
      <c r="M38" s="5">
        <v>1829</v>
      </c>
      <c r="N38" s="31">
        <f t="shared" si="5"/>
        <v>21.221917808219178</v>
      </c>
    </row>
    <row r="39" spans="1:14" s="8" customFormat="1" ht="25.5" customHeight="1">
      <c r="A39" s="28"/>
      <c r="B39" s="34" t="s">
        <v>67</v>
      </c>
      <c r="C39" s="37"/>
      <c r="D39" s="30">
        <f t="shared" si="6"/>
        <v>230056</v>
      </c>
      <c r="E39" s="5">
        <v>65900</v>
      </c>
      <c r="F39" s="5">
        <v>164156</v>
      </c>
      <c r="G39" s="31">
        <f t="shared" si="7"/>
        <v>630.2904109589041</v>
      </c>
      <c r="H39" s="28"/>
      <c r="I39" s="34"/>
      <c r="J39" s="37"/>
      <c r="K39" s="30"/>
      <c r="L39" s="5"/>
      <c r="M39" s="5"/>
      <c r="N39" s="31"/>
    </row>
    <row r="40" spans="1:14" s="8" customFormat="1" ht="25.5" customHeight="1">
      <c r="A40" s="28"/>
      <c r="B40" s="34" t="s">
        <v>68</v>
      </c>
      <c r="C40" s="37"/>
      <c r="D40" s="30">
        <f t="shared" si="6"/>
        <v>77702</v>
      </c>
      <c r="E40" s="5">
        <v>11379</v>
      </c>
      <c r="F40" s="5">
        <v>66323</v>
      </c>
      <c r="G40" s="31">
        <f t="shared" si="7"/>
        <v>212.88219178082193</v>
      </c>
      <c r="H40" s="28"/>
      <c r="I40" s="24" t="s">
        <v>37</v>
      </c>
      <c r="J40" s="37"/>
      <c r="K40" s="38">
        <f>SUM(K42:K51)</f>
        <v>1095464</v>
      </c>
      <c r="L40" s="2">
        <f>SUM(L42:L51)</f>
        <v>448320</v>
      </c>
      <c r="M40" s="2">
        <f>SUM(M42:M51)</f>
        <v>647144</v>
      </c>
      <c r="N40" s="27">
        <f>+K40/365</f>
        <v>3001.2712328767125</v>
      </c>
    </row>
    <row r="41" spans="1:14" s="8" customFormat="1" ht="25.5" customHeight="1">
      <c r="A41" s="28"/>
      <c r="B41" s="34" t="s">
        <v>69</v>
      </c>
      <c r="C41" s="37"/>
      <c r="D41" s="30">
        <f t="shared" si="6"/>
        <v>14444</v>
      </c>
      <c r="E41" s="5">
        <v>3942</v>
      </c>
      <c r="F41" s="5">
        <v>10502</v>
      </c>
      <c r="G41" s="31">
        <f t="shared" si="7"/>
        <v>39.57260273972603</v>
      </c>
      <c r="H41" s="28"/>
      <c r="I41" s="32"/>
      <c r="J41" s="37"/>
      <c r="K41" s="39"/>
      <c r="L41" s="5"/>
      <c r="M41" s="5"/>
      <c r="N41" s="5"/>
    </row>
    <row r="42" spans="1:14" s="8" customFormat="1" ht="25.5" customHeight="1">
      <c r="A42" s="28"/>
      <c r="B42" s="34" t="s">
        <v>70</v>
      </c>
      <c r="C42" s="37"/>
      <c r="D42" s="30">
        <f t="shared" si="6"/>
        <v>50051</v>
      </c>
      <c r="E42" s="5">
        <v>9623</v>
      </c>
      <c r="F42" s="5">
        <v>40428</v>
      </c>
      <c r="G42" s="31">
        <f t="shared" si="7"/>
        <v>137.1260273972603</v>
      </c>
      <c r="H42" s="28"/>
      <c r="I42" s="34" t="s">
        <v>38</v>
      </c>
      <c r="J42" s="37"/>
      <c r="K42" s="30">
        <f aca="true" t="shared" si="8" ref="K42:K50">SUM(L42:M42)</f>
        <v>42021</v>
      </c>
      <c r="L42" s="5">
        <v>12254</v>
      </c>
      <c r="M42" s="5">
        <v>29767</v>
      </c>
      <c r="N42" s="31">
        <f>+K42/365</f>
        <v>115.12602739726027</v>
      </c>
    </row>
    <row r="43" spans="1:14" s="8" customFormat="1" ht="25.5" customHeight="1">
      <c r="A43" s="28"/>
      <c r="B43" s="34" t="s">
        <v>71</v>
      </c>
      <c r="C43" s="37"/>
      <c r="D43" s="30">
        <f t="shared" si="6"/>
        <v>26606</v>
      </c>
      <c r="E43" s="5">
        <v>5974</v>
      </c>
      <c r="F43" s="5">
        <v>20632</v>
      </c>
      <c r="G43" s="31">
        <f t="shared" si="7"/>
        <v>72.89315068493151</v>
      </c>
      <c r="H43" s="28"/>
      <c r="I43" s="34" t="s">
        <v>39</v>
      </c>
      <c r="J43" s="37"/>
      <c r="K43" s="30">
        <f t="shared" si="8"/>
        <v>191635</v>
      </c>
      <c r="L43" s="5">
        <v>13487</v>
      </c>
      <c r="M43" s="5">
        <v>178148</v>
      </c>
      <c r="N43" s="31">
        <f aca="true" t="shared" si="9" ref="N43:N51">+K43/365</f>
        <v>525.027397260274</v>
      </c>
    </row>
    <row r="44" spans="1:14" s="8" customFormat="1" ht="25.5" customHeight="1">
      <c r="A44" s="28"/>
      <c r="B44" s="34" t="s">
        <v>72</v>
      </c>
      <c r="C44" s="37"/>
      <c r="D44" s="30">
        <f t="shared" si="6"/>
        <v>66509</v>
      </c>
      <c r="E44" s="5">
        <v>8743</v>
      </c>
      <c r="F44" s="5">
        <v>57766</v>
      </c>
      <c r="G44" s="31">
        <f t="shared" si="7"/>
        <v>182.2164383561644</v>
      </c>
      <c r="H44" s="28"/>
      <c r="I44" s="34" t="s">
        <v>40</v>
      </c>
      <c r="J44" s="37"/>
      <c r="K44" s="30">
        <f t="shared" si="8"/>
        <v>91632</v>
      </c>
      <c r="L44" s="5">
        <v>31404</v>
      </c>
      <c r="M44" s="5">
        <v>60228</v>
      </c>
      <c r="N44" s="31">
        <f t="shared" si="9"/>
        <v>251.04657534246576</v>
      </c>
    </row>
    <row r="45" spans="1:14" s="8" customFormat="1" ht="25.5" customHeight="1">
      <c r="A45" s="28"/>
      <c r="B45" s="34" t="s">
        <v>73</v>
      </c>
      <c r="C45" s="37"/>
      <c r="D45" s="30">
        <f t="shared" si="6"/>
        <v>18095</v>
      </c>
      <c r="E45" s="5">
        <v>4940</v>
      </c>
      <c r="F45" s="5">
        <v>13155</v>
      </c>
      <c r="G45" s="31">
        <f t="shared" si="7"/>
        <v>49.57534246575342</v>
      </c>
      <c r="H45" s="28"/>
      <c r="I45" s="34" t="s">
        <v>41</v>
      </c>
      <c r="J45" s="37"/>
      <c r="K45" s="30">
        <f t="shared" si="8"/>
        <v>37421</v>
      </c>
      <c r="L45" s="5">
        <v>18464</v>
      </c>
      <c r="M45" s="5">
        <v>18957</v>
      </c>
      <c r="N45" s="31">
        <f t="shared" si="9"/>
        <v>102.52328767123288</v>
      </c>
    </row>
    <row r="46" spans="1:14" s="8" customFormat="1" ht="25.5" customHeight="1">
      <c r="A46" s="28"/>
      <c r="B46" s="34" t="s">
        <v>74</v>
      </c>
      <c r="C46" s="37"/>
      <c r="D46" s="30">
        <f t="shared" si="6"/>
        <v>15845</v>
      </c>
      <c r="E46" s="5">
        <v>5583</v>
      </c>
      <c r="F46" s="5">
        <v>10262</v>
      </c>
      <c r="G46" s="31">
        <f t="shared" si="7"/>
        <v>43.41095890410959</v>
      </c>
      <c r="H46" s="28"/>
      <c r="I46" s="34" t="s">
        <v>1</v>
      </c>
      <c r="J46" s="37"/>
      <c r="K46" s="30">
        <f t="shared" si="8"/>
        <v>422845</v>
      </c>
      <c r="L46" s="5">
        <v>234541</v>
      </c>
      <c r="M46" s="5">
        <v>188304</v>
      </c>
      <c r="N46" s="31">
        <f t="shared" si="9"/>
        <v>1158.4794520547946</v>
      </c>
    </row>
    <row r="47" spans="1:14" s="8" customFormat="1" ht="25.5" customHeight="1">
      <c r="A47" s="28"/>
      <c r="B47" s="34" t="s">
        <v>75</v>
      </c>
      <c r="C47" s="37"/>
      <c r="D47" s="30">
        <f t="shared" si="6"/>
        <v>29585</v>
      </c>
      <c r="E47" s="5">
        <v>7224</v>
      </c>
      <c r="F47" s="5">
        <v>22361</v>
      </c>
      <c r="G47" s="31">
        <f t="shared" si="7"/>
        <v>81.05479452054794</v>
      </c>
      <c r="H47" s="28"/>
      <c r="I47" s="34" t="s">
        <v>42</v>
      </c>
      <c r="J47" s="37"/>
      <c r="K47" s="30">
        <f t="shared" si="8"/>
        <v>91155</v>
      </c>
      <c r="L47" s="5">
        <v>12594</v>
      </c>
      <c r="M47" s="5">
        <v>78561</v>
      </c>
      <c r="N47" s="31">
        <f t="shared" si="9"/>
        <v>249.73972602739727</v>
      </c>
    </row>
    <row r="48" spans="1:14" s="8" customFormat="1" ht="25.5" customHeight="1">
      <c r="A48" s="28"/>
      <c r="B48" s="34" t="s">
        <v>76</v>
      </c>
      <c r="C48" s="37"/>
      <c r="D48" s="30">
        <f t="shared" si="6"/>
        <v>14953</v>
      </c>
      <c r="E48" s="5">
        <v>5509</v>
      </c>
      <c r="F48" s="5">
        <v>9444</v>
      </c>
      <c r="G48" s="31">
        <f t="shared" si="7"/>
        <v>40.967123287671235</v>
      </c>
      <c r="H48" s="28"/>
      <c r="I48" s="34" t="s">
        <v>43</v>
      </c>
      <c r="J48" s="37"/>
      <c r="K48" s="30">
        <f t="shared" si="8"/>
        <v>74146</v>
      </c>
      <c r="L48" s="5">
        <v>26060</v>
      </c>
      <c r="M48" s="5">
        <v>48086</v>
      </c>
      <c r="N48" s="31">
        <f t="shared" si="9"/>
        <v>203.13972602739727</v>
      </c>
    </row>
    <row r="49" spans="1:14" s="8" customFormat="1" ht="25.5" customHeight="1">
      <c r="A49" s="28"/>
      <c r="B49" s="34" t="s">
        <v>77</v>
      </c>
      <c r="C49" s="37"/>
      <c r="D49" s="30">
        <f t="shared" si="6"/>
        <v>7578</v>
      </c>
      <c r="E49" s="5">
        <v>3498</v>
      </c>
      <c r="F49" s="5">
        <v>4080</v>
      </c>
      <c r="G49" s="31">
        <f t="shared" si="7"/>
        <v>20.76164383561644</v>
      </c>
      <c r="H49" s="28"/>
      <c r="I49" s="34" t="s">
        <v>44</v>
      </c>
      <c r="J49" s="37"/>
      <c r="K49" s="30">
        <f t="shared" si="8"/>
        <v>15074</v>
      </c>
      <c r="L49" s="5">
        <v>4277</v>
      </c>
      <c r="M49" s="5">
        <v>10797</v>
      </c>
      <c r="N49" s="31">
        <f t="shared" si="9"/>
        <v>41.298630136986304</v>
      </c>
    </row>
    <row r="50" spans="1:14" s="8" customFormat="1" ht="25.5" customHeight="1">
      <c r="A50" s="28"/>
      <c r="B50" s="34" t="s">
        <v>78</v>
      </c>
      <c r="C50" s="37"/>
      <c r="D50" s="30">
        <f t="shared" si="6"/>
        <v>87986</v>
      </c>
      <c r="E50" s="5">
        <v>24609</v>
      </c>
      <c r="F50" s="5">
        <v>63377</v>
      </c>
      <c r="G50" s="31">
        <f t="shared" si="7"/>
        <v>241.05753424657533</v>
      </c>
      <c r="H50" s="28"/>
      <c r="I50" s="34" t="s">
        <v>5</v>
      </c>
      <c r="J50" s="37"/>
      <c r="K50" s="30">
        <f t="shared" si="8"/>
        <v>20</v>
      </c>
      <c r="L50" s="5">
        <v>20</v>
      </c>
      <c r="M50" s="47" t="s">
        <v>90</v>
      </c>
      <c r="N50" s="31">
        <v>5</v>
      </c>
    </row>
    <row r="51" spans="1:14" s="8" customFormat="1" ht="25.5" customHeight="1">
      <c r="A51" s="28"/>
      <c r="B51" s="34" t="s">
        <v>79</v>
      </c>
      <c r="C51" s="37"/>
      <c r="D51" s="30">
        <f t="shared" si="6"/>
        <v>13043</v>
      </c>
      <c r="E51" s="5">
        <v>5888</v>
      </c>
      <c r="F51" s="5">
        <v>7155</v>
      </c>
      <c r="G51" s="31">
        <f t="shared" si="7"/>
        <v>35.73424657534247</v>
      </c>
      <c r="H51" s="28"/>
      <c r="I51" s="34" t="s">
        <v>45</v>
      </c>
      <c r="J51" s="37"/>
      <c r="K51" s="30">
        <f>SUM(L51:M51)</f>
        <v>129515</v>
      </c>
      <c r="L51" s="5">
        <v>95219</v>
      </c>
      <c r="M51" s="5">
        <v>34296</v>
      </c>
      <c r="N51" s="31">
        <f t="shared" si="9"/>
        <v>354.83561643835617</v>
      </c>
    </row>
    <row r="52" spans="1:11" s="8" customFormat="1" ht="25.5" customHeight="1">
      <c r="A52" s="28"/>
      <c r="B52" s="34" t="s">
        <v>80</v>
      </c>
      <c r="C52" s="37"/>
      <c r="D52" s="30">
        <f t="shared" si="6"/>
        <v>29069</v>
      </c>
      <c r="E52" s="5">
        <v>7640</v>
      </c>
      <c r="F52" s="5">
        <v>21429</v>
      </c>
      <c r="G52" s="31">
        <f t="shared" si="7"/>
        <v>79.64109589041095</v>
      </c>
      <c r="H52" s="21"/>
      <c r="K52" s="22"/>
    </row>
    <row r="53" spans="1:14" s="8" customFormat="1" ht="25.5" customHeight="1">
      <c r="A53" s="41"/>
      <c r="B53" s="42"/>
      <c r="C53" s="43"/>
      <c r="D53" s="44"/>
      <c r="E53" s="43"/>
      <c r="F53" s="43"/>
      <c r="G53" s="45"/>
      <c r="H53" s="41"/>
      <c r="I53" s="42"/>
      <c r="J53" s="43"/>
      <c r="K53" s="44"/>
      <c r="L53" s="43"/>
      <c r="M53" s="43"/>
      <c r="N53" s="43"/>
    </row>
    <row r="54" spans="1:14" s="8" customFormat="1" ht="16.5" customHeight="1">
      <c r="A54" s="37" t="s">
        <v>87</v>
      </c>
      <c r="C54" s="37"/>
      <c r="D54" s="46"/>
      <c r="E54" s="46"/>
      <c r="F54" s="46"/>
      <c r="G54" s="4" t="s">
        <v>98</v>
      </c>
      <c r="H54" s="37"/>
      <c r="I54" s="46"/>
      <c r="J54" s="37"/>
      <c r="K54" s="46"/>
      <c r="N54" s="4" t="s">
        <v>98</v>
      </c>
    </row>
    <row r="55" spans="1:8" s="8" customFormat="1" ht="18" customHeight="1">
      <c r="A55" s="37" t="s">
        <v>88</v>
      </c>
      <c r="C55" s="37"/>
      <c r="D55" s="46"/>
      <c r="E55" s="46"/>
      <c r="F55" s="46"/>
      <c r="G55" s="46"/>
      <c r="H55" s="21"/>
    </row>
    <row r="56" spans="1:14" s="8" customFormat="1" ht="18" customHeight="1">
      <c r="A56" s="37" t="s">
        <v>89</v>
      </c>
      <c r="C56" s="37"/>
      <c r="H56" s="28"/>
      <c r="I56" s="46"/>
      <c r="J56" s="37"/>
      <c r="K56" s="46"/>
      <c r="L56" s="46"/>
      <c r="M56" s="46"/>
      <c r="N56" s="46"/>
    </row>
    <row r="57" spans="1:13" s="8" customFormat="1" ht="18" customHeight="1">
      <c r="A57" s="37" t="s">
        <v>103</v>
      </c>
      <c r="H57" s="28"/>
      <c r="J57" s="37"/>
      <c r="M57" s="46"/>
    </row>
    <row r="58" spans="1:8" s="8" customFormat="1" ht="18" customHeight="1">
      <c r="A58" s="37" t="s">
        <v>99</v>
      </c>
      <c r="H58" s="21"/>
    </row>
    <row r="59" ht="17.25">
      <c r="A59" s="37" t="s">
        <v>101</v>
      </c>
    </row>
    <row r="60" ht="17.25">
      <c r="A60" s="37" t="s">
        <v>102</v>
      </c>
    </row>
    <row r="61" ht="17.25">
      <c r="A61" s="37" t="s">
        <v>100</v>
      </c>
    </row>
  </sheetData>
  <sheetProtection/>
  <printOptions/>
  <pageMargins left="0.7086614173228347" right="0.3937007874015748" top="0.7874015748031497" bottom="0.3937007874015748" header="0.3937007874015748" footer="0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2016-02-02T01:57:23Z</dcterms:modified>
  <cp:category/>
  <cp:version/>
  <cp:contentType/>
  <cp:contentStatus/>
</cp:coreProperties>
</file>