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690" tabRatio="819" activeTab="0"/>
  </bookViews>
  <sheets>
    <sheet name="234 知事選挙" sheetId="1" r:id="rId1"/>
  </sheets>
  <definedNames>
    <definedName name="_xlnm.Print_Titles" localSheetId="0">'234 知事選挙'!$1:$4</definedName>
  </definedNames>
  <calcPr fullCalcOnLoad="1"/>
</workbook>
</file>

<file path=xl/sharedStrings.xml><?xml version="1.0" encoding="utf-8"?>
<sst xmlns="http://schemas.openxmlformats.org/spreadsheetml/2006/main" count="55" uniqueCount="49">
  <si>
    <t>投   票   者   数</t>
  </si>
  <si>
    <t>棄   権   者   数</t>
  </si>
  <si>
    <t>投       票       率</t>
  </si>
  <si>
    <t>男</t>
  </si>
  <si>
    <t>女</t>
  </si>
  <si>
    <t>計</t>
  </si>
  <si>
    <t>県計</t>
  </si>
  <si>
    <t>市計</t>
  </si>
  <si>
    <t>四日市市</t>
  </si>
  <si>
    <t>木曽岬町</t>
  </si>
  <si>
    <t>御 浜 町</t>
  </si>
  <si>
    <t>紀 宝 町</t>
  </si>
  <si>
    <t>南牟婁郡計</t>
  </si>
  <si>
    <t>桑名郡計</t>
  </si>
  <si>
    <t>員弁郡計</t>
  </si>
  <si>
    <t>三重郡計</t>
  </si>
  <si>
    <t>多気郡計</t>
  </si>
  <si>
    <t>度会郡計</t>
  </si>
  <si>
    <t>北牟婁郡計</t>
  </si>
  <si>
    <t xml:space="preserve"> </t>
  </si>
  <si>
    <t>いなべ市</t>
  </si>
  <si>
    <t>志摩市</t>
  </si>
  <si>
    <t>南伊勢町</t>
  </si>
  <si>
    <t>伊賀市</t>
  </si>
  <si>
    <t>大紀町</t>
  </si>
  <si>
    <t>紀北町</t>
  </si>
  <si>
    <t>津市</t>
  </si>
  <si>
    <t>伊勢市</t>
  </si>
  <si>
    <t>松阪市</t>
  </si>
  <si>
    <t>桑名市</t>
  </si>
  <si>
    <t>鈴鹿市</t>
  </si>
  <si>
    <t>名張市</t>
  </si>
  <si>
    <t>尾鷲市</t>
  </si>
  <si>
    <t>亀山市</t>
  </si>
  <si>
    <t>鳥羽市</t>
  </si>
  <si>
    <t>熊野市</t>
  </si>
  <si>
    <t>東員町</t>
  </si>
  <si>
    <t>菰野町</t>
  </si>
  <si>
    <t>朝日町</t>
  </si>
  <si>
    <t>川越町</t>
  </si>
  <si>
    <t>多気町</t>
  </si>
  <si>
    <t>明和町</t>
  </si>
  <si>
    <t>大台町</t>
  </si>
  <si>
    <t>玉城町</t>
  </si>
  <si>
    <t>度会町</t>
  </si>
  <si>
    <t>　　　２３４．知　　事　　選　　挙　　結　　果　</t>
  </si>
  <si>
    <t>町計</t>
  </si>
  <si>
    <t>平成27.4.12執行</t>
  </si>
  <si>
    <t>資料 三重県選挙管理委員会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</si>
</sst>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  <numFmt numFmtId="184" formatCode="#,##0_ "/>
  </numFmts>
  <fonts count="43">
    <font>
      <sz val="11"/>
      <name val="ＭＳ 明朝"/>
      <family val="1"/>
    </font>
    <font>
      <sz val="6"/>
      <name val="ＭＳ Ｐ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20"/>
      <name val="ＭＳ ゴシック"/>
      <family val="3"/>
    </font>
    <font>
      <u val="single"/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8" fillId="0" borderId="0" applyNumberFormat="0" applyFill="0" applyBorder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1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>
      <alignment horizontal="centerContinuous" vertical="center"/>
    </xf>
    <xf numFmtId="0" fontId="3" fillId="0" borderId="12" xfId="0" applyFont="1" applyBorder="1" applyAlignment="1" applyProtection="1">
      <alignment horizontal="centerContinuous" vertical="center"/>
      <protection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distributed"/>
      <protection/>
    </xf>
    <xf numFmtId="0" fontId="2" fillId="0" borderId="0" xfId="0" applyFont="1" applyBorder="1" applyAlignment="1" applyProtection="1">
      <alignment horizontal="distributed" vertical="center"/>
      <protection/>
    </xf>
    <xf numFmtId="176" fontId="2" fillId="0" borderId="13" xfId="0" applyNumberFormat="1" applyFont="1" applyBorder="1" applyAlignment="1" applyProtection="1">
      <alignment vertical="center"/>
      <protection/>
    </xf>
    <xf numFmtId="176" fontId="2" fillId="0" borderId="0" xfId="0" applyNumberFormat="1" applyFont="1" applyBorder="1" applyAlignment="1" applyProtection="1">
      <alignment vertical="center"/>
      <protection/>
    </xf>
    <xf numFmtId="2" fontId="2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/>
    </xf>
    <xf numFmtId="176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NumberFormat="1" applyFont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176" fontId="3" fillId="0" borderId="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distributed" vertical="center"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left" vertical="center"/>
      <protection/>
    </xf>
    <xf numFmtId="176" fontId="3" fillId="0" borderId="13" xfId="0" applyNumberFormat="1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left"/>
      <protection/>
    </xf>
    <xf numFmtId="0" fontId="3" fillId="0" borderId="12" xfId="0" applyFont="1" applyBorder="1" applyAlignment="1" applyProtection="1">
      <alignment horizontal="distributed" vertical="center"/>
      <protection/>
    </xf>
    <xf numFmtId="0" fontId="6" fillId="0" borderId="12" xfId="0" applyFont="1" applyBorder="1" applyAlignment="1" applyProtection="1">
      <alignment horizontal="left" vertical="center"/>
      <protection/>
    </xf>
    <xf numFmtId="176" fontId="3" fillId="0" borderId="11" xfId="0" applyNumberFormat="1" applyFont="1" applyBorder="1" applyAlignment="1" applyProtection="1">
      <alignment vertical="center"/>
      <protection/>
    </xf>
    <xf numFmtId="176" fontId="3" fillId="0" borderId="12" xfId="0" applyNumberFormat="1" applyFont="1" applyBorder="1" applyAlignment="1" applyProtection="1">
      <alignment vertical="center"/>
      <protection/>
    </xf>
    <xf numFmtId="2" fontId="3" fillId="0" borderId="12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176" fontId="3" fillId="0" borderId="13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right"/>
      <protection/>
    </xf>
    <xf numFmtId="2" fontId="3" fillId="0" borderId="14" xfId="0" applyNumberFormat="1" applyFont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Border="1" applyAlignment="1" applyProtection="1">
      <alignment/>
      <protection/>
    </xf>
    <xf numFmtId="176" fontId="3" fillId="0" borderId="13" xfId="0" applyNumberFormat="1" applyFont="1" applyBorder="1" applyAlignment="1">
      <alignment vertical="center"/>
    </xf>
    <xf numFmtId="0" fontId="3" fillId="0" borderId="0" xfId="0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L47"/>
  <sheetViews>
    <sheetView showGridLines="0" tabSelected="1" zoomScale="70" zoomScaleNormal="70" zoomScaleSheetLayoutView="71" zoomScalePageLayoutView="0" workbookViewId="0" topLeftCell="A1">
      <selection activeCell="B1" sqref="B1"/>
    </sheetView>
  </sheetViews>
  <sheetFormatPr defaultColWidth="13.3984375" defaultRowHeight="14.25"/>
  <cols>
    <col min="1" max="1" width="0.8984375" style="46" customWidth="1"/>
    <col min="2" max="2" width="16.09765625" style="47" customWidth="1"/>
    <col min="3" max="3" width="0.8984375" style="47" customWidth="1"/>
    <col min="4" max="9" width="16.09765625" style="47" customWidth="1"/>
    <col min="10" max="12" width="14.59765625" style="47" customWidth="1"/>
    <col min="13" max="16384" width="13.3984375" style="47" customWidth="1"/>
  </cols>
  <sheetData>
    <row r="1" spans="1:12" s="6" customFormat="1" ht="27" customHeight="1">
      <c r="A1" s="1"/>
      <c r="B1" s="2" t="s">
        <v>45</v>
      </c>
      <c r="C1" s="3"/>
      <c r="D1" s="4"/>
      <c r="E1" s="5"/>
      <c r="F1" s="4"/>
      <c r="G1" s="4"/>
      <c r="H1" s="4"/>
      <c r="I1" s="4"/>
      <c r="J1" s="4"/>
      <c r="K1" s="5"/>
      <c r="L1" s="4"/>
    </row>
    <row r="2" spans="1:12" s="11" customFormat="1" ht="24.75" customHeight="1" thickBot="1">
      <c r="A2" s="7"/>
      <c r="B2" s="7" t="s">
        <v>19</v>
      </c>
      <c r="C2" s="7"/>
      <c r="D2" s="8"/>
      <c r="E2" s="9"/>
      <c r="F2" s="8"/>
      <c r="G2" s="8"/>
      <c r="H2" s="8"/>
      <c r="I2" s="8"/>
      <c r="J2" s="8"/>
      <c r="K2" s="10"/>
      <c r="L2" s="44" t="s">
        <v>47</v>
      </c>
    </row>
    <row r="3" spans="1:12" s="13" customFormat="1" ht="24.75" customHeight="1" thickTop="1">
      <c r="A3" s="12"/>
      <c r="D3" s="14" t="s">
        <v>0</v>
      </c>
      <c r="E3" s="15"/>
      <c r="F3" s="16"/>
      <c r="G3" s="14" t="s">
        <v>1</v>
      </c>
      <c r="H3" s="16"/>
      <c r="I3" s="16"/>
      <c r="J3" s="14" t="s">
        <v>2</v>
      </c>
      <c r="K3" s="15"/>
      <c r="L3" s="16"/>
    </row>
    <row r="4" spans="1:12" s="13" customFormat="1" ht="24.75" customHeight="1">
      <c r="A4" s="17"/>
      <c r="B4" s="17"/>
      <c r="C4" s="17"/>
      <c r="D4" s="18" t="s">
        <v>3</v>
      </c>
      <c r="E4" s="18" t="s">
        <v>4</v>
      </c>
      <c r="F4" s="18" t="s">
        <v>5</v>
      </c>
      <c r="G4" s="18" t="s">
        <v>3</v>
      </c>
      <c r="H4" s="18" t="s">
        <v>4</v>
      </c>
      <c r="I4" s="18" t="s">
        <v>5</v>
      </c>
      <c r="J4" s="18" t="s">
        <v>3</v>
      </c>
      <c r="K4" s="18" t="s">
        <v>4</v>
      </c>
      <c r="L4" s="18" t="s">
        <v>5</v>
      </c>
    </row>
    <row r="5" spans="1:12" s="11" customFormat="1" ht="32.25" customHeight="1">
      <c r="A5" s="19"/>
      <c r="B5" s="20" t="s">
        <v>6</v>
      </c>
      <c r="C5" s="20"/>
      <c r="D5" s="21">
        <f>D6+D7</f>
        <v>339999</v>
      </c>
      <c r="E5" s="22">
        <f>E6+E7</f>
        <v>373622</v>
      </c>
      <c r="F5" s="22">
        <f>D5+E5</f>
        <v>713621</v>
      </c>
      <c r="G5" s="22">
        <f>G6+G7</f>
        <v>371247</v>
      </c>
      <c r="H5" s="22">
        <f>H6+H7</f>
        <v>391053</v>
      </c>
      <c r="I5" s="22">
        <f>G5+H5</f>
        <v>762300</v>
      </c>
      <c r="J5" s="23">
        <f aca="true" t="shared" si="0" ref="J5:L9">ROUND(IF(ISERR(D5/(D5+G5)),"",D5/(D5+G5))*100,2)</f>
        <v>47.8</v>
      </c>
      <c r="K5" s="23">
        <f t="shared" si="0"/>
        <v>48.86</v>
      </c>
      <c r="L5" s="23">
        <f t="shared" si="0"/>
        <v>48.35</v>
      </c>
    </row>
    <row r="6" spans="1:12" s="11" customFormat="1" ht="32.25" customHeight="1">
      <c r="A6" s="19"/>
      <c r="B6" s="20" t="s">
        <v>7</v>
      </c>
      <c r="C6" s="20"/>
      <c r="D6" s="21">
        <f>SUM(D9:D22)</f>
        <v>296880</v>
      </c>
      <c r="E6" s="22">
        <f>SUM(E9:E22)</f>
        <v>325513</v>
      </c>
      <c r="F6" s="22">
        <f>D6+E6</f>
        <v>622393</v>
      </c>
      <c r="G6" s="22">
        <f>SUM(G9:G22)</f>
        <v>324281</v>
      </c>
      <c r="H6" s="22">
        <f>SUM(H9:H22)</f>
        <v>341038</v>
      </c>
      <c r="I6" s="22">
        <f>G6+H6</f>
        <v>665319</v>
      </c>
      <c r="J6" s="23">
        <f t="shared" si="0"/>
        <v>47.79</v>
      </c>
      <c r="K6" s="23">
        <f t="shared" si="0"/>
        <v>48.84</v>
      </c>
      <c r="L6" s="23">
        <f t="shared" si="0"/>
        <v>48.33</v>
      </c>
    </row>
    <row r="7" spans="1:12" s="11" customFormat="1" ht="32.25" customHeight="1">
      <c r="A7" s="19"/>
      <c r="B7" s="20" t="s">
        <v>46</v>
      </c>
      <c r="C7" s="20"/>
      <c r="D7" s="21">
        <f aca="true" t="shared" si="1" ref="D7:I7">D25+D27+D31+D35+D40+D42+D45</f>
        <v>43119</v>
      </c>
      <c r="E7" s="22">
        <f t="shared" si="1"/>
        <v>48109</v>
      </c>
      <c r="F7" s="22">
        <f t="shared" si="1"/>
        <v>91228</v>
      </c>
      <c r="G7" s="22">
        <f t="shared" si="1"/>
        <v>46966</v>
      </c>
      <c r="H7" s="22">
        <f t="shared" si="1"/>
        <v>50015</v>
      </c>
      <c r="I7" s="22">
        <f t="shared" si="1"/>
        <v>96981</v>
      </c>
      <c r="J7" s="23">
        <f t="shared" si="0"/>
        <v>47.86</v>
      </c>
      <c r="K7" s="23">
        <f t="shared" si="0"/>
        <v>49.03</v>
      </c>
      <c r="L7" s="23">
        <f t="shared" si="0"/>
        <v>48.47</v>
      </c>
    </row>
    <row r="8" spans="1:12" s="11" customFormat="1" ht="13.5" customHeight="1">
      <c r="A8" s="24"/>
      <c r="B8" s="12"/>
      <c r="C8" s="12"/>
      <c r="D8" s="42"/>
      <c r="E8" s="43"/>
      <c r="F8" s="25"/>
      <c r="G8" s="43"/>
      <c r="H8" s="43"/>
      <c r="I8" s="25"/>
      <c r="J8" s="26"/>
      <c r="K8" s="26"/>
      <c r="L8" s="26"/>
    </row>
    <row r="9" spans="1:12" s="11" customFormat="1" ht="32.25" customHeight="1">
      <c r="A9" s="27"/>
      <c r="B9" s="28" t="s">
        <v>26</v>
      </c>
      <c r="C9" s="29"/>
      <c r="D9" s="42">
        <v>55746</v>
      </c>
      <c r="E9" s="43">
        <v>62205</v>
      </c>
      <c r="F9" s="30">
        <v>117951</v>
      </c>
      <c r="G9" s="43">
        <v>51953</v>
      </c>
      <c r="H9" s="43">
        <v>55531</v>
      </c>
      <c r="I9" s="30">
        <v>107484</v>
      </c>
      <c r="J9" s="26">
        <f t="shared" si="0"/>
        <v>51.76</v>
      </c>
      <c r="K9" s="26">
        <f>ROUND(IF(ISERR(E9/(E9+H9)),"",E9/(E9+H9))*100,2)</f>
        <v>52.83</v>
      </c>
      <c r="L9" s="26">
        <f>ROUND(IF(ISERR(F9/(F9+I9)),"",F9/(F9+I9))*100,2)</f>
        <v>52.32</v>
      </c>
    </row>
    <row r="10" spans="1:12" s="11" customFormat="1" ht="32.25" customHeight="1">
      <c r="A10" s="27"/>
      <c r="B10" s="28" t="s">
        <v>8</v>
      </c>
      <c r="C10" s="29"/>
      <c r="D10" s="42">
        <v>56739</v>
      </c>
      <c r="E10" s="43">
        <v>61578</v>
      </c>
      <c r="F10" s="30">
        <v>118317</v>
      </c>
      <c r="G10" s="43">
        <v>64380</v>
      </c>
      <c r="H10" s="43">
        <v>62580</v>
      </c>
      <c r="I10" s="30">
        <v>126960</v>
      </c>
      <c r="J10" s="26">
        <f aca="true" t="shared" si="2" ref="J10:J19">ROUND(IF(ISERR(D10/(D10+G10)),"",D10/(D10+G10))*100,2)</f>
        <v>46.85</v>
      </c>
      <c r="K10" s="26">
        <f aca="true" t="shared" si="3" ref="K10:K19">ROUND(IF(ISERR(E10/(E10+H10)),"",E10/(E10+H10))*100,2)</f>
        <v>49.6</v>
      </c>
      <c r="L10" s="26">
        <f aca="true" t="shared" si="4" ref="L10:L19">ROUND(IF(ISERR(F10/(F10+I10)),"",F10/(F10+I10))*100,2)</f>
        <v>48.24</v>
      </c>
    </row>
    <row r="11" spans="1:12" s="11" customFormat="1" ht="32.25" customHeight="1">
      <c r="A11" s="27"/>
      <c r="B11" s="28" t="s">
        <v>27</v>
      </c>
      <c r="C11" s="29"/>
      <c r="D11" s="42">
        <v>23998</v>
      </c>
      <c r="E11" s="43">
        <v>27447</v>
      </c>
      <c r="F11" s="30">
        <v>51445</v>
      </c>
      <c r="G11" s="43">
        <v>25610</v>
      </c>
      <c r="H11" s="43">
        <v>29436</v>
      </c>
      <c r="I11" s="30">
        <v>55046</v>
      </c>
      <c r="J11" s="26">
        <f t="shared" si="2"/>
        <v>48.38</v>
      </c>
      <c r="K11" s="26">
        <f t="shared" si="3"/>
        <v>48.25</v>
      </c>
      <c r="L11" s="26">
        <f t="shared" si="4"/>
        <v>48.31</v>
      </c>
    </row>
    <row r="12" spans="1:12" s="11" customFormat="1" ht="32.25" customHeight="1">
      <c r="A12" s="27"/>
      <c r="B12" s="28" t="s">
        <v>28</v>
      </c>
      <c r="C12" s="29"/>
      <c r="D12" s="42">
        <v>30289</v>
      </c>
      <c r="E12" s="43">
        <v>33437</v>
      </c>
      <c r="F12" s="30">
        <v>63726</v>
      </c>
      <c r="G12" s="43">
        <v>33504</v>
      </c>
      <c r="H12" s="43">
        <v>36998</v>
      </c>
      <c r="I12" s="30">
        <v>70502</v>
      </c>
      <c r="J12" s="26">
        <f t="shared" si="2"/>
        <v>47.48</v>
      </c>
      <c r="K12" s="26">
        <f t="shared" si="3"/>
        <v>47.47</v>
      </c>
      <c r="L12" s="26">
        <f t="shared" si="4"/>
        <v>47.48</v>
      </c>
    </row>
    <row r="13" spans="1:12" s="11" customFormat="1" ht="32.25" customHeight="1">
      <c r="A13" s="27"/>
      <c r="B13" s="28" t="s">
        <v>29</v>
      </c>
      <c r="C13" s="29"/>
      <c r="D13" s="42">
        <v>24457</v>
      </c>
      <c r="E13" s="43">
        <v>25562</v>
      </c>
      <c r="F13" s="30">
        <v>50019</v>
      </c>
      <c r="G13" s="43">
        <v>29912</v>
      </c>
      <c r="H13" s="43">
        <v>31785</v>
      </c>
      <c r="I13" s="30">
        <v>61697</v>
      </c>
      <c r="J13" s="26">
        <f t="shared" si="2"/>
        <v>44.98</v>
      </c>
      <c r="K13" s="26">
        <f t="shared" si="3"/>
        <v>44.57</v>
      </c>
      <c r="L13" s="26">
        <f t="shared" si="4"/>
        <v>44.77</v>
      </c>
    </row>
    <row r="14" spans="1:12" s="11" customFormat="1" ht="32.25" customHeight="1">
      <c r="A14" s="27"/>
      <c r="B14" s="28" t="s">
        <v>30</v>
      </c>
      <c r="C14" s="29"/>
      <c r="D14" s="42">
        <v>39508</v>
      </c>
      <c r="E14" s="43">
        <v>40931</v>
      </c>
      <c r="F14" s="30">
        <v>80439</v>
      </c>
      <c r="G14" s="43">
        <v>36730</v>
      </c>
      <c r="H14" s="43">
        <v>36454</v>
      </c>
      <c r="I14" s="30">
        <v>73184</v>
      </c>
      <c r="J14" s="26">
        <f t="shared" si="2"/>
        <v>51.82</v>
      </c>
      <c r="K14" s="26">
        <f t="shared" si="3"/>
        <v>52.89</v>
      </c>
      <c r="L14" s="26">
        <f t="shared" si="4"/>
        <v>52.36</v>
      </c>
    </row>
    <row r="15" spans="1:12" s="11" customFormat="1" ht="32.25" customHeight="1">
      <c r="A15" s="27"/>
      <c r="B15" s="28" t="s">
        <v>31</v>
      </c>
      <c r="C15" s="29"/>
      <c r="D15" s="42">
        <v>11392</v>
      </c>
      <c r="E15" s="43">
        <v>12269</v>
      </c>
      <c r="F15" s="30">
        <v>23661</v>
      </c>
      <c r="G15" s="43">
        <v>20047</v>
      </c>
      <c r="H15" s="43">
        <v>22134</v>
      </c>
      <c r="I15" s="30">
        <v>42181</v>
      </c>
      <c r="J15" s="26">
        <f t="shared" si="2"/>
        <v>36.24</v>
      </c>
      <c r="K15" s="26">
        <f t="shared" si="3"/>
        <v>35.66</v>
      </c>
      <c r="L15" s="26">
        <f t="shared" si="4"/>
        <v>35.94</v>
      </c>
    </row>
    <row r="16" spans="1:12" s="11" customFormat="1" ht="32.25" customHeight="1">
      <c r="A16" s="27"/>
      <c r="B16" s="28" t="s">
        <v>32</v>
      </c>
      <c r="C16" s="29"/>
      <c r="D16" s="42">
        <v>3019</v>
      </c>
      <c r="E16" s="43">
        <v>3783</v>
      </c>
      <c r="F16" s="30">
        <v>6802</v>
      </c>
      <c r="G16" s="43">
        <v>4586</v>
      </c>
      <c r="H16" s="43">
        <v>5174</v>
      </c>
      <c r="I16" s="30">
        <v>9760</v>
      </c>
      <c r="J16" s="26">
        <f t="shared" si="2"/>
        <v>39.7</v>
      </c>
      <c r="K16" s="26">
        <f t="shared" si="3"/>
        <v>42.24</v>
      </c>
      <c r="L16" s="26">
        <f t="shared" si="4"/>
        <v>41.07</v>
      </c>
    </row>
    <row r="17" spans="1:12" s="11" customFormat="1" ht="32.25" customHeight="1">
      <c r="A17" s="27"/>
      <c r="B17" s="28" t="s">
        <v>33</v>
      </c>
      <c r="C17" s="29"/>
      <c r="D17" s="42">
        <v>9141</v>
      </c>
      <c r="E17" s="43">
        <v>9711</v>
      </c>
      <c r="F17" s="30">
        <v>18852</v>
      </c>
      <c r="G17" s="43">
        <v>10152</v>
      </c>
      <c r="H17" s="43">
        <v>9840</v>
      </c>
      <c r="I17" s="30">
        <v>19992</v>
      </c>
      <c r="J17" s="26">
        <f t="shared" si="2"/>
        <v>47.38</v>
      </c>
      <c r="K17" s="26">
        <f t="shared" si="3"/>
        <v>49.67</v>
      </c>
      <c r="L17" s="26">
        <f t="shared" si="4"/>
        <v>48.53</v>
      </c>
    </row>
    <row r="18" spans="1:12" s="11" customFormat="1" ht="32.25" customHeight="1">
      <c r="A18" s="27"/>
      <c r="B18" s="28" t="s">
        <v>34</v>
      </c>
      <c r="C18" s="29"/>
      <c r="D18" s="42">
        <v>3708</v>
      </c>
      <c r="E18" s="43">
        <v>4439</v>
      </c>
      <c r="F18" s="30">
        <v>8147</v>
      </c>
      <c r="G18" s="43">
        <v>4206</v>
      </c>
      <c r="H18" s="43">
        <v>4709</v>
      </c>
      <c r="I18" s="30">
        <v>8915</v>
      </c>
      <c r="J18" s="26">
        <f t="shared" si="2"/>
        <v>46.85</v>
      </c>
      <c r="K18" s="26">
        <f t="shared" si="3"/>
        <v>48.52</v>
      </c>
      <c r="L18" s="26">
        <f t="shared" si="4"/>
        <v>47.75</v>
      </c>
    </row>
    <row r="19" spans="1:12" s="11" customFormat="1" ht="32.25" customHeight="1">
      <c r="A19" s="27"/>
      <c r="B19" s="28" t="s">
        <v>35</v>
      </c>
      <c r="C19" s="29"/>
      <c r="D19" s="42">
        <v>3410</v>
      </c>
      <c r="E19" s="43">
        <v>4176</v>
      </c>
      <c r="F19" s="30">
        <v>7586</v>
      </c>
      <c r="G19" s="43">
        <v>3622</v>
      </c>
      <c r="H19" s="43">
        <v>4297</v>
      </c>
      <c r="I19" s="30">
        <v>7919</v>
      </c>
      <c r="J19" s="26">
        <f t="shared" si="2"/>
        <v>48.49</v>
      </c>
      <c r="K19" s="26">
        <f t="shared" si="3"/>
        <v>49.29</v>
      </c>
      <c r="L19" s="26">
        <f t="shared" si="4"/>
        <v>48.93</v>
      </c>
    </row>
    <row r="20" spans="1:12" s="11" customFormat="1" ht="32.25" customHeight="1">
      <c r="A20" s="27"/>
      <c r="B20" s="28" t="s">
        <v>20</v>
      </c>
      <c r="C20" s="29"/>
      <c r="D20" s="42">
        <v>8040</v>
      </c>
      <c r="E20" s="43">
        <v>7994</v>
      </c>
      <c r="F20" s="30">
        <v>16034</v>
      </c>
      <c r="G20" s="43">
        <v>9937</v>
      </c>
      <c r="H20" s="43">
        <v>10168</v>
      </c>
      <c r="I20" s="30">
        <v>20105</v>
      </c>
      <c r="J20" s="26">
        <f aca="true" t="shared" si="5" ref="J20:L22">ROUND(IF(ISERR(D20/(D20+G20)),"",D20/(D20+G20))*100,2)</f>
        <v>44.72</v>
      </c>
      <c r="K20" s="26">
        <f t="shared" si="5"/>
        <v>44.01</v>
      </c>
      <c r="L20" s="26">
        <f t="shared" si="5"/>
        <v>44.37</v>
      </c>
    </row>
    <row r="21" spans="1:12" s="11" customFormat="1" ht="32.25" customHeight="1">
      <c r="A21" s="27"/>
      <c r="B21" s="28" t="s">
        <v>21</v>
      </c>
      <c r="C21" s="29"/>
      <c r="D21" s="42">
        <v>8801</v>
      </c>
      <c r="E21" s="43">
        <v>10551</v>
      </c>
      <c r="F21" s="30">
        <v>19352</v>
      </c>
      <c r="G21" s="43">
        <v>12262</v>
      </c>
      <c r="H21" s="43">
        <v>13926</v>
      </c>
      <c r="I21" s="30">
        <v>26188</v>
      </c>
      <c r="J21" s="26">
        <f t="shared" si="5"/>
        <v>41.78</v>
      </c>
      <c r="K21" s="26">
        <f t="shared" si="5"/>
        <v>43.11</v>
      </c>
      <c r="L21" s="26">
        <f t="shared" si="5"/>
        <v>42.49</v>
      </c>
    </row>
    <row r="22" spans="1:12" s="11" customFormat="1" ht="32.25" customHeight="1">
      <c r="A22" s="27"/>
      <c r="B22" s="28" t="s">
        <v>23</v>
      </c>
      <c r="C22" s="29"/>
      <c r="D22" s="42">
        <v>18632</v>
      </c>
      <c r="E22" s="43">
        <v>21430</v>
      </c>
      <c r="F22" s="30">
        <v>40062</v>
      </c>
      <c r="G22" s="43">
        <v>17380</v>
      </c>
      <c r="H22" s="43">
        <v>18006</v>
      </c>
      <c r="I22" s="30">
        <v>35386</v>
      </c>
      <c r="J22" s="26">
        <f t="shared" si="5"/>
        <v>51.74</v>
      </c>
      <c r="K22" s="26">
        <f t="shared" si="5"/>
        <v>54.34</v>
      </c>
      <c r="L22" s="26">
        <f t="shared" si="5"/>
        <v>53.1</v>
      </c>
    </row>
    <row r="23" spans="1:12" s="11" customFormat="1" ht="13.5" customHeight="1">
      <c r="A23" s="24"/>
      <c r="B23" s="31"/>
      <c r="C23" s="12"/>
      <c r="D23" s="49"/>
      <c r="E23" s="25"/>
      <c r="F23" s="25"/>
      <c r="G23" s="25"/>
      <c r="H23" s="25"/>
      <c r="I23" s="25"/>
      <c r="J23" s="26"/>
      <c r="K23" s="26"/>
      <c r="L23" s="26"/>
    </row>
    <row r="24" spans="1:12" s="11" customFormat="1" ht="31.5" customHeight="1">
      <c r="A24" s="27"/>
      <c r="B24" s="28" t="s">
        <v>9</v>
      </c>
      <c r="C24" s="29"/>
      <c r="D24" s="42">
        <v>1282</v>
      </c>
      <c r="E24" s="43">
        <v>1329</v>
      </c>
      <c r="F24" s="30">
        <v>2611</v>
      </c>
      <c r="G24" s="43">
        <v>1314</v>
      </c>
      <c r="H24" s="43">
        <v>1280</v>
      </c>
      <c r="I24" s="30">
        <v>2594</v>
      </c>
      <c r="J24" s="26">
        <f aca="true" t="shared" si="6" ref="J24:J29">ROUND(IF(ISERR(D24/(D24+G24)),"",D24/(D24+G24))*100,2)</f>
        <v>49.38</v>
      </c>
      <c r="K24" s="26">
        <f aca="true" t="shared" si="7" ref="K24:K29">ROUND(IF(ISERR(E24/(E24+H24)),"",E24/(E24+H24))*100,2)</f>
        <v>50.94</v>
      </c>
      <c r="L24" s="26">
        <f aca="true" t="shared" si="8" ref="L24:L29">ROUND(IF(ISERR(F24/(F24+I24)),"",F24/(F24+I24))*100,2)</f>
        <v>50.16</v>
      </c>
    </row>
    <row r="25" spans="1:12" s="11" customFormat="1" ht="31.5" customHeight="1">
      <c r="A25" s="32"/>
      <c r="B25" s="36" t="s">
        <v>13</v>
      </c>
      <c r="C25" s="33"/>
      <c r="D25" s="34">
        <f aca="true" t="shared" si="9" ref="D25:I25">SUM(D24:D24)</f>
        <v>1282</v>
      </c>
      <c r="E25" s="30">
        <f t="shared" si="9"/>
        <v>1329</v>
      </c>
      <c r="F25" s="30">
        <f t="shared" si="9"/>
        <v>2611</v>
      </c>
      <c r="G25" s="30">
        <f t="shared" si="9"/>
        <v>1314</v>
      </c>
      <c r="H25" s="30">
        <f t="shared" si="9"/>
        <v>1280</v>
      </c>
      <c r="I25" s="30">
        <f t="shared" si="9"/>
        <v>2594</v>
      </c>
      <c r="J25" s="26">
        <f t="shared" si="6"/>
        <v>49.38</v>
      </c>
      <c r="K25" s="26">
        <f t="shared" si="7"/>
        <v>50.94</v>
      </c>
      <c r="L25" s="26">
        <f t="shared" si="8"/>
        <v>50.16</v>
      </c>
    </row>
    <row r="26" spans="1:12" s="11" customFormat="1" ht="31.5" customHeight="1">
      <c r="A26" s="27"/>
      <c r="B26" s="28" t="s">
        <v>36</v>
      </c>
      <c r="C26" s="29"/>
      <c r="D26" s="42">
        <v>4630</v>
      </c>
      <c r="E26" s="43">
        <v>4821</v>
      </c>
      <c r="F26" s="30">
        <v>9451</v>
      </c>
      <c r="G26" s="43">
        <v>5369</v>
      </c>
      <c r="H26" s="43">
        <v>5638</v>
      </c>
      <c r="I26" s="30">
        <v>11007</v>
      </c>
      <c r="J26" s="26">
        <f t="shared" si="6"/>
        <v>46.3</v>
      </c>
      <c r="K26" s="26">
        <f t="shared" si="7"/>
        <v>46.09</v>
      </c>
      <c r="L26" s="26">
        <f t="shared" si="8"/>
        <v>46.2</v>
      </c>
    </row>
    <row r="27" spans="1:12" s="11" customFormat="1" ht="31.5" customHeight="1">
      <c r="A27" s="32"/>
      <c r="B27" s="36" t="s">
        <v>14</v>
      </c>
      <c r="C27" s="33"/>
      <c r="D27" s="34">
        <f aca="true" t="shared" si="10" ref="D27:I27">SUM(D26:D26)</f>
        <v>4630</v>
      </c>
      <c r="E27" s="30">
        <f t="shared" si="10"/>
        <v>4821</v>
      </c>
      <c r="F27" s="30">
        <f t="shared" si="10"/>
        <v>9451</v>
      </c>
      <c r="G27" s="30">
        <f t="shared" si="10"/>
        <v>5369</v>
      </c>
      <c r="H27" s="30">
        <f t="shared" si="10"/>
        <v>5638</v>
      </c>
      <c r="I27" s="30">
        <f t="shared" si="10"/>
        <v>11007</v>
      </c>
      <c r="J27" s="26">
        <f t="shared" si="6"/>
        <v>46.3</v>
      </c>
      <c r="K27" s="26">
        <f t="shared" si="7"/>
        <v>46.09</v>
      </c>
      <c r="L27" s="26">
        <f t="shared" si="8"/>
        <v>46.2</v>
      </c>
    </row>
    <row r="28" spans="1:12" s="11" customFormat="1" ht="31.5" customHeight="1">
      <c r="A28" s="27"/>
      <c r="B28" s="28" t="s">
        <v>37</v>
      </c>
      <c r="C28" s="29"/>
      <c r="D28" s="42">
        <v>6888</v>
      </c>
      <c r="E28" s="43">
        <v>7162</v>
      </c>
      <c r="F28" s="30">
        <v>14050</v>
      </c>
      <c r="G28" s="43">
        <v>8798</v>
      </c>
      <c r="H28" s="43">
        <v>9439</v>
      </c>
      <c r="I28" s="30">
        <v>18237</v>
      </c>
      <c r="J28" s="26">
        <f t="shared" si="6"/>
        <v>43.91</v>
      </c>
      <c r="K28" s="26">
        <f t="shared" si="7"/>
        <v>43.14</v>
      </c>
      <c r="L28" s="26">
        <f t="shared" si="8"/>
        <v>43.52</v>
      </c>
    </row>
    <row r="29" spans="1:12" s="11" customFormat="1" ht="31.5" customHeight="1">
      <c r="A29" s="27"/>
      <c r="B29" s="28" t="s">
        <v>38</v>
      </c>
      <c r="C29" s="29"/>
      <c r="D29" s="42">
        <v>1782</v>
      </c>
      <c r="E29" s="43">
        <v>1944</v>
      </c>
      <c r="F29" s="30">
        <v>3726</v>
      </c>
      <c r="G29" s="43">
        <v>1875</v>
      </c>
      <c r="H29" s="43">
        <v>1856</v>
      </c>
      <c r="I29" s="30">
        <v>3731</v>
      </c>
      <c r="J29" s="26">
        <f t="shared" si="6"/>
        <v>48.73</v>
      </c>
      <c r="K29" s="26">
        <f t="shared" si="7"/>
        <v>51.16</v>
      </c>
      <c r="L29" s="26">
        <f t="shared" si="8"/>
        <v>49.97</v>
      </c>
    </row>
    <row r="30" spans="1:12" s="11" customFormat="1" ht="31.5" customHeight="1">
      <c r="A30" s="27"/>
      <c r="B30" s="28" t="s">
        <v>39</v>
      </c>
      <c r="C30" s="29"/>
      <c r="D30" s="42">
        <v>2293</v>
      </c>
      <c r="E30" s="43">
        <v>2385</v>
      </c>
      <c r="F30" s="30">
        <v>4678</v>
      </c>
      <c r="G30" s="43">
        <v>3300</v>
      </c>
      <c r="H30" s="43">
        <v>3177</v>
      </c>
      <c r="I30" s="30">
        <v>6477</v>
      </c>
      <c r="J30" s="26">
        <f aca="true" t="shared" si="11" ref="J30:J45">ROUND(IF(ISERR(D30/(D30+G30)),"",D30/(D30+G30))*100,2)</f>
        <v>41</v>
      </c>
      <c r="K30" s="26">
        <f aca="true" t="shared" si="12" ref="K30:K45">ROUND(IF(ISERR(E30/(E30+H30)),"",E30/(E30+H30))*100,2)</f>
        <v>42.88</v>
      </c>
      <c r="L30" s="26">
        <f aca="true" t="shared" si="13" ref="L30:L45">ROUND(IF(ISERR(F30/(F30+I30)),"",F30/(F30+I30))*100,2)</f>
        <v>41.94</v>
      </c>
    </row>
    <row r="31" spans="1:12" s="11" customFormat="1" ht="31.5" customHeight="1">
      <c r="A31" s="32"/>
      <c r="B31" s="36" t="s">
        <v>15</v>
      </c>
      <c r="C31" s="33"/>
      <c r="D31" s="34">
        <f aca="true" t="shared" si="14" ref="D31:I31">SUM(D28:D30)</f>
        <v>10963</v>
      </c>
      <c r="E31" s="30">
        <f t="shared" si="14"/>
        <v>11491</v>
      </c>
      <c r="F31" s="30">
        <f t="shared" si="14"/>
        <v>22454</v>
      </c>
      <c r="G31" s="30">
        <f t="shared" si="14"/>
        <v>13973</v>
      </c>
      <c r="H31" s="30">
        <f t="shared" si="14"/>
        <v>14472</v>
      </c>
      <c r="I31" s="30">
        <f t="shared" si="14"/>
        <v>28445</v>
      </c>
      <c r="J31" s="26">
        <f t="shared" si="11"/>
        <v>43.96</v>
      </c>
      <c r="K31" s="26">
        <f t="shared" si="12"/>
        <v>44.26</v>
      </c>
      <c r="L31" s="26">
        <f t="shared" si="13"/>
        <v>44.11</v>
      </c>
    </row>
    <row r="32" spans="1:12" s="11" customFormat="1" ht="31.5" customHeight="1">
      <c r="A32" s="27"/>
      <c r="B32" s="28" t="s">
        <v>40</v>
      </c>
      <c r="C32" s="29"/>
      <c r="D32" s="42">
        <v>3514</v>
      </c>
      <c r="E32" s="43">
        <v>3719</v>
      </c>
      <c r="F32" s="30">
        <v>7233</v>
      </c>
      <c r="G32" s="43">
        <v>2453</v>
      </c>
      <c r="H32" s="43">
        <v>2745</v>
      </c>
      <c r="I32" s="30">
        <v>5198</v>
      </c>
      <c r="J32" s="26">
        <f t="shared" si="11"/>
        <v>58.89</v>
      </c>
      <c r="K32" s="26">
        <f t="shared" si="12"/>
        <v>57.53</v>
      </c>
      <c r="L32" s="26">
        <f t="shared" si="13"/>
        <v>58.19</v>
      </c>
    </row>
    <row r="33" spans="1:12" s="11" customFormat="1" ht="31.5" customHeight="1">
      <c r="A33" s="27"/>
      <c r="B33" s="28" t="s">
        <v>41</v>
      </c>
      <c r="C33" s="29"/>
      <c r="D33" s="42">
        <v>4293</v>
      </c>
      <c r="E33" s="43">
        <v>4703</v>
      </c>
      <c r="F33" s="30">
        <v>8996</v>
      </c>
      <c r="G33" s="43">
        <v>4539</v>
      </c>
      <c r="H33" s="43">
        <v>5046</v>
      </c>
      <c r="I33" s="30">
        <v>9585</v>
      </c>
      <c r="J33" s="26">
        <f t="shared" si="11"/>
        <v>48.61</v>
      </c>
      <c r="K33" s="26">
        <f t="shared" si="12"/>
        <v>48.24</v>
      </c>
      <c r="L33" s="26">
        <f t="shared" si="13"/>
        <v>48.42</v>
      </c>
    </row>
    <row r="34" spans="1:12" s="11" customFormat="1" ht="31.5" customHeight="1">
      <c r="A34" s="27"/>
      <c r="B34" s="28" t="s">
        <v>42</v>
      </c>
      <c r="C34" s="29"/>
      <c r="D34" s="42">
        <v>2478</v>
      </c>
      <c r="E34" s="43">
        <v>2828</v>
      </c>
      <c r="F34" s="30">
        <v>5306</v>
      </c>
      <c r="G34" s="43">
        <v>1484</v>
      </c>
      <c r="H34" s="43">
        <v>1687</v>
      </c>
      <c r="I34" s="30">
        <v>3171</v>
      </c>
      <c r="J34" s="26">
        <f t="shared" si="11"/>
        <v>62.54</v>
      </c>
      <c r="K34" s="26">
        <f t="shared" si="12"/>
        <v>62.64</v>
      </c>
      <c r="L34" s="26">
        <f t="shared" si="13"/>
        <v>62.59</v>
      </c>
    </row>
    <row r="35" spans="1:12" s="11" customFormat="1" ht="31.5" customHeight="1">
      <c r="A35" s="32"/>
      <c r="B35" s="36" t="s">
        <v>16</v>
      </c>
      <c r="C35" s="33"/>
      <c r="D35" s="34">
        <f aca="true" t="shared" si="15" ref="D35:I35">SUM(D32:D34)</f>
        <v>10285</v>
      </c>
      <c r="E35" s="30">
        <f t="shared" si="15"/>
        <v>11250</v>
      </c>
      <c r="F35" s="30">
        <f t="shared" si="15"/>
        <v>21535</v>
      </c>
      <c r="G35" s="30">
        <f t="shared" si="15"/>
        <v>8476</v>
      </c>
      <c r="H35" s="30">
        <f t="shared" si="15"/>
        <v>9478</v>
      </c>
      <c r="I35" s="30">
        <f t="shared" si="15"/>
        <v>17954</v>
      </c>
      <c r="J35" s="26">
        <f t="shared" si="11"/>
        <v>54.82</v>
      </c>
      <c r="K35" s="26">
        <f t="shared" si="12"/>
        <v>54.27</v>
      </c>
      <c r="L35" s="26">
        <f t="shared" si="13"/>
        <v>54.53</v>
      </c>
    </row>
    <row r="36" spans="1:12" s="11" customFormat="1" ht="31.5" customHeight="1">
      <c r="A36" s="27"/>
      <c r="B36" s="28" t="s">
        <v>43</v>
      </c>
      <c r="C36" s="29"/>
      <c r="D36" s="42">
        <v>2463</v>
      </c>
      <c r="E36" s="43">
        <v>2788</v>
      </c>
      <c r="F36" s="30">
        <v>5251</v>
      </c>
      <c r="G36" s="43">
        <v>3472</v>
      </c>
      <c r="H36" s="43">
        <v>3571</v>
      </c>
      <c r="I36" s="30">
        <v>7043</v>
      </c>
      <c r="J36" s="26">
        <f t="shared" si="11"/>
        <v>41.5</v>
      </c>
      <c r="K36" s="26">
        <f t="shared" si="12"/>
        <v>43.84</v>
      </c>
      <c r="L36" s="26">
        <f t="shared" si="13"/>
        <v>42.71</v>
      </c>
    </row>
    <row r="37" spans="1:12" s="11" customFormat="1" ht="31.5" customHeight="1">
      <c r="A37" s="27"/>
      <c r="B37" s="28" t="s">
        <v>44</v>
      </c>
      <c r="C37" s="29"/>
      <c r="D37" s="42">
        <v>1634</v>
      </c>
      <c r="E37" s="43">
        <v>1711</v>
      </c>
      <c r="F37" s="30">
        <v>3345</v>
      </c>
      <c r="G37" s="43">
        <v>1772</v>
      </c>
      <c r="H37" s="43">
        <v>1967</v>
      </c>
      <c r="I37" s="30">
        <v>3739</v>
      </c>
      <c r="J37" s="26">
        <f t="shared" si="11"/>
        <v>47.97</v>
      </c>
      <c r="K37" s="26">
        <f t="shared" si="12"/>
        <v>46.52</v>
      </c>
      <c r="L37" s="26">
        <f t="shared" si="13"/>
        <v>47.22</v>
      </c>
    </row>
    <row r="38" spans="1:12" s="11" customFormat="1" ht="31.5" customHeight="1">
      <c r="A38" s="27"/>
      <c r="B38" s="28" t="s">
        <v>24</v>
      </c>
      <c r="C38" s="29"/>
      <c r="D38" s="42">
        <v>2253</v>
      </c>
      <c r="E38" s="43">
        <v>2722</v>
      </c>
      <c r="F38" s="30">
        <v>4975</v>
      </c>
      <c r="G38" s="43">
        <v>1555</v>
      </c>
      <c r="H38" s="43">
        <v>1714</v>
      </c>
      <c r="I38" s="30">
        <v>3269</v>
      </c>
      <c r="J38" s="26">
        <f aca="true" t="shared" si="16" ref="J38:L39">ROUND(IF(ISERR(D38/(D38+G38)),"",D38/(D38+G38))*100,2)</f>
        <v>59.16</v>
      </c>
      <c r="K38" s="26">
        <f t="shared" si="16"/>
        <v>61.36</v>
      </c>
      <c r="L38" s="26">
        <f t="shared" si="16"/>
        <v>60.35</v>
      </c>
    </row>
    <row r="39" spans="1:12" s="11" customFormat="1" ht="31.5" customHeight="1">
      <c r="A39" s="27"/>
      <c r="B39" s="28" t="s">
        <v>22</v>
      </c>
      <c r="C39" s="29"/>
      <c r="D39" s="42">
        <v>2972</v>
      </c>
      <c r="E39" s="43">
        <v>3800</v>
      </c>
      <c r="F39" s="30">
        <v>6772</v>
      </c>
      <c r="G39" s="43">
        <v>2910</v>
      </c>
      <c r="H39" s="43">
        <v>2956</v>
      </c>
      <c r="I39" s="30">
        <v>5866</v>
      </c>
      <c r="J39" s="26">
        <f t="shared" si="16"/>
        <v>50.53</v>
      </c>
      <c r="K39" s="26">
        <f t="shared" si="16"/>
        <v>56.25</v>
      </c>
      <c r="L39" s="26">
        <f t="shared" si="16"/>
        <v>53.58</v>
      </c>
    </row>
    <row r="40" spans="1:12" s="11" customFormat="1" ht="31.5" customHeight="1">
      <c r="A40" s="32"/>
      <c r="B40" s="36" t="s">
        <v>17</v>
      </c>
      <c r="C40" s="33"/>
      <c r="D40" s="34">
        <f aca="true" t="shared" si="17" ref="D40:I40">SUM(D36:D39)</f>
        <v>9322</v>
      </c>
      <c r="E40" s="30">
        <f t="shared" si="17"/>
        <v>11021</v>
      </c>
      <c r="F40" s="30">
        <f t="shared" si="17"/>
        <v>20343</v>
      </c>
      <c r="G40" s="30">
        <f t="shared" si="17"/>
        <v>9709</v>
      </c>
      <c r="H40" s="30">
        <f t="shared" si="17"/>
        <v>10208</v>
      </c>
      <c r="I40" s="30">
        <f t="shared" si="17"/>
        <v>19917</v>
      </c>
      <c r="J40" s="26">
        <f t="shared" si="11"/>
        <v>48.98</v>
      </c>
      <c r="K40" s="26">
        <f t="shared" si="12"/>
        <v>51.91</v>
      </c>
      <c r="L40" s="26">
        <f t="shared" si="13"/>
        <v>50.53</v>
      </c>
    </row>
    <row r="41" spans="1:12" s="11" customFormat="1" ht="31.5" customHeight="1">
      <c r="A41" s="27"/>
      <c r="B41" s="28" t="s">
        <v>25</v>
      </c>
      <c r="C41" s="29"/>
      <c r="D41" s="42">
        <v>3229</v>
      </c>
      <c r="E41" s="43">
        <v>4089</v>
      </c>
      <c r="F41" s="30">
        <v>7318</v>
      </c>
      <c r="G41" s="43">
        <v>3668</v>
      </c>
      <c r="H41" s="43">
        <v>3858</v>
      </c>
      <c r="I41" s="30">
        <v>7526</v>
      </c>
      <c r="J41" s="26">
        <f t="shared" si="11"/>
        <v>46.82</v>
      </c>
      <c r="K41" s="26">
        <f t="shared" si="12"/>
        <v>51.45</v>
      </c>
      <c r="L41" s="26">
        <f t="shared" si="13"/>
        <v>49.3</v>
      </c>
    </row>
    <row r="42" spans="1:12" s="11" customFormat="1" ht="31.5" customHeight="1">
      <c r="A42" s="32"/>
      <c r="B42" s="36" t="s">
        <v>18</v>
      </c>
      <c r="C42" s="33"/>
      <c r="D42" s="34">
        <f aca="true" t="shared" si="18" ref="D42:I42">SUM(D41:D41)</f>
        <v>3229</v>
      </c>
      <c r="E42" s="30">
        <f t="shared" si="18"/>
        <v>4089</v>
      </c>
      <c r="F42" s="30">
        <f t="shared" si="18"/>
        <v>7318</v>
      </c>
      <c r="G42" s="30">
        <f t="shared" si="18"/>
        <v>3668</v>
      </c>
      <c r="H42" s="30">
        <f t="shared" si="18"/>
        <v>3858</v>
      </c>
      <c r="I42" s="30">
        <f t="shared" si="18"/>
        <v>7526</v>
      </c>
      <c r="J42" s="26">
        <f t="shared" si="11"/>
        <v>46.82</v>
      </c>
      <c r="K42" s="26">
        <f t="shared" si="12"/>
        <v>51.45</v>
      </c>
      <c r="L42" s="26">
        <f t="shared" si="13"/>
        <v>49.3</v>
      </c>
    </row>
    <row r="43" spans="1:12" s="11" customFormat="1" ht="31.5" customHeight="1">
      <c r="A43" s="27"/>
      <c r="B43" s="28" t="s">
        <v>10</v>
      </c>
      <c r="C43" s="29"/>
      <c r="D43" s="42">
        <v>1569</v>
      </c>
      <c r="E43" s="43">
        <v>1806</v>
      </c>
      <c r="F43" s="30">
        <v>3375</v>
      </c>
      <c r="G43" s="43">
        <v>1900</v>
      </c>
      <c r="H43" s="43">
        <v>2294</v>
      </c>
      <c r="I43" s="30">
        <v>4194</v>
      </c>
      <c r="J43" s="26">
        <f t="shared" si="11"/>
        <v>45.23</v>
      </c>
      <c r="K43" s="26">
        <f t="shared" si="12"/>
        <v>44.05</v>
      </c>
      <c r="L43" s="26">
        <f t="shared" si="13"/>
        <v>44.59</v>
      </c>
    </row>
    <row r="44" spans="1:12" s="11" customFormat="1" ht="31.5" customHeight="1">
      <c r="A44" s="27"/>
      <c r="B44" s="28" t="s">
        <v>11</v>
      </c>
      <c r="C44" s="29"/>
      <c r="D44" s="42">
        <v>1839</v>
      </c>
      <c r="E44" s="43">
        <v>2302</v>
      </c>
      <c r="F44" s="30">
        <v>4141</v>
      </c>
      <c r="G44" s="43">
        <v>2557</v>
      </c>
      <c r="H44" s="43">
        <v>2787</v>
      </c>
      <c r="I44" s="30">
        <v>5344</v>
      </c>
      <c r="J44" s="26">
        <f t="shared" si="11"/>
        <v>41.83</v>
      </c>
      <c r="K44" s="26">
        <f t="shared" si="12"/>
        <v>45.23</v>
      </c>
      <c r="L44" s="26">
        <f t="shared" si="13"/>
        <v>43.66</v>
      </c>
    </row>
    <row r="45" spans="1:12" s="11" customFormat="1" ht="31.5" customHeight="1">
      <c r="A45" s="35"/>
      <c r="B45" s="36" t="s">
        <v>12</v>
      </c>
      <c r="C45" s="37"/>
      <c r="D45" s="38">
        <f aca="true" t="shared" si="19" ref="D45:I45">SUM(D43:D44)</f>
        <v>3408</v>
      </c>
      <c r="E45" s="39">
        <f t="shared" si="19"/>
        <v>4108</v>
      </c>
      <c r="F45" s="39">
        <f t="shared" si="19"/>
        <v>7516</v>
      </c>
      <c r="G45" s="39">
        <f t="shared" si="19"/>
        <v>4457</v>
      </c>
      <c r="H45" s="39">
        <f t="shared" si="19"/>
        <v>5081</v>
      </c>
      <c r="I45" s="39">
        <f t="shared" si="19"/>
        <v>9538</v>
      </c>
      <c r="J45" s="40">
        <f t="shared" si="11"/>
        <v>43.33</v>
      </c>
      <c r="K45" s="40">
        <f t="shared" si="12"/>
        <v>44.71</v>
      </c>
      <c r="L45" s="40">
        <f t="shared" si="13"/>
        <v>44.07</v>
      </c>
    </row>
    <row r="46" spans="1:12" s="11" customFormat="1" ht="18" customHeight="1">
      <c r="A46" s="41"/>
      <c r="B46" s="41"/>
      <c r="C46" s="41"/>
      <c r="D46" s="50"/>
      <c r="E46" s="50"/>
      <c r="F46" s="41"/>
      <c r="G46" s="50"/>
      <c r="H46" s="50"/>
      <c r="I46" s="41"/>
      <c r="K46" s="24"/>
      <c r="L46" s="45" t="s">
        <v>48</v>
      </c>
    </row>
    <row r="47" spans="1:12" ht="17.25">
      <c r="A47" s="41"/>
      <c r="B47" s="41"/>
      <c r="C47" s="41"/>
      <c r="D47" s="46"/>
      <c r="E47" s="46"/>
      <c r="F47" s="41"/>
      <c r="G47" s="46"/>
      <c r="H47" s="46"/>
      <c r="I47" s="41"/>
      <c r="J47" s="48"/>
      <c r="K47" s="48"/>
      <c r="L47" s="48"/>
    </row>
  </sheetData>
  <sheetProtection/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mieken</cp:lastModifiedBy>
  <cp:lastPrinted>2015-11-04T07:59:17Z</cp:lastPrinted>
  <dcterms:created xsi:type="dcterms:W3CDTF">1998-12-03T08:54:49Z</dcterms:created>
  <dcterms:modified xsi:type="dcterms:W3CDTF">2016-02-02T04:42:17Z</dcterms:modified>
  <cp:category/>
  <cp:version/>
  <cp:contentType/>
  <cp:contentStatus/>
</cp:coreProperties>
</file>