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901" firstSheet="4" activeTab="4"/>
  </bookViews>
  <sheets>
    <sheet name="(印）交通事故（車両）" sheetId="1" r:id="rId1"/>
    <sheet name="#247(1)交通事故（車両）" sheetId="2" r:id="rId2"/>
    <sheet name="（計算シート）交通事故 (車両)" sheetId="3" r:id="rId3"/>
    <sheet name="#247(2)交通事故 (歩行者)" sheetId="4" r:id="rId4"/>
    <sheet name="250 火災発生件数" sheetId="5" r:id="rId5"/>
  </sheets>
  <definedNames/>
  <calcPr fullCalcOnLoad="1"/>
</workbook>
</file>

<file path=xl/sharedStrings.xml><?xml version="1.0" encoding="utf-8"?>
<sst xmlns="http://schemas.openxmlformats.org/spreadsheetml/2006/main" count="284" uniqueCount="247">
  <si>
    <t>り災人員</t>
  </si>
  <si>
    <t>計</t>
  </si>
  <si>
    <t>建  物</t>
  </si>
  <si>
    <t>林  野</t>
  </si>
  <si>
    <t>船  舶</t>
  </si>
  <si>
    <t>車  両</t>
  </si>
  <si>
    <t>その他</t>
  </si>
  <si>
    <t>部分焼</t>
  </si>
  <si>
    <t>床面積</t>
  </si>
  <si>
    <t>表面積</t>
  </si>
  <si>
    <t>爆　発</t>
  </si>
  <si>
    <t>（１）車   両</t>
  </si>
  <si>
    <t>乗用</t>
  </si>
  <si>
    <t>貨物</t>
  </si>
  <si>
    <t>その他の車両</t>
  </si>
  <si>
    <t>不明他</t>
  </si>
  <si>
    <t>総数</t>
  </si>
  <si>
    <t>不明</t>
  </si>
  <si>
    <t>普通</t>
  </si>
  <si>
    <t>軽</t>
  </si>
  <si>
    <t>ミニカー</t>
  </si>
  <si>
    <t>大型</t>
  </si>
  <si>
    <t>農耕作業用</t>
  </si>
  <si>
    <t>小型</t>
  </si>
  <si>
    <t>列車</t>
  </si>
  <si>
    <t>自転車</t>
  </si>
  <si>
    <t>軽車両</t>
  </si>
  <si>
    <t>通行区分</t>
  </si>
  <si>
    <t>横 断 等</t>
  </si>
  <si>
    <t>禁止違反</t>
  </si>
  <si>
    <t>追越し</t>
  </si>
  <si>
    <t>違  反</t>
  </si>
  <si>
    <t>交 差 点</t>
  </si>
  <si>
    <t>安全進行</t>
  </si>
  <si>
    <t>義務違反</t>
  </si>
  <si>
    <t>歩行者</t>
  </si>
  <si>
    <t>妨害等</t>
  </si>
  <si>
    <t>徐行場</t>
  </si>
  <si>
    <t>所違反</t>
  </si>
  <si>
    <t>過労等</t>
  </si>
  <si>
    <t>安全運転</t>
  </si>
  <si>
    <t xml:space="preserve">       資料 県警本部「三重の交通統計」</t>
  </si>
  <si>
    <t>単位:件</t>
  </si>
  <si>
    <t>車両通行帯違反</t>
  </si>
  <si>
    <t>最高速度違反</t>
  </si>
  <si>
    <t>後退禁止違反</t>
  </si>
  <si>
    <t>横断転回禁止違反</t>
  </si>
  <si>
    <t>車間距離不保持</t>
  </si>
  <si>
    <t>進路変更禁止違反</t>
  </si>
  <si>
    <t>追越し方法違反</t>
  </si>
  <si>
    <t>禁止場所追越し</t>
  </si>
  <si>
    <t>割込み等</t>
  </si>
  <si>
    <t>踏切不停止等</t>
  </si>
  <si>
    <t>右折違反</t>
  </si>
  <si>
    <t>走行車両の直前直後の横断</t>
  </si>
  <si>
    <t>駐停車車両の直前直後の横断</t>
  </si>
  <si>
    <t>斜め横断</t>
  </si>
  <si>
    <t>横断歩道外横断</t>
  </si>
  <si>
    <t>その他通行区分</t>
  </si>
  <si>
    <t>車道通行</t>
  </si>
  <si>
    <t>左側通行</t>
  </si>
  <si>
    <t>信号無視</t>
  </si>
  <si>
    <t>その他の
車    両</t>
  </si>
  <si>
    <t>不  明</t>
  </si>
  <si>
    <t>資料 警察本部「三重の交通統計」</t>
  </si>
  <si>
    <t>単位:件</t>
  </si>
  <si>
    <t>総　 数</t>
  </si>
  <si>
    <t>乗 　用</t>
  </si>
  <si>
    <t>貨 　物</t>
  </si>
  <si>
    <t>二 　輪</t>
  </si>
  <si>
    <t>特 　殊</t>
  </si>
  <si>
    <t>信号無視</t>
  </si>
  <si>
    <t>通行禁止違反</t>
  </si>
  <si>
    <t>右側通行</t>
  </si>
  <si>
    <t>通行区分</t>
  </si>
  <si>
    <t>歩道等通行</t>
  </si>
  <si>
    <t>その他</t>
  </si>
  <si>
    <t>横断等</t>
  </si>
  <si>
    <t>通    行    妨    害 (車両等)</t>
  </si>
  <si>
    <t>左折違反</t>
  </si>
  <si>
    <t>交差道路通行車両</t>
  </si>
  <si>
    <t>交差点</t>
  </si>
  <si>
    <t>反対方向からの右折車両</t>
  </si>
  <si>
    <t>歩行者</t>
  </si>
  <si>
    <t>その他</t>
  </si>
  <si>
    <t>横断歩行者妨害等</t>
  </si>
  <si>
    <t>通  行  妨  害 (歩行者)</t>
  </si>
  <si>
    <t>横断自転車妨害等</t>
  </si>
  <si>
    <t>交差点以外</t>
  </si>
  <si>
    <t>指定場所一時不停止等</t>
  </si>
  <si>
    <t>合図不履行等</t>
  </si>
  <si>
    <t>乗車不適当</t>
  </si>
  <si>
    <t>自転車の通行方法違反</t>
  </si>
  <si>
    <t>けん引違反</t>
  </si>
  <si>
    <t>整備不良車両運転</t>
  </si>
  <si>
    <t>酒酔い運転</t>
  </si>
  <si>
    <t>覚せい剤麻薬等使用運転</t>
  </si>
  <si>
    <t>過労運転</t>
  </si>
  <si>
    <t>共同危険行為</t>
  </si>
  <si>
    <t>ハンドル操作不適</t>
  </si>
  <si>
    <t>ブレーキ操作不適</t>
  </si>
  <si>
    <t>動静不注視</t>
  </si>
  <si>
    <t>安全速度</t>
  </si>
  <si>
    <t>予測不適</t>
  </si>
  <si>
    <t>その他</t>
  </si>
  <si>
    <t>幼児等通行妨害</t>
  </si>
  <si>
    <t>安全不確認ドア開放等</t>
  </si>
  <si>
    <t>停止措置義務違反</t>
  </si>
  <si>
    <t>調査不能</t>
  </si>
  <si>
    <t>対象外当事者</t>
  </si>
  <si>
    <t>資料 警察本部「三重の交通統計」</t>
  </si>
  <si>
    <t>事故原因</t>
  </si>
  <si>
    <t>件 数</t>
  </si>
  <si>
    <t>横断禁止場所の横断</t>
  </si>
  <si>
    <t>幼児のひとり歩き</t>
  </si>
  <si>
    <t>踏切不注意</t>
  </si>
  <si>
    <t>路上遊戯</t>
  </si>
  <si>
    <t>路上作業</t>
  </si>
  <si>
    <t>飛び出し</t>
  </si>
  <si>
    <t>その他</t>
  </si>
  <si>
    <t>調査不能</t>
  </si>
  <si>
    <t>　　　及    び    損    害    状    況</t>
  </si>
  <si>
    <t>駐　　(停)　　車　　　　違　　　　反</t>
  </si>
  <si>
    <t>（２）歩行者</t>
  </si>
  <si>
    <t>（１）車　両</t>
  </si>
  <si>
    <t>（１）車　両（続）</t>
  </si>
  <si>
    <t>り　災　世　帯　数</t>
  </si>
  <si>
    <t>全　損</t>
  </si>
  <si>
    <t>半　損</t>
  </si>
  <si>
    <t>死　者</t>
  </si>
  <si>
    <t>死　傷　者</t>
  </si>
  <si>
    <t>焼　　損　　面　　積</t>
  </si>
  <si>
    <t>林　野</t>
  </si>
  <si>
    <t>計</t>
  </si>
  <si>
    <t>全　焼</t>
  </si>
  <si>
    <t>半　焼</t>
  </si>
  <si>
    <t>焼     損     棟     数</t>
  </si>
  <si>
    <t>出　　　　　火　　　　　件　　　　　数</t>
  </si>
  <si>
    <t>建　物</t>
  </si>
  <si>
    <t>船　舶</t>
  </si>
  <si>
    <t>車　両</t>
  </si>
  <si>
    <t>　　　　損　　　　　　　　害　　　　　　　　額　　（ 千 円 ）</t>
  </si>
  <si>
    <t>林　野
(ａ)</t>
  </si>
  <si>
    <t>交差点
安全進行
義務違反</t>
  </si>
  <si>
    <t>負傷者</t>
  </si>
  <si>
    <t>その他の薬物</t>
  </si>
  <si>
    <t>シンナー等使用運転</t>
  </si>
  <si>
    <t>注１ 焼損棟数のうち、部分焼にはぼやを含む。</t>
  </si>
  <si>
    <t>　２ り災世帯数のうち、半損には小損を含む。</t>
  </si>
  <si>
    <t>めいてい・はいかい・寝そべり</t>
  </si>
  <si>
    <t>積載違反</t>
  </si>
  <si>
    <t>　　２４７. 交通事故発生状況　－法令違反種別－（人身事故）</t>
  </si>
  <si>
    <t xml:space="preserve">   ２４７. 交通事故発生状況　－法令違反種別－（人身事故）（続）  </t>
  </si>
  <si>
    <t xml:space="preserve">　　２５０．火   災   発   生   件   数      </t>
  </si>
  <si>
    <t>大型</t>
  </si>
  <si>
    <t>中型</t>
  </si>
  <si>
    <t>中型</t>
  </si>
  <si>
    <t>その他</t>
  </si>
  <si>
    <t>左折違反</t>
  </si>
  <si>
    <t>シンナー等使用運転</t>
  </si>
  <si>
    <t>その他の薬物</t>
  </si>
  <si>
    <t>上記中無免許運転</t>
  </si>
  <si>
    <t>違反なし</t>
  </si>
  <si>
    <t>特殊</t>
  </si>
  <si>
    <t>二輪</t>
  </si>
  <si>
    <t>小型二輪</t>
  </si>
  <si>
    <t>軽二輪</t>
  </si>
  <si>
    <t>二種原付</t>
  </si>
  <si>
    <t>原付</t>
  </si>
  <si>
    <t>資料 防災対策部消防・保安課</t>
  </si>
  <si>
    <t>大型</t>
  </si>
  <si>
    <t>(合計）</t>
  </si>
  <si>
    <t>車両通行帯違反</t>
  </si>
  <si>
    <t>最高速度違反</t>
  </si>
  <si>
    <t>後退禁止違反</t>
  </si>
  <si>
    <t>横断転回禁止違反</t>
  </si>
  <si>
    <t>車間距離不保持</t>
  </si>
  <si>
    <t>進路変更禁止違反</t>
  </si>
  <si>
    <t>通行妨害(車両等)</t>
  </si>
  <si>
    <t>追越し方法違反</t>
  </si>
  <si>
    <t>禁止場所追越し</t>
  </si>
  <si>
    <t>割込み等</t>
  </si>
  <si>
    <t>踏切不停止等</t>
  </si>
  <si>
    <t>右折違反</t>
  </si>
  <si>
    <t>優先通行違反</t>
  </si>
  <si>
    <t>交差道路通行車両</t>
  </si>
  <si>
    <t>反対方向からの右折車両</t>
  </si>
  <si>
    <t>歩行者</t>
  </si>
  <si>
    <t>その他</t>
  </si>
  <si>
    <t>横断歩行者妨害等</t>
  </si>
  <si>
    <t>通行妨害(歩行者)</t>
  </si>
  <si>
    <t>横断自転車妨害等</t>
  </si>
  <si>
    <t>交差点</t>
  </si>
  <si>
    <t>交差点以外</t>
  </si>
  <si>
    <t>指定場所一時不停止等</t>
  </si>
  <si>
    <t>駐(停)車違反</t>
  </si>
  <si>
    <t>燈火違反</t>
  </si>
  <si>
    <t>合図不履行等</t>
  </si>
  <si>
    <t>乗車不適当</t>
  </si>
  <si>
    <t>自転車の通行方法違反</t>
  </si>
  <si>
    <t>けん引違反</t>
  </si>
  <si>
    <t>整備不良車両運転</t>
  </si>
  <si>
    <t>酒酔い運転</t>
  </si>
  <si>
    <t>覚せい剤麻薬等使用運転</t>
  </si>
  <si>
    <t>過労運転</t>
  </si>
  <si>
    <t>共同危険行為</t>
  </si>
  <si>
    <t>ハンドル操作不適</t>
  </si>
  <si>
    <t>ブレーキ操作不適</t>
  </si>
  <si>
    <t>動静不注視</t>
  </si>
  <si>
    <t>安全速度</t>
  </si>
  <si>
    <t>予測不適</t>
  </si>
  <si>
    <t>幼児等通行妨害</t>
  </si>
  <si>
    <t>安全不確認ドア開放等</t>
  </si>
  <si>
    <t>停止措置義務違反</t>
  </si>
  <si>
    <t>調査不能</t>
  </si>
  <si>
    <t>対象外当事者</t>
  </si>
  <si>
    <t>上記中無免許運転</t>
  </si>
  <si>
    <r>
      <t xml:space="preserve">注 総数には歩行者数 </t>
    </r>
    <r>
      <rPr>
        <sz val="14"/>
        <color indexed="10"/>
        <rFont val="ＭＳ 明朝"/>
        <family val="1"/>
      </rPr>
      <t>＊＊＊</t>
    </r>
    <r>
      <rPr>
        <sz val="14"/>
        <rFont val="ＭＳ 明朝"/>
        <family val="1"/>
      </rPr>
      <t xml:space="preserve"> を含む。</t>
    </r>
  </si>
  <si>
    <t>歩行者</t>
  </si>
  <si>
    <t>一般歩行者</t>
  </si>
  <si>
    <t>準歩行者</t>
  </si>
  <si>
    <t>歩行者小計</t>
  </si>
  <si>
    <t>その他の車両</t>
  </si>
  <si>
    <t>前方不注意(内在的）</t>
  </si>
  <si>
    <t>前方不注意(外在的）</t>
  </si>
  <si>
    <t>安全不確認（前方、左右）</t>
  </si>
  <si>
    <t>二　輪</t>
  </si>
  <si>
    <t>特　殊</t>
  </si>
  <si>
    <t>灯火違反</t>
  </si>
  <si>
    <t>過 労 等</t>
  </si>
  <si>
    <t>積載違反</t>
  </si>
  <si>
    <t xml:space="preserve">  23</t>
  </si>
  <si>
    <t xml:space="preserve">  24</t>
  </si>
  <si>
    <t xml:space="preserve">  25</t>
  </si>
  <si>
    <t>平成22年</t>
  </si>
  <si>
    <t xml:space="preserve">  26</t>
  </si>
  <si>
    <t>平成25年</t>
  </si>
  <si>
    <t>　　　　　　 26</t>
  </si>
  <si>
    <t>注 総数には歩行者の法令違反数（平成26年38件）を含む。</t>
  </si>
  <si>
    <t>平成25年</t>
  </si>
  <si>
    <t xml:space="preserve">           　26</t>
  </si>
  <si>
    <t>（　計　算　シ　ー　ト　）</t>
  </si>
  <si>
    <t>安全不確認（前方、左右）</t>
  </si>
  <si>
    <t>安全不確認（後方）</t>
  </si>
  <si>
    <t>安全不確認（後方）</t>
  </si>
  <si>
    <t>優先通行違反</t>
  </si>
  <si>
    <r>
      <t>　建　　物 (ｍ</t>
    </r>
    <r>
      <rPr>
        <vertAlign val="superscript"/>
        <sz val="14"/>
        <rFont val="ＭＳ 明朝"/>
        <family val="1"/>
      </rPr>
      <t>2</t>
    </r>
    <r>
      <rPr>
        <sz val="14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</si>
</sst>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#,##0.0;[Red]#,##0.0"/>
    <numFmt numFmtId="180" formatCode="#,##0_);[Red]\(#,##0\)"/>
    <numFmt numFmtId="181" formatCode="_ * #,##0_ ;_ * \-#,##0_ ;_ * &quot; -&quot;_ ;_ @_ "/>
    <numFmt numFmtId="182" formatCode="_ * #,##0_ ;_ * \-#,##0_ ;_ * &quot;   -&quot;_ ;_ @_ "/>
    <numFmt numFmtId="183" formatCode="_ * #,##0_ ;_ * \-#,##0_ ;_ * \ &quot;-&quot;_ ;_ @_ "/>
    <numFmt numFmtId="184" formatCode="_ * #,##0_ ;_ * \ \-#,##0_ ;_ * &quot;-&quot;_ ;_ @_ "/>
    <numFmt numFmtId="185" formatCode="_ * #,##0_ ;_ * \ \-#,##0_ ;_ * &quot;-&quot;_ ;_ \ @_ "/>
    <numFmt numFmtId="186" formatCode="_ * #,##0_ ;_ * \ \-#,##0_ ;_ * &quot; -&quot;_ ;_ @_ "/>
    <numFmt numFmtId="187" formatCode="_ * #,##0_ ;_ * \ \-#,##0_ ;_ \ * &quot;-&quot;_ ;_ @_ "/>
    <numFmt numFmtId="188" formatCode="_ * #,##0_ ;_ * \-#,##0_ ;_ * &quot;-&quot;;_ @_ "/>
    <numFmt numFmtId="189" formatCode="_ * #,##0.00_;_ * \-###0.00_;_ * &quot;-&quot;??_ ;_ @_ "/>
    <numFmt numFmtId="190" formatCode="_ * #,##0\ ;_ * \-#,##0_ ;_ * &quot;-&quot;\ ;_ @_ "/>
    <numFmt numFmtId="191" formatCode="_ * #,##0;_ * \-#,##0_;_ * &quot;-&quot;\ ;_ @_ "/>
    <numFmt numFmtId="192" formatCode="_ * #,##0\ ;_ * \-#,##0_ ;_ * &quot;-&quot;;_ @_ "/>
    <numFmt numFmtId="193" formatCode="_ * #,##0_ ;_ * \ \-#,##0_ ;_ \ * &quot;-&quot;\ ;_ @_ "/>
    <numFmt numFmtId="194" formatCode="_ * #,##0_ ;_ * \ \-#,##0_ ;_ \ * &quot;-&quot;;_ @_ "/>
    <numFmt numFmtId="195" formatCode="0;_᐀"/>
    <numFmt numFmtId="196" formatCode="0_);[Red]\(0\)"/>
    <numFmt numFmtId="197" formatCode="#,##0.0_ ;[Red]\-#,##0.0\ "/>
    <numFmt numFmtId="198" formatCode="#,##0;\-#,##0;&quot;-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&quot;#,##0;&quot;-&quot;"/>
    <numFmt numFmtId="204" formatCode="#,##0.0;&quot;△&quot;#,##0.0;&quot;-&quot;"/>
    <numFmt numFmtId="205" formatCode="#,##0;\△#,##0;&quot;-&quot;"/>
  </numFmts>
  <fonts count="53">
    <font>
      <sz val="11"/>
      <name val="ＭＳ 明朝"/>
      <family val="1"/>
    </font>
    <font>
      <sz val="6"/>
      <name val="ＭＳ Ｐ明朝"/>
      <family val="1"/>
    </font>
    <font>
      <sz val="14"/>
      <color indexed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4"/>
      <color indexed="10"/>
      <name val="ＭＳ 明朝"/>
      <family val="1"/>
    </font>
    <font>
      <sz val="18"/>
      <color indexed="10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vertAlign val="superscript"/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明朝"/>
      <family val="1"/>
    </font>
    <font>
      <sz val="26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  <protection/>
    </xf>
    <xf numFmtId="41" fontId="4" fillId="0" borderId="13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7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  <protection/>
    </xf>
    <xf numFmtId="0" fontId="4" fillId="0" borderId="19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  <protection/>
    </xf>
    <xf numFmtId="0" fontId="4" fillId="0" borderId="18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distributed"/>
      <protection/>
    </xf>
    <xf numFmtId="0" fontId="4" fillId="0" borderId="0" xfId="0" applyFont="1" applyFill="1" applyAlignment="1" applyProtection="1" quotePrefix="1">
      <alignment horizontal="center"/>
      <protection/>
    </xf>
    <xf numFmtId="0" fontId="4" fillId="0" borderId="10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right"/>
    </xf>
    <xf numFmtId="205" fontId="4" fillId="0" borderId="13" xfId="0" applyNumberFormat="1" applyFont="1" applyFill="1" applyBorder="1" applyAlignment="1" applyProtection="1">
      <alignment horizontal="right"/>
      <protection/>
    </xf>
    <xf numFmtId="205" fontId="4" fillId="0" borderId="0" xfId="0" applyNumberFormat="1" applyFont="1" applyFill="1" applyAlignment="1" applyProtection="1">
      <alignment horizontal="right"/>
      <protection locked="0"/>
    </xf>
    <xf numFmtId="205" fontId="4" fillId="0" borderId="0" xfId="0" applyNumberFormat="1" applyFont="1" applyFill="1" applyAlignment="1" applyProtection="1">
      <alignment horizontal="right"/>
      <protection/>
    </xf>
    <xf numFmtId="205" fontId="4" fillId="0" borderId="0" xfId="0" applyNumberFormat="1" applyFont="1" applyFill="1" applyAlignment="1" applyProtection="1">
      <alignment/>
      <protection locked="0"/>
    </xf>
    <xf numFmtId="205" fontId="4" fillId="0" borderId="0" xfId="49" applyNumberFormat="1" applyFont="1" applyFill="1" applyAlignment="1" applyProtection="1">
      <alignment horizontal="right"/>
      <protection locked="0"/>
    </xf>
    <xf numFmtId="205" fontId="4" fillId="0" borderId="0" xfId="0" applyNumberFormat="1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/>
    </xf>
    <xf numFmtId="41" fontId="4" fillId="0" borderId="0" xfId="0" applyNumberFormat="1" applyFont="1" applyFill="1" applyAlignment="1" applyProtection="1">
      <alignment vertical="center"/>
      <protection/>
    </xf>
    <xf numFmtId="0" fontId="9" fillId="0" borderId="10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25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41" fontId="4" fillId="0" borderId="0" xfId="0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41" fontId="9" fillId="0" borderId="13" xfId="0" applyNumberFormat="1" applyFont="1" applyFill="1" applyBorder="1" applyAlignment="1" applyProtection="1">
      <alignment vertical="center"/>
      <protection/>
    </xf>
    <xf numFmtId="41" fontId="9" fillId="0" borderId="12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>
      <alignment horizontal="center" vertical="distributed" wrapText="1"/>
    </xf>
    <xf numFmtId="0" fontId="0" fillId="0" borderId="21" xfId="0" applyFont="1" applyFill="1" applyBorder="1" applyAlignment="1">
      <alignment horizontal="center" vertical="distributed" wrapText="1"/>
    </xf>
    <xf numFmtId="0" fontId="9" fillId="0" borderId="24" xfId="0" applyFont="1" applyFill="1" applyBorder="1" applyAlignment="1" applyProtection="1">
      <alignment horizontal="left" vertical="center"/>
      <protection/>
    </xf>
    <xf numFmtId="0" fontId="9" fillId="0" borderId="24" xfId="0" applyFont="1" applyFill="1" applyBorder="1" applyAlignment="1" applyProtection="1">
      <alignment horizontal="centerContinuous" vertical="center"/>
      <protection/>
    </xf>
    <xf numFmtId="41" fontId="9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 locked="0"/>
    </xf>
    <xf numFmtId="0" fontId="4" fillId="0" borderId="1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>
      <alignment horizontal="distributed" vertical="top"/>
    </xf>
    <xf numFmtId="0" fontId="4" fillId="0" borderId="22" xfId="0" applyFont="1" applyFill="1" applyBorder="1" applyAlignment="1">
      <alignment horizontal="distributed" vertical="top"/>
    </xf>
    <xf numFmtId="0" fontId="4" fillId="0" borderId="2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41" fontId="4" fillId="0" borderId="29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38" fontId="2" fillId="0" borderId="16" xfId="51" applyFont="1" applyFill="1" applyBorder="1" applyAlignment="1">
      <alignment vertical="center" shrinkToFit="1"/>
    </xf>
    <xf numFmtId="38" fontId="51" fillId="0" borderId="16" xfId="51" applyFont="1" applyFill="1" applyBorder="1" applyAlignment="1">
      <alignment vertical="center" shrinkToFit="1"/>
    </xf>
    <xf numFmtId="38" fontId="51" fillId="0" borderId="31" xfId="51" applyFont="1" applyFill="1" applyBorder="1" applyAlignment="1">
      <alignment vertical="center" shrinkToFit="1"/>
    </xf>
    <xf numFmtId="38" fontId="51" fillId="0" borderId="18" xfId="51" applyFont="1" applyFill="1" applyBorder="1" applyAlignment="1">
      <alignment vertical="center" shrinkToFit="1"/>
    </xf>
    <xf numFmtId="38" fontId="51" fillId="0" borderId="32" xfId="51" applyFont="1" applyFill="1" applyBorder="1" applyAlignment="1">
      <alignment vertical="center" shrinkToFit="1"/>
    </xf>
    <xf numFmtId="38" fontId="51" fillId="0" borderId="21" xfId="51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distributed" wrapText="1"/>
    </xf>
    <xf numFmtId="38" fontId="2" fillId="0" borderId="30" xfId="51" applyFont="1" applyFill="1" applyBorder="1" applyAlignment="1">
      <alignment vertical="center" shrinkToFit="1"/>
    </xf>
    <xf numFmtId="38" fontId="51" fillId="0" borderId="30" xfId="51" applyFont="1" applyFill="1" applyBorder="1" applyAlignment="1">
      <alignment vertical="center" shrinkToFit="1"/>
    </xf>
    <xf numFmtId="38" fontId="51" fillId="0" borderId="15" xfId="51" applyFont="1" applyFill="1" applyBorder="1" applyAlignment="1">
      <alignment vertical="center" shrinkToFit="1"/>
    </xf>
    <xf numFmtId="38" fontId="51" fillId="0" borderId="17" xfId="51" applyFont="1" applyFill="1" applyBorder="1" applyAlignment="1">
      <alignment vertical="center" shrinkToFit="1"/>
    </xf>
    <xf numFmtId="38" fontId="51" fillId="0" borderId="12" xfId="51" applyFont="1" applyFill="1" applyBorder="1" applyAlignment="1">
      <alignment vertical="center" shrinkToFit="1"/>
    </xf>
    <xf numFmtId="38" fontId="51" fillId="0" borderId="22" xfId="51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center" vertical="distributed" wrapText="1"/>
    </xf>
    <xf numFmtId="0" fontId="0" fillId="0" borderId="34" xfId="0" applyFont="1" applyFill="1" applyBorder="1" applyAlignment="1">
      <alignment horizontal="center" vertical="distributed" wrapText="1"/>
    </xf>
    <xf numFmtId="38" fontId="2" fillId="0" borderId="33" xfId="51" applyFont="1" applyFill="1" applyBorder="1" applyAlignment="1">
      <alignment vertical="center" shrinkToFit="1"/>
    </xf>
    <xf numFmtId="38" fontId="2" fillId="0" borderId="34" xfId="51" applyFont="1" applyFill="1" applyBorder="1" applyAlignment="1">
      <alignment vertical="center" shrinkToFit="1"/>
    </xf>
    <xf numFmtId="38" fontId="51" fillId="0" borderId="33" xfId="51" applyFont="1" applyFill="1" applyBorder="1" applyAlignment="1">
      <alignment vertical="center" shrinkToFit="1"/>
    </xf>
    <xf numFmtId="38" fontId="51" fillId="0" borderId="34" xfId="51" applyFont="1" applyFill="1" applyBorder="1" applyAlignment="1">
      <alignment vertical="center" shrinkToFit="1"/>
    </xf>
    <xf numFmtId="38" fontId="51" fillId="0" borderId="35" xfId="51" applyFont="1" applyFill="1" applyBorder="1" applyAlignment="1">
      <alignment vertical="center" shrinkToFit="1"/>
    </xf>
    <xf numFmtId="38" fontId="51" fillId="0" borderId="36" xfId="51" applyFont="1" applyFill="1" applyBorder="1" applyAlignment="1">
      <alignment vertical="center" shrinkToFit="1"/>
    </xf>
    <xf numFmtId="38" fontId="51" fillId="0" borderId="37" xfId="51" applyFont="1" applyFill="1" applyBorder="1" applyAlignment="1">
      <alignment vertical="center" shrinkToFit="1"/>
    </xf>
    <xf numFmtId="38" fontId="51" fillId="0" borderId="38" xfId="51" applyFont="1" applyFill="1" applyBorder="1" applyAlignment="1">
      <alignment vertical="center" shrinkToFit="1"/>
    </xf>
    <xf numFmtId="38" fontId="51" fillId="0" borderId="39" xfId="51" applyFont="1" applyFill="1" applyBorder="1" applyAlignment="1">
      <alignment vertical="center" shrinkToFit="1"/>
    </xf>
    <xf numFmtId="38" fontId="51" fillId="0" borderId="40" xfId="51" applyFont="1" applyFill="1" applyBorder="1" applyAlignment="1">
      <alignment vertical="center" shrinkToFit="1"/>
    </xf>
    <xf numFmtId="38" fontId="51" fillId="0" borderId="41" xfId="51" applyFont="1" applyFill="1" applyBorder="1" applyAlignment="1">
      <alignment vertical="center" shrinkToFit="1"/>
    </xf>
    <xf numFmtId="38" fontId="51" fillId="0" borderId="42" xfId="51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distributed" wrapText="1"/>
    </xf>
    <xf numFmtId="38" fontId="2" fillId="0" borderId="25" xfId="51" applyFont="1" applyFill="1" applyBorder="1" applyAlignment="1">
      <alignment vertical="center" shrinkToFit="1"/>
    </xf>
    <xf numFmtId="38" fontId="51" fillId="0" borderId="25" xfId="51" applyFont="1" applyFill="1" applyBorder="1" applyAlignment="1">
      <alignment vertical="center" shrinkToFit="1"/>
    </xf>
    <xf numFmtId="38" fontId="51" fillId="0" borderId="43" xfId="51" applyFont="1" applyFill="1" applyBorder="1" applyAlignment="1">
      <alignment vertical="center" shrinkToFit="1"/>
    </xf>
    <xf numFmtId="38" fontId="51" fillId="0" borderId="19" xfId="51" applyFont="1" applyFill="1" applyBorder="1" applyAlignment="1">
      <alignment vertical="center" shrinkToFit="1"/>
    </xf>
    <xf numFmtId="38" fontId="51" fillId="0" borderId="13" xfId="51" applyFont="1" applyFill="1" applyBorder="1" applyAlignment="1">
      <alignment vertical="center" shrinkToFit="1"/>
    </xf>
    <xf numFmtId="38" fontId="51" fillId="0" borderId="14" xfId="51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center" vertical="distributed" wrapText="1"/>
    </xf>
    <xf numFmtId="0" fontId="0" fillId="0" borderId="41" xfId="0" applyFont="1" applyFill="1" applyBorder="1" applyAlignment="1">
      <alignment horizontal="center" vertical="distributed" wrapText="1"/>
    </xf>
    <xf numFmtId="0" fontId="0" fillId="0" borderId="42" xfId="0" applyFont="1" applyFill="1" applyBorder="1" applyAlignment="1">
      <alignment horizontal="center" vertical="distributed" wrapText="1"/>
    </xf>
    <xf numFmtId="0" fontId="0" fillId="0" borderId="14" xfId="0" applyFont="1" applyFill="1" applyBorder="1" applyAlignment="1">
      <alignment horizontal="center" vertical="distributed" wrapText="1"/>
    </xf>
    <xf numFmtId="0" fontId="0" fillId="0" borderId="30" xfId="0" applyFont="1" applyFill="1" applyBorder="1" applyAlignment="1">
      <alignment horizontal="center" vertical="distributed" wrapText="1"/>
    </xf>
    <xf numFmtId="0" fontId="0" fillId="0" borderId="25" xfId="0" applyFont="1" applyFill="1" applyBorder="1" applyAlignment="1">
      <alignment horizontal="center" vertical="distributed" wrapText="1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distributed" wrapText="1"/>
    </xf>
    <xf numFmtId="38" fontId="2" fillId="0" borderId="44" xfId="51" applyFont="1" applyFill="1" applyBorder="1" applyAlignment="1">
      <alignment vertical="center" shrinkToFit="1"/>
    </xf>
    <xf numFmtId="38" fontId="2" fillId="0" borderId="45" xfId="51" applyFont="1" applyFill="1" applyBorder="1" applyAlignment="1">
      <alignment vertical="center" shrinkToFit="1"/>
    </xf>
    <xf numFmtId="38" fontId="2" fillId="0" borderId="46" xfId="51" applyFont="1" applyFill="1" applyBorder="1" applyAlignment="1">
      <alignment vertical="center" shrinkToFit="1"/>
    </xf>
    <xf numFmtId="38" fontId="2" fillId="0" borderId="47" xfId="51" applyFont="1" applyFill="1" applyBorder="1" applyAlignment="1">
      <alignment vertical="center" shrinkToFit="1"/>
    </xf>
    <xf numFmtId="38" fontId="2" fillId="0" borderId="48" xfId="51" applyFont="1" applyFill="1" applyBorder="1" applyAlignment="1">
      <alignment vertical="center" shrinkToFit="1"/>
    </xf>
    <xf numFmtId="38" fontId="51" fillId="0" borderId="44" xfId="51" applyFont="1" applyFill="1" applyBorder="1" applyAlignment="1">
      <alignment vertical="center" shrinkToFit="1"/>
    </xf>
    <xf numFmtId="38" fontId="9" fillId="0" borderId="33" xfId="51" applyFont="1" applyFill="1" applyBorder="1" applyAlignment="1" applyProtection="1">
      <alignment vertical="center" shrinkToFit="1"/>
      <protection/>
    </xf>
    <xf numFmtId="38" fontId="9" fillId="0" borderId="16" xfId="51" applyFont="1" applyFill="1" applyBorder="1" applyAlignment="1" applyProtection="1">
      <alignment vertical="center" shrinkToFit="1"/>
      <protection/>
    </xf>
    <xf numFmtId="38" fontId="9" fillId="0" borderId="34" xfId="51" applyFont="1" applyFill="1" applyBorder="1" applyAlignment="1" applyProtection="1">
      <alignment vertical="center" shrinkToFit="1"/>
      <protection/>
    </xf>
    <xf numFmtId="38" fontId="9" fillId="0" borderId="30" xfId="51" applyFont="1" applyFill="1" applyBorder="1" applyAlignment="1" applyProtection="1">
      <alignment vertical="center" shrinkToFit="1"/>
      <protection/>
    </xf>
    <xf numFmtId="38" fontId="9" fillId="0" borderId="25" xfId="51" applyFont="1" applyFill="1" applyBorder="1" applyAlignment="1" applyProtection="1">
      <alignment vertical="center" shrinkToFit="1"/>
      <protection/>
    </xf>
    <xf numFmtId="38" fontId="9" fillId="0" borderId="44" xfId="51" applyFont="1" applyFill="1" applyBorder="1" applyAlignment="1" applyProtection="1">
      <alignment vertical="center" shrinkToFit="1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1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1" fontId="4" fillId="0" borderId="14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41" fontId="4" fillId="0" borderId="49" xfId="0" applyNumberFormat="1" applyFont="1" applyFill="1" applyBorder="1" applyAlignment="1" applyProtection="1">
      <alignment vertical="center"/>
      <protection/>
    </xf>
    <xf numFmtId="41" fontId="4" fillId="0" borderId="26" xfId="0" applyNumberFormat="1" applyFont="1" applyFill="1" applyBorder="1" applyAlignment="1" applyProtection="1">
      <alignment vertical="center"/>
      <protection locked="0"/>
    </xf>
    <xf numFmtId="41" fontId="4" fillId="0" borderId="50" xfId="0" applyNumberFormat="1" applyFont="1" applyFill="1" applyBorder="1" applyAlignment="1" applyProtection="1">
      <alignment vertical="center"/>
      <protection/>
    </xf>
    <xf numFmtId="41" fontId="4" fillId="0" borderId="2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4" fillId="0" borderId="43" xfId="0" applyNumberFormat="1" applyFont="1" applyFill="1" applyBorder="1" applyAlignment="1" applyProtection="1">
      <alignment horizontal="right" vertical="center"/>
      <protection locked="0"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41" fontId="4" fillId="0" borderId="13" xfId="0" applyNumberFormat="1" applyFont="1" applyFill="1" applyBorder="1" applyAlignment="1" applyProtection="1">
      <alignment vertical="center"/>
      <protection locked="0"/>
    </xf>
    <xf numFmtId="41" fontId="4" fillId="0" borderId="14" xfId="0" applyNumberFormat="1" applyFont="1" applyFill="1" applyBorder="1" applyAlignment="1" applyProtection="1">
      <alignment vertical="center"/>
      <protection locked="0"/>
    </xf>
    <xf numFmtId="41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 applyProtection="1" quotePrefix="1">
      <alignment horizontal="center"/>
      <protection/>
    </xf>
    <xf numFmtId="205" fontId="9" fillId="0" borderId="13" xfId="0" applyNumberFormat="1" applyFont="1" applyFill="1" applyBorder="1" applyAlignment="1" applyProtection="1">
      <alignment horizontal="right"/>
      <protection/>
    </xf>
    <xf numFmtId="205" fontId="9" fillId="0" borderId="0" xfId="0" applyNumberFormat="1" applyFont="1" applyFill="1" applyAlignment="1" applyProtection="1">
      <alignment horizontal="right"/>
      <protection/>
    </xf>
    <xf numFmtId="205" fontId="9" fillId="0" borderId="0" xfId="0" applyNumberFormat="1" applyFont="1" applyFill="1" applyAlignment="1">
      <alignment horizontal="right"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>
      <alignment horizontal="distributed" vertical="center"/>
    </xf>
    <xf numFmtId="0" fontId="9" fillId="0" borderId="10" xfId="0" applyFont="1" applyFill="1" applyBorder="1" applyAlignment="1" applyProtection="1" quotePrefix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0" borderId="51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showGridLines="0" zoomScale="71" zoomScaleNormal="71" zoomScaleSheetLayoutView="50" zoomScalePageLayoutView="0" workbookViewId="0" topLeftCell="B55">
      <selection activeCell="I102" sqref="I102"/>
    </sheetView>
  </sheetViews>
  <sheetFormatPr defaultColWidth="13.3984375" defaultRowHeight="14.25"/>
  <cols>
    <col min="1" max="11" width="13.3984375" style="1" customWidth="1"/>
    <col min="12" max="12" width="11.19921875" style="1" customWidth="1"/>
    <col min="13" max="13" width="1.390625" style="1" customWidth="1"/>
    <col min="14" max="14" width="1.203125" style="1" customWidth="1"/>
    <col min="15" max="16384" width="13.3984375" style="1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2"/>
  <headerFooter alignWithMargins="0">
    <oddHeader xml:space="preserve">&amp;L&amp;"ＭＳ ゴシック,標準"&amp;14      事故・災害&amp;R&amp;"ＭＳ ゴシック,標準"&amp;14事故・災害      </oddHeader>
  </headerFooter>
  <colBreaks count="1" manualBreakCount="1">
    <brk id="1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U72"/>
  <sheetViews>
    <sheetView showGridLines="0" zoomScale="80" zoomScaleNormal="80" zoomScaleSheetLayoutView="75" zoomScalePageLayoutView="0" workbookViewId="0" topLeftCell="A1">
      <pane xSplit="6" ySplit="3" topLeftCell="G82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13.3984375" defaultRowHeight="14.25"/>
  <cols>
    <col min="1" max="1" width="0.8984375" style="199" customWidth="1"/>
    <col min="2" max="2" width="11.3984375" style="188" customWidth="1"/>
    <col min="3" max="3" width="0.8984375" style="188" customWidth="1"/>
    <col min="4" max="4" width="0.8984375" style="13" customWidth="1"/>
    <col min="5" max="5" width="38.59765625" style="188" customWidth="1"/>
    <col min="6" max="6" width="0.8984375" style="188" customWidth="1"/>
    <col min="7" max="13" width="13.59765625" style="188" customWidth="1"/>
    <col min="14" max="16384" width="13.3984375" style="188" customWidth="1"/>
  </cols>
  <sheetData>
    <row r="1" spans="1:13" s="6" customFormat="1" ht="27" customHeight="1">
      <c r="A1" s="65"/>
      <c r="B1" s="66" t="s">
        <v>151</v>
      </c>
      <c r="C1" s="3"/>
      <c r="D1" s="3"/>
      <c r="E1" s="3"/>
      <c r="F1" s="3"/>
      <c r="G1" s="3"/>
      <c r="H1" s="3"/>
      <c r="I1" s="3"/>
      <c r="J1" s="66"/>
      <c r="K1" s="3"/>
      <c r="L1" s="3"/>
      <c r="M1" s="3"/>
    </row>
    <row r="2" spans="1:13" ht="24.75" customHeight="1" thickBot="1">
      <c r="A2" s="187"/>
      <c r="B2" s="7" t="s">
        <v>124</v>
      </c>
      <c r="C2" s="7"/>
      <c r="D2" s="9"/>
      <c r="E2" s="187"/>
      <c r="F2" s="187"/>
      <c r="G2" s="187"/>
      <c r="H2" s="187"/>
      <c r="I2" s="68"/>
      <c r="J2" s="68"/>
      <c r="K2" s="68"/>
      <c r="L2" s="8"/>
      <c r="M2" s="8" t="s">
        <v>65</v>
      </c>
    </row>
    <row r="3" spans="1:13" ht="45" customHeight="1" thickTop="1">
      <c r="A3" s="21"/>
      <c r="B3" s="21"/>
      <c r="C3" s="21"/>
      <c r="D3" s="21"/>
      <c r="E3" s="21"/>
      <c r="F3" s="69"/>
      <c r="G3" s="64" t="s">
        <v>66</v>
      </c>
      <c r="H3" s="61" t="s">
        <v>67</v>
      </c>
      <c r="I3" s="64" t="s">
        <v>68</v>
      </c>
      <c r="J3" s="64" t="s">
        <v>226</v>
      </c>
      <c r="K3" s="64" t="s">
        <v>227</v>
      </c>
      <c r="L3" s="70" t="s">
        <v>62</v>
      </c>
      <c r="M3" s="61" t="s">
        <v>63</v>
      </c>
    </row>
    <row r="4" spans="1:13" ht="34.5" customHeight="1">
      <c r="A4" s="71"/>
      <c r="B4" s="212" t="s">
        <v>236</v>
      </c>
      <c r="C4" s="212"/>
      <c r="D4" s="212"/>
      <c r="E4" s="212"/>
      <c r="F4" s="22"/>
      <c r="G4" s="16">
        <v>9804</v>
      </c>
      <c r="H4" s="72">
        <v>7262</v>
      </c>
      <c r="I4" s="72">
        <v>1714</v>
      </c>
      <c r="J4" s="72">
        <v>401</v>
      </c>
      <c r="K4" s="72">
        <v>3</v>
      </c>
      <c r="L4" s="72">
        <v>242</v>
      </c>
      <c r="M4" s="72">
        <v>131</v>
      </c>
    </row>
    <row r="5" spans="1:13" s="75" customFormat="1" ht="34.5" customHeight="1">
      <c r="A5" s="73"/>
      <c r="B5" s="213" t="s">
        <v>237</v>
      </c>
      <c r="C5" s="214"/>
      <c r="D5" s="214"/>
      <c r="E5" s="214"/>
      <c r="F5" s="74"/>
      <c r="G5" s="97">
        <v>8100</v>
      </c>
      <c r="H5" s="189">
        <v>5990</v>
      </c>
      <c r="I5" s="189">
        <v>1454</v>
      </c>
      <c r="J5" s="189">
        <v>290</v>
      </c>
      <c r="K5" s="189">
        <v>4</v>
      </c>
      <c r="L5" s="189">
        <v>220</v>
      </c>
      <c r="M5" s="189">
        <v>104</v>
      </c>
    </row>
    <row r="6" spans="1:13" s="190" customFormat="1" ht="32.25" customHeight="1">
      <c r="A6" s="4"/>
      <c r="B6" s="211" t="s">
        <v>71</v>
      </c>
      <c r="C6" s="211"/>
      <c r="D6" s="211"/>
      <c r="E6" s="211"/>
      <c r="F6" s="4"/>
      <c r="G6" s="16">
        <v>232</v>
      </c>
      <c r="H6" s="113">
        <v>179</v>
      </c>
      <c r="I6" s="113">
        <v>41</v>
      </c>
      <c r="J6" s="113">
        <v>3</v>
      </c>
      <c r="K6" s="113">
        <v>0</v>
      </c>
      <c r="L6" s="113">
        <v>9</v>
      </c>
      <c r="M6" s="113">
        <v>0</v>
      </c>
    </row>
    <row r="7" spans="1:13" s="190" customFormat="1" ht="32.25" customHeight="1">
      <c r="A7" s="4"/>
      <c r="B7" s="211" t="s">
        <v>72</v>
      </c>
      <c r="C7" s="211"/>
      <c r="D7" s="211"/>
      <c r="E7" s="211"/>
      <c r="F7" s="4"/>
      <c r="G7" s="16">
        <v>1</v>
      </c>
      <c r="H7" s="113">
        <v>1</v>
      </c>
      <c r="I7" s="113">
        <v>0</v>
      </c>
      <c r="J7" s="113">
        <v>0</v>
      </c>
      <c r="K7" s="17">
        <v>0</v>
      </c>
      <c r="L7" s="113">
        <v>0</v>
      </c>
      <c r="M7" s="113">
        <v>0</v>
      </c>
    </row>
    <row r="8" spans="1:13" s="190" customFormat="1" ht="32.25" customHeight="1">
      <c r="A8" s="77"/>
      <c r="B8" s="78"/>
      <c r="C8" s="78"/>
      <c r="D8" s="79"/>
      <c r="E8" s="15" t="s">
        <v>73</v>
      </c>
      <c r="F8" s="4"/>
      <c r="G8" s="16">
        <v>29</v>
      </c>
      <c r="H8" s="113">
        <v>17</v>
      </c>
      <c r="I8" s="113">
        <v>10</v>
      </c>
      <c r="J8" s="113">
        <v>0</v>
      </c>
      <c r="K8" s="17">
        <v>0</v>
      </c>
      <c r="L8" s="113">
        <v>2</v>
      </c>
      <c r="M8" s="113">
        <v>0</v>
      </c>
    </row>
    <row r="9" spans="1:13" s="190" customFormat="1" ht="32.25" customHeight="1">
      <c r="A9" s="77"/>
      <c r="B9" s="80" t="s">
        <v>74</v>
      </c>
      <c r="C9" s="80"/>
      <c r="D9" s="79"/>
      <c r="E9" s="15" t="s">
        <v>75</v>
      </c>
      <c r="F9" s="4"/>
      <c r="G9" s="16">
        <v>2</v>
      </c>
      <c r="H9" s="113">
        <v>1</v>
      </c>
      <c r="I9" s="113">
        <v>1</v>
      </c>
      <c r="J9" s="113">
        <v>0</v>
      </c>
      <c r="K9" s="17">
        <v>0</v>
      </c>
      <c r="L9" s="113">
        <v>0</v>
      </c>
      <c r="M9" s="113">
        <v>0</v>
      </c>
    </row>
    <row r="10" spans="1:13" s="190" customFormat="1" ht="32.25" customHeight="1">
      <c r="A10" s="4"/>
      <c r="B10" s="14"/>
      <c r="C10" s="14"/>
      <c r="D10" s="79"/>
      <c r="E10" s="15" t="s">
        <v>76</v>
      </c>
      <c r="F10" s="4"/>
      <c r="G10" s="16">
        <v>9</v>
      </c>
      <c r="H10" s="113">
        <v>8</v>
      </c>
      <c r="I10" s="113">
        <v>1</v>
      </c>
      <c r="J10" s="113">
        <v>0</v>
      </c>
      <c r="K10" s="17">
        <v>0</v>
      </c>
      <c r="L10" s="113">
        <v>0</v>
      </c>
      <c r="M10" s="113">
        <v>0</v>
      </c>
    </row>
    <row r="11" spans="1:13" s="190" customFormat="1" ht="32.25" customHeight="1">
      <c r="A11" s="4"/>
      <c r="B11" s="211" t="s">
        <v>43</v>
      </c>
      <c r="C11" s="211"/>
      <c r="D11" s="211"/>
      <c r="E11" s="211"/>
      <c r="F11" s="4"/>
      <c r="G11" s="16">
        <v>1</v>
      </c>
      <c r="H11" s="113">
        <v>0</v>
      </c>
      <c r="I11" s="113">
        <v>1</v>
      </c>
      <c r="J11" s="113">
        <v>0</v>
      </c>
      <c r="K11" s="17">
        <v>0</v>
      </c>
      <c r="L11" s="113">
        <v>0</v>
      </c>
      <c r="M11" s="113">
        <v>0</v>
      </c>
    </row>
    <row r="12" spans="1:13" s="190" customFormat="1" ht="32.25" customHeight="1">
      <c r="A12" s="4"/>
      <c r="B12" s="211" t="s">
        <v>44</v>
      </c>
      <c r="C12" s="211"/>
      <c r="D12" s="211"/>
      <c r="E12" s="211"/>
      <c r="F12" s="4"/>
      <c r="G12" s="16">
        <v>5</v>
      </c>
      <c r="H12" s="113">
        <v>4</v>
      </c>
      <c r="I12" s="113">
        <v>0</v>
      </c>
      <c r="J12" s="17">
        <v>1</v>
      </c>
      <c r="K12" s="17">
        <v>0</v>
      </c>
      <c r="L12" s="113">
        <v>0</v>
      </c>
      <c r="M12" s="113">
        <v>0</v>
      </c>
    </row>
    <row r="13" spans="1:13" s="190" customFormat="1" ht="32.25" customHeight="1">
      <c r="A13" s="77"/>
      <c r="B13" s="78" t="s">
        <v>77</v>
      </c>
      <c r="C13" s="78"/>
      <c r="D13" s="81"/>
      <c r="E13" s="76" t="s">
        <v>45</v>
      </c>
      <c r="F13" s="4"/>
      <c r="G13" s="16">
        <v>0</v>
      </c>
      <c r="H13" s="113">
        <v>0</v>
      </c>
      <c r="I13" s="113">
        <v>0</v>
      </c>
      <c r="J13" s="113">
        <v>0</v>
      </c>
      <c r="K13" s="17">
        <v>0</v>
      </c>
      <c r="L13" s="113">
        <v>0</v>
      </c>
      <c r="M13" s="113">
        <v>0</v>
      </c>
    </row>
    <row r="14" spans="1:13" s="190" customFormat="1" ht="32.25" customHeight="1">
      <c r="A14" s="4"/>
      <c r="B14" s="14" t="s">
        <v>29</v>
      </c>
      <c r="C14" s="14"/>
      <c r="D14" s="81"/>
      <c r="E14" s="15" t="s">
        <v>46</v>
      </c>
      <c r="F14" s="4"/>
      <c r="G14" s="16">
        <v>0</v>
      </c>
      <c r="H14" s="113">
        <v>0</v>
      </c>
      <c r="I14" s="113">
        <v>0</v>
      </c>
      <c r="J14" s="113">
        <v>0</v>
      </c>
      <c r="K14" s="17">
        <v>0</v>
      </c>
      <c r="L14" s="113">
        <v>0</v>
      </c>
      <c r="M14" s="113">
        <v>0</v>
      </c>
    </row>
    <row r="15" spans="1:13" s="190" customFormat="1" ht="32.25" customHeight="1">
      <c r="A15" s="4"/>
      <c r="B15" s="211" t="s">
        <v>47</v>
      </c>
      <c r="C15" s="211"/>
      <c r="D15" s="211"/>
      <c r="E15" s="211"/>
      <c r="F15" s="4"/>
      <c r="G15" s="16">
        <v>5</v>
      </c>
      <c r="H15" s="113">
        <v>2</v>
      </c>
      <c r="I15" s="113">
        <v>2</v>
      </c>
      <c r="J15" s="113">
        <v>0</v>
      </c>
      <c r="K15" s="17">
        <v>0</v>
      </c>
      <c r="L15" s="113">
        <v>1</v>
      </c>
      <c r="M15" s="113">
        <v>0</v>
      </c>
    </row>
    <row r="16" spans="1:13" s="190" customFormat="1" ht="32.25" customHeight="1">
      <c r="A16" s="4"/>
      <c r="B16" s="211" t="s">
        <v>48</v>
      </c>
      <c r="C16" s="211"/>
      <c r="D16" s="211"/>
      <c r="E16" s="211"/>
      <c r="F16" s="4"/>
      <c r="G16" s="16">
        <v>1</v>
      </c>
      <c r="H16" s="113">
        <v>1</v>
      </c>
      <c r="I16" s="113">
        <v>0</v>
      </c>
      <c r="J16" s="113">
        <v>0</v>
      </c>
      <c r="K16" s="17">
        <v>0</v>
      </c>
      <c r="L16" s="113">
        <v>0</v>
      </c>
      <c r="M16" s="113">
        <v>0</v>
      </c>
    </row>
    <row r="17" spans="1:13" s="190" customFormat="1" ht="32.25" customHeight="1">
      <c r="A17" s="4"/>
      <c r="B17" s="211" t="s">
        <v>78</v>
      </c>
      <c r="C17" s="211"/>
      <c r="D17" s="211"/>
      <c r="E17" s="211"/>
      <c r="F17" s="4"/>
      <c r="G17" s="16">
        <v>3</v>
      </c>
      <c r="H17" s="113">
        <v>3</v>
      </c>
      <c r="I17" s="113">
        <v>0</v>
      </c>
      <c r="J17" s="113">
        <v>0</v>
      </c>
      <c r="K17" s="17">
        <v>0</v>
      </c>
      <c r="L17" s="113">
        <v>0</v>
      </c>
      <c r="M17" s="113">
        <v>0</v>
      </c>
    </row>
    <row r="18" spans="1:13" s="190" customFormat="1" ht="32.25" customHeight="1">
      <c r="A18" s="77"/>
      <c r="B18" s="78" t="s">
        <v>30</v>
      </c>
      <c r="C18" s="78"/>
      <c r="D18" s="81"/>
      <c r="E18" s="76" t="s">
        <v>49</v>
      </c>
      <c r="F18" s="4"/>
      <c r="G18" s="16">
        <v>6</v>
      </c>
      <c r="H18" s="113">
        <v>5</v>
      </c>
      <c r="I18" s="17">
        <v>0</v>
      </c>
      <c r="J18" s="113">
        <v>1</v>
      </c>
      <c r="K18" s="17">
        <v>0</v>
      </c>
      <c r="L18" s="113">
        <v>0</v>
      </c>
      <c r="M18" s="113">
        <v>0</v>
      </c>
    </row>
    <row r="19" spans="1:13" s="190" customFormat="1" ht="32.25" customHeight="1">
      <c r="A19" s="4"/>
      <c r="B19" s="14" t="s">
        <v>31</v>
      </c>
      <c r="C19" s="14"/>
      <c r="D19" s="81"/>
      <c r="E19" s="15" t="s">
        <v>50</v>
      </c>
      <c r="F19" s="4"/>
      <c r="G19" s="16">
        <v>6</v>
      </c>
      <c r="H19" s="113">
        <v>3</v>
      </c>
      <c r="I19" s="113">
        <v>1</v>
      </c>
      <c r="J19" s="113">
        <v>1</v>
      </c>
      <c r="K19" s="17">
        <v>0</v>
      </c>
      <c r="L19" s="113">
        <v>1</v>
      </c>
      <c r="M19" s="113">
        <v>0</v>
      </c>
    </row>
    <row r="20" spans="1:13" s="190" customFormat="1" ht="32.25" customHeight="1">
      <c r="A20" s="4"/>
      <c r="B20" s="211" t="s">
        <v>51</v>
      </c>
      <c r="C20" s="211"/>
      <c r="D20" s="211"/>
      <c r="E20" s="211"/>
      <c r="F20" s="4"/>
      <c r="G20" s="16">
        <v>0</v>
      </c>
      <c r="H20" s="113">
        <v>0</v>
      </c>
      <c r="I20" s="113">
        <v>0</v>
      </c>
      <c r="J20" s="113">
        <v>0</v>
      </c>
      <c r="K20" s="17">
        <v>0</v>
      </c>
      <c r="L20" s="113">
        <v>0</v>
      </c>
      <c r="M20" s="113">
        <v>0</v>
      </c>
    </row>
    <row r="21" spans="1:13" s="190" customFormat="1" ht="32.25" customHeight="1">
      <c r="A21" s="4"/>
      <c r="B21" s="211" t="s">
        <v>52</v>
      </c>
      <c r="C21" s="211"/>
      <c r="D21" s="211"/>
      <c r="E21" s="211"/>
      <c r="F21" s="4"/>
      <c r="G21" s="16">
        <v>0</v>
      </c>
      <c r="H21" s="113">
        <v>0</v>
      </c>
      <c r="I21" s="113">
        <v>0</v>
      </c>
      <c r="J21" s="113">
        <v>0</v>
      </c>
      <c r="K21" s="17">
        <v>0</v>
      </c>
      <c r="L21" s="113">
        <v>0</v>
      </c>
      <c r="M21" s="113">
        <v>0</v>
      </c>
    </row>
    <row r="22" spans="1:13" s="190" customFormat="1" ht="32.25" customHeight="1">
      <c r="A22" s="4"/>
      <c r="B22" s="211" t="s">
        <v>53</v>
      </c>
      <c r="C22" s="211"/>
      <c r="D22" s="211"/>
      <c r="E22" s="211"/>
      <c r="F22" s="4"/>
      <c r="G22" s="16">
        <v>6</v>
      </c>
      <c r="H22" s="113">
        <v>5</v>
      </c>
      <c r="I22" s="113">
        <v>1</v>
      </c>
      <c r="J22" s="113">
        <v>0</v>
      </c>
      <c r="K22" s="17">
        <v>0</v>
      </c>
      <c r="L22" s="113">
        <v>0</v>
      </c>
      <c r="M22" s="113">
        <v>0</v>
      </c>
    </row>
    <row r="23" spans="1:13" s="190" customFormat="1" ht="32.25" customHeight="1">
      <c r="A23" s="4"/>
      <c r="B23" s="211" t="s">
        <v>79</v>
      </c>
      <c r="C23" s="211"/>
      <c r="D23" s="211"/>
      <c r="E23" s="211"/>
      <c r="F23" s="4"/>
      <c r="G23" s="16">
        <v>9</v>
      </c>
      <c r="H23" s="113">
        <v>6</v>
      </c>
      <c r="I23" s="113">
        <v>2</v>
      </c>
      <c r="J23" s="113">
        <v>1</v>
      </c>
      <c r="K23" s="17">
        <v>0</v>
      </c>
      <c r="L23" s="113">
        <v>0</v>
      </c>
      <c r="M23" s="113">
        <v>0</v>
      </c>
    </row>
    <row r="24" spans="1:13" s="190" customFormat="1" ht="32.25" customHeight="1">
      <c r="A24" s="4"/>
      <c r="B24" s="211" t="s">
        <v>245</v>
      </c>
      <c r="C24" s="211"/>
      <c r="D24" s="211"/>
      <c r="E24" s="211"/>
      <c r="F24" s="4"/>
      <c r="G24" s="16">
        <v>74</v>
      </c>
      <c r="H24" s="113">
        <v>49</v>
      </c>
      <c r="I24" s="113">
        <v>16</v>
      </c>
      <c r="J24" s="113">
        <v>3</v>
      </c>
      <c r="K24" s="17">
        <v>0</v>
      </c>
      <c r="L24" s="113">
        <v>6</v>
      </c>
      <c r="M24" s="113">
        <v>0</v>
      </c>
    </row>
    <row r="25" spans="1:13" s="190" customFormat="1" ht="32.25" customHeight="1">
      <c r="A25" s="77"/>
      <c r="B25" s="218" t="s">
        <v>143</v>
      </c>
      <c r="C25" s="78"/>
      <c r="D25" s="81"/>
      <c r="E25" s="76" t="s">
        <v>80</v>
      </c>
      <c r="F25" s="4"/>
      <c r="G25" s="16">
        <v>205</v>
      </c>
      <c r="H25" s="113">
        <v>146</v>
      </c>
      <c r="I25" s="113">
        <v>31</v>
      </c>
      <c r="J25" s="113">
        <v>17</v>
      </c>
      <c r="K25" s="17">
        <v>0</v>
      </c>
      <c r="L25" s="113">
        <v>11</v>
      </c>
      <c r="M25" s="113">
        <v>0</v>
      </c>
    </row>
    <row r="26" spans="1:13" s="190" customFormat="1" ht="32.25" customHeight="1">
      <c r="A26" s="77"/>
      <c r="B26" s="219"/>
      <c r="C26" s="78"/>
      <c r="D26" s="81"/>
      <c r="E26" s="15" t="s">
        <v>82</v>
      </c>
      <c r="F26" s="4"/>
      <c r="G26" s="16">
        <v>8</v>
      </c>
      <c r="H26" s="113">
        <v>7</v>
      </c>
      <c r="I26" s="113">
        <v>1</v>
      </c>
      <c r="J26" s="113">
        <v>0</v>
      </c>
      <c r="K26" s="17">
        <v>0</v>
      </c>
      <c r="L26" s="113">
        <v>0</v>
      </c>
      <c r="M26" s="113">
        <v>0</v>
      </c>
    </row>
    <row r="27" spans="1:13" s="190" customFormat="1" ht="32.25" customHeight="1">
      <c r="A27" s="77"/>
      <c r="B27" s="219"/>
      <c r="C27" s="78"/>
      <c r="D27" s="81"/>
      <c r="E27" s="15" t="s">
        <v>83</v>
      </c>
      <c r="F27" s="4"/>
      <c r="G27" s="16">
        <v>17</v>
      </c>
      <c r="H27" s="113">
        <v>15</v>
      </c>
      <c r="I27" s="113">
        <v>2</v>
      </c>
      <c r="J27" s="113">
        <v>0</v>
      </c>
      <c r="K27" s="17">
        <v>0</v>
      </c>
      <c r="L27" s="113">
        <v>0</v>
      </c>
      <c r="M27" s="113">
        <v>0</v>
      </c>
    </row>
    <row r="28" spans="1:13" s="190" customFormat="1" ht="32.25" customHeight="1">
      <c r="A28" s="4"/>
      <c r="B28" s="220"/>
      <c r="C28" s="14"/>
      <c r="D28" s="81"/>
      <c r="E28" s="15" t="s">
        <v>84</v>
      </c>
      <c r="F28" s="4"/>
      <c r="G28" s="16">
        <v>92</v>
      </c>
      <c r="H28" s="113">
        <v>76</v>
      </c>
      <c r="I28" s="113">
        <v>12</v>
      </c>
      <c r="J28" s="113">
        <v>3</v>
      </c>
      <c r="K28" s="17">
        <v>0</v>
      </c>
      <c r="L28" s="113">
        <v>1</v>
      </c>
      <c r="M28" s="113">
        <v>0</v>
      </c>
    </row>
    <row r="29" spans="1:13" s="190" customFormat="1" ht="32.25" customHeight="1">
      <c r="A29" s="77"/>
      <c r="B29" s="80" t="s">
        <v>35</v>
      </c>
      <c r="C29" s="80"/>
      <c r="D29" s="81"/>
      <c r="E29" s="15" t="s">
        <v>85</v>
      </c>
      <c r="F29" s="4"/>
      <c r="G29" s="16">
        <v>106</v>
      </c>
      <c r="H29" s="113">
        <v>88</v>
      </c>
      <c r="I29" s="113">
        <v>16</v>
      </c>
      <c r="J29" s="113">
        <v>2</v>
      </c>
      <c r="K29" s="17">
        <v>0</v>
      </c>
      <c r="L29" s="113">
        <v>0</v>
      </c>
      <c r="M29" s="113">
        <v>0</v>
      </c>
    </row>
    <row r="30" spans="1:13" s="190" customFormat="1" ht="32.25" customHeight="1">
      <c r="A30" s="4"/>
      <c r="B30" s="14" t="s">
        <v>36</v>
      </c>
      <c r="C30" s="14"/>
      <c r="D30" s="81"/>
      <c r="E30" s="15" t="s">
        <v>86</v>
      </c>
      <c r="F30" s="4"/>
      <c r="G30" s="16">
        <v>5</v>
      </c>
      <c r="H30" s="113">
        <v>4</v>
      </c>
      <c r="I30" s="113">
        <v>1</v>
      </c>
      <c r="J30" s="113">
        <v>0</v>
      </c>
      <c r="K30" s="17">
        <v>0</v>
      </c>
      <c r="L30" s="113">
        <v>0</v>
      </c>
      <c r="M30" s="113">
        <v>0</v>
      </c>
    </row>
    <row r="31" spans="1:13" s="190" customFormat="1" ht="32.25" customHeight="1">
      <c r="A31" s="4"/>
      <c r="B31" s="211" t="s">
        <v>87</v>
      </c>
      <c r="C31" s="211"/>
      <c r="D31" s="211"/>
      <c r="E31" s="211"/>
      <c r="F31" s="4"/>
      <c r="G31" s="16">
        <v>47</v>
      </c>
      <c r="H31" s="113">
        <v>42</v>
      </c>
      <c r="I31" s="113">
        <v>4</v>
      </c>
      <c r="J31" s="113">
        <v>1</v>
      </c>
      <c r="K31" s="17">
        <v>0</v>
      </c>
      <c r="L31" s="113">
        <v>0</v>
      </c>
      <c r="M31" s="113">
        <v>0</v>
      </c>
    </row>
    <row r="32" spans="1:13" s="190" customFormat="1" ht="32.25" customHeight="1">
      <c r="A32" s="77"/>
      <c r="B32" s="78" t="s">
        <v>37</v>
      </c>
      <c r="C32" s="78"/>
      <c r="D32" s="81"/>
      <c r="E32" s="15" t="s">
        <v>81</v>
      </c>
      <c r="F32" s="4"/>
      <c r="G32" s="16">
        <v>72</v>
      </c>
      <c r="H32" s="113">
        <v>49</v>
      </c>
      <c r="I32" s="113">
        <v>10</v>
      </c>
      <c r="J32" s="113">
        <v>7</v>
      </c>
      <c r="K32" s="17">
        <v>0</v>
      </c>
      <c r="L32" s="113">
        <v>6</v>
      </c>
      <c r="M32" s="113">
        <v>0</v>
      </c>
    </row>
    <row r="33" spans="1:13" s="190" customFormat="1" ht="32.25" customHeight="1">
      <c r="A33" s="4"/>
      <c r="B33" s="14" t="s">
        <v>38</v>
      </c>
      <c r="C33" s="14"/>
      <c r="D33" s="81"/>
      <c r="E33" s="15" t="s">
        <v>88</v>
      </c>
      <c r="F33" s="4"/>
      <c r="G33" s="16">
        <v>11</v>
      </c>
      <c r="H33" s="113">
        <v>7</v>
      </c>
      <c r="I33" s="113">
        <v>3</v>
      </c>
      <c r="J33" s="113">
        <v>1</v>
      </c>
      <c r="K33" s="17">
        <v>0</v>
      </c>
      <c r="L33" s="113">
        <v>0</v>
      </c>
      <c r="M33" s="113">
        <v>0</v>
      </c>
    </row>
    <row r="34" spans="1:13" s="190" customFormat="1" ht="32.25" customHeight="1">
      <c r="A34" s="4"/>
      <c r="B34" s="211" t="s">
        <v>89</v>
      </c>
      <c r="C34" s="211"/>
      <c r="D34" s="211"/>
      <c r="E34" s="211"/>
      <c r="F34" s="4"/>
      <c r="G34" s="16">
        <v>397</v>
      </c>
      <c r="H34" s="113">
        <v>273</v>
      </c>
      <c r="I34" s="113">
        <v>41</v>
      </c>
      <c r="J34" s="113">
        <v>29</v>
      </c>
      <c r="K34" s="17">
        <v>0</v>
      </c>
      <c r="L34" s="113">
        <v>54</v>
      </c>
      <c r="M34" s="113">
        <v>0</v>
      </c>
    </row>
    <row r="35" spans="1:13" s="190" customFormat="1" ht="32.25" customHeight="1">
      <c r="A35" s="4"/>
      <c r="B35" s="211" t="s">
        <v>122</v>
      </c>
      <c r="C35" s="211"/>
      <c r="D35" s="211"/>
      <c r="E35" s="211"/>
      <c r="F35" s="4"/>
      <c r="G35" s="16">
        <v>0</v>
      </c>
      <c r="H35" s="113">
        <v>0</v>
      </c>
      <c r="I35" s="113">
        <v>0</v>
      </c>
      <c r="J35" s="113">
        <v>0</v>
      </c>
      <c r="K35" s="17">
        <v>0</v>
      </c>
      <c r="L35" s="113">
        <v>0</v>
      </c>
      <c r="M35" s="113">
        <v>0</v>
      </c>
    </row>
    <row r="36" spans="1:13" s="190" customFormat="1" ht="32.25" customHeight="1">
      <c r="A36" s="4"/>
      <c r="B36" s="211" t="s">
        <v>228</v>
      </c>
      <c r="C36" s="211"/>
      <c r="D36" s="211"/>
      <c r="E36" s="211"/>
      <c r="F36" s="4"/>
      <c r="G36" s="16">
        <v>0</v>
      </c>
      <c r="H36" s="113">
        <v>0</v>
      </c>
      <c r="I36" s="113">
        <v>0</v>
      </c>
      <c r="J36" s="113">
        <v>0</v>
      </c>
      <c r="K36" s="17">
        <v>0</v>
      </c>
      <c r="L36" s="113">
        <v>0</v>
      </c>
      <c r="M36" s="113">
        <v>0</v>
      </c>
    </row>
    <row r="37" spans="1:13" s="190" customFormat="1" ht="32.25" customHeight="1">
      <c r="A37" s="4"/>
      <c r="B37" s="211" t="s">
        <v>90</v>
      </c>
      <c r="C37" s="211"/>
      <c r="D37" s="211"/>
      <c r="E37" s="211"/>
      <c r="F37" s="4"/>
      <c r="G37" s="16">
        <v>0</v>
      </c>
      <c r="H37" s="113">
        <v>0</v>
      </c>
      <c r="I37" s="113">
        <v>0</v>
      </c>
      <c r="J37" s="113">
        <v>0</v>
      </c>
      <c r="K37" s="17">
        <v>0</v>
      </c>
      <c r="L37" s="113">
        <v>0</v>
      </c>
      <c r="M37" s="113">
        <v>0</v>
      </c>
    </row>
    <row r="38" spans="1:13" s="190" customFormat="1" ht="32.25" customHeight="1">
      <c r="A38" s="4"/>
      <c r="B38" s="211" t="s">
        <v>91</v>
      </c>
      <c r="C38" s="211"/>
      <c r="D38" s="211"/>
      <c r="E38" s="211"/>
      <c r="F38" s="4"/>
      <c r="G38" s="16">
        <v>0</v>
      </c>
      <c r="H38" s="113">
        <v>0</v>
      </c>
      <c r="I38" s="113">
        <v>0</v>
      </c>
      <c r="J38" s="113">
        <v>0</v>
      </c>
      <c r="K38" s="17">
        <v>0</v>
      </c>
      <c r="L38" s="113">
        <v>0</v>
      </c>
      <c r="M38" s="113">
        <v>0</v>
      </c>
    </row>
    <row r="39" spans="1:13" s="190" customFormat="1" ht="32.25" customHeight="1">
      <c r="A39" s="4"/>
      <c r="B39" s="211" t="s">
        <v>150</v>
      </c>
      <c r="C39" s="211"/>
      <c r="D39" s="211"/>
      <c r="E39" s="211"/>
      <c r="F39" s="4"/>
      <c r="G39" s="16">
        <v>4</v>
      </c>
      <c r="H39" s="113">
        <v>0</v>
      </c>
      <c r="I39" s="113">
        <v>4</v>
      </c>
      <c r="J39" s="113">
        <v>0</v>
      </c>
      <c r="K39" s="17">
        <v>0</v>
      </c>
      <c r="L39" s="113">
        <v>0</v>
      </c>
      <c r="M39" s="113">
        <v>0</v>
      </c>
    </row>
    <row r="40" spans="1:13" s="190" customFormat="1" ht="32.25" customHeight="1">
      <c r="A40" s="4"/>
      <c r="B40" s="211" t="s">
        <v>92</v>
      </c>
      <c r="C40" s="211"/>
      <c r="D40" s="211"/>
      <c r="E40" s="211"/>
      <c r="F40" s="4"/>
      <c r="G40" s="16">
        <v>2</v>
      </c>
      <c r="H40" s="113">
        <v>0</v>
      </c>
      <c r="I40" s="113">
        <v>0</v>
      </c>
      <c r="J40" s="113">
        <v>0</v>
      </c>
      <c r="K40" s="17">
        <v>0</v>
      </c>
      <c r="L40" s="113">
        <v>2</v>
      </c>
      <c r="M40" s="113">
        <v>0</v>
      </c>
    </row>
    <row r="41" spans="1:13" s="190" customFormat="1" ht="32.25" customHeight="1">
      <c r="A41" s="4"/>
      <c r="B41" s="211" t="s">
        <v>93</v>
      </c>
      <c r="C41" s="211"/>
      <c r="D41" s="211"/>
      <c r="E41" s="211"/>
      <c r="F41" s="4"/>
      <c r="G41" s="191">
        <v>0</v>
      </c>
      <c r="H41" s="192">
        <v>0</v>
      </c>
      <c r="I41" s="192">
        <v>0</v>
      </c>
      <c r="J41" s="192">
        <v>0</v>
      </c>
      <c r="K41" s="192">
        <v>0</v>
      </c>
      <c r="L41" s="192">
        <v>0</v>
      </c>
      <c r="M41" s="192">
        <v>0</v>
      </c>
    </row>
    <row r="42" spans="1:13" s="190" customFormat="1" ht="11.25" customHeight="1">
      <c r="A42" s="77"/>
      <c r="B42" s="82"/>
      <c r="C42" s="82"/>
      <c r="D42" s="82"/>
      <c r="E42" s="82"/>
      <c r="F42" s="77"/>
      <c r="G42" s="83"/>
      <c r="H42" s="17"/>
      <c r="I42" s="17"/>
      <c r="J42" s="17"/>
      <c r="K42" s="17"/>
      <c r="L42" s="17"/>
      <c r="M42" s="17"/>
    </row>
    <row r="43" spans="1:13" s="6" customFormat="1" ht="27" customHeight="1">
      <c r="A43" s="65"/>
      <c r="B43" s="66" t="s">
        <v>152</v>
      </c>
      <c r="C43" s="3"/>
      <c r="D43" s="3"/>
      <c r="E43" s="3"/>
      <c r="F43" s="3"/>
      <c r="G43" s="3"/>
      <c r="H43" s="3"/>
      <c r="I43" s="3"/>
      <c r="J43" s="66"/>
      <c r="K43" s="3"/>
      <c r="L43" s="3"/>
      <c r="M43" s="3"/>
    </row>
    <row r="44" spans="1:13" ht="24.75" customHeight="1" thickBot="1">
      <c r="A44" s="187"/>
      <c r="B44" s="7" t="s">
        <v>125</v>
      </c>
      <c r="C44" s="7"/>
      <c r="D44" s="9"/>
      <c r="E44" s="187"/>
      <c r="F44" s="187"/>
      <c r="G44" s="187"/>
      <c r="H44" s="187"/>
      <c r="I44" s="68"/>
      <c r="J44" s="68"/>
      <c r="K44" s="68"/>
      <c r="L44" s="8"/>
      <c r="M44" s="8" t="s">
        <v>65</v>
      </c>
    </row>
    <row r="45" spans="1:13" ht="45" customHeight="1" thickTop="1">
      <c r="A45" s="21"/>
      <c r="B45" s="21"/>
      <c r="C45" s="21"/>
      <c r="D45" s="21"/>
      <c r="E45" s="21"/>
      <c r="F45" s="69"/>
      <c r="G45" s="64" t="s">
        <v>66</v>
      </c>
      <c r="H45" s="61" t="s">
        <v>67</v>
      </c>
      <c r="I45" s="64" t="s">
        <v>68</v>
      </c>
      <c r="J45" s="64" t="s">
        <v>69</v>
      </c>
      <c r="K45" s="64" t="s">
        <v>70</v>
      </c>
      <c r="L45" s="70" t="s">
        <v>62</v>
      </c>
      <c r="M45" s="61" t="s">
        <v>63</v>
      </c>
    </row>
    <row r="46" spans="1:21" s="190" customFormat="1" ht="32.25" customHeight="1">
      <c r="A46" s="84"/>
      <c r="B46" s="211" t="s">
        <v>94</v>
      </c>
      <c r="C46" s="211"/>
      <c r="D46" s="211"/>
      <c r="E46" s="211"/>
      <c r="F46" s="84"/>
      <c r="G46" s="16">
        <v>0</v>
      </c>
      <c r="H46" s="17">
        <v>0</v>
      </c>
      <c r="I46" s="17">
        <v>0</v>
      </c>
      <c r="J46" s="113">
        <v>0</v>
      </c>
      <c r="K46" s="17">
        <v>0</v>
      </c>
      <c r="L46" s="17">
        <v>0</v>
      </c>
      <c r="M46" s="17">
        <v>0</v>
      </c>
      <c r="N46" s="193"/>
      <c r="O46" s="193"/>
      <c r="P46" s="193"/>
      <c r="Q46" s="193"/>
      <c r="R46" s="193"/>
      <c r="S46" s="193"/>
      <c r="T46" s="193"/>
      <c r="U46" s="193"/>
    </row>
    <row r="47" spans="1:16" s="190" customFormat="1" ht="32.25" customHeight="1">
      <c r="A47" s="4"/>
      <c r="B47" s="223" t="s">
        <v>95</v>
      </c>
      <c r="C47" s="223"/>
      <c r="D47" s="223"/>
      <c r="E47" s="223"/>
      <c r="F47" s="4"/>
      <c r="G47" s="16">
        <v>5</v>
      </c>
      <c r="H47" s="17">
        <v>4</v>
      </c>
      <c r="I47" s="113">
        <v>1</v>
      </c>
      <c r="J47" s="113">
        <v>0</v>
      </c>
      <c r="K47" s="17">
        <v>0</v>
      </c>
      <c r="L47" s="17">
        <v>0</v>
      </c>
      <c r="M47" s="17">
        <v>0</v>
      </c>
      <c r="N47" s="193"/>
      <c r="O47" s="193"/>
      <c r="P47" s="193"/>
    </row>
    <row r="48" spans="1:13" s="190" customFormat="1" ht="32.25" customHeight="1">
      <c r="A48" s="77"/>
      <c r="B48" s="215" t="s">
        <v>229</v>
      </c>
      <c r="C48" s="78"/>
      <c r="D48" s="81"/>
      <c r="E48" s="15" t="s">
        <v>96</v>
      </c>
      <c r="F48" s="4"/>
      <c r="G48" s="16">
        <v>0</v>
      </c>
      <c r="H48" s="113">
        <v>0</v>
      </c>
      <c r="I48" s="113">
        <v>0</v>
      </c>
      <c r="J48" s="113">
        <v>0</v>
      </c>
      <c r="K48" s="17">
        <v>0</v>
      </c>
      <c r="L48" s="17">
        <v>0</v>
      </c>
      <c r="M48" s="17">
        <v>0</v>
      </c>
    </row>
    <row r="49" spans="1:13" s="190" customFormat="1" ht="32.25" customHeight="1">
      <c r="A49" s="77"/>
      <c r="B49" s="216"/>
      <c r="C49" s="78"/>
      <c r="D49" s="81"/>
      <c r="E49" s="15" t="s">
        <v>146</v>
      </c>
      <c r="F49" s="4"/>
      <c r="G49" s="16">
        <v>0</v>
      </c>
      <c r="H49" s="113">
        <v>0</v>
      </c>
      <c r="I49" s="113">
        <v>0</v>
      </c>
      <c r="J49" s="113">
        <v>0</v>
      </c>
      <c r="K49" s="17">
        <v>0</v>
      </c>
      <c r="L49" s="17">
        <v>0</v>
      </c>
      <c r="M49" s="17">
        <v>0</v>
      </c>
    </row>
    <row r="50" spans="1:13" s="190" customFormat="1" ht="32.25" customHeight="1">
      <c r="A50" s="77"/>
      <c r="B50" s="216"/>
      <c r="C50" s="78"/>
      <c r="D50" s="81"/>
      <c r="E50" s="15" t="s">
        <v>145</v>
      </c>
      <c r="F50" s="4"/>
      <c r="G50" s="16">
        <v>0</v>
      </c>
      <c r="H50" s="113">
        <v>0</v>
      </c>
      <c r="I50" s="113">
        <v>0</v>
      </c>
      <c r="J50" s="113">
        <v>0</v>
      </c>
      <c r="K50" s="17">
        <v>0</v>
      </c>
      <c r="L50" s="17">
        <v>0</v>
      </c>
      <c r="M50" s="17">
        <v>0</v>
      </c>
    </row>
    <row r="51" spans="1:13" s="190" customFormat="1" ht="32.25" customHeight="1">
      <c r="A51" s="4"/>
      <c r="B51" s="217"/>
      <c r="C51" s="14"/>
      <c r="D51" s="81"/>
      <c r="E51" s="15" t="s">
        <v>97</v>
      </c>
      <c r="F51" s="4"/>
      <c r="G51" s="16">
        <v>5</v>
      </c>
      <c r="H51" s="113">
        <v>3</v>
      </c>
      <c r="I51" s="113">
        <v>2</v>
      </c>
      <c r="J51" s="113">
        <v>0</v>
      </c>
      <c r="K51" s="17">
        <v>0</v>
      </c>
      <c r="L51" s="17">
        <v>0</v>
      </c>
      <c r="M51" s="17">
        <v>0</v>
      </c>
    </row>
    <row r="52" spans="1:13" s="190" customFormat="1" ht="32.25" customHeight="1">
      <c r="A52" s="4"/>
      <c r="B52" s="211" t="s">
        <v>98</v>
      </c>
      <c r="C52" s="211"/>
      <c r="D52" s="211"/>
      <c r="E52" s="211"/>
      <c r="F52" s="4"/>
      <c r="G52" s="16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</row>
    <row r="53" spans="1:13" s="190" customFormat="1" ht="32.25" customHeight="1">
      <c r="A53" s="77"/>
      <c r="B53" s="78"/>
      <c r="C53" s="78"/>
      <c r="D53" s="81"/>
      <c r="E53" s="15" t="s">
        <v>99</v>
      </c>
      <c r="F53" s="4"/>
      <c r="G53" s="16">
        <v>89</v>
      </c>
      <c r="H53" s="113">
        <v>50</v>
      </c>
      <c r="I53" s="113">
        <v>10</v>
      </c>
      <c r="J53" s="113">
        <v>19</v>
      </c>
      <c r="K53" s="113">
        <v>0</v>
      </c>
      <c r="L53" s="113">
        <v>10</v>
      </c>
      <c r="M53" s="17">
        <v>0</v>
      </c>
    </row>
    <row r="54" spans="1:13" s="190" customFormat="1" ht="32.25" customHeight="1">
      <c r="A54" s="77"/>
      <c r="B54" s="78"/>
      <c r="C54" s="78"/>
      <c r="D54" s="81"/>
      <c r="E54" s="15" t="s">
        <v>100</v>
      </c>
      <c r="F54" s="4"/>
      <c r="G54" s="16">
        <v>414</v>
      </c>
      <c r="H54" s="113">
        <v>318</v>
      </c>
      <c r="I54" s="113">
        <v>70</v>
      </c>
      <c r="J54" s="113">
        <v>23</v>
      </c>
      <c r="K54" s="17">
        <v>0</v>
      </c>
      <c r="L54" s="113">
        <v>3</v>
      </c>
      <c r="M54" s="17">
        <v>0</v>
      </c>
    </row>
    <row r="55" spans="1:13" s="190" customFormat="1" ht="32.25" customHeight="1">
      <c r="A55" s="77"/>
      <c r="B55" s="78"/>
      <c r="C55" s="78"/>
      <c r="D55" s="81"/>
      <c r="E55" s="15" t="s">
        <v>223</v>
      </c>
      <c r="F55" s="4"/>
      <c r="G55" s="16">
        <v>693</v>
      </c>
      <c r="H55" s="113">
        <v>521</v>
      </c>
      <c r="I55" s="113">
        <v>151</v>
      </c>
      <c r="J55" s="113">
        <v>17</v>
      </c>
      <c r="K55" s="17">
        <v>0</v>
      </c>
      <c r="L55" s="113">
        <v>4</v>
      </c>
      <c r="M55" s="17">
        <v>0</v>
      </c>
    </row>
    <row r="56" spans="1:13" s="190" customFormat="1" ht="32.25" customHeight="1">
      <c r="A56" s="77"/>
      <c r="B56" s="78" t="s">
        <v>40</v>
      </c>
      <c r="C56" s="78"/>
      <c r="D56" s="81"/>
      <c r="E56" s="15" t="s">
        <v>224</v>
      </c>
      <c r="F56" s="4"/>
      <c r="G56" s="16">
        <v>918</v>
      </c>
      <c r="H56" s="113">
        <v>703</v>
      </c>
      <c r="I56" s="113">
        <v>187</v>
      </c>
      <c r="J56" s="113">
        <v>19</v>
      </c>
      <c r="K56" s="17">
        <v>0</v>
      </c>
      <c r="L56" s="113">
        <v>9</v>
      </c>
      <c r="M56" s="17">
        <v>0</v>
      </c>
    </row>
    <row r="57" spans="1:13" s="190" customFormat="1" ht="32.25" customHeight="1">
      <c r="A57" s="77"/>
      <c r="C57" s="78"/>
      <c r="D57" s="81"/>
      <c r="E57" s="15" t="s">
        <v>101</v>
      </c>
      <c r="F57" s="4"/>
      <c r="G57" s="16">
        <v>1949</v>
      </c>
      <c r="H57" s="113">
        <v>1553</v>
      </c>
      <c r="I57" s="113">
        <v>369</v>
      </c>
      <c r="J57" s="113">
        <v>21</v>
      </c>
      <c r="K57" s="17">
        <v>0</v>
      </c>
      <c r="L57" s="113">
        <v>6</v>
      </c>
      <c r="M57" s="17">
        <v>0</v>
      </c>
    </row>
    <row r="58" spans="1:13" s="190" customFormat="1" ht="32.25" customHeight="1">
      <c r="A58" s="77"/>
      <c r="B58" s="78"/>
      <c r="C58" s="78"/>
      <c r="D58" s="81"/>
      <c r="E58" s="15" t="s">
        <v>225</v>
      </c>
      <c r="F58" s="4"/>
      <c r="G58" s="16">
        <v>1684</v>
      </c>
      <c r="H58" s="113">
        <v>1260</v>
      </c>
      <c r="I58" s="113">
        <v>264</v>
      </c>
      <c r="J58" s="113">
        <v>76</v>
      </c>
      <c r="K58" s="113">
        <v>3</v>
      </c>
      <c r="L58" s="113">
        <v>81</v>
      </c>
      <c r="M58" s="17">
        <v>0</v>
      </c>
    </row>
    <row r="59" spans="1:13" s="190" customFormat="1" ht="32.25" customHeight="1">
      <c r="A59" s="77"/>
      <c r="B59" s="78" t="s">
        <v>34</v>
      </c>
      <c r="C59" s="78"/>
      <c r="D59" s="81"/>
      <c r="E59" s="15" t="s">
        <v>243</v>
      </c>
      <c r="F59" s="4"/>
      <c r="G59" s="16">
        <v>389</v>
      </c>
      <c r="H59" s="113">
        <v>286</v>
      </c>
      <c r="I59" s="113">
        <v>92</v>
      </c>
      <c r="J59" s="113">
        <v>7</v>
      </c>
      <c r="K59" s="17">
        <v>1</v>
      </c>
      <c r="L59" s="113">
        <v>3</v>
      </c>
      <c r="M59" s="17">
        <v>0</v>
      </c>
    </row>
    <row r="60" spans="1:13" s="190" customFormat="1" ht="32.25" customHeight="1">
      <c r="A60" s="77"/>
      <c r="B60" s="78"/>
      <c r="C60" s="78"/>
      <c r="D60" s="81"/>
      <c r="E60" s="15" t="s">
        <v>102</v>
      </c>
      <c r="F60" s="4"/>
      <c r="G60" s="16">
        <v>108</v>
      </c>
      <c r="H60" s="113">
        <v>58</v>
      </c>
      <c r="I60" s="113">
        <v>25</v>
      </c>
      <c r="J60" s="113">
        <v>19</v>
      </c>
      <c r="K60" s="17">
        <v>0</v>
      </c>
      <c r="L60" s="113">
        <v>6</v>
      </c>
      <c r="M60" s="17">
        <v>0</v>
      </c>
    </row>
    <row r="61" spans="1:13" s="190" customFormat="1" ht="32.25" customHeight="1">
      <c r="A61" s="77"/>
      <c r="B61" s="78"/>
      <c r="C61" s="78"/>
      <c r="D61" s="81"/>
      <c r="E61" s="15" t="s">
        <v>103</v>
      </c>
      <c r="F61" s="4"/>
      <c r="G61" s="16">
        <v>2</v>
      </c>
      <c r="H61" s="113">
        <v>1</v>
      </c>
      <c r="I61" s="113">
        <v>0</v>
      </c>
      <c r="J61" s="113">
        <v>0</v>
      </c>
      <c r="K61" s="17">
        <v>0</v>
      </c>
      <c r="L61" s="113">
        <v>1</v>
      </c>
      <c r="M61" s="17">
        <v>0</v>
      </c>
    </row>
    <row r="62" spans="1:13" s="190" customFormat="1" ht="32.25" customHeight="1">
      <c r="A62" s="4"/>
      <c r="B62" s="14"/>
      <c r="C62" s="14"/>
      <c r="D62" s="81"/>
      <c r="E62" s="15" t="s">
        <v>104</v>
      </c>
      <c r="F62" s="4"/>
      <c r="G62" s="16">
        <v>328</v>
      </c>
      <c r="H62" s="113">
        <v>232</v>
      </c>
      <c r="I62" s="113">
        <v>75</v>
      </c>
      <c r="J62" s="113">
        <v>17</v>
      </c>
      <c r="K62" s="113">
        <v>0</v>
      </c>
      <c r="L62" s="113">
        <v>4</v>
      </c>
      <c r="M62" s="17">
        <v>0</v>
      </c>
    </row>
    <row r="63" spans="1:13" s="190" customFormat="1" ht="32.25" customHeight="1">
      <c r="A63" s="4"/>
      <c r="B63" s="211" t="s">
        <v>105</v>
      </c>
      <c r="C63" s="211"/>
      <c r="D63" s="211"/>
      <c r="E63" s="211"/>
      <c r="F63" s="4"/>
      <c r="G63" s="16">
        <v>2</v>
      </c>
      <c r="H63" s="113">
        <v>2</v>
      </c>
      <c r="I63" s="113">
        <v>0</v>
      </c>
      <c r="J63" s="113">
        <v>0</v>
      </c>
      <c r="K63" s="17">
        <v>0</v>
      </c>
      <c r="L63" s="113">
        <v>0</v>
      </c>
      <c r="M63" s="17">
        <v>0</v>
      </c>
    </row>
    <row r="64" spans="1:13" s="190" customFormat="1" ht="32.25" customHeight="1">
      <c r="A64" s="4"/>
      <c r="B64" s="211" t="s">
        <v>106</v>
      </c>
      <c r="C64" s="211"/>
      <c r="D64" s="211"/>
      <c r="E64" s="211"/>
      <c r="F64" s="4"/>
      <c r="G64" s="16">
        <v>3</v>
      </c>
      <c r="H64" s="113">
        <v>1</v>
      </c>
      <c r="I64" s="113">
        <v>2</v>
      </c>
      <c r="J64" s="113">
        <v>0</v>
      </c>
      <c r="K64" s="17">
        <v>0</v>
      </c>
      <c r="L64" s="113">
        <v>0</v>
      </c>
      <c r="M64" s="17">
        <v>0</v>
      </c>
    </row>
    <row r="65" spans="1:13" s="190" customFormat="1" ht="32.25" customHeight="1">
      <c r="A65" s="4"/>
      <c r="B65" s="211" t="s">
        <v>107</v>
      </c>
      <c r="C65" s="211"/>
      <c r="D65" s="211"/>
      <c r="E65" s="211"/>
      <c r="F65" s="4"/>
      <c r="G65" s="16">
        <v>3</v>
      </c>
      <c r="H65" s="113">
        <v>0</v>
      </c>
      <c r="I65" s="113">
        <v>3</v>
      </c>
      <c r="J65" s="113">
        <v>0</v>
      </c>
      <c r="K65" s="17">
        <v>0</v>
      </c>
      <c r="L65" s="113">
        <v>0</v>
      </c>
      <c r="M65" s="17">
        <v>0</v>
      </c>
    </row>
    <row r="66" spans="1:13" s="190" customFormat="1" ht="32.25" customHeight="1">
      <c r="A66" s="4"/>
      <c r="B66" s="211" t="s">
        <v>104</v>
      </c>
      <c r="C66" s="211"/>
      <c r="D66" s="211"/>
      <c r="E66" s="211"/>
      <c r="F66" s="4"/>
      <c r="G66" s="16">
        <v>5</v>
      </c>
      <c r="H66" s="113">
        <v>3</v>
      </c>
      <c r="I66" s="113">
        <v>2</v>
      </c>
      <c r="J66" s="113">
        <v>0</v>
      </c>
      <c r="K66" s="17">
        <v>0</v>
      </c>
      <c r="L66" s="17">
        <v>0</v>
      </c>
      <c r="M66" s="17">
        <v>0</v>
      </c>
    </row>
    <row r="67" spans="1:13" s="190" customFormat="1" ht="32.25" customHeight="1">
      <c r="A67" s="4"/>
      <c r="B67" s="211" t="s">
        <v>108</v>
      </c>
      <c r="C67" s="211"/>
      <c r="D67" s="211"/>
      <c r="E67" s="211"/>
      <c r="F67" s="4"/>
      <c r="G67" s="16">
        <v>6</v>
      </c>
      <c r="H67" s="113">
        <v>4</v>
      </c>
      <c r="I67" s="113">
        <v>0</v>
      </c>
      <c r="J67" s="113">
        <v>2</v>
      </c>
      <c r="K67" s="17">
        <v>0</v>
      </c>
      <c r="L67" s="113">
        <v>0</v>
      </c>
      <c r="M67" s="17">
        <v>0</v>
      </c>
    </row>
    <row r="68" spans="1:13" s="190" customFormat="1" ht="32.25" customHeight="1">
      <c r="A68" s="85"/>
      <c r="B68" s="222" t="s">
        <v>109</v>
      </c>
      <c r="C68" s="222"/>
      <c r="D68" s="222"/>
      <c r="E68" s="222"/>
      <c r="F68" s="85"/>
      <c r="G68" s="194">
        <v>104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5">
        <v>104</v>
      </c>
    </row>
    <row r="69" spans="1:13" s="190" customFormat="1" ht="32.25" customHeight="1">
      <c r="A69" s="86"/>
      <c r="B69" s="221" t="s">
        <v>161</v>
      </c>
      <c r="C69" s="221"/>
      <c r="D69" s="221"/>
      <c r="E69" s="221"/>
      <c r="F69" s="87"/>
      <c r="G69" s="196">
        <v>47</v>
      </c>
      <c r="H69" s="197">
        <v>26</v>
      </c>
      <c r="I69" s="197">
        <v>11</v>
      </c>
      <c r="J69" s="197">
        <v>10</v>
      </c>
      <c r="K69" s="197">
        <v>0</v>
      </c>
      <c r="L69" s="197">
        <v>0</v>
      </c>
      <c r="M69" s="197">
        <v>0</v>
      </c>
    </row>
    <row r="70" spans="1:13" s="198" customFormat="1" ht="18" customHeight="1">
      <c r="A70" s="88"/>
      <c r="B70" s="89" t="s">
        <v>238</v>
      </c>
      <c r="C70" s="89"/>
      <c r="D70" s="5"/>
      <c r="E70" s="5"/>
      <c r="F70" s="5"/>
      <c r="G70" s="5"/>
      <c r="H70" s="5"/>
      <c r="I70" s="90"/>
      <c r="J70" s="89"/>
      <c r="K70" s="5"/>
      <c r="M70" s="23" t="s">
        <v>110</v>
      </c>
    </row>
    <row r="72" ht="17.25">
      <c r="G72" s="200"/>
    </row>
  </sheetData>
  <sheetProtection/>
  <mergeCells count="35">
    <mergeCell ref="B69:E69"/>
    <mergeCell ref="B65:E65"/>
    <mergeCell ref="B66:E66"/>
    <mergeCell ref="B67:E67"/>
    <mergeCell ref="B68:E68"/>
    <mergeCell ref="B47:E47"/>
    <mergeCell ref="B52:E52"/>
    <mergeCell ref="B64:E64"/>
    <mergeCell ref="B63:E63"/>
    <mergeCell ref="B41:E41"/>
    <mergeCell ref="B48:B51"/>
    <mergeCell ref="B34:E34"/>
    <mergeCell ref="B25:B28"/>
    <mergeCell ref="B35:E35"/>
    <mergeCell ref="B36:E36"/>
    <mergeCell ref="B37:E37"/>
    <mergeCell ref="B46:E46"/>
    <mergeCell ref="B38:E38"/>
    <mergeCell ref="B39:E39"/>
    <mergeCell ref="B40:E40"/>
    <mergeCell ref="B23:E23"/>
    <mergeCell ref="B24:E24"/>
    <mergeCell ref="B17:E17"/>
    <mergeCell ref="B20:E20"/>
    <mergeCell ref="B21:E21"/>
    <mergeCell ref="B22:E22"/>
    <mergeCell ref="B31:E31"/>
    <mergeCell ref="B15:E15"/>
    <mergeCell ref="B16:E16"/>
    <mergeCell ref="B4:E4"/>
    <mergeCell ref="B5:E5"/>
    <mergeCell ref="B6:E6"/>
    <mergeCell ref="B7:E7"/>
    <mergeCell ref="B11:E11"/>
    <mergeCell ref="B12:E1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8D9E4"/>
    <pageSetUpPr fitToPage="1"/>
  </sheetPr>
  <dimension ref="A1:AF86"/>
  <sheetViews>
    <sheetView showGridLines="0" zoomScale="80" zoomScaleNormal="80" zoomScalePageLayoutView="0" workbookViewId="0" topLeftCell="A1">
      <pane xSplit="3" ySplit="5" topLeftCell="D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F66" sqref="F66"/>
    </sheetView>
  </sheetViews>
  <sheetFormatPr defaultColWidth="13.3984375" defaultRowHeight="14.25"/>
  <cols>
    <col min="1" max="1" width="11.3984375" style="13" customWidth="1"/>
    <col min="2" max="2" width="33.3984375" style="10" customWidth="1"/>
    <col min="3" max="3" width="13" style="10" customWidth="1"/>
    <col min="4" max="5" width="11.09765625" style="10" customWidth="1"/>
    <col min="6" max="6" width="6.09765625" style="10" customWidth="1"/>
    <col min="7" max="9" width="9" style="10" customWidth="1"/>
    <col min="10" max="10" width="5" style="10" customWidth="1"/>
    <col min="11" max="12" width="6.09765625" style="10" customWidth="1"/>
    <col min="13" max="14" width="9.69921875" style="10" customWidth="1"/>
    <col min="15" max="15" width="6.09765625" style="10" customWidth="1"/>
    <col min="16" max="18" width="7.5" style="10" customWidth="1"/>
    <col min="19" max="19" width="9.69921875" style="10" customWidth="1"/>
    <col min="20" max="25" width="6.09765625" style="10" customWidth="1"/>
    <col min="26" max="26" width="7.5" style="10" customWidth="1"/>
    <col min="27" max="27" width="6.09765625" style="10" customWidth="1"/>
    <col min="28" max="28" width="7.5" style="10" customWidth="1"/>
    <col min="29" max="31" width="6.09765625" style="10" customWidth="1"/>
    <col min="32" max="32" width="7.5" style="10" customWidth="1"/>
    <col min="33" max="16384" width="13.3984375" style="1" customWidth="1"/>
  </cols>
  <sheetData>
    <row r="1" spans="21:29" ht="17.25">
      <c r="U1" s="226" t="s">
        <v>241</v>
      </c>
      <c r="V1" s="227"/>
      <c r="W1" s="227"/>
      <c r="X1" s="227"/>
      <c r="Y1" s="227"/>
      <c r="Z1" s="227"/>
      <c r="AA1" s="227"/>
      <c r="AB1" s="227"/>
      <c r="AC1" s="227"/>
    </row>
    <row r="2" spans="2:29" ht="19.5" customHeight="1">
      <c r="B2" s="104"/>
      <c r="C2" s="105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228"/>
      <c r="V2" s="228"/>
      <c r="W2" s="228"/>
      <c r="X2" s="228"/>
      <c r="Y2" s="228"/>
      <c r="Z2" s="228"/>
      <c r="AA2" s="228"/>
      <c r="AB2" s="228"/>
      <c r="AC2" s="228"/>
    </row>
    <row r="3" spans="1:32" ht="24.75" customHeight="1" thickBot="1">
      <c r="A3" s="7" t="s">
        <v>11</v>
      </c>
      <c r="B3" s="67"/>
      <c r="C3" s="67"/>
      <c r="D3" s="67"/>
      <c r="E3" s="68"/>
      <c r="F3" s="68"/>
      <c r="G3" s="68"/>
      <c r="H3" s="68"/>
      <c r="I3" s="8" t="s">
        <v>42</v>
      </c>
      <c r="J3" s="18"/>
      <c r="K3" s="229" t="s">
        <v>12</v>
      </c>
      <c r="L3" s="230"/>
      <c r="M3" s="230"/>
      <c r="N3" s="230"/>
      <c r="O3" s="231"/>
      <c r="P3" s="225" t="s">
        <v>13</v>
      </c>
      <c r="Q3" s="225"/>
      <c r="R3" s="225"/>
      <c r="S3" s="225"/>
      <c r="T3" s="232" t="s">
        <v>163</v>
      </c>
      <c r="U3" s="225"/>
      <c r="V3" s="233"/>
      <c r="W3" s="225" t="s">
        <v>164</v>
      </c>
      <c r="X3" s="225"/>
      <c r="Y3" s="225"/>
      <c r="Z3" s="225"/>
      <c r="AA3" s="232" t="s">
        <v>14</v>
      </c>
      <c r="AB3" s="225"/>
      <c r="AC3" s="233"/>
      <c r="AD3" s="224" t="s">
        <v>218</v>
      </c>
      <c r="AE3" s="225"/>
      <c r="AF3" s="173" t="s">
        <v>15</v>
      </c>
    </row>
    <row r="4" spans="1:32" ht="40.5" customHeight="1" thickTop="1">
      <c r="A4" s="44"/>
      <c r="B4" s="91"/>
      <c r="C4" s="93" t="s">
        <v>16</v>
      </c>
      <c r="D4" s="106" t="s">
        <v>12</v>
      </c>
      <c r="E4" s="106" t="s">
        <v>13</v>
      </c>
      <c r="F4" s="106" t="s">
        <v>163</v>
      </c>
      <c r="G4" s="106" t="s">
        <v>164</v>
      </c>
      <c r="H4" s="107" t="s">
        <v>222</v>
      </c>
      <c r="I4" s="106" t="s">
        <v>17</v>
      </c>
      <c r="J4" s="106"/>
      <c r="K4" s="146" t="s">
        <v>154</v>
      </c>
      <c r="L4" s="108" t="s">
        <v>155</v>
      </c>
      <c r="M4" s="109" t="s">
        <v>18</v>
      </c>
      <c r="N4" s="108" t="s">
        <v>19</v>
      </c>
      <c r="O4" s="147" t="s">
        <v>20</v>
      </c>
      <c r="P4" s="139" t="s">
        <v>170</v>
      </c>
      <c r="Q4" s="108" t="s">
        <v>156</v>
      </c>
      <c r="R4" s="108" t="s">
        <v>18</v>
      </c>
      <c r="S4" s="160" t="s">
        <v>19</v>
      </c>
      <c r="T4" s="168" t="s">
        <v>22</v>
      </c>
      <c r="U4" s="109" t="s">
        <v>21</v>
      </c>
      <c r="V4" s="169" t="s">
        <v>23</v>
      </c>
      <c r="W4" s="167" t="s">
        <v>165</v>
      </c>
      <c r="X4" s="109" t="s">
        <v>166</v>
      </c>
      <c r="Y4" s="109" t="s">
        <v>167</v>
      </c>
      <c r="Z4" s="170" t="s">
        <v>168</v>
      </c>
      <c r="AA4" s="146" t="s">
        <v>24</v>
      </c>
      <c r="AB4" s="108" t="s">
        <v>25</v>
      </c>
      <c r="AC4" s="147" t="s">
        <v>26</v>
      </c>
      <c r="AD4" s="171" t="s">
        <v>219</v>
      </c>
      <c r="AE4" s="172" t="s">
        <v>220</v>
      </c>
      <c r="AF4" s="174"/>
    </row>
    <row r="5" spans="1:32" ht="33" customHeight="1">
      <c r="A5" s="110" t="s">
        <v>171</v>
      </c>
      <c r="B5" s="111"/>
      <c r="C5" s="97">
        <f>SUM(K5:AF5)</f>
        <v>8100</v>
      </c>
      <c r="D5" s="112">
        <f aca="true" t="shared" si="0" ref="D5:I5">SUM(D6:D68)</f>
        <v>5990</v>
      </c>
      <c r="E5" s="112">
        <f t="shared" si="0"/>
        <v>1454</v>
      </c>
      <c r="F5" s="112">
        <f t="shared" si="0"/>
        <v>4</v>
      </c>
      <c r="G5" s="112">
        <f t="shared" si="0"/>
        <v>290</v>
      </c>
      <c r="H5" s="112">
        <f t="shared" si="0"/>
        <v>220</v>
      </c>
      <c r="I5" s="112">
        <f t="shared" si="0"/>
        <v>104</v>
      </c>
      <c r="J5" s="112"/>
      <c r="K5" s="181">
        <f aca="true" t="shared" si="1" ref="K5:AE5">SUM(K6:K68,K70)</f>
        <v>13</v>
      </c>
      <c r="L5" s="182">
        <f t="shared" si="1"/>
        <v>12</v>
      </c>
      <c r="M5" s="182">
        <f t="shared" si="1"/>
        <v>3623</v>
      </c>
      <c r="N5" s="182">
        <f t="shared" si="1"/>
        <v>2341</v>
      </c>
      <c r="O5" s="183">
        <f t="shared" si="1"/>
        <v>1</v>
      </c>
      <c r="P5" s="184">
        <f t="shared" si="1"/>
        <v>197</v>
      </c>
      <c r="Q5" s="182">
        <f t="shared" si="1"/>
        <v>218</v>
      </c>
      <c r="R5" s="182">
        <f t="shared" si="1"/>
        <v>375</v>
      </c>
      <c r="S5" s="185">
        <f t="shared" si="1"/>
        <v>664</v>
      </c>
      <c r="T5" s="181">
        <f t="shared" si="1"/>
        <v>1</v>
      </c>
      <c r="U5" s="182">
        <f t="shared" si="1"/>
        <v>2</v>
      </c>
      <c r="V5" s="183">
        <f t="shared" si="1"/>
        <v>1</v>
      </c>
      <c r="W5" s="184">
        <f t="shared" si="1"/>
        <v>44</v>
      </c>
      <c r="X5" s="182">
        <f t="shared" si="1"/>
        <v>29</v>
      </c>
      <c r="Y5" s="182">
        <f t="shared" si="1"/>
        <v>32</v>
      </c>
      <c r="Z5" s="185">
        <f t="shared" si="1"/>
        <v>185</v>
      </c>
      <c r="AA5" s="181">
        <f t="shared" si="1"/>
        <v>0</v>
      </c>
      <c r="AB5" s="182">
        <f t="shared" si="1"/>
        <v>220</v>
      </c>
      <c r="AC5" s="183">
        <f t="shared" si="1"/>
        <v>0</v>
      </c>
      <c r="AD5" s="184">
        <f t="shared" si="1"/>
        <v>37</v>
      </c>
      <c r="AE5" s="185">
        <f t="shared" si="1"/>
        <v>1</v>
      </c>
      <c r="AF5" s="186">
        <f>SUM(AF6:AF68,AF70)</f>
        <v>104</v>
      </c>
    </row>
    <row r="6" spans="1:32" ht="33" customHeight="1">
      <c r="A6" s="14"/>
      <c r="B6" s="15" t="s">
        <v>71</v>
      </c>
      <c r="C6" s="16">
        <f aca="true" t="shared" si="2" ref="C6:C41">SUM(K6:AF6)</f>
        <v>232</v>
      </c>
      <c r="D6" s="113">
        <f>+K6+L6+M6+N6+O6</f>
        <v>179</v>
      </c>
      <c r="E6" s="113">
        <f aca="true" t="shared" si="3" ref="E6:E69">+P6+Q6+R6+S6</f>
        <v>41</v>
      </c>
      <c r="F6" s="113">
        <f>+T6+U6+V6</f>
        <v>0</v>
      </c>
      <c r="G6" s="113">
        <f>W6+X6+Y6+Z6</f>
        <v>3</v>
      </c>
      <c r="H6" s="113">
        <f aca="true" t="shared" si="4" ref="H6:H69">+AA6+AB6+AC6</f>
        <v>9</v>
      </c>
      <c r="I6" s="113">
        <f aca="true" t="shared" si="5" ref="I6:I69">+AF6</f>
        <v>0</v>
      </c>
      <c r="J6" s="113"/>
      <c r="K6" s="148">
        <v>1</v>
      </c>
      <c r="L6" s="133"/>
      <c r="M6" s="133">
        <v>107</v>
      </c>
      <c r="N6" s="133">
        <v>70</v>
      </c>
      <c r="O6" s="149">
        <v>1</v>
      </c>
      <c r="P6" s="140">
        <v>7</v>
      </c>
      <c r="Q6" s="133">
        <v>9</v>
      </c>
      <c r="R6" s="133">
        <v>11</v>
      </c>
      <c r="S6" s="161">
        <v>14</v>
      </c>
      <c r="T6" s="148"/>
      <c r="U6" s="133"/>
      <c r="V6" s="149"/>
      <c r="W6" s="140"/>
      <c r="X6" s="133">
        <v>1</v>
      </c>
      <c r="Y6" s="133">
        <v>1</v>
      </c>
      <c r="Z6" s="161">
        <v>1</v>
      </c>
      <c r="AA6" s="148"/>
      <c r="AB6" s="133">
        <v>9</v>
      </c>
      <c r="AC6" s="149"/>
      <c r="AD6" s="140"/>
      <c r="AE6" s="161"/>
      <c r="AF6" s="175"/>
    </row>
    <row r="7" spans="1:32" ht="33" customHeight="1">
      <c r="A7" s="14"/>
      <c r="B7" s="15" t="s">
        <v>72</v>
      </c>
      <c r="C7" s="16">
        <f t="shared" si="2"/>
        <v>1</v>
      </c>
      <c r="D7" s="113">
        <f aca="true" t="shared" si="6" ref="D7:D69">+K7+L7+M7+N7+O7</f>
        <v>1</v>
      </c>
      <c r="E7" s="113">
        <f t="shared" si="3"/>
        <v>0</v>
      </c>
      <c r="F7" s="113">
        <f aca="true" t="shared" si="7" ref="F7:F69">+T7+U7+V7</f>
        <v>0</v>
      </c>
      <c r="G7" s="113">
        <f aca="true" t="shared" si="8" ref="G7:G69">W7+X7+Y7+Z7</f>
        <v>0</v>
      </c>
      <c r="H7" s="113">
        <f t="shared" si="4"/>
        <v>0</v>
      </c>
      <c r="I7" s="113">
        <f t="shared" si="5"/>
        <v>0</v>
      </c>
      <c r="J7" s="113"/>
      <c r="K7" s="150"/>
      <c r="L7" s="134"/>
      <c r="M7" s="134"/>
      <c r="N7" s="134">
        <v>1</v>
      </c>
      <c r="O7" s="151"/>
      <c r="P7" s="141"/>
      <c r="Q7" s="134"/>
      <c r="R7" s="134"/>
      <c r="S7" s="162"/>
      <c r="T7" s="150"/>
      <c r="U7" s="134"/>
      <c r="V7" s="151"/>
      <c r="W7" s="141"/>
      <c r="X7" s="134"/>
      <c r="Y7" s="134"/>
      <c r="Z7" s="162"/>
      <c r="AA7" s="150"/>
      <c r="AB7" s="134"/>
      <c r="AC7" s="151"/>
      <c r="AD7" s="141"/>
      <c r="AE7" s="162"/>
      <c r="AF7" s="175"/>
    </row>
    <row r="8" spans="1:32" ht="33" customHeight="1">
      <c r="A8" s="114"/>
      <c r="B8" s="15" t="s">
        <v>73</v>
      </c>
      <c r="C8" s="16">
        <f t="shared" si="2"/>
        <v>29</v>
      </c>
      <c r="D8" s="113">
        <f t="shared" si="6"/>
        <v>17</v>
      </c>
      <c r="E8" s="113">
        <f t="shared" si="3"/>
        <v>10</v>
      </c>
      <c r="F8" s="113">
        <f t="shared" si="7"/>
        <v>0</v>
      </c>
      <c r="G8" s="113">
        <f t="shared" si="8"/>
        <v>0</v>
      </c>
      <c r="H8" s="113">
        <f t="shared" si="4"/>
        <v>2</v>
      </c>
      <c r="I8" s="113">
        <f t="shared" si="5"/>
        <v>0</v>
      </c>
      <c r="J8" s="113"/>
      <c r="K8" s="150"/>
      <c r="L8" s="134"/>
      <c r="M8" s="134">
        <v>7</v>
      </c>
      <c r="N8" s="134">
        <v>10</v>
      </c>
      <c r="O8" s="151"/>
      <c r="P8" s="141">
        <v>1</v>
      </c>
      <c r="Q8" s="134"/>
      <c r="R8" s="134"/>
      <c r="S8" s="162">
        <v>9</v>
      </c>
      <c r="T8" s="150"/>
      <c r="U8" s="134"/>
      <c r="V8" s="151"/>
      <c r="W8" s="141"/>
      <c r="X8" s="134"/>
      <c r="Y8" s="134"/>
      <c r="Z8" s="162"/>
      <c r="AA8" s="150"/>
      <c r="AB8" s="134">
        <v>2</v>
      </c>
      <c r="AC8" s="151"/>
      <c r="AD8" s="141"/>
      <c r="AE8" s="162"/>
      <c r="AF8" s="175"/>
    </row>
    <row r="9" spans="1:32" ht="33" customHeight="1">
      <c r="A9" s="115" t="s">
        <v>27</v>
      </c>
      <c r="B9" s="15" t="s">
        <v>75</v>
      </c>
      <c r="C9" s="16">
        <f t="shared" si="2"/>
        <v>2</v>
      </c>
      <c r="D9" s="113">
        <f t="shared" si="6"/>
        <v>1</v>
      </c>
      <c r="E9" s="113">
        <f t="shared" si="3"/>
        <v>1</v>
      </c>
      <c r="F9" s="113">
        <f t="shared" si="7"/>
        <v>0</v>
      </c>
      <c r="G9" s="113">
        <f t="shared" si="8"/>
        <v>0</v>
      </c>
      <c r="H9" s="113">
        <f t="shared" si="4"/>
        <v>0</v>
      </c>
      <c r="I9" s="113">
        <f t="shared" si="5"/>
        <v>0</v>
      </c>
      <c r="J9" s="113"/>
      <c r="K9" s="150"/>
      <c r="L9" s="134"/>
      <c r="M9" s="134">
        <v>1</v>
      </c>
      <c r="N9" s="134"/>
      <c r="O9" s="151"/>
      <c r="P9" s="141"/>
      <c r="Q9" s="134"/>
      <c r="R9" s="134"/>
      <c r="S9" s="162">
        <v>1</v>
      </c>
      <c r="T9" s="150"/>
      <c r="U9" s="134"/>
      <c r="V9" s="151"/>
      <c r="W9" s="141"/>
      <c r="X9" s="134"/>
      <c r="Y9" s="134"/>
      <c r="Z9" s="162"/>
      <c r="AA9" s="150"/>
      <c r="AB9" s="134"/>
      <c r="AC9" s="151"/>
      <c r="AD9" s="141"/>
      <c r="AE9" s="162"/>
      <c r="AF9" s="175"/>
    </row>
    <row r="10" spans="1:32" ht="33" customHeight="1">
      <c r="A10" s="116"/>
      <c r="B10" s="15" t="s">
        <v>157</v>
      </c>
      <c r="C10" s="16">
        <f t="shared" si="2"/>
        <v>9</v>
      </c>
      <c r="D10" s="113">
        <f t="shared" si="6"/>
        <v>8</v>
      </c>
      <c r="E10" s="113">
        <f t="shared" si="3"/>
        <v>1</v>
      </c>
      <c r="F10" s="113">
        <f t="shared" si="7"/>
        <v>0</v>
      </c>
      <c r="G10" s="113">
        <f t="shared" si="8"/>
        <v>0</v>
      </c>
      <c r="H10" s="113">
        <f t="shared" si="4"/>
        <v>0</v>
      </c>
      <c r="I10" s="113">
        <f t="shared" si="5"/>
        <v>0</v>
      </c>
      <c r="J10" s="113"/>
      <c r="K10" s="150"/>
      <c r="L10" s="134"/>
      <c r="M10" s="134">
        <v>5</v>
      </c>
      <c r="N10" s="134">
        <v>3</v>
      </c>
      <c r="O10" s="151"/>
      <c r="P10" s="141"/>
      <c r="Q10" s="134">
        <v>1</v>
      </c>
      <c r="R10" s="134"/>
      <c r="S10" s="162"/>
      <c r="T10" s="150"/>
      <c r="U10" s="134"/>
      <c r="V10" s="151"/>
      <c r="W10" s="141"/>
      <c r="X10" s="134"/>
      <c r="Y10" s="134"/>
      <c r="Z10" s="162"/>
      <c r="AA10" s="150"/>
      <c r="AB10" s="134"/>
      <c r="AC10" s="151"/>
      <c r="AD10" s="141"/>
      <c r="AE10" s="162"/>
      <c r="AF10" s="175"/>
    </row>
    <row r="11" spans="1:32" ht="33" customHeight="1">
      <c r="A11" s="14"/>
      <c r="B11" s="15" t="s">
        <v>172</v>
      </c>
      <c r="C11" s="16">
        <f t="shared" si="2"/>
        <v>1</v>
      </c>
      <c r="D11" s="113">
        <f t="shared" si="6"/>
        <v>0</v>
      </c>
      <c r="E11" s="113">
        <f t="shared" si="3"/>
        <v>1</v>
      </c>
      <c r="F11" s="113">
        <f t="shared" si="7"/>
        <v>0</v>
      </c>
      <c r="G11" s="113">
        <f t="shared" si="8"/>
        <v>0</v>
      </c>
      <c r="H11" s="113">
        <f t="shared" si="4"/>
        <v>0</v>
      </c>
      <c r="I11" s="113">
        <f t="shared" si="5"/>
        <v>0</v>
      </c>
      <c r="J11" s="113"/>
      <c r="K11" s="150"/>
      <c r="L11" s="134"/>
      <c r="M11" s="134"/>
      <c r="N11" s="134"/>
      <c r="O11" s="151"/>
      <c r="P11" s="141"/>
      <c r="Q11" s="134">
        <v>1</v>
      </c>
      <c r="R11" s="134"/>
      <c r="S11" s="162"/>
      <c r="T11" s="150"/>
      <c r="U11" s="134"/>
      <c r="V11" s="151"/>
      <c r="W11" s="141"/>
      <c r="X11" s="134"/>
      <c r="Y11" s="134"/>
      <c r="Z11" s="162"/>
      <c r="AA11" s="150"/>
      <c r="AB11" s="134"/>
      <c r="AC11" s="151"/>
      <c r="AD11" s="141"/>
      <c r="AE11" s="162"/>
      <c r="AF11" s="175"/>
    </row>
    <row r="12" spans="1:32" ht="33" customHeight="1">
      <c r="A12" s="14"/>
      <c r="B12" s="15" t="s">
        <v>173</v>
      </c>
      <c r="C12" s="16">
        <f t="shared" si="2"/>
        <v>5</v>
      </c>
      <c r="D12" s="113">
        <f t="shared" si="6"/>
        <v>4</v>
      </c>
      <c r="E12" s="113">
        <f t="shared" si="3"/>
        <v>0</v>
      </c>
      <c r="F12" s="113">
        <f t="shared" si="7"/>
        <v>0</v>
      </c>
      <c r="G12" s="113">
        <f t="shared" si="8"/>
        <v>1</v>
      </c>
      <c r="H12" s="113">
        <f t="shared" si="4"/>
        <v>0</v>
      </c>
      <c r="I12" s="113">
        <f t="shared" si="5"/>
        <v>0</v>
      </c>
      <c r="J12" s="113"/>
      <c r="K12" s="150"/>
      <c r="L12" s="134"/>
      <c r="M12" s="134">
        <v>4</v>
      </c>
      <c r="N12" s="134"/>
      <c r="O12" s="151"/>
      <c r="P12" s="141"/>
      <c r="Q12" s="134"/>
      <c r="R12" s="134"/>
      <c r="S12" s="162"/>
      <c r="T12" s="150"/>
      <c r="U12" s="134"/>
      <c r="V12" s="151"/>
      <c r="W12" s="141"/>
      <c r="X12" s="134">
        <v>1</v>
      </c>
      <c r="Y12" s="134"/>
      <c r="Z12" s="162"/>
      <c r="AA12" s="150"/>
      <c r="AB12" s="134"/>
      <c r="AC12" s="151"/>
      <c r="AD12" s="141"/>
      <c r="AE12" s="162"/>
      <c r="AF12" s="175"/>
    </row>
    <row r="13" spans="1:32" ht="33" customHeight="1">
      <c r="A13" s="114" t="s">
        <v>28</v>
      </c>
      <c r="B13" s="76" t="s">
        <v>174</v>
      </c>
      <c r="C13" s="16">
        <f t="shared" si="2"/>
        <v>0</v>
      </c>
      <c r="D13" s="113">
        <f t="shared" si="6"/>
        <v>0</v>
      </c>
      <c r="E13" s="113">
        <f t="shared" si="3"/>
        <v>0</v>
      </c>
      <c r="F13" s="113">
        <f t="shared" si="7"/>
        <v>0</v>
      </c>
      <c r="G13" s="113">
        <f t="shared" si="8"/>
        <v>0</v>
      </c>
      <c r="H13" s="113">
        <f t="shared" si="4"/>
        <v>0</v>
      </c>
      <c r="I13" s="113">
        <f t="shared" si="5"/>
        <v>0</v>
      </c>
      <c r="J13" s="113"/>
      <c r="K13" s="150"/>
      <c r="L13" s="134"/>
      <c r="M13" s="134"/>
      <c r="N13" s="134"/>
      <c r="O13" s="151"/>
      <c r="P13" s="141"/>
      <c r="Q13" s="134"/>
      <c r="R13" s="134"/>
      <c r="S13" s="162"/>
      <c r="T13" s="150"/>
      <c r="U13" s="134"/>
      <c r="V13" s="151"/>
      <c r="W13" s="141"/>
      <c r="X13" s="134"/>
      <c r="Y13" s="134"/>
      <c r="Z13" s="162"/>
      <c r="AA13" s="150"/>
      <c r="AB13" s="134"/>
      <c r="AC13" s="151"/>
      <c r="AD13" s="141"/>
      <c r="AE13" s="162"/>
      <c r="AF13" s="175"/>
    </row>
    <row r="14" spans="1:32" ht="33" customHeight="1">
      <c r="A14" s="116" t="s">
        <v>29</v>
      </c>
      <c r="B14" s="15" t="s">
        <v>175</v>
      </c>
      <c r="C14" s="16">
        <f t="shared" si="2"/>
        <v>0</v>
      </c>
      <c r="D14" s="113">
        <f t="shared" si="6"/>
        <v>0</v>
      </c>
      <c r="E14" s="113">
        <f t="shared" si="3"/>
        <v>0</v>
      </c>
      <c r="F14" s="113">
        <f t="shared" si="7"/>
        <v>0</v>
      </c>
      <c r="G14" s="113">
        <f t="shared" si="8"/>
        <v>0</v>
      </c>
      <c r="H14" s="113">
        <f t="shared" si="4"/>
        <v>0</v>
      </c>
      <c r="I14" s="113">
        <f t="shared" si="5"/>
        <v>0</v>
      </c>
      <c r="J14" s="113"/>
      <c r="K14" s="150"/>
      <c r="L14" s="134"/>
      <c r="M14" s="134"/>
      <c r="N14" s="134"/>
      <c r="O14" s="151"/>
      <c r="P14" s="141"/>
      <c r="Q14" s="134"/>
      <c r="R14" s="134"/>
      <c r="S14" s="162"/>
      <c r="T14" s="150"/>
      <c r="U14" s="134"/>
      <c r="V14" s="151"/>
      <c r="W14" s="141"/>
      <c r="X14" s="134"/>
      <c r="Y14" s="134"/>
      <c r="Z14" s="162"/>
      <c r="AA14" s="150"/>
      <c r="AB14" s="134"/>
      <c r="AC14" s="151"/>
      <c r="AD14" s="141"/>
      <c r="AE14" s="162"/>
      <c r="AF14" s="175"/>
    </row>
    <row r="15" spans="1:32" ht="33" customHeight="1">
      <c r="A15" s="14"/>
      <c r="B15" s="15" t="s">
        <v>176</v>
      </c>
      <c r="C15" s="16">
        <f t="shared" si="2"/>
        <v>5</v>
      </c>
      <c r="D15" s="113">
        <f t="shared" si="6"/>
        <v>2</v>
      </c>
      <c r="E15" s="113">
        <f t="shared" si="3"/>
        <v>2</v>
      </c>
      <c r="F15" s="113">
        <f t="shared" si="7"/>
        <v>0</v>
      </c>
      <c r="G15" s="113">
        <f t="shared" si="8"/>
        <v>0</v>
      </c>
      <c r="H15" s="113">
        <f t="shared" si="4"/>
        <v>1</v>
      </c>
      <c r="I15" s="113">
        <f t="shared" si="5"/>
        <v>0</v>
      </c>
      <c r="J15" s="113"/>
      <c r="K15" s="150"/>
      <c r="L15" s="134"/>
      <c r="M15" s="134">
        <v>2</v>
      </c>
      <c r="N15" s="134"/>
      <c r="O15" s="151"/>
      <c r="P15" s="141">
        <v>2</v>
      </c>
      <c r="Q15" s="134"/>
      <c r="R15" s="134"/>
      <c r="S15" s="162"/>
      <c r="T15" s="150"/>
      <c r="U15" s="134"/>
      <c r="V15" s="151"/>
      <c r="W15" s="141"/>
      <c r="X15" s="134"/>
      <c r="Y15" s="134"/>
      <c r="Z15" s="162"/>
      <c r="AA15" s="150"/>
      <c r="AB15" s="134">
        <v>1</v>
      </c>
      <c r="AC15" s="151"/>
      <c r="AD15" s="141"/>
      <c r="AE15" s="162"/>
      <c r="AF15" s="175"/>
    </row>
    <row r="16" spans="1:32" ht="33" customHeight="1">
      <c r="A16" s="14"/>
      <c r="B16" s="15" t="s">
        <v>177</v>
      </c>
      <c r="C16" s="16">
        <f t="shared" si="2"/>
        <v>1</v>
      </c>
      <c r="D16" s="113">
        <f t="shared" si="6"/>
        <v>1</v>
      </c>
      <c r="E16" s="113">
        <f t="shared" si="3"/>
        <v>0</v>
      </c>
      <c r="F16" s="113">
        <f t="shared" si="7"/>
        <v>0</v>
      </c>
      <c r="G16" s="113">
        <f t="shared" si="8"/>
        <v>0</v>
      </c>
      <c r="H16" s="113">
        <f t="shared" si="4"/>
        <v>0</v>
      </c>
      <c r="I16" s="113">
        <f t="shared" si="5"/>
        <v>0</v>
      </c>
      <c r="J16" s="113"/>
      <c r="K16" s="150"/>
      <c r="L16" s="134"/>
      <c r="M16" s="134"/>
      <c r="N16" s="134">
        <v>1</v>
      </c>
      <c r="O16" s="151"/>
      <c r="P16" s="141"/>
      <c r="Q16" s="134"/>
      <c r="R16" s="134"/>
      <c r="S16" s="162"/>
      <c r="T16" s="150"/>
      <c r="U16" s="134"/>
      <c r="V16" s="151"/>
      <c r="W16" s="141"/>
      <c r="X16" s="134"/>
      <c r="Y16" s="134"/>
      <c r="Z16" s="162"/>
      <c r="AA16" s="150"/>
      <c r="AB16" s="134"/>
      <c r="AC16" s="151"/>
      <c r="AD16" s="141"/>
      <c r="AE16" s="162"/>
      <c r="AF16" s="175"/>
    </row>
    <row r="17" spans="1:32" ht="33" customHeight="1">
      <c r="A17" s="14"/>
      <c r="B17" s="15" t="s">
        <v>178</v>
      </c>
      <c r="C17" s="16">
        <f t="shared" si="2"/>
        <v>3</v>
      </c>
      <c r="D17" s="113">
        <f t="shared" si="6"/>
        <v>3</v>
      </c>
      <c r="E17" s="113">
        <f t="shared" si="3"/>
        <v>0</v>
      </c>
      <c r="F17" s="113">
        <f t="shared" si="7"/>
        <v>0</v>
      </c>
      <c r="G17" s="113">
        <f t="shared" si="8"/>
        <v>0</v>
      </c>
      <c r="H17" s="113">
        <f t="shared" si="4"/>
        <v>0</v>
      </c>
      <c r="I17" s="113">
        <f t="shared" si="5"/>
        <v>0</v>
      </c>
      <c r="J17" s="113"/>
      <c r="K17" s="150"/>
      <c r="L17" s="134"/>
      <c r="M17" s="134">
        <v>3</v>
      </c>
      <c r="N17" s="134"/>
      <c r="O17" s="151"/>
      <c r="P17" s="141"/>
      <c r="Q17" s="134"/>
      <c r="R17" s="134"/>
      <c r="S17" s="162"/>
      <c r="T17" s="150"/>
      <c r="U17" s="134"/>
      <c r="V17" s="151"/>
      <c r="W17" s="141"/>
      <c r="X17" s="134"/>
      <c r="Y17" s="134"/>
      <c r="Z17" s="162"/>
      <c r="AA17" s="150"/>
      <c r="AB17" s="134"/>
      <c r="AC17" s="151"/>
      <c r="AD17" s="141"/>
      <c r="AE17" s="162"/>
      <c r="AF17" s="175"/>
    </row>
    <row r="18" spans="1:32" ht="33" customHeight="1">
      <c r="A18" s="78" t="s">
        <v>30</v>
      </c>
      <c r="B18" s="117" t="s">
        <v>179</v>
      </c>
      <c r="C18" s="16">
        <f t="shared" si="2"/>
        <v>6</v>
      </c>
      <c r="D18" s="113">
        <f t="shared" si="6"/>
        <v>5</v>
      </c>
      <c r="E18" s="113">
        <f t="shared" si="3"/>
        <v>0</v>
      </c>
      <c r="F18" s="113">
        <f t="shared" si="7"/>
        <v>0</v>
      </c>
      <c r="G18" s="113">
        <f t="shared" si="8"/>
        <v>1</v>
      </c>
      <c r="H18" s="113">
        <f t="shared" si="4"/>
        <v>0</v>
      </c>
      <c r="I18" s="113">
        <f t="shared" si="5"/>
        <v>0</v>
      </c>
      <c r="J18" s="113"/>
      <c r="K18" s="150"/>
      <c r="L18" s="134"/>
      <c r="M18" s="134">
        <v>3</v>
      </c>
      <c r="N18" s="134">
        <v>2</v>
      </c>
      <c r="O18" s="151"/>
      <c r="P18" s="141"/>
      <c r="Q18" s="134"/>
      <c r="R18" s="134"/>
      <c r="S18" s="162"/>
      <c r="T18" s="150"/>
      <c r="U18" s="134"/>
      <c r="V18" s="151"/>
      <c r="W18" s="141">
        <v>1</v>
      </c>
      <c r="X18" s="134"/>
      <c r="Y18" s="134"/>
      <c r="Z18" s="162"/>
      <c r="AA18" s="150"/>
      <c r="AB18" s="134"/>
      <c r="AC18" s="151"/>
      <c r="AD18" s="141"/>
      <c r="AE18" s="162"/>
      <c r="AF18" s="175"/>
    </row>
    <row r="19" spans="1:32" ht="33" customHeight="1">
      <c r="A19" s="14" t="s">
        <v>31</v>
      </c>
      <c r="B19" s="118" t="s">
        <v>180</v>
      </c>
      <c r="C19" s="16">
        <f t="shared" si="2"/>
        <v>6</v>
      </c>
      <c r="D19" s="113">
        <f t="shared" si="6"/>
        <v>3</v>
      </c>
      <c r="E19" s="113">
        <f t="shared" si="3"/>
        <v>1</v>
      </c>
      <c r="F19" s="113">
        <f t="shared" si="7"/>
        <v>0</v>
      </c>
      <c r="G19" s="113">
        <f t="shared" si="8"/>
        <v>1</v>
      </c>
      <c r="H19" s="113">
        <f t="shared" si="4"/>
        <v>1</v>
      </c>
      <c r="I19" s="113">
        <f t="shared" si="5"/>
        <v>0</v>
      </c>
      <c r="J19" s="113"/>
      <c r="K19" s="150"/>
      <c r="L19" s="134"/>
      <c r="M19" s="134">
        <v>1</v>
      </c>
      <c r="N19" s="134">
        <v>2</v>
      </c>
      <c r="O19" s="151"/>
      <c r="P19" s="141"/>
      <c r="Q19" s="134"/>
      <c r="R19" s="134">
        <v>1</v>
      </c>
      <c r="S19" s="162"/>
      <c r="T19" s="150"/>
      <c r="U19" s="134"/>
      <c r="V19" s="151"/>
      <c r="W19" s="141"/>
      <c r="X19" s="134"/>
      <c r="Y19" s="134"/>
      <c r="Z19" s="162">
        <v>1</v>
      </c>
      <c r="AA19" s="150"/>
      <c r="AB19" s="134">
        <v>1</v>
      </c>
      <c r="AC19" s="151"/>
      <c r="AD19" s="141"/>
      <c r="AE19" s="162"/>
      <c r="AF19" s="175"/>
    </row>
    <row r="20" spans="1:32" ht="33" customHeight="1">
      <c r="A20" s="14"/>
      <c r="B20" s="15" t="s">
        <v>181</v>
      </c>
      <c r="C20" s="16">
        <f t="shared" si="2"/>
        <v>0</v>
      </c>
      <c r="D20" s="113">
        <f t="shared" si="6"/>
        <v>0</v>
      </c>
      <c r="E20" s="113">
        <f t="shared" si="3"/>
        <v>0</v>
      </c>
      <c r="F20" s="113">
        <f t="shared" si="7"/>
        <v>0</v>
      </c>
      <c r="G20" s="113">
        <f t="shared" si="8"/>
        <v>0</v>
      </c>
      <c r="H20" s="113">
        <f t="shared" si="4"/>
        <v>0</v>
      </c>
      <c r="I20" s="113">
        <f t="shared" si="5"/>
        <v>0</v>
      </c>
      <c r="J20" s="113"/>
      <c r="K20" s="150"/>
      <c r="L20" s="134"/>
      <c r="M20" s="134"/>
      <c r="N20" s="134"/>
      <c r="O20" s="151"/>
      <c r="P20" s="141"/>
      <c r="Q20" s="134"/>
      <c r="R20" s="134"/>
      <c r="S20" s="162"/>
      <c r="T20" s="150"/>
      <c r="U20" s="134"/>
      <c r="V20" s="151"/>
      <c r="W20" s="141"/>
      <c r="X20" s="134"/>
      <c r="Y20" s="134"/>
      <c r="Z20" s="162"/>
      <c r="AA20" s="150"/>
      <c r="AB20" s="134"/>
      <c r="AC20" s="151"/>
      <c r="AD20" s="141"/>
      <c r="AE20" s="162"/>
      <c r="AF20" s="175"/>
    </row>
    <row r="21" spans="1:32" ht="33" customHeight="1">
      <c r="A21" s="14"/>
      <c r="B21" s="15" t="s">
        <v>182</v>
      </c>
      <c r="C21" s="16">
        <f t="shared" si="2"/>
        <v>0</v>
      </c>
      <c r="D21" s="113">
        <f t="shared" si="6"/>
        <v>0</v>
      </c>
      <c r="E21" s="113">
        <f t="shared" si="3"/>
        <v>0</v>
      </c>
      <c r="F21" s="113">
        <f t="shared" si="7"/>
        <v>0</v>
      </c>
      <c r="G21" s="113">
        <f t="shared" si="8"/>
        <v>0</v>
      </c>
      <c r="H21" s="113">
        <f t="shared" si="4"/>
        <v>0</v>
      </c>
      <c r="I21" s="113">
        <f t="shared" si="5"/>
        <v>0</v>
      </c>
      <c r="J21" s="113"/>
      <c r="K21" s="150"/>
      <c r="L21" s="134"/>
      <c r="M21" s="134"/>
      <c r="N21" s="134"/>
      <c r="O21" s="151"/>
      <c r="P21" s="141"/>
      <c r="Q21" s="134"/>
      <c r="R21" s="134"/>
      <c r="S21" s="162"/>
      <c r="T21" s="150"/>
      <c r="U21" s="134"/>
      <c r="V21" s="151"/>
      <c r="W21" s="141"/>
      <c r="X21" s="134"/>
      <c r="Y21" s="134"/>
      <c r="Z21" s="162"/>
      <c r="AA21" s="150"/>
      <c r="AB21" s="134"/>
      <c r="AC21" s="151"/>
      <c r="AD21" s="141"/>
      <c r="AE21" s="162"/>
      <c r="AF21" s="175"/>
    </row>
    <row r="22" spans="1:32" ht="33" customHeight="1">
      <c r="A22" s="14"/>
      <c r="B22" s="15" t="s">
        <v>183</v>
      </c>
      <c r="C22" s="16">
        <f t="shared" si="2"/>
        <v>6</v>
      </c>
      <c r="D22" s="113">
        <f t="shared" si="6"/>
        <v>5</v>
      </c>
      <c r="E22" s="113">
        <f t="shared" si="3"/>
        <v>1</v>
      </c>
      <c r="F22" s="113">
        <f t="shared" si="7"/>
        <v>0</v>
      </c>
      <c r="G22" s="113">
        <f t="shared" si="8"/>
        <v>0</v>
      </c>
      <c r="H22" s="113">
        <f t="shared" si="4"/>
        <v>0</v>
      </c>
      <c r="I22" s="113">
        <f t="shared" si="5"/>
        <v>0</v>
      </c>
      <c r="J22" s="113"/>
      <c r="K22" s="150"/>
      <c r="L22" s="134"/>
      <c r="M22" s="134">
        <v>3</v>
      </c>
      <c r="N22" s="134">
        <v>2</v>
      </c>
      <c r="O22" s="151"/>
      <c r="P22" s="141"/>
      <c r="Q22" s="134"/>
      <c r="R22" s="134"/>
      <c r="S22" s="162">
        <v>1</v>
      </c>
      <c r="T22" s="150"/>
      <c r="U22" s="134"/>
      <c r="V22" s="151"/>
      <c r="W22" s="141"/>
      <c r="X22" s="134"/>
      <c r="Y22" s="134"/>
      <c r="Z22" s="162"/>
      <c r="AA22" s="150"/>
      <c r="AB22" s="134"/>
      <c r="AC22" s="151"/>
      <c r="AD22" s="141"/>
      <c r="AE22" s="162"/>
      <c r="AF22" s="175"/>
    </row>
    <row r="23" spans="1:32" ht="33" customHeight="1">
      <c r="A23" s="14"/>
      <c r="B23" s="15" t="s">
        <v>158</v>
      </c>
      <c r="C23" s="16">
        <f t="shared" si="2"/>
        <v>9</v>
      </c>
      <c r="D23" s="113">
        <f t="shared" si="6"/>
        <v>6</v>
      </c>
      <c r="E23" s="113">
        <f t="shared" si="3"/>
        <v>2</v>
      </c>
      <c r="F23" s="113">
        <f t="shared" si="7"/>
        <v>0</v>
      </c>
      <c r="G23" s="113">
        <f t="shared" si="8"/>
        <v>1</v>
      </c>
      <c r="H23" s="113">
        <f t="shared" si="4"/>
        <v>0</v>
      </c>
      <c r="I23" s="113">
        <f t="shared" si="5"/>
        <v>0</v>
      </c>
      <c r="J23" s="113"/>
      <c r="K23" s="150"/>
      <c r="L23" s="134"/>
      <c r="M23" s="134">
        <v>3</v>
      </c>
      <c r="N23" s="134">
        <v>3</v>
      </c>
      <c r="O23" s="151"/>
      <c r="P23" s="141">
        <v>1</v>
      </c>
      <c r="Q23" s="134"/>
      <c r="R23" s="134"/>
      <c r="S23" s="162">
        <v>1</v>
      </c>
      <c r="T23" s="150"/>
      <c r="U23" s="134"/>
      <c r="V23" s="151"/>
      <c r="W23" s="141"/>
      <c r="X23" s="134"/>
      <c r="Y23" s="134"/>
      <c r="Z23" s="162">
        <v>1</v>
      </c>
      <c r="AA23" s="150"/>
      <c r="AB23" s="134"/>
      <c r="AC23" s="151"/>
      <c r="AD23" s="141"/>
      <c r="AE23" s="162"/>
      <c r="AF23" s="175"/>
    </row>
    <row r="24" spans="1:32" ht="33" customHeight="1">
      <c r="A24" s="14"/>
      <c r="B24" s="15" t="s">
        <v>184</v>
      </c>
      <c r="C24" s="16">
        <f t="shared" si="2"/>
        <v>74</v>
      </c>
      <c r="D24" s="113">
        <f t="shared" si="6"/>
        <v>49</v>
      </c>
      <c r="E24" s="113">
        <f t="shared" si="3"/>
        <v>16</v>
      </c>
      <c r="F24" s="113">
        <f t="shared" si="7"/>
        <v>0</v>
      </c>
      <c r="G24" s="113">
        <f t="shared" si="8"/>
        <v>3</v>
      </c>
      <c r="H24" s="113">
        <f t="shared" si="4"/>
        <v>6</v>
      </c>
      <c r="I24" s="113">
        <f t="shared" si="5"/>
        <v>0</v>
      </c>
      <c r="J24" s="113"/>
      <c r="K24" s="150"/>
      <c r="L24" s="134"/>
      <c r="M24" s="134">
        <v>30</v>
      </c>
      <c r="N24" s="134">
        <v>19</v>
      </c>
      <c r="O24" s="151"/>
      <c r="P24" s="141">
        <v>1</v>
      </c>
      <c r="Q24" s="134"/>
      <c r="R24" s="134">
        <v>2</v>
      </c>
      <c r="S24" s="162">
        <v>13</v>
      </c>
      <c r="T24" s="150"/>
      <c r="U24" s="134"/>
      <c r="V24" s="151"/>
      <c r="W24" s="141"/>
      <c r="X24" s="134"/>
      <c r="Y24" s="134"/>
      <c r="Z24" s="162">
        <v>3</v>
      </c>
      <c r="AA24" s="150"/>
      <c r="AB24" s="134">
        <v>6</v>
      </c>
      <c r="AC24" s="151"/>
      <c r="AD24" s="141"/>
      <c r="AE24" s="162"/>
      <c r="AF24" s="175"/>
    </row>
    <row r="25" spans="1:32" ht="33" customHeight="1">
      <c r="A25" s="114"/>
      <c r="B25" s="76" t="s">
        <v>185</v>
      </c>
      <c r="C25" s="16">
        <f t="shared" si="2"/>
        <v>205</v>
      </c>
      <c r="D25" s="113">
        <f t="shared" si="6"/>
        <v>146</v>
      </c>
      <c r="E25" s="113">
        <f t="shared" si="3"/>
        <v>31</v>
      </c>
      <c r="F25" s="113">
        <f t="shared" si="7"/>
        <v>0</v>
      </c>
      <c r="G25" s="113">
        <f t="shared" si="8"/>
        <v>17</v>
      </c>
      <c r="H25" s="113">
        <f t="shared" si="4"/>
        <v>11</v>
      </c>
      <c r="I25" s="113">
        <f t="shared" si="5"/>
        <v>0</v>
      </c>
      <c r="J25" s="113"/>
      <c r="K25" s="150"/>
      <c r="L25" s="134"/>
      <c r="M25" s="134">
        <v>81</v>
      </c>
      <c r="N25" s="134">
        <v>65</v>
      </c>
      <c r="O25" s="151"/>
      <c r="P25" s="141">
        <v>1</v>
      </c>
      <c r="Q25" s="134">
        <v>3</v>
      </c>
      <c r="R25" s="134">
        <v>7</v>
      </c>
      <c r="S25" s="162">
        <v>20</v>
      </c>
      <c r="T25" s="150"/>
      <c r="U25" s="134"/>
      <c r="V25" s="151"/>
      <c r="W25" s="141">
        <v>1</v>
      </c>
      <c r="X25" s="134">
        <v>1</v>
      </c>
      <c r="Y25" s="134">
        <v>1</v>
      </c>
      <c r="Z25" s="162">
        <v>14</v>
      </c>
      <c r="AA25" s="150"/>
      <c r="AB25" s="134">
        <v>11</v>
      </c>
      <c r="AC25" s="151"/>
      <c r="AD25" s="141"/>
      <c r="AE25" s="162"/>
      <c r="AF25" s="175"/>
    </row>
    <row r="26" spans="1:32" ht="33" customHeight="1">
      <c r="A26" s="119" t="s">
        <v>32</v>
      </c>
      <c r="B26" s="15" t="s">
        <v>186</v>
      </c>
      <c r="C26" s="16">
        <f t="shared" si="2"/>
        <v>8</v>
      </c>
      <c r="D26" s="113">
        <f t="shared" si="6"/>
        <v>7</v>
      </c>
      <c r="E26" s="113">
        <f t="shared" si="3"/>
        <v>1</v>
      </c>
      <c r="F26" s="113">
        <f t="shared" si="7"/>
        <v>0</v>
      </c>
      <c r="G26" s="113">
        <f t="shared" si="8"/>
        <v>0</v>
      </c>
      <c r="H26" s="113">
        <f t="shared" si="4"/>
        <v>0</v>
      </c>
      <c r="I26" s="113">
        <f t="shared" si="5"/>
        <v>0</v>
      </c>
      <c r="J26" s="113"/>
      <c r="K26" s="150"/>
      <c r="L26" s="134"/>
      <c r="M26" s="134">
        <v>3</v>
      </c>
      <c r="N26" s="134">
        <v>4</v>
      </c>
      <c r="O26" s="151"/>
      <c r="P26" s="141"/>
      <c r="Q26" s="134"/>
      <c r="R26" s="134"/>
      <c r="S26" s="162">
        <v>1</v>
      </c>
      <c r="T26" s="150"/>
      <c r="U26" s="134"/>
      <c r="V26" s="151"/>
      <c r="W26" s="141"/>
      <c r="X26" s="134"/>
      <c r="Y26" s="134"/>
      <c r="Z26" s="162"/>
      <c r="AA26" s="150"/>
      <c r="AB26" s="134"/>
      <c r="AC26" s="151"/>
      <c r="AD26" s="141"/>
      <c r="AE26" s="162"/>
      <c r="AF26" s="175"/>
    </row>
    <row r="27" spans="1:32" ht="33" customHeight="1">
      <c r="A27" s="119" t="s">
        <v>33</v>
      </c>
      <c r="B27" s="15" t="s">
        <v>187</v>
      </c>
      <c r="C27" s="16">
        <f t="shared" si="2"/>
        <v>17</v>
      </c>
      <c r="D27" s="113">
        <f t="shared" si="6"/>
        <v>15</v>
      </c>
      <c r="E27" s="113">
        <f t="shared" si="3"/>
        <v>2</v>
      </c>
      <c r="F27" s="113">
        <f t="shared" si="7"/>
        <v>0</v>
      </c>
      <c r="G27" s="113">
        <f t="shared" si="8"/>
        <v>0</v>
      </c>
      <c r="H27" s="113">
        <f t="shared" si="4"/>
        <v>0</v>
      </c>
      <c r="I27" s="113">
        <f t="shared" si="5"/>
        <v>0</v>
      </c>
      <c r="J27" s="113"/>
      <c r="K27" s="150"/>
      <c r="L27" s="134"/>
      <c r="M27" s="134">
        <v>9</v>
      </c>
      <c r="N27" s="134">
        <v>6</v>
      </c>
      <c r="O27" s="151"/>
      <c r="P27" s="141"/>
      <c r="Q27" s="134"/>
      <c r="R27" s="134"/>
      <c r="S27" s="162">
        <v>2</v>
      </c>
      <c r="T27" s="150"/>
      <c r="U27" s="134"/>
      <c r="V27" s="151"/>
      <c r="W27" s="141"/>
      <c r="X27" s="134"/>
      <c r="Y27" s="134"/>
      <c r="Z27" s="162"/>
      <c r="AA27" s="150"/>
      <c r="AB27" s="134"/>
      <c r="AC27" s="151"/>
      <c r="AD27" s="141"/>
      <c r="AE27" s="162"/>
      <c r="AF27" s="175"/>
    </row>
    <row r="28" spans="1:32" ht="33" customHeight="1">
      <c r="A28" s="120" t="s">
        <v>34</v>
      </c>
      <c r="B28" s="15" t="s">
        <v>188</v>
      </c>
      <c r="C28" s="16">
        <f t="shared" si="2"/>
        <v>92</v>
      </c>
      <c r="D28" s="113">
        <f t="shared" si="6"/>
        <v>76</v>
      </c>
      <c r="E28" s="113">
        <f t="shared" si="3"/>
        <v>12</v>
      </c>
      <c r="F28" s="113">
        <f t="shared" si="7"/>
        <v>0</v>
      </c>
      <c r="G28" s="113">
        <f t="shared" si="8"/>
        <v>3</v>
      </c>
      <c r="H28" s="113">
        <f t="shared" si="4"/>
        <v>1</v>
      </c>
      <c r="I28" s="113">
        <f t="shared" si="5"/>
        <v>0</v>
      </c>
      <c r="J28" s="113"/>
      <c r="K28" s="150"/>
      <c r="L28" s="134"/>
      <c r="M28" s="134">
        <v>48</v>
      </c>
      <c r="N28" s="134">
        <v>28</v>
      </c>
      <c r="O28" s="151"/>
      <c r="P28" s="141"/>
      <c r="Q28" s="134">
        <v>1</v>
      </c>
      <c r="R28" s="134">
        <v>1</v>
      </c>
      <c r="S28" s="162">
        <v>10</v>
      </c>
      <c r="T28" s="150"/>
      <c r="U28" s="134"/>
      <c r="V28" s="151"/>
      <c r="W28" s="141"/>
      <c r="X28" s="134"/>
      <c r="Y28" s="134"/>
      <c r="Z28" s="162">
        <v>3</v>
      </c>
      <c r="AA28" s="150"/>
      <c r="AB28" s="134">
        <v>1</v>
      </c>
      <c r="AC28" s="151"/>
      <c r="AD28" s="141"/>
      <c r="AE28" s="162"/>
      <c r="AF28" s="175"/>
    </row>
    <row r="29" spans="1:32" ht="33" customHeight="1">
      <c r="A29" s="114" t="s">
        <v>35</v>
      </c>
      <c r="B29" s="15" t="s">
        <v>189</v>
      </c>
      <c r="C29" s="16">
        <f t="shared" si="2"/>
        <v>106</v>
      </c>
      <c r="D29" s="113">
        <f t="shared" si="6"/>
        <v>88</v>
      </c>
      <c r="E29" s="113">
        <f t="shared" si="3"/>
        <v>16</v>
      </c>
      <c r="F29" s="113">
        <f t="shared" si="7"/>
        <v>0</v>
      </c>
      <c r="G29" s="113">
        <f t="shared" si="8"/>
        <v>2</v>
      </c>
      <c r="H29" s="113">
        <f t="shared" si="4"/>
        <v>0</v>
      </c>
      <c r="I29" s="113">
        <f t="shared" si="5"/>
        <v>0</v>
      </c>
      <c r="J29" s="113"/>
      <c r="K29" s="150"/>
      <c r="L29" s="134"/>
      <c r="M29" s="134">
        <v>54</v>
      </c>
      <c r="N29" s="134">
        <v>34</v>
      </c>
      <c r="O29" s="151"/>
      <c r="P29" s="141">
        <v>1</v>
      </c>
      <c r="Q29" s="134">
        <v>1</v>
      </c>
      <c r="R29" s="134">
        <v>7</v>
      </c>
      <c r="S29" s="162">
        <v>7</v>
      </c>
      <c r="T29" s="150"/>
      <c r="U29" s="134"/>
      <c r="V29" s="151"/>
      <c r="W29" s="141">
        <v>1</v>
      </c>
      <c r="X29" s="134"/>
      <c r="Y29" s="134">
        <v>1</v>
      </c>
      <c r="Z29" s="162"/>
      <c r="AA29" s="150"/>
      <c r="AB29" s="134"/>
      <c r="AC29" s="151"/>
      <c r="AD29" s="141"/>
      <c r="AE29" s="162"/>
      <c r="AF29" s="175"/>
    </row>
    <row r="30" spans="1:32" ht="33" customHeight="1">
      <c r="A30" s="116" t="s">
        <v>36</v>
      </c>
      <c r="B30" s="15" t="s">
        <v>190</v>
      </c>
      <c r="C30" s="16">
        <f t="shared" si="2"/>
        <v>5</v>
      </c>
      <c r="D30" s="113">
        <f t="shared" si="6"/>
        <v>4</v>
      </c>
      <c r="E30" s="113">
        <f t="shared" si="3"/>
        <v>1</v>
      </c>
      <c r="F30" s="113">
        <f t="shared" si="7"/>
        <v>0</v>
      </c>
      <c r="G30" s="113">
        <f t="shared" si="8"/>
        <v>0</v>
      </c>
      <c r="H30" s="113">
        <f t="shared" si="4"/>
        <v>0</v>
      </c>
      <c r="I30" s="113">
        <f t="shared" si="5"/>
        <v>0</v>
      </c>
      <c r="J30" s="113"/>
      <c r="K30" s="150"/>
      <c r="L30" s="134"/>
      <c r="M30" s="134">
        <v>1</v>
      </c>
      <c r="N30" s="134">
        <v>3</v>
      </c>
      <c r="O30" s="151"/>
      <c r="P30" s="141"/>
      <c r="Q30" s="134"/>
      <c r="R30" s="134">
        <v>1</v>
      </c>
      <c r="S30" s="162"/>
      <c r="T30" s="150"/>
      <c r="U30" s="134"/>
      <c r="V30" s="151"/>
      <c r="W30" s="141"/>
      <c r="X30" s="134"/>
      <c r="Y30" s="134"/>
      <c r="Z30" s="162"/>
      <c r="AA30" s="150"/>
      <c r="AB30" s="134"/>
      <c r="AC30" s="151"/>
      <c r="AD30" s="141"/>
      <c r="AE30" s="162"/>
      <c r="AF30" s="175"/>
    </row>
    <row r="31" spans="1:32" ht="33" customHeight="1">
      <c r="A31" s="14"/>
      <c r="B31" s="15" t="s">
        <v>191</v>
      </c>
      <c r="C31" s="16">
        <f t="shared" si="2"/>
        <v>47</v>
      </c>
      <c r="D31" s="113">
        <f t="shared" si="6"/>
        <v>42</v>
      </c>
      <c r="E31" s="113">
        <f t="shared" si="3"/>
        <v>4</v>
      </c>
      <c r="F31" s="113">
        <f t="shared" si="7"/>
        <v>0</v>
      </c>
      <c r="G31" s="113">
        <f t="shared" si="8"/>
        <v>1</v>
      </c>
      <c r="H31" s="113">
        <f t="shared" si="4"/>
        <v>0</v>
      </c>
      <c r="I31" s="113">
        <f t="shared" si="5"/>
        <v>0</v>
      </c>
      <c r="J31" s="113"/>
      <c r="K31" s="150"/>
      <c r="L31" s="134"/>
      <c r="M31" s="134">
        <v>26</v>
      </c>
      <c r="N31" s="134">
        <v>16</v>
      </c>
      <c r="O31" s="151"/>
      <c r="P31" s="141"/>
      <c r="Q31" s="134">
        <v>1</v>
      </c>
      <c r="R31" s="134">
        <v>1</v>
      </c>
      <c r="S31" s="162">
        <v>2</v>
      </c>
      <c r="T31" s="150"/>
      <c r="U31" s="134"/>
      <c r="V31" s="151"/>
      <c r="W31" s="141"/>
      <c r="X31" s="134"/>
      <c r="Y31" s="134">
        <v>1</v>
      </c>
      <c r="Z31" s="162"/>
      <c r="AA31" s="150"/>
      <c r="AB31" s="134"/>
      <c r="AC31" s="151"/>
      <c r="AD31" s="141"/>
      <c r="AE31" s="162"/>
      <c r="AF31" s="175"/>
    </row>
    <row r="32" spans="1:32" ht="33" customHeight="1">
      <c r="A32" s="114" t="s">
        <v>37</v>
      </c>
      <c r="B32" s="15" t="s">
        <v>192</v>
      </c>
      <c r="C32" s="16">
        <f t="shared" si="2"/>
        <v>72</v>
      </c>
      <c r="D32" s="113">
        <f t="shared" si="6"/>
        <v>49</v>
      </c>
      <c r="E32" s="113">
        <f t="shared" si="3"/>
        <v>10</v>
      </c>
      <c r="F32" s="113">
        <f t="shared" si="7"/>
        <v>0</v>
      </c>
      <c r="G32" s="113">
        <f t="shared" si="8"/>
        <v>7</v>
      </c>
      <c r="H32" s="113">
        <f t="shared" si="4"/>
        <v>6</v>
      </c>
      <c r="I32" s="113">
        <f t="shared" si="5"/>
        <v>0</v>
      </c>
      <c r="J32" s="113"/>
      <c r="K32" s="150"/>
      <c r="L32" s="134"/>
      <c r="M32" s="134">
        <v>21</v>
      </c>
      <c r="N32" s="134">
        <v>28</v>
      </c>
      <c r="O32" s="151"/>
      <c r="P32" s="141"/>
      <c r="Q32" s="134">
        <v>1</v>
      </c>
      <c r="R32" s="134">
        <v>5</v>
      </c>
      <c r="S32" s="162">
        <v>4</v>
      </c>
      <c r="T32" s="150"/>
      <c r="U32" s="134"/>
      <c r="V32" s="151"/>
      <c r="W32" s="141"/>
      <c r="X32" s="134"/>
      <c r="Y32" s="134">
        <v>1</v>
      </c>
      <c r="Z32" s="162">
        <v>6</v>
      </c>
      <c r="AA32" s="150"/>
      <c r="AB32" s="134">
        <v>6</v>
      </c>
      <c r="AC32" s="151"/>
      <c r="AD32" s="141"/>
      <c r="AE32" s="162"/>
      <c r="AF32" s="175"/>
    </row>
    <row r="33" spans="1:32" ht="33" customHeight="1">
      <c r="A33" s="116" t="s">
        <v>38</v>
      </c>
      <c r="B33" s="15" t="s">
        <v>193</v>
      </c>
      <c r="C33" s="16">
        <f t="shared" si="2"/>
        <v>11</v>
      </c>
      <c r="D33" s="113">
        <f t="shared" si="6"/>
        <v>7</v>
      </c>
      <c r="E33" s="113">
        <f t="shared" si="3"/>
        <v>3</v>
      </c>
      <c r="F33" s="113">
        <f t="shared" si="7"/>
        <v>0</v>
      </c>
      <c r="G33" s="113">
        <f t="shared" si="8"/>
        <v>1</v>
      </c>
      <c r="H33" s="113">
        <f t="shared" si="4"/>
        <v>0</v>
      </c>
      <c r="I33" s="113">
        <f t="shared" si="5"/>
        <v>0</v>
      </c>
      <c r="J33" s="113"/>
      <c r="K33" s="150"/>
      <c r="L33" s="134"/>
      <c r="M33" s="134">
        <v>2</v>
      </c>
      <c r="N33" s="134">
        <v>5</v>
      </c>
      <c r="O33" s="151"/>
      <c r="P33" s="141"/>
      <c r="Q33" s="134">
        <v>1</v>
      </c>
      <c r="R33" s="134"/>
      <c r="S33" s="162">
        <v>2</v>
      </c>
      <c r="T33" s="150"/>
      <c r="U33" s="134"/>
      <c r="V33" s="151"/>
      <c r="W33" s="141"/>
      <c r="X33" s="134"/>
      <c r="Y33" s="134"/>
      <c r="Z33" s="162">
        <v>1</v>
      </c>
      <c r="AA33" s="150"/>
      <c r="AB33" s="134"/>
      <c r="AC33" s="151"/>
      <c r="AD33" s="141"/>
      <c r="AE33" s="162"/>
      <c r="AF33" s="175"/>
    </row>
    <row r="34" spans="1:32" ht="33" customHeight="1">
      <c r="A34" s="14"/>
      <c r="B34" s="15" t="s">
        <v>194</v>
      </c>
      <c r="C34" s="16">
        <f t="shared" si="2"/>
        <v>397</v>
      </c>
      <c r="D34" s="113">
        <f t="shared" si="6"/>
        <v>273</v>
      </c>
      <c r="E34" s="113">
        <f t="shared" si="3"/>
        <v>41</v>
      </c>
      <c r="F34" s="113">
        <f t="shared" si="7"/>
        <v>0</v>
      </c>
      <c r="G34" s="113">
        <f t="shared" si="8"/>
        <v>29</v>
      </c>
      <c r="H34" s="113">
        <f t="shared" si="4"/>
        <v>54</v>
      </c>
      <c r="I34" s="113">
        <f t="shared" si="5"/>
        <v>0</v>
      </c>
      <c r="J34" s="113"/>
      <c r="K34" s="150"/>
      <c r="L34" s="134"/>
      <c r="M34" s="134">
        <v>162</v>
      </c>
      <c r="N34" s="134">
        <v>111</v>
      </c>
      <c r="O34" s="151"/>
      <c r="P34" s="141"/>
      <c r="Q34" s="134">
        <v>3</v>
      </c>
      <c r="R34" s="134">
        <v>11</v>
      </c>
      <c r="S34" s="162">
        <v>27</v>
      </c>
      <c r="T34" s="150"/>
      <c r="U34" s="134"/>
      <c r="V34" s="151"/>
      <c r="W34" s="141"/>
      <c r="X34" s="134">
        <v>2</v>
      </c>
      <c r="Y34" s="134">
        <v>3</v>
      </c>
      <c r="Z34" s="162">
        <v>24</v>
      </c>
      <c r="AA34" s="150"/>
      <c r="AB34" s="134">
        <v>54</v>
      </c>
      <c r="AC34" s="151"/>
      <c r="AD34" s="141"/>
      <c r="AE34" s="162"/>
      <c r="AF34" s="175"/>
    </row>
    <row r="35" spans="1:32" ht="33" customHeight="1">
      <c r="A35" s="14"/>
      <c r="B35" s="15" t="s">
        <v>195</v>
      </c>
      <c r="C35" s="16">
        <f t="shared" si="2"/>
        <v>0</v>
      </c>
      <c r="D35" s="113">
        <f t="shared" si="6"/>
        <v>0</v>
      </c>
      <c r="E35" s="113">
        <f t="shared" si="3"/>
        <v>0</v>
      </c>
      <c r="F35" s="113">
        <f t="shared" si="7"/>
        <v>0</v>
      </c>
      <c r="G35" s="113">
        <f t="shared" si="8"/>
        <v>0</v>
      </c>
      <c r="H35" s="113">
        <f t="shared" si="4"/>
        <v>0</v>
      </c>
      <c r="I35" s="113">
        <f t="shared" si="5"/>
        <v>0</v>
      </c>
      <c r="J35" s="113"/>
      <c r="K35" s="150"/>
      <c r="L35" s="134"/>
      <c r="M35" s="134"/>
      <c r="N35" s="134"/>
      <c r="O35" s="151"/>
      <c r="P35" s="141"/>
      <c r="Q35" s="134"/>
      <c r="R35" s="134"/>
      <c r="S35" s="162"/>
      <c r="T35" s="150"/>
      <c r="U35" s="134"/>
      <c r="V35" s="151"/>
      <c r="W35" s="141"/>
      <c r="X35" s="134"/>
      <c r="Y35" s="134"/>
      <c r="Z35" s="162"/>
      <c r="AA35" s="150"/>
      <c r="AB35" s="134"/>
      <c r="AC35" s="151"/>
      <c r="AD35" s="141"/>
      <c r="AE35" s="162"/>
      <c r="AF35" s="175"/>
    </row>
    <row r="36" spans="1:32" ht="33" customHeight="1">
      <c r="A36" s="14"/>
      <c r="B36" s="15" t="s">
        <v>196</v>
      </c>
      <c r="C36" s="16">
        <f t="shared" si="2"/>
        <v>0</v>
      </c>
      <c r="D36" s="113">
        <f t="shared" si="6"/>
        <v>0</v>
      </c>
      <c r="E36" s="113">
        <f t="shared" si="3"/>
        <v>0</v>
      </c>
      <c r="F36" s="113">
        <f t="shared" si="7"/>
        <v>0</v>
      </c>
      <c r="G36" s="113">
        <f t="shared" si="8"/>
        <v>0</v>
      </c>
      <c r="H36" s="113">
        <f t="shared" si="4"/>
        <v>0</v>
      </c>
      <c r="I36" s="113">
        <f t="shared" si="5"/>
        <v>0</v>
      </c>
      <c r="J36" s="113"/>
      <c r="K36" s="150"/>
      <c r="L36" s="134"/>
      <c r="M36" s="134"/>
      <c r="N36" s="134"/>
      <c r="O36" s="151"/>
      <c r="P36" s="141"/>
      <c r="Q36" s="134"/>
      <c r="R36" s="134"/>
      <c r="S36" s="162"/>
      <c r="T36" s="150"/>
      <c r="U36" s="134"/>
      <c r="V36" s="151"/>
      <c r="W36" s="141"/>
      <c r="X36" s="134"/>
      <c r="Y36" s="134"/>
      <c r="Z36" s="162"/>
      <c r="AA36" s="150"/>
      <c r="AB36" s="134"/>
      <c r="AC36" s="151"/>
      <c r="AD36" s="141"/>
      <c r="AE36" s="162"/>
      <c r="AF36" s="175"/>
    </row>
    <row r="37" spans="1:32" ht="33" customHeight="1">
      <c r="A37" s="14"/>
      <c r="B37" s="15" t="s">
        <v>197</v>
      </c>
      <c r="C37" s="16">
        <f t="shared" si="2"/>
        <v>0</v>
      </c>
      <c r="D37" s="113">
        <f t="shared" si="6"/>
        <v>0</v>
      </c>
      <c r="E37" s="113">
        <f t="shared" si="3"/>
        <v>0</v>
      </c>
      <c r="F37" s="113">
        <f t="shared" si="7"/>
        <v>0</v>
      </c>
      <c r="G37" s="113">
        <f t="shared" si="8"/>
        <v>0</v>
      </c>
      <c r="H37" s="113">
        <f t="shared" si="4"/>
        <v>0</v>
      </c>
      <c r="I37" s="113">
        <f t="shared" si="5"/>
        <v>0</v>
      </c>
      <c r="J37" s="113"/>
      <c r="K37" s="150"/>
      <c r="L37" s="134"/>
      <c r="M37" s="134"/>
      <c r="N37" s="134"/>
      <c r="O37" s="151"/>
      <c r="P37" s="141"/>
      <c r="Q37" s="134"/>
      <c r="R37" s="134"/>
      <c r="S37" s="162"/>
      <c r="T37" s="150"/>
      <c r="U37" s="134"/>
      <c r="V37" s="151"/>
      <c r="W37" s="141"/>
      <c r="X37" s="134"/>
      <c r="Y37" s="134"/>
      <c r="Z37" s="162"/>
      <c r="AA37" s="150"/>
      <c r="AB37" s="134"/>
      <c r="AC37" s="151"/>
      <c r="AD37" s="141"/>
      <c r="AE37" s="162"/>
      <c r="AF37" s="175"/>
    </row>
    <row r="38" spans="1:32" ht="33" customHeight="1" thickBot="1">
      <c r="A38" s="14"/>
      <c r="B38" s="15" t="s">
        <v>198</v>
      </c>
      <c r="C38" s="16">
        <f t="shared" si="2"/>
        <v>0</v>
      </c>
      <c r="D38" s="113">
        <f t="shared" si="6"/>
        <v>0</v>
      </c>
      <c r="E38" s="113">
        <f t="shared" si="3"/>
        <v>0</v>
      </c>
      <c r="F38" s="113">
        <f t="shared" si="7"/>
        <v>0</v>
      </c>
      <c r="G38" s="113">
        <f t="shared" si="8"/>
        <v>0</v>
      </c>
      <c r="H38" s="113">
        <f t="shared" si="4"/>
        <v>0</v>
      </c>
      <c r="I38" s="113">
        <f t="shared" si="5"/>
        <v>0</v>
      </c>
      <c r="J38" s="113"/>
      <c r="K38" s="152"/>
      <c r="L38" s="135"/>
      <c r="M38" s="135"/>
      <c r="N38" s="135"/>
      <c r="O38" s="153"/>
      <c r="P38" s="142"/>
      <c r="Q38" s="135"/>
      <c r="R38" s="135"/>
      <c r="S38" s="163"/>
      <c r="T38" s="152"/>
      <c r="U38" s="135"/>
      <c r="V38" s="153"/>
      <c r="W38" s="142"/>
      <c r="X38" s="135"/>
      <c r="Y38" s="135"/>
      <c r="Z38" s="163"/>
      <c r="AA38" s="152"/>
      <c r="AB38" s="135"/>
      <c r="AC38" s="153"/>
      <c r="AD38" s="142"/>
      <c r="AE38" s="163"/>
      <c r="AF38" s="176"/>
    </row>
    <row r="39" spans="1:32" ht="33" customHeight="1" thickTop="1">
      <c r="A39" s="14"/>
      <c r="B39" s="15" t="s">
        <v>230</v>
      </c>
      <c r="C39" s="16">
        <f t="shared" si="2"/>
        <v>4</v>
      </c>
      <c r="D39" s="113">
        <f t="shared" si="6"/>
        <v>0</v>
      </c>
      <c r="E39" s="113">
        <f t="shared" si="3"/>
        <v>4</v>
      </c>
      <c r="F39" s="113">
        <f t="shared" si="7"/>
        <v>0</v>
      </c>
      <c r="G39" s="113">
        <f t="shared" si="8"/>
        <v>0</v>
      </c>
      <c r="H39" s="113">
        <f t="shared" si="4"/>
        <v>0</v>
      </c>
      <c r="I39" s="113">
        <f t="shared" si="5"/>
        <v>0</v>
      </c>
      <c r="J39" s="113"/>
      <c r="K39" s="154"/>
      <c r="L39" s="136"/>
      <c r="M39" s="136"/>
      <c r="N39" s="136"/>
      <c r="O39" s="155"/>
      <c r="P39" s="143">
        <v>1</v>
      </c>
      <c r="Q39" s="136">
        <v>1</v>
      </c>
      <c r="R39" s="136">
        <v>2</v>
      </c>
      <c r="S39" s="164"/>
      <c r="T39" s="154"/>
      <c r="U39" s="136"/>
      <c r="V39" s="155"/>
      <c r="W39" s="143"/>
      <c r="X39" s="136"/>
      <c r="Y39" s="136"/>
      <c r="Z39" s="164"/>
      <c r="AA39" s="154"/>
      <c r="AB39" s="136"/>
      <c r="AC39" s="155"/>
      <c r="AD39" s="143"/>
      <c r="AE39" s="164"/>
      <c r="AF39" s="177"/>
    </row>
    <row r="40" spans="1:32" ht="33" customHeight="1">
      <c r="A40" s="14"/>
      <c r="B40" s="15" t="s">
        <v>199</v>
      </c>
      <c r="C40" s="16">
        <f t="shared" si="2"/>
        <v>2</v>
      </c>
      <c r="D40" s="113">
        <f t="shared" si="6"/>
        <v>0</v>
      </c>
      <c r="E40" s="113">
        <f t="shared" si="3"/>
        <v>0</v>
      </c>
      <c r="F40" s="113">
        <f t="shared" si="7"/>
        <v>0</v>
      </c>
      <c r="G40" s="113">
        <f t="shared" si="8"/>
        <v>0</v>
      </c>
      <c r="H40" s="113">
        <f t="shared" si="4"/>
        <v>2</v>
      </c>
      <c r="I40" s="113">
        <f t="shared" si="5"/>
        <v>0</v>
      </c>
      <c r="J40" s="113"/>
      <c r="K40" s="150"/>
      <c r="L40" s="134"/>
      <c r="M40" s="134"/>
      <c r="N40" s="134"/>
      <c r="O40" s="151"/>
      <c r="P40" s="141"/>
      <c r="Q40" s="134"/>
      <c r="R40" s="134"/>
      <c r="S40" s="162"/>
      <c r="T40" s="150"/>
      <c r="U40" s="134"/>
      <c r="V40" s="151"/>
      <c r="W40" s="141"/>
      <c r="X40" s="134"/>
      <c r="Y40" s="134"/>
      <c r="Z40" s="162"/>
      <c r="AA40" s="150"/>
      <c r="AB40" s="134">
        <v>2</v>
      </c>
      <c r="AC40" s="151"/>
      <c r="AD40" s="141"/>
      <c r="AE40" s="162"/>
      <c r="AF40" s="175"/>
    </row>
    <row r="41" spans="1:32" ht="33" customHeight="1">
      <c r="A41" s="121"/>
      <c r="B41" s="76" t="s">
        <v>200</v>
      </c>
      <c r="C41" s="16">
        <f t="shared" si="2"/>
        <v>0</v>
      </c>
      <c r="D41" s="17">
        <f t="shared" si="6"/>
        <v>0</v>
      </c>
      <c r="E41" s="17">
        <f t="shared" si="3"/>
        <v>0</v>
      </c>
      <c r="F41" s="17">
        <f t="shared" si="7"/>
        <v>0</v>
      </c>
      <c r="G41" s="17">
        <f t="shared" si="8"/>
        <v>0</v>
      </c>
      <c r="H41" s="17">
        <f t="shared" si="4"/>
        <v>0</v>
      </c>
      <c r="I41" s="17">
        <f t="shared" si="5"/>
        <v>0</v>
      </c>
      <c r="J41" s="113"/>
      <c r="K41" s="150"/>
      <c r="L41" s="134"/>
      <c r="M41" s="134"/>
      <c r="N41" s="134"/>
      <c r="O41" s="151"/>
      <c r="P41" s="141"/>
      <c r="Q41" s="134"/>
      <c r="R41" s="134"/>
      <c r="S41" s="162"/>
      <c r="T41" s="150"/>
      <c r="U41" s="134"/>
      <c r="V41" s="151"/>
      <c r="W41" s="141"/>
      <c r="X41" s="134"/>
      <c r="Y41" s="134"/>
      <c r="Z41" s="162"/>
      <c r="AA41" s="150"/>
      <c r="AB41" s="134"/>
      <c r="AC41" s="151"/>
      <c r="AD41" s="141"/>
      <c r="AE41" s="162"/>
      <c r="AF41" s="175"/>
    </row>
    <row r="42" spans="1:32" ht="33" customHeight="1">
      <c r="A42" s="80"/>
      <c r="B42" s="82"/>
      <c r="C42" s="16"/>
      <c r="D42" s="17"/>
      <c r="E42" s="17"/>
      <c r="F42" s="17"/>
      <c r="G42" s="17"/>
      <c r="H42" s="17"/>
      <c r="I42" s="17"/>
      <c r="J42" s="113"/>
      <c r="K42" s="152"/>
      <c r="L42" s="135"/>
      <c r="M42" s="135"/>
      <c r="N42" s="135"/>
      <c r="O42" s="153"/>
      <c r="P42" s="142"/>
      <c r="Q42" s="135"/>
      <c r="R42" s="135"/>
      <c r="S42" s="163"/>
      <c r="T42" s="152"/>
      <c r="U42" s="135"/>
      <c r="V42" s="153"/>
      <c r="W42" s="142"/>
      <c r="X42" s="135"/>
      <c r="Y42" s="135"/>
      <c r="Z42" s="163"/>
      <c r="AA42" s="152"/>
      <c r="AB42" s="135"/>
      <c r="AC42" s="153"/>
      <c r="AD42" s="142"/>
      <c r="AE42" s="163"/>
      <c r="AF42" s="176"/>
    </row>
    <row r="43" spans="1:32" ht="33" customHeight="1">
      <c r="A43" s="80"/>
      <c r="B43" s="82"/>
      <c r="C43" s="16"/>
      <c r="D43" s="17"/>
      <c r="E43" s="17"/>
      <c r="F43" s="17"/>
      <c r="G43" s="17"/>
      <c r="H43" s="17"/>
      <c r="I43" s="17"/>
      <c r="J43" s="113"/>
      <c r="K43" s="156"/>
      <c r="L43" s="137"/>
      <c r="M43" s="137"/>
      <c r="N43" s="137"/>
      <c r="O43" s="157"/>
      <c r="P43" s="144"/>
      <c r="Q43" s="137"/>
      <c r="R43" s="137"/>
      <c r="S43" s="165"/>
      <c r="T43" s="156"/>
      <c r="U43" s="137"/>
      <c r="V43" s="157"/>
      <c r="W43" s="144"/>
      <c r="X43" s="137"/>
      <c r="Y43" s="137"/>
      <c r="Z43" s="165"/>
      <c r="AA43" s="156"/>
      <c r="AB43" s="137"/>
      <c r="AC43" s="157"/>
      <c r="AD43" s="144"/>
      <c r="AE43" s="165"/>
      <c r="AF43" s="178"/>
    </row>
    <row r="44" spans="1:32" ht="33" customHeight="1">
      <c r="A44" s="80"/>
      <c r="B44" s="82"/>
      <c r="C44" s="16"/>
      <c r="D44" s="17"/>
      <c r="E44" s="17"/>
      <c r="F44" s="17"/>
      <c r="G44" s="17"/>
      <c r="H44" s="17"/>
      <c r="I44" s="17"/>
      <c r="J44" s="113"/>
      <c r="K44" s="156"/>
      <c r="L44" s="137"/>
      <c r="M44" s="137"/>
      <c r="N44" s="137"/>
      <c r="O44" s="157"/>
      <c r="P44" s="144"/>
      <c r="Q44" s="137"/>
      <c r="R44" s="137"/>
      <c r="S44" s="165"/>
      <c r="T44" s="156"/>
      <c r="U44" s="137"/>
      <c r="V44" s="157"/>
      <c r="W44" s="144"/>
      <c r="X44" s="137"/>
      <c r="Y44" s="137"/>
      <c r="Z44" s="165"/>
      <c r="AA44" s="156"/>
      <c r="AB44" s="137"/>
      <c r="AC44" s="157"/>
      <c r="AD44" s="144"/>
      <c r="AE44" s="165"/>
      <c r="AF44" s="178"/>
    </row>
    <row r="45" spans="1:32" ht="33" customHeight="1" thickBot="1">
      <c r="A45" s="122"/>
      <c r="B45" s="123"/>
      <c r="C45" s="124"/>
      <c r="D45" s="125"/>
      <c r="E45" s="125"/>
      <c r="F45" s="125"/>
      <c r="G45" s="125"/>
      <c r="H45" s="125"/>
      <c r="I45" s="125"/>
      <c r="J45" s="113"/>
      <c r="K45" s="158"/>
      <c r="L45" s="138"/>
      <c r="M45" s="138"/>
      <c r="N45" s="138"/>
      <c r="O45" s="159"/>
      <c r="P45" s="145"/>
      <c r="Q45" s="138"/>
      <c r="R45" s="138"/>
      <c r="S45" s="166"/>
      <c r="T45" s="158"/>
      <c r="U45" s="138"/>
      <c r="V45" s="159"/>
      <c r="W45" s="145"/>
      <c r="X45" s="138"/>
      <c r="Y45" s="138"/>
      <c r="Z45" s="166"/>
      <c r="AA45" s="158"/>
      <c r="AB45" s="138"/>
      <c r="AC45" s="159"/>
      <c r="AD45" s="145"/>
      <c r="AE45" s="166"/>
      <c r="AF45" s="179"/>
    </row>
    <row r="46" spans="1:32" ht="33" customHeight="1" thickTop="1">
      <c r="A46" s="14"/>
      <c r="B46" s="15" t="s">
        <v>201</v>
      </c>
      <c r="C46" s="16">
        <f aca="true" t="shared" si="9" ref="C46:C70">SUM(K46:AF46)</f>
        <v>0</v>
      </c>
      <c r="D46" s="113">
        <f t="shared" si="6"/>
        <v>0</v>
      </c>
      <c r="E46" s="113">
        <f t="shared" si="3"/>
        <v>0</v>
      </c>
      <c r="F46" s="113">
        <f t="shared" si="7"/>
        <v>0</v>
      </c>
      <c r="G46" s="113">
        <f t="shared" si="8"/>
        <v>0</v>
      </c>
      <c r="H46" s="113">
        <f t="shared" si="4"/>
        <v>0</v>
      </c>
      <c r="I46" s="113">
        <f t="shared" si="5"/>
        <v>0</v>
      </c>
      <c r="J46" s="113"/>
      <c r="K46" s="150"/>
      <c r="L46" s="134"/>
      <c r="M46" s="134"/>
      <c r="N46" s="134"/>
      <c r="O46" s="151"/>
      <c r="P46" s="141"/>
      <c r="Q46" s="134"/>
      <c r="R46" s="134"/>
      <c r="S46" s="162"/>
      <c r="T46" s="150"/>
      <c r="U46" s="134"/>
      <c r="V46" s="151"/>
      <c r="W46" s="141"/>
      <c r="X46" s="134"/>
      <c r="Y46" s="134"/>
      <c r="Z46" s="162"/>
      <c r="AA46" s="150"/>
      <c r="AB46" s="134"/>
      <c r="AC46" s="151"/>
      <c r="AD46" s="141"/>
      <c r="AE46" s="162"/>
      <c r="AF46" s="175"/>
    </row>
    <row r="47" spans="1:32" ht="33" customHeight="1">
      <c r="A47" s="121"/>
      <c r="B47" s="76" t="s">
        <v>202</v>
      </c>
      <c r="C47" s="16">
        <f t="shared" si="9"/>
        <v>5</v>
      </c>
      <c r="D47" s="113">
        <f t="shared" si="6"/>
        <v>4</v>
      </c>
      <c r="E47" s="113">
        <f t="shared" si="3"/>
        <v>1</v>
      </c>
      <c r="F47" s="113">
        <f t="shared" si="7"/>
        <v>0</v>
      </c>
      <c r="G47" s="113">
        <f t="shared" si="8"/>
        <v>0</v>
      </c>
      <c r="H47" s="113">
        <f t="shared" si="4"/>
        <v>0</v>
      </c>
      <c r="I47" s="113">
        <f t="shared" si="5"/>
        <v>0</v>
      </c>
      <c r="J47" s="113"/>
      <c r="K47" s="150"/>
      <c r="L47" s="134"/>
      <c r="M47" s="134">
        <v>3</v>
      </c>
      <c r="N47" s="134">
        <v>1</v>
      </c>
      <c r="O47" s="151"/>
      <c r="P47" s="141"/>
      <c r="Q47" s="134"/>
      <c r="R47" s="134"/>
      <c r="S47" s="162">
        <v>1</v>
      </c>
      <c r="T47" s="150"/>
      <c r="U47" s="134"/>
      <c r="V47" s="151"/>
      <c r="W47" s="141"/>
      <c r="X47" s="134"/>
      <c r="Y47" s="134"/>
      <c r="Z47" s="162"/>
      <c r="AA47" s="150"/>
      <c r="AB47" s="134"/>
      <c r="AC47" s="151"/>
      <c r="AD47" s="141"/>
      <c r="AE47" s="162"/>
      <c r="AF47" s="175"/>
    </row>
    <row r="48" spans="1:32" ht="33" customHeight="1">
      <c r="A48" s="114"/>
      <c r="B48" s="15" t="s">
        <v>203</v>
      </c>
      <c r="C48" s="16">
        <f t="shared" si="9"/>
        <v>0</v>
      </c>
      <c r="D48" s="113">
        <f t="shared" si="6"/>
        <v>0</v>
      </c>
      <c r="E48" s="113">
        <f t="shared" si="3"/>
        <v>0</v>
      </c>
      <c r="F48" s="113">
        <f t="shared" si="7"/>
        <v>0</v>
      </c>
      <c r="G48" s="113">
        <f t="shared" si="8"/>
        <v>0</v>
      </c>
      <c r="H48" s="113">
        <f t="shared" si="4"/>
        <v>0</v>
      </c>
      <c r="I48" s="113">
        <f t="shared" si="5"/>
        <v>0</v>
      </c>
      <c r="J48" s="113"/>
      <c r="K48" s="150"/>
      <c r="L48" s="134"/>
      <c r="M48" s="134"/>
      <c r="N48" s="134"/>
      <c r="O48" s="151"/>
      <c r="P48" s="141"/>
      <c r="Q48" s="134"/>
      <c r="R48" s="134"/>
      <c r="S48" s="162"/>
      <c r="T48" s="150"/>
      <c r="U48" s="134"/>
      <c r="V48" s="151"/>
      <c r="W48" s="141"/>
      <c r="X48" s="134"/>
      <c r="Y48" s="134"/>
      <c r="Z48" s="162"/>
      <c r="AA48" s="150"/>
      <c r="AB48" s="134"/>
      <c r="AC48" s="151"/>
      <c r="AD48" s="141"/>
      <c r="AE48" s="162"/>
      <c r="AF48" s="175"/>
    </row>
    <row r="49" spans="1:32" ht="33" customHeight="1">
      <c r="A49" s="115"/>
      <c r="B49" s="15" t="s">
        <v>159</v>
      </c>
      <c r="C49" s="16">
        <f t="shared" si="9"/>
        <v>0</v>
      </c>
      <c r="D49" s="113">
        <f>+K49+L49+M49+N49+O49</f>
        <v>0</v>
      </c>
      <c r="E49" s="113">
        <f>+P49+Q49+R49+S49</f>
        <v>0</v>
      </c>
      <c r="F49" s="113">
        <f t="shared" si="7"/>
        <v>0</v>
      </c>
      <c r="G49" s="113">
        <f t="shared" si="8"/>
        <v>0</v>
      </c>
      <c r="H49" s="113">
        <f>+AA49+AB49+AC49</f>
        <v>0</v>
      </c>
      <c r="I49" s="113">
        <f>+AF49</f>
        <v>0</v>
      </c>
      <c r="J49" s="113"/>
      <c r="K49" s="150"/>
      <c r="L49" s="134"/>
      <c r="M49" s="134"/>
      <c r="N49" s="134"/>
      <c r="O49" s="151"/>
      <c r="P49" s="141"/>
      <c r="Q49" s="134"/>
      <c r="R49" s="134"/>
      <c r="S49" s="162"/>
      <c r="T49" s="150"/>
      <c r="U49" s="134"/>
      <c r="V49" s="151"/>
      <c r="W49" s="141"/>
      <c r="X49" s="134"/>
      <c r="Y49" s="134"/>
      <c r="Z49" s="162"/>
      <c r="AA49" s="150"/>
      <c r="AB49" s="134"/>
      <c r="AC49" s="151"/>
      <c r="AD49" s="141"/>
      <c r="AE49" s="162"/>
      <c r="AF49" s="175"/>
    </row>
    <row r="50" spans="1:32" ht="33" customHeight="1">
      <c r="A50" s="115" t="s">
        <v>39</v>
      </c>
      <c r="B50" s="15" t="s">
        <v>160</v>
      </c>
      <c r="C50" s="16">
        <f t="shared" si="9"/>
        <v>0</v>
      </c>
      <c r="D50" s="113">
        <f t="shared" si="6"/>
        <v>0</v>
      </c>
      <c r="E50" s="113">
        <f t="shared" si="3"/>
        <v>0</v>
      </c>
      <c r="F50" s="113">
        <f t="shared" si="7"/>
        <v>0</v>
      </c>
      <c r="G50" s="113">
        <f t="shared" si="8"/>
        <v>0</v>
      </c>
      <c r="H50" s="113">
        <f t="shared" si="4"/>
        <v>0</v>
      </c>
      <c r="I50" s="113">
        <f t="shared" si="5"/>
        <v>0</v>
      </c>
      <c r="J50" s="113"/>
      <c r="K50" s="150"/>
      <c r="L50" s="134"/>
      <c r="M50" s="134"/>
      <c r="N50" s="134"/>
      <c r="O50" s="151"/>
      <c r="P50" s="141"/>
      <c r="Q50" s="134"/>
      <c r="R50" s="134"/>
      <c r="S50" s="162"/>
      <c r="T50" s="150"/>
      <c r="U50" s="134"/>
      <c r="V50" s="151"/>
      <c r="W50" s="141"/>
      <c r="X50" s="134"/>
      <c r="Y50" s="134"/>
      <c r="Z50" s="162"/>
      <c r="AA50" s="150"/>
      <c r="AB50" s="134"/>
      <c r="AC50" s="151"/>
      <c r="AD50" s="141"/>
      <c r="AE50" s="162"/>
      <c r="AF50" s="175"/>
    </row>
    <row r="51" spans="1:32" ht="33" customHeight="1">
      <c r="A51" s="116"/>
      <c r="B51" s="15" t="s">
        <v>204</v>
      </c>
      <c r="C51" s="16">
        <f t="shared" si="9"/>
        <v>5</v>
      </c>
      <c r="D51" s="113">
        <f t="shared" si="6"/>
        <v>3</v>
      </c>
      <c r="E51" s="113">
        <f t="shared" si="3"/>
        <v>2</v>
      </c>
      <c r="F51" s="113">
        <f t="shared" si="7"/>
        <v>0</v>
      </c>
      <c r="G51" s="113">
        <f t="shared" si="8"/>
        <v>0</v>
      </c>
      <c r="H51" s="113">
        <f t="shared" si="4"/>
        <v>0</v>
      </c>
      <c r="I51" s="113">
        <f t="shared" si="5"/>
        <v>0</v>
      </c>
      <c r="J51" s="113"/>
      <c r="K51" s="150"/>
      <c r="L51" s="134"/>
      <c r="M51" s="134">
        <v>3</v>
      </c>
      <c r="N51" s="134"/>
      <c r="O51" s="151"/>
      <c r="P51" s="141"/>
      <c r="Q51" s="134"/>
      <c r="R51" s="134"/>
      <c r="S51" s="162">
        <v>2</v>
      </c>
      <c r="T51" s="150"/>
      <c r="U51" s="134"/>
      <c r="V51" s="151"/>
      <c r="W51" s="141"/>
      <c r="X51" s="134"/>
      <c r="Y51" s="134"/>
      <c r="Z51" s="162"/>
      <c r="AA51" s="150"/>
      <c r="AB51" s="134"/>
      <c r="AC51" s="151"/>
      <c r="AD51" s="141"/>
      <c r="AE51" s="162"/>
      <c r="AF51" s="175"/>
    </row>
    <row r="52" spans="1:32" ht="33" customHeight="1">
      <c r="A52" s="14"/>
      <c r="B52" s="15" t="s">
        <v>205</v>
      </c>
      <c r="C52" s="16">
        <f t="shared" si="9"/>
        <v>0</v>
      </c>
      <c r="D52" s="17">
        <f t="shared" si="6"/>
        <v>0</v>
      </c>
      <c r="E52" s="17">
        <f t="shared" si="3"/>
        <v>0</v>
      </c>
      <c r="F52" s="113">
        <f t="shared" si="7"/>
        <v>0</v>
      </c>
      <c r="G52" s="113">
        <f t="shared" si="8"/>
        <v>0</v>
      </c>
      <c r="H52" s="17">
        <f t="shared" si="4"/>
        <v>0</v>
      </c>
      <c r="I52" s="17">
        <f t="shared" si="5"/>
        <v>0</v>
      </c>
      <c r="J52" s="17"/>
      <c r="K52" s="150"/>
      <c r="L52" s="134"/>
      <c r="M52" s="134"/>
      <c r="N52" s="134"/>
      <c r="O52" s="151"/>
      <c r="P52" s="141"/>
      <c r="Q52" s="134"/>
      <c r="R52" s="134"/>
      <c r="S52" s="162"/>
      <c r="T52" s="150"/>
      <c r="U52" s="134"/>
      <c r="V52" s="151"/>
      <c r="W52" s="141"/>
      <c r="X52" s="134"/>
      <c r="Y52" s="134"/>
      <c r="Z52" s="162"/>
      <c r="AA52" s="150"/>
      <c r="AB52" s="134"/>
      <c r="AC52" s="151"/>
      <c r="AD52" s="141"/>
      <c r="AE52" s="162"/>
      <c r="AF52" s="175"/>
    </row>
    <row r="53" spans="1:32" ht="34.5" customHeight="1">
      <c r="A53" s="114"/>
      <c r="B53" s="15" t="s">
        <v>206</v>
      </c>
      <c r="C53" s="16">
        <f t="shared" si="9"/>
        <v>89</v>
      </c>
      <c r="D53" s="113">
        <f t="shared" si="6"/>
        <v>50</v>
      </c>
      <c r="E53" s="113">
        <f t="shared" si="3"/>
        <v>10</v>
      </c>
      <c r="F53" s="113">
        <f t="shared" si="7"/>
        <v>0</v>
      </c>
      <c r="G53" s="113">
        <f t="shared" si="8"/>
        <v>19</v>
      </c>
      <c r="H53" s="113">
        <f t="shared" si="4"/>
        <v>10</v>
      </c>
      <c r="I53" s="113">
        <f t="shared" si="5"/>
        <v>0</v>
      </c>
      <c r="J53" s="113"/>
      <c r="K53" s="150">
        <v>1</v>
      </c>
      <c r="L53" s="134">
        <v>1</v>
      </c>
      <c r="M53" s="134">
        <v>21</v>
      </c>
      <c r="N53" s="134">
        <v>27</v>
      </c>
      <c r="O53" s="151"/>
      <c r="P53" s="141">
        <v>1</v>
      </c>
      <c r="Q53" s="134">
        <v>1</v>
      </c>
      <c r="R53" s="134">
        <v>1</v>
      </c>
      <c r="S53" s="162">
        <v>7</v>
      </c>
      <c r="T53" s="150"/>
      <c r="U53" s="134"/>
      <c r="V53" s="151"/>
      <c r="W53" s="141">
        <v>3</v>
      </c>
      <c r="X53" s="134">
        <v>2</v>
      </c>
      <c r="Y53" s="134">
        <v>3</v>
      </c>
      <c r="Z53" s="162">
        <v>11</v>
      </c>
      <c r="AA53" s="150"/>
      <c r="AB53" s="134">
        <v>10</v>
      </c>
      <c r="AC53" s="151"/>
      <c r="AD53" s="141"/>
      <c r="AE53" s="162"/>
      <c r="AF53" s="175"/>
    </row>
    <row r="54" spans="1:32" ht="34.5" customHeight="1">
      <c r="A54" s="115"/>
      <c r="B54" s="15" t="s">
        <v>207</v>
      </c>
      <c r="C54" s="16">
        <f t="shared" si="9"/>
        <v>414</v>
      </c>
      <c r="D54" s="113">
        <f t="shared" si="6"/>
        <v>318</v>
      </c>
      <c r="E54" s="113">
        <f t="shared" si="3"/>
        <v>70</v>
      </c>
      <c r="F54" s="113">
        <f t="shared" si="7"/>
        <v>0</v>
      </c>
      <c r="G54" s="113">
        <f t="shared" si="8"/>
        <v>23</v>
      </c>
      <c r="H54" s="113">
        <f t="shared" si="4"/>
        <v>3</v>
      </c>
      <c r="I54" s="113">
        <f t="shared" si="5"/>
        <v>0</v>
      </c>
      <c r="J54" s="113"/>
      <c r="K54" s="150">
        <v>1</v>
      </c>
      <c r="L54" s="134"/>
      <c r="M54" s="134">
        <v>205</v>
      </c>
      <c r="N54" s="134">
        <v>112</v>
      </c>
      <c r="O54" s="151"/>
      <c r="P54" s="141">
        <v>9</v>
      </c>
      <c r="Q54" s="134">
        <v>10</v>
      </c>
      <c r="R54" s="134">
        <v>15</v>
      </c>
      <c r="S54" s="162">
        <v>36</v>
      </c>
      <c r="T54" s="150"/>
      <c r="U54" s="134"/>
      <c r="V54" s="151"/>
      <c r="W54" s="141">
        <v>10</v>
      </c>
      <c r="X54" s="134">
        <v>6</v>
      </c>
      <c r="Y54" s="134">
        <v>2</v>
      </c>
      <c r="Z54" s="162">
        <v>5</v>
      </c>
      <c r="AA54" s="150"/>
      <c r="AB54" s="134">
        <v>3</v>
      </c>
      <c r="AC54" s="151"/>
      <c r="AD54" s="141"/>
      <c r="AE54" s="162"/>
      <c r="AF54" s="175"/>
    </row>
    <row r="55" spans="1:32" ht="34.5" customHeight="1">
      <c r="A55" s="115"/>
      <c r="B55" s="15" t="s">
        <v>223</v>
      </c>
      <c r="C55" s="16">
        <f t="shared" si="9"/>
        <v>693</v>
      </c>
      <c r="D55" s="113">
        <f t="shared" si="6"/>
        <v>521</v>
      </c>
      <c r="E55" s="113">
        <f t="shared" si="3"/>
        <v>151</v>
      </c>
      <c r="F55" s="113">
        <f t="shared" si="7"/>
        <v>0</v>
      </c>
      <c r="G55" s="113">
        <f t="shared" si="8"/>
        <v>17</v>
      </c>
      <c r="H55" s="113">
        <f t="shared" si="4"/>
        <v>4</v>
      </c>
      <c r="I55" s="113">
        <f t="shared" si="5"/>
        <v>0</v>
      </c>
      <c r="J55" s="113"/>
      <c r="K55" s="150"/>
      <c r="L55" s="134">
        <v>2</v>
      </c>
      <c r="M55" s="134">
        <v>292</v>
      </c>
      <c r="N55" s="134">
        <v>227</v>
      </c>
      <c r="O55" s="151"/>
      <c r="P55" s="141">
        <v>18</v>
      </c>
      <c r="Q55" s="134">
        <v>35</v>
      </c>
      <c r="R55" s="134">
        <v>31</v>
      </c>
      <c r="S55" s="162">
        <v>67</v>
      </c>
      <c r="T55" s="150"/>
      <c r="U55" s="134"/>
      <c r="V55" s="151"/>
      <c r="W55" s="141">
        <v>2</v>
      </c>
      <c r="X55" s="134">
        <v>2</v>
      </c>
      <c r="Y55" s="134">
        <v>2</v>
      </c>
      <c r="Z55" s="162">
        <v>11</v>
      </c>
      <c r="AA55" s="150"/>
      <c r="AB55" s="134">
        <v>4</v>
      </c>
      <c r="AC55" s="151"/>
      <c r="AD55" s="141"/>
      <c r="AE55" s="162"/>
      <c r="AF55" s="175"/>
    </row>
    <row r="56" spans="1:32" ht="34.5" customHeight="1">
      <c r="A56" s="115"/>
      <c r="B56" s="15" t="s">
        <v>224</v>
      </c>
      <c r="C56" s="16">
        <f t="shared" si="9"/>
        <v>918</v>
      </c>
      <c r="D56" s="113">
        <f>+K56+L56+M56+N56+O56</f>
        <v>703</v>
      </c>
      <c r="E56" s="113">
        <f>+P56+Q56+R56+S56</f>
        <v>187</v>
      </c>
      <c r="F56" s="113">
        <f t="shared" si="7"/>
        <v>0</v>
      </c>
      <c r="G56" s="113">
        <f t="shared" si="8"/>
        <v>19</v>
      </c>
      <c r="H56" s="113">
        <f>+AA56+AB56+AC56</f>
        <v>9</v>
      </c>
      <c r="I56" s="113">
        <f>+AF56</f>
        <v>0</v>
      </c>
      <c r="J56" s="113"/>
      <c r="K56" s="150">
        <v>1</v>
      </c>
      <c r="L56" s="134">
        <v>1</v>
      </c>
      <c r="M56" s="134">
        <v>416</v>
      </c>
      <c r="N56" s="134">
        <v>285</v>
      </c>
      <c r="O56" s="151"/>
      <c r="P56" s="141">
        <v>31</v>
      </c>
      <c r="Q56" s="134">
        <v>39</v>
      </c>
      <c r="R56" s="134">
        <v>53</v>
      </c>
      <c r="S56" s="162">
        <v>64</v>
      </c>
      <c r="T56" s="150"/>
      <c r="U56" s="134"/>
      <c r="V56" s="151"/>
      <c r="W56" s="141">
        <v>3</v>
      </c>
      <c r="X56" s="134">
        <v>1</v>
      </c>
      <c r="Y56" s="134"/>
      <c r="Z56" s="162">
        <v>15</v>
      </c>
      <c r="AA56" s="150"/>
      <c r="AB56" s="134">
        <v>9</v>
      </c>
      <c r="AC56" s="151"/>
      <c r="AD56" s="141"/>
      <c r="AE56" s="162"/>
      <c r="AF56" s="175"/>
    </row>
    <row r="57" spans="1:32" ht="34.5" customHeight="1">
      <c r="A57" s="119" t="s">
        <v>40</v>
      </c>
      <c r="B57" s="15" t="s">
        <v>208</v>
      </c>
      <c r="C57" s="16">
        <f t="shared" si="9"/>
        <v>1949</v>
      </c>
      <c r="D57" s="113">
        <f t="shared" si="6"/>
        <v>1553</v>
      </c>
      <c r="E57" s="113">
        <f t="shared" si="3"/>
        <v>369</v>
      </c>
      <c r="F57" s="113">
        <f t="shared" si="7"/>
        <v>0</v>
      </c>
      <c r="G57" s="113">
        <f t="shared" si="8"/>
        <v>21</v>
      </c>
      <c r="H57" s="113">
        <f t="shared" si="4"/>
        <v>6</v>
      </c>
      <c r="I57" s="113">
        <f t="shared" si="5"/>
        <v>0</v>
      </c>
      <c r="J57" s="113"/>
      <c r="K57" s="150">
        <v>2</v>
      </c>
      <c r="L57" s="134">
        <v>2</v>
      </c>
      <c r="M57" s="134">
        <v>974</v>
      </c>
      <c r="N57" s="134">
        <v>575</v>
      </c>
      <c r="O57" s="151"/>
      <c r="P57" s="141">
        <v>76</v>
      </c>
      <c r="Q57" s="134">
        <v>61</v>
      </c>
      <c r="R57" s="134">
        <v>115</v>
      </c>
      <c r="S57" s="162">
        <v>117</v>
      </c>
      <c r="T57" s="150"/>
      <c r="U57" s="134"/>
      <c r="V57" s="151"/>
      <c r="W57" s="141">
        <v>4</v>
      </c>
      <c r="X57" s="134">
        <v>4</v>
      </c>
      <c r="Y57" s="134">
        <v>2</v>
      </c>
      <c r="Z57" s="162">
        <v>11</v>
      </c>
      <c r="AA57" s="150"/>
      <c r="AB57" s="134">
        <v>6</v>
      </c>
      <c r="AC57" s="151"/>
      <c r="AD57" s="141"/>
      <c r="AE57" s="162"/>
      <c r="AF57" s="175"/>
    </row>
    <row r="58" spans="1:32" ht="34.5" customHeight="1">
      <c r="A58" s="115"/>
      <c r="B58" s="15" t="s">
        <v>242</v>
      </c>
      <c r="C58" s="16">
        <f t="shared" si="9"/>
        <v>1684</v>
      </c>
      <c r="D58" s="113">
        <f t="shared" si="6"/>
        <v>1260</v>
      </c>
      <c r="E58" s="113">
        <f t="shared" si="3"/>
        <v>264</v>
      </c>
      <c r="F58" s="113">
        <f t="shared" si="7"/>
        <v>3</v>
      </c>
      <c r="G58" s="113">
        <f t="shared" si="8"/>
        <v>76</v>
      </c>
      <c r="H58" s="113">
        <f t="shared" si="4"/>
        <v>81</v>
      </c>
      <c r="I58" s="113">
        <f t="shared" si="5"/>
        <v>0</v>
      </c>
      <c r="J58" s="113"/>
      <c r="K58" s="150">
        <v>1</v>
      </c>
      <c r="L58" s="134">
        <v>4</v>
      </c>
      <c r="M58" s="134">
        <v>762</v>
      </c>
      <c r="N58" s="134">
        <v>493</v>
      </c>
      <c r="O58" s="151"/>
      <c r="P58" s="141">
        <v>25</v>
      </c>
      <c r="Q58" s="134">
        <v>21</v>
      </c>
      <c r="R58" s="134">
        <v>55</v>
      </c>
      <c r="S58" s="162">
        <v>163</v>
      </c>
      <c r="T58" s="150"/>
      <c r="U58" s="134">
        <v>2</v>
      </c>
      <c r="V58" s="151">
        <v>1</v>
      </c>
      <c r="W58" s="141">
        <v>3</v>
      </c>
      <c r="X58" s="134">
        <v>5</v>
      </c>
      <c r="Y58" s="134">
        <v>7</v>
      </c>
      <c r="Z58" s="162">
        <v>61</v>
      </c>
      <c r="AA58" s="150"/>
      <c r="AB58" s="134">
        <v>81</v>
      </c>
      <c r="AC58" s="151"/>
      <c r="AD58" s="141"/>
      <c r="AE58" s="162"/>
      <c r="AF58" s="175"/>
    </row>
    <row r="59" spans="1:32" ht="34.5" customHeight="1">
      <c r="A59" s="12" t="s">
        <v>34</v>
      </c>
      <c r="B59" s="15" t="s">
        <v>244</v>
      </c>
      <c r="C59" s="16">
        <f t="shared" si="9"/>
        <v>389</v>
      </c>
      <c r="D59" s="113">
        <f t="shared" si="6"/>
        <v>286</v>
      </c>
      <c r="E59" s="113">
        <f t="shared" si="3"/>
        <v>92</v>
      </c>
      <c r="F59" s="113">
        <f t="shared" si="7"/>
        <v>1</v>
      </c>
      <c r="G59" s="113">
        <f t="shared" si="8"/>
        <v>7</v>
      </c>
      <c r="H59" s="113">
        <f t="shared" si="4"/>
        <v>3</v>
      </c>
      <c r="I59" s="113">
        <f t="shared" si="5"/>
        <v>0</v>
      </c>
      <c r="J59" s="113"/>
      <c r="K59" s="150">
        <v>3</v>
      </c>
      <c r="L59" s="134">
        <v>1</v>
      </c>
      <c r="M59" s="134">
        <v>190</v>
      </c>
      <c r="N59" s="134">
        <v>92</v>
      </c>
      <c r="O59" s="151"/>
      <c r="P59" s="141">
        <v>11</v>
      </c>
      <c r="Q59" s="134">
        <v>18</v>
      </c>
      <c r="R59" s="134">
        <v>28</v>
      </c>
      <c r="S59" s="162">
        <v>35</v>
      </c>
      <c r="T59" s="150">
        <v>1</v>
      </c>
      <c r="U59" s="134"/>
      <c r="V59" s="151"/>
      <c r="W59" s="141">
        <v>1</v>
      </c>
      <c r="X59" s="134"/>
      <c r="Y59" s="134">
        <v>2</v>
      </c>
      <c r="Z59" s="162">
        <v>4</v>
      </c>
      <c r="AA59" s="150"/>
      <c r="AB59" s="134">
        <v>3</v>
      </c>
      <c r="AC59" s="151"/>
      <c r="AD59" s="141"/>
      <c r="AE59" s="162"/>
      <c r="AF59" s="175"/>
    </row>
    <row r="60" spans="1:32" ht="34.5" customHeight="1">
      <c r="A60" s="115"/>
      <c r="B60" s="15" t="s">
        <v>209</v>
      </c>
      <c r="C60" s="16">
        <f t="shared" si="9"/>
        <v>108</v>
      </c>
      <c r="D60" s="113">
        <f t="shared" si="6"/>
        <v>58</v>
      </c>
      <c r="E60" s="113">
        <f t="shared" si="3"/>
        <v>25</v>
      </c>
      <c r="F60" s="113">
        <f t="shared" si="7"/>
        <v>0</v>
      </c>
      <c r="G60" s="113">
        <f t="shared" si="8"/>
        <v>19</v>
      </c>
      <c r="H60" s="113">
        <f t="shared" si="4"/>
        <v>6</v>
      </c>
      <c r="I60" s="113">
        <f t="shared" si="5"/>
        <v>0</v>
      </c>
      <c r="J60" s="113"/>
      <c r="K60" s="150"/>
      <c r="L60" s="134">
        <v>1</v>
      </c>
      <c r="M60" s="134">
        <v>38</v>
      </c>
      <c r="N60" s="134">
        <v>19</v>
      </c>
      <c r="O60" s="151"/>
      <c r="P60" s="141"/>
      <c r="Q60" s="134">
        <v>1</v>
      </c>
      <c r="R60" s="134">
        <v>8</v>
      </c>
      <c r="S60" s="162">
        <v>16</v>
      </c>
      <c r="T60" s="150"/>
      <c r="U60" s="134"/>
      <c r="V60" s="151"/>
      <c r="W60" s="141">
        <v>9</v>
      </c>
      <c r="X60" s="134">
        <v>3</v>
      </c>
      <c r="Y60" s="134">
        <v>4</v>
      </c>
      <c r="Z60" s="162">
        <v>3</v>
      </c>
      <c r="AA60" s="150"/>
      <c r="AB60" s="134">
        <v>6</v>
      </c>
      <c r="AC60" s="151"/>
      <c r="AD60" s="141"/>
      <c r="AE60" s="162"/>
      <c r="AF60" s="175"/>
    </row>
    <row r="61" spans="1:32" ht="34.5" customHeight="1">
      <c r="A61" s="115"/>
      <c r="B61" s="15" t="s">
        <v>210</v>
      </c>
      <c r="C61" s="16">
        <f t="shared" si="9"/>
        <v>2</v>
      </c>
      <c r="D61" s="113">
        <f t="shared" si="6"/>
        <v>1</v>
      </c>
      <c r="E61" s="113">
        <f t="shared" si="3"/>
        <v>0</v>
      </c>
      <c r="F61" s="113">
        <f t="shared" si="7"/>
        <v>0</v>
      </c>
      <c r="G61" s="113">
        <f t="shared" si="8"/>
        <v>0</v>
      </c>
      <c r="H61" s="113">
        <f t="shared" si="4"/>
        <v>1</v>
      </c>
      <c r="I61" s="113">
        <f t="shared" si="5"/>
        <v>0</v>
      </c>
      <c r="J61" s="113"/>
      <c r="K61" s="150"/>
      <c r="L61" s="134"/>
      <c r="M61" s="134">
        <v>1</v>
      </c>
      <c r="N61" s="134"/>
      <c r="O61" s="151"/>
      <c r="P61" s="141"/>
      <c r="Q61" s="134"/>
      <c r="R61" s="134"/>
      <c r="S61" s="162"/>
      <c r="T61" s="150"/>
      <c r="U61" s="134"/>
      <c r="V61" s="151"/>
      <c r="W61" s="141"/>
      <c r="X61" s="134"/>
      <c r="Y61" s="134"/>
      <c r="Z61" s="162"/>
      <c r="AA61" s="150"/>
      <c r="AB61" s="134">
        <v>1</v>
      </c>
      <c r="AC61" s="151"/>
      <c r="AD61" s="141"/>
      <c r="AE61" s="162"/>
      <c r="AF61" s="175"/>
    </row>
    <row r="62" spans="1:32" ht="34.5" customHeight="1">
      <c r="A62" s="116"/>
      <c r="B62" s="15" t="s">
        <v>188</v>
      </c>
      <c r="C62" s="16">
        <f t="shared" si="9"/>
        <v>328</v>
      </c>
      <c r="D62" s="113">
        <f t="shared" si="6"/>
        <v>232</v>
      </c>
      <c r="E62" s="113">
        <f t="shared" si="3"/>
        <v>75</v>
      </c>
      <c r="F62" s="113">
        <f t="shared" si="7"/>
        <v>0</v>
      </c>
      <c r="G62" s="113">
        <f t="shared" si="8"/>
        <v>17</v>
      </c>
      <c r="H62" s="113">
        <f t="shared" si="4"/>
        <v>4</v>
      </c>
      <c r="I62" s="113">
        <f t="shared" si="5"/>
        <v>0</v>
      </c>
      <c r="J62" s="113"/>
      <c r="K62" s="150">
        <v>3</v>
      </c>
      <c r="L62" s="134"/>
      <c r="M62" s="134">
        <v>135</v>
      </c>
      <c r="N62" s="134">
        <v>94</v>
      </c>
      <c r="O62" s="151"/>
      <c r="P62" s="141">
        <v>10</v>
      </c>
      <c r="Q62" s="134">
        <v>8</v>
      </c>
      <c r="R62" s="134">
        <v>19</v>
      </c>
      <c r="S62" s="162">
        <v>38</v>
      </c>
      <c r="T62" s="150"/>
      <c r="U62" s="134"/>
      <c r="V62" s="151"/>
      <c r="W62" s="141">
        <v>6</v>
      </c>
      <c r="X62" s="134"/>
      <c r="Y62" s="134">
        <v>2</v>
      </c>
      <c r="Z62" s="162">
        <v>9</v>
      </c>
      <c r="AA62" s="150"/>
      <c r="AB62" s="134">
        <v>4</v>
      </c>
      <c r="AC62" s="151"/>
      <c r="AD62" s="141"/>
      <c r="AE62" s="162"/>
      <c r="AF62" s="175"/>
    </row>
    <row r="63" spans="1:32" ht="34.5" customHeight="1">
      <c r="A63" s="14"/>
      <c r="B63" s="15" t="s">
        <v>211</v>
      </c>
      <c r="C63" s="16">
        <f t="shared" si="9"/>
        <v>2</v>
      </c>
      <c r="D63" s="113">
        <f t="shared" si="6"/>
        <v>2</v>
      </c>
      <c r="E63" s="113">
        <f t="shared" si="3"/>
        <v>0</v>
      </c>
      <c r="F63" s="113">
        <f t="shared" si="7"/>
        <v>0</v>
      </c>
      <c r="G63" s="113">
        <f t="shared" si="8"/>
        <v>0</v>
      </c>
      <c r="H63" s="113">
        <f t="shared" si="4"/>
        <v>0</v>
      </c>
      <c r="I63" s="113">
        <f t="shared" si="5"/>
        <v>0</v>
      </c>
      <c r="J63" s="113"/>
      <c r="K63" s="150"/>
      <c r="L63" s="134"/>
      <c r="M63" s="134"/>
      <c r="N63" s="134">
        <v>2</v>
      </c>
      <c r="O63" s="151"/>
      <c r="P63" s="141"/>
      <c r="Q63" s="134"/>
      <c r="R63" s="134"/>
      <c r="S63" s="162"/>
      <c r="T63" s="150"/>
      <c r="U63" s="134"/>
      <c r="V63" s="151"/>
      <c r="W63" s="141"/>
      <c r="X63" s="134"/>
      <c r="Y63" s="134"/>
      <c r="Z63" s="162"/>
      <c r="AA63" s="150"/>
      <c r="AB63" s="134"/>
      <c r="AC63" s="151"/>
      <c r="AD63" s="141"/>
      <c r="AE63" s="162"/>
      <c r="AF63" s="175"/>
    </row>
    <row r="64" spans="1:32" ht="34.5" customHeight="1">
      <c r="A64" s="14"/>
      <c r="B64" s="15" t="s">
        <v>212</v>
      </c>
      <c r="C64" s="16">
        <f t="shared" si="9"/>
        <v>3</v>
      </c>
      <c r="D64" s="113">
        <f t="shared" si="6"/>
        <v>1</v>
      </c>
      <c r="E64" s="113">
        <f t="shared" si="3"/>
        <v>2</v>
      </c>
      <c r="F64" s="113">
        <f t="shared" si="7"/>
        <v>0</v>
      </c>
      <c r="G64" s="113">
        <f t="shared" si="8"/>
        <v>0</v>
      </c>
      <c r="H64" s="113">
        <f t="shared" si="4"/>
        <v>0</v>
      </c>
      <c r="I64" s="113">
        <f t="shared" si="5"/>
        <v>0</v>
      </c>
      <c r="J64" s="113"/>
      <c r="K64" s="150"/>
      <c r="L64" s="134"/>
      <c r="M64" s="134"/>
      <c r="N64" s="134">
        <v>1</v>
      </c>
      <c r="O64" s="151"/>
      <c r="P64" s="141"/>
      <c r="Q64" s="134"/>
      <c r="R64" s="134"/>
      <c r="S64" s="162">
        <v>2</v>
      </c>
      <c r="T64" s="150"/>
      <c r="U64" s="134"/>
      <c r="V64" s="151"/>
      <c r="W64" s="141"/>
      <c r="X64" s="134"/>
      <c r="Y64" s="134"/>
      <c r="Z64" s="162"/>
      <c r="AA64" s="150"/>
      <c r="AB64" s="134"/>
      <c r="AC64" s="151"/>
      <c r="AD64" s="141"/>
      <c r="AE64" s="162"/>
      <c r="AF64" s="175"/>
    </row>
    <row r="65" spans="1:32" ht="34.5" customHeight="1">
      <c r="A65" s="14"/>
      <c r="B65" s="15" t="s">
        <v>213</v>
      </c>
      <c r="C65" s="16">
        <f t="shared" si="9"/>
        <v>3</v>
      </c>
      <c r="D65" s="113">
        <f t="shared" si="6"/>
        <v>0</v>
      </c>
      <c r="E65" s="113">
        <f t="shared" si="3"/>
        <v>3</v>
      </c>
      <c r="F65" s="113">
        <f t="shared" si="7"/>
        <v>0</v>
      </c>
      <c r="G65" s="113">
        <f t="shared" si="8"/>
        <v>0</v>
      </c>
      <c r="H65" s="113">
        <f t="shared" si="4"/>
        <v>0</v>
      </c>
      <c r="I65" s="113">
        <f t="shared" si="5"/>
        <v>0</v>
      </c>
      <c r="J65" s="113"/>
      <c r="K65" s="150"/>
      <c r="L65" s="134"/>
      <c r="M65" s="134"/>
      <c r="N65" s="134"/>
      <c r="O65" s="151"/>
      <c r="P65" s="141">
        <v>1</v>
      </c>
      <c r="Q65" s="134"/>
      <c r="R65" s="134"/>
      <c r="S65" s="162">
        <v>2</v>
      </c>
      <c r="T65" s="150"/>
      <c r="U65" s="134"/>
      <c r="V65" s="151"/>
      <c r="W65" s="141"/>
      <c r="X65" s="134"/>
      <c r="Y65" s="134"/>
      <c r="Z65" s="162"/>
      <c r="AA65" s="150"/>
      <c r="AB65" s="134"/>
      <c r="AC65" s="151"/>
      <c r="AD65" s="141"/>
      <c r="AE65" s="162"/>
      <c r="AF65" s="175"/>
    </row>
    <row r="66" spans="1:32" ht="34.5" customHeight="1">
      <c r="A66" s="14"/>
      <c r="B66" s="15" t="s">
        <v>188</v>
      </c>
      <c r="C66" s="16">
        <f t="shared" si="9"/>
        <v>5</v>
      </c>
      <c r="D66" s="113">
        <f t="shared" si="6"/>
        <v>3</v>
      </c>
      <c r="E66" s="113">
        <f t="shared" si="3"/>
        <v>2</v>
      </c>
      <c r="F66" s="113">
        <f t="shared" si="7"/>
        <v>0</v>
      </c>
      <c r="G66" s="113">
        <f t="shared" si="8"/>
        <v>0</v>
      </c>
      <c r="H66" s="113">
        <f t="shared" si="4"/>
        <v>0</v>
      </c>
      <c r="I66" s="113">
        <f t="shared" si="5"/>
        <v>0</v>
      </c>
      <c r="J66" s="113"/>
      <c r="K66" s="150"/>
      <c r="L66" s="134"/>
      <c r="M66" s="134">
        <v>3</v>
      </c>
      <c r="N66" s="134"/>
      <c r="O66" s="151"/>
      <c r="P66" s="141"/>
      <c r="Q66" s="134">
        <v>1</v>
      </c>
      <c r="R66" s="134">
        <v>1</v>
      </c>
      <c r="S66" s="162"/>
      <c r="T66" s="150"/>
      <c r="U66" s="134"/>
      <c r="V66" s="151"/>
      <c r="W66" s="141"/>
      <c r="X66" s="134"/>
      <c r="Y66" s="134"/>
      <c r="Z66" s="162"/>
      <c r="AA66" s="150"/>
      <c r="AB66" s="134"/>
      <c r="AC66" s="151"/>
      <c r="AD66" s="141"/>
      <c r="AE66" s="162"/>
      <c r="AF66" s="175"/>
    </row>
    <row r="67" spans="1:32" ht="34.5" customHeight="1">
      <c r="A67" s="14"/>
      <c r="B67" s="15" t="s">
        <v>214</v>
      </c>
      <c r="C67" s="16">
        <f t="shared" si="9"/>
        <v>6</v>
      </c>
      <c r="D67" s="113">
        <f t="shared" si="6"/>
        <v>4</v>
      </c>
      <c r="E67" s="113">
        <f t="shared" si="3"/>
        <v>0</v>
      </c>
      <c r="F67" s="113">
        <f t="shared" si="7"/>
        <v>0</v>
      </c>
      <c r="G67" s="113">
        <f t="shared" si="8"/>
        <v>2</v>
      </c>
      <c r="H67" s="113">
        <f t="shared" si="4"/>
        <v>0</v>
      </c>
      <c r="I67" s="113">
        <f t="shared" si="5"/>
        <v>0</v>
      </c>
      <c r="J67" s="113"/>
      <c r="K67" s="150"/>
      <c r="L67" s="134"/>
      <c r="M67" s="134">
        <v>4</v>
      </c>
      <c r="N67" s="134"/>
      <c r="O67" s="151"/>
      <c r="P67" s="141"/>
      <c r="Q67" s="134"/>
      <c r="R67" s="134"/>
      <c r="S67" s="162"/>
      <c r="T67" s="150"/>
      <c r="U67" s="134"/>
      <c r="V67" s="151"/>
      <c r="W67" s="141"/>
      <c r="X67" s="134">
        <v>1</v>
      </c>
      <c r="Y67" s="134"/>
      <c r="Z67" s="162">
        <v>1</v>
      </c>
      <c r="AA67" s="150"/>
      <c r="AB67" s="134"/>
      <c r="AC67" s="151"/>
      <c r="AD67" s="141"/>
      <c r="AE67" s="162"/>
      <c r="AF67" s="175"/>
    </row>
    <row r="68" spans="1:32" ht="34.5" customHeight="1">
      <c r="A68" s="14"/>
      <c r="B68" s="15" t="s">
        <v>215</v>
      </c>
      <c r="C68" s="16">
        <f t="shared" si="9"/>
        <v>104</v>
      </c>
      <c r="D68" s="17">
        <f>+K68+L68+M68+N68+O68</f>
        <v>0</v>
      </c>
      <c r="E68" s="17">
        <f t="shared" si="3"/>
        <v>0</v>
      </c>
      <c r="F68" s="17">
        <f t="shared" si="7"/>
        <v>0</v>
      </c>
      <c r="G68" s="17">
        <f t="shared" si="8"/>
        <v>0</v>
      </c>
      <c r="H68" s="17">
        <f t="shared" si="4"/>
        <v>0</v>
      </c>
      <c r="I68" s="17">
        <f t="shared" si="5"/>
        <v>104</v>
      </c>
      <c r="J68" s="17"/>
      <c r="K68" s="150"/>
      <c r="L68" s="134"/>
      <c r="M68" s="134"/>
      <c r="N68" s="134"/>
      <c r="O68" s="151"/>
      <c r="P68" s="141"/>
      <c r="Q68" s="134"/>
      <c r="R68" s="134"/>
      <c r="S68" s="162"/>
      <c r="T68" s="150"/>
      <c r="U68" s="134"/>
      <c r="V68" s="151"/>
      <c r="W68" s="141"/>
      <c r="X68" s="134"/>
      <c r="Y68" s="134"/>
      <c r="Z68" s="162"/>
      <c r="AA68" s="150"/>
      <c r="AB68" s="134"/>
      <c r="AC68" s="151"/>
      <c r="AD68" s="141"/>
      <c r="AE68" s="162"/>
      <c r="AF68" s="180">
        <v>104</v>
      </c>
    </row>
    <row r="69" spans="1:32" s="10" customFormat="1" ht="34.5" customHeight="1">
      <c r="A69" s="14"/>
      <c r="B69" s="15" t="s">
        <v>216</v>
      </c>
      <c r="C69" s="16">
        <f t="shared" si="9"/>
        <v>47</v>
      </c>
      <c r="D69" s="17">
        <f t="shared" si="6"/>
        <v>26</v>
      </c>
      <c r="E69" s="17">
        <f t="shared" si="3"/>
        <v>11</v>
      </c>
      <c r="F69" s="17">
        <f t="shared" si="7"/>
        <v>0</v>
      </c>
      <c r="G69" s="17">
        <f t="shared" si="8"/>
        <v>10</v>
      </c>
      <c r="H69" s="17">
        <f t="shared" si="4"/>
        <v>0</v>
      </c>
      <c r="I69" s="17">
        <f t="shared" si="5"/>
        <v>0</v>
      </c>
      <c r="J69" s="17"/>
      <c r="K69" s="150"/>
      <c r="L69" s="134"/>
      <c r="M69" s="134"/>
      <c r="N69" s="134">
        <v>15</v>
      </c>
      <c r="O69" s="151">
        <v>11</v>
      </c>
      <c r="P69" s="141"/>
      <c r="Q69" s="134">
        <v>2</v>
      </c>
      <c r="R69" s="134">
        <v>3</v>
      </c>
      <c r="S69" s="162">
        <v>6</v>
      </c>
      <c r="T69" s="150"/>
      <c r="U69" s="134"/>
      <c r="V69" s="151"/>
      <c r="W69" s="141">
        <v>2</v>
      </c>
      <c r="X69" s="134">
        <v>2</v>
      </c>
      <c r="Y69" s="134">
        <v>1</v>
      </c>
      <c r="Z69" s="162">
        <v>5</v>
      </c>
      <c r="AA69" s="150"/>
      <c r="AB69" s="134"/>
      <c r="AC69" s="151"/>
      <c r="AD69" s="141"/>
      <c r="AE69" s="162"/>
      <c r="AF69" s="175"/>
    </row>
    <row r="70" spans="1:32" s="10" customFormat="1" ht="34.5" customHeight="1">
      <c r="A70" s="121"/>
      <c r="B70" s="126" t="s">
        <v>221</v>
      </c>
      <c r="C70" s="83">
        <f t="shared" si="9"/>
        <v>38</v>
      </c>
      <c r="D70" s="17"/>
      <c r="E70" s="17"/>
      <c r="F70" s="17"/>
      <c r="G70" s="17"/>
      <c r="H70" s="17"/>
      <c r="I70" s="17"/>
      <c r="J70" s="17"/>
      <c r="K70" s="150"/>
      <c r="L70" s="134"/>
      <c r="M70" s="134"/>
      <c r="N70" s="134"/>
      <c r="O70" s="151"/>
      <c r="P70" s="141"/>
      <c r="Q70" s="134"/>
      <c r="R70" s="134"/>
      <c r="S70" s="162"/>
      <c r="T70" s="150"/>
      <c r="U70" s="134"/>
      <c r="V70" s="151"/>
      <c r="W70" s="141"/>
      <c r="X70" s="134"/>
      <c r="Y70" s="134"/>
      <c r="Z70" s="162"/>
      <c r="AA70" s="150"/>
      <c r="AB70" s="134"/>
      <c r="AC70" s="151"/>
      <c r="AD70" s="141">
        <v>37</v>
      </c>
      <c r="AE70" s="162">
        <v>1</v>
      </c>
      <c r="AF70" s="175"/>
    </row>
    <row r="71" spans="1:32" s="2" customFormat="1" ht="27.75" customHeight="1">
      <c r="A71" s="53" t="s">
        <v>217</v>
      </c>
      <c r="B71" s="63"/>
      <c r="C71" s="127"/>
      <c r="D71" s="63"/>
      <c r="E71" s="128"/>
      <c r="F71" s="129" t="s">
        <v>41</v>
      </c>
      <c r="G71" s="63"/>
      <c r="H71" s="63"/>
      <c r="I71" s="63"/>
      <c r="J71" s="63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</row>
    <row r="72" spans="1:6" ht="27.75" customHeight="1">
      <c r="A72" s="89"/>
      <c r="E72" s="131"/>
      <c r="F72" s="132"/>
    </row>
    <row r="73" spans="1:6" ht="27.75" customHeight="1">
      <c r="A73" s="89"/>
      <c r="E73" s="131"/>
      <c r="F73" s="132"/>
    </row>
    <row r="74" ht="27.75" customHeight="1"/>
    <row r="75" spans="1:32" s="2" customFormat="1" ht="34.5" customHeigh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</row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spans="1:32" s="2" customFormat="1" ht="28.5" customHeight="1">
      <c r="A86" s="13"/>
      <c r="B86" s="10"/>
      <c r="C86" s="10"/>
      <c r="D86" s="10"/>
      <c r="E86" s="10"/>
      <c r="F86" s="10"/>
      <c r="G86" s="10"/>
      <c r="H86" s="10"/>
      <c r="I86" s="10"/>
      <c r="J86" s="10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</row>
  </sheetData>
  <sheetProtection/>
  <mergeCells count="7">
    <mergeCell ref="AD3:AE3"/>
    <mergeCell ref="U1:AC2"/>
    <mergeCell ref="K3:O3"/>
    <mergeCell ref="P3:S3"/>
    <mergeCell ref="T3:V3"/>
    <mergeCell ref="W3:Z3"/>
    <mergeCell ref="AA3:AC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8" scale="48" r:id="rId1"/>
  <headerFooter alignWithMargins="0">
    <oddHeader xml:space="preserve">&amp;L&amp;"ＭＳ ゴシック,標準"&amp;14      事故・災害&amp;R&amp;"ＭＳ ゴシック,標準"&amp;14事故・災害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13"/>
  <sheetViews>
    <sheetView showGridLines="0" zoomScaleSheetLayoutView="75" zoomScalePageLayoutView="0" workbookViewId="0" topLeftCell="A1">
      <selection activeCell="D1" sqref="D1"/>
    </sheetView>
  </sheetViews>
  <sheetFormatPr defaultColWidth="13.3984375" defaultRowHeight="14.25"/>
  <cols>
    <col min="1" max="1" width="0.8984375" style="188" customWidth="1"/>
    <col min="2" max="2" width="50.5" style="188" customWidth="1"/>
    <col min="3" max="3" width="0.8984375" style="188" customWidth="1"/>
    <col min="4" max="4" width="23.59765625" style="188" customWidth="1"/>
    <col min="5" max="5" width="0.8984375" style="188" customWidth="1"/>
    <col min="6" max="6" width="0.8984375" style="199" customWidth="1"/>
    <col min="7" max="7" width="50.5" style="188" customWidth="1"/>
    <col min="8" max="8" width="0.8984375" style="188" customWidth="1"/>
    <col min="9" max="9" width="23.59765625" style="188" customWidth="1"/>
    <col min="10" max="10" width="13.3984375" style="188" customWidth="1"/>
    <col min="11" max="11" width="6.3984375" style="188" customWidth="1"/>
    <col min="12" max="12" width="5.8984375" style="188" customWidth="1"/>
    <col min="13" max="13" width="9.59765625" style="188" customWidth="1"/>
    <col min="14" max="14" width="7" style="188" customWidth="1"/>
    <col min="15" max="15" width="5.8984375" style="188" customWidth="1"/>
    <col min="16" max="16" width="6.5" style="188" customWidth="1"/>
    <col min="17" max="17" width="5.8984375" style="188" customWidth="1"/>
    <col min="18" max="18" width="9.09765625" style="188" customWidth="1"/>
    <col min="19" max="19" width="9" style="188" customWidth="1"/>
    <col min="20" max="20" width="7" style="188" customWidth="1"/>
    <col min="21" max="22" width="5.8984375" style="188" customWidth="1"/>
    <col min="23" max="23" width="7.69921875" style="188" customWidth="1"/>
    <col min="24" max="27" width="5.8984375" style="188" customWidth="1"/>
    <col min="28" max="28" width="7" style="188" customWidth="1"/>
    <col min="29" max="30" width="5.8984375" style="188" customWidth="1"/>
    <col min="31" max="16384" width="13.3984375" style="188" customWidth="1"/>
  </cols>
  <sheetData>
    <row r="1" spans="1:9" ht="27.75" customHeight="1" thickBot="1">
      <c r="A1" s="7"/>
      <c r="B1" s="7" t="s">
        <v>123</v>
      </c>
      <c r="C1" s="7"/>
      <c r="D1" s="187"/>
      <c r="E1" s="187"/>
      <c r="F1" s="7"/>
      <c r="G1" s="187"/>
      <c r="H1" s="7"/>
      <c r="I1" s="8" t="s">
        <v>42</v>
      </c>
    </row>
    <row r="2" spans="1:9" s="190" customFormat="1" ht="45" customHeight="1" thickTop="1">
      <c r="A2" s="31"/>
      <c r="B2" s="92" t="s">
        <v>111</v>
      </c>
      <c r="C2" s="31"/>
      <c r="D2" s="93" t="s">
        <v>112</v>
      </c>
      <c r="E2" s="94"/>
      <c r="F2" s="31"/>
      <c r="G2" s="92" t="s">
        <v>111</v>
      </c>
      <c r="H2" s="31"/>
      <c r="I2" s="93" t="s">
        <v>112</v>
      </c>
    </row>
    <row r="3" spans="1:9" ht="33" customHeight="1">
      <c r="A3" s="95"/>
      <c r="B3" s="96" t="s">
        <v>239</v>
      </c>
      <c r="C3" s="95"/>
      <c r="D3" s="16">
        <v>51</v>
      </c>
      <c r="E3" s="98"/>
      <c r="F3" s="99"/>
      <c r="G3" s="100" t="s">
        <v>113</v>
      </c>
      <c r="H3" s="101"/>
      <c r="I3" s="201">
        <v>0</v>
      </c>
    </row>
    <row r="4" spans="1:9" ht="33" customHeight="1">
      <c r="A4" s="102"/>
      <c r="B4" s="103" t="s">
        <v>240</v>
      </c>
      <c r="C4" s="102"/>
      <c r="D4" s="97">
        <f>SUM(D5:D12)+SUM(I3:I12)</f>
        <v>38</v>
      </c>
      <c r="E4" s="202"/>
      <c r="F4" s="39"/>
      <c r="G4" s="82" t="s">
        <v>114</v>
      </c>
      <c r="H4" s="102"/>
      <c r="I4" s="203">
        <v>1</v>
      </c>
    </row>
    <row r="5" spans="1:9" ht="33" customHeight="1">
      <c r="A5" s="102"/>
      <c r="B5" s="96" t="s">
        <v>61</v>
      </c>
      <c r="C5" s="102"/>
      <c r="D5" s="203">
        <v>12</v>
      </c>
      <c r="E5" s="202"/>
      <c r="F5" s="39"/>
      <c r="G5" s="82" t="s">
        <v>115</v>
      </c>
      <c r="H5" s="102"/>
      <c r="I5" s="203">
        <v>1</v>
      </c>
    </row>
    <row r="6" spans="1:9" ht="33" customHeight="1">
      <c r="A6" s="102"/>
      <c r="B6" s="96" t="s">
        <v>60</v>
      </c>
      <c r="C6" s="102"/>
      <c r="D6" s="203">
        <v>0</v>
      </c>
      <c r="E6" s="202"/>
      <c r="F6" s="39"/>
      <c r="G6" s="82" t="s">
        <v>149</v>
      </c>
      <c r="H6" s="102"/>
      <c r="I6" s="203">
        <v>1</v>
      </c>
    </row>
    <row r="7" spans="1:9" ht="33" customHeight="1">
      <c r="A7" s="102"/>
      <c r="B7" s="96" t="s">
        <v>59</v>
      </c>
      <c r="C7" s="102"/>
      <c r="D7" s="203">
        <v>0</v>
      </c>
      <c r="E7" s="202"/>
      <c r="F7" s="39"/>
      <c r="G7" s="82" t="s">
        <v>116</v>
      </c>
      <c r="H7" s="102"/>
      <c r="I7" s="203">
        <v>1</v>
      </c>
    </row>
    <row r="8" spans="1:9" ht="33" customHeight="1">
      <c r="A8" s="102"/>
      <c r="B8" s="96" t="s">
        <v>58</v>
      </c>
      <c r="C8" s="102"/>
      <c r="D8" s="203">
        <v>0</v>
      </c>
      <c r="E8" s="202"/>
      <c r="F8" s="39"/>
      <c r="G8" s="82" t="s">
        <v>117</v>
      </c>
      <c r="H8" s="102"/>
      <c r="I8" s="203">
        <v>0</v>
      </c>
    </row>
    <row r="9" spans="1:9" ht="33" customHeight="1">
      <c r="A9" s="102"/>
      <c r="B9" s="96" t="s">
        <v>57</v>
      </c>
      <c r="C9" s="102"/>
      <c r="D9" s="203">
        <v>6</v>
      </c>
      <c r="E9" s="202"/>
      <c r="F9" s="39"/>
      <c r="G9" s="82" t="s">
        <v>118</v>
      </c>
      <c r="H9" s="102"/>
      <c r="I9" s="203">
        <v>11</v>
      </c>
    </row>
    <row r="10" spans="1:9" ht="33" customHeight="1">
      <c r="A10" s="102"/>
      <c r="B10" s="96" t="s">
        <v>56</v>
      </c>
      <c r="C10" s="102"/>
      <c r="D10" s="203">
        <v>1</v>
      </c>
      <c r="E10" s="202"/>
      <c r="F10" s="39"/>
      <c r="G10" s="82" t="s">
        <v>119</v>
      </c>
      <c r="H10" s="102"/>
      <c r="I10" s="203">
        <v>2</v>
      </c>
    </row>
    <row r="11" spans="1:9" ht="33" customHeight="1">
      <c r="A11" s="102"/>
      <c r="B11" s="96" t="s">
        <v>55</v>
      </c>
      <c r="C11" s="102"/>
      <c r="D11" s="203">
        <v>1</v>
      </c>
      <c r="E11" s="202"/>
      <c r="F11" s="39"/>
      <c r="G11" s="82" t="s">
        <v>120</v>
      </c>
      <c r="H11" s="102"/>
      <c r="I11" s="203">
        <v>0</v>
      </c>
    </row>
    <row r="12" spans="1:9" ht="33" customHeight="1">
      <c r="A12" s="31"/>
      <c r="B12" s="15" t="s">
        <v>54</v>
      </c>
      <c r="C12" s="31"/>
      <c r="D12" s="204">
        <v>1</v>
      </c>
      <c r="E12" s="205"/>
      <c r="F12" s="31"/>
      <c r="G12" s="15" t="s">
        <v>162</v>
      </c>
      <c r="H12" s="31"/>
      <c r="I12" s="204">
        <v>0</v>
      </c>
    </row>
    <row r="13" spans="6:9" s="198" customFormat="1" ht="18" customHeight="1">
      <c r="F13" s="206"/>
      <c r="I13" s="23" t="s">
        <v>64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B14"/>
  <sheetViews>
    <sheetView showGridLines="0" tabSelected="1" zoomScale="70" zoomScaleNormal="70" zoomScaleSheetLayoutView="65" zoomScalePageLayoutView="0" workbookViewId="0" topLeftCell="A1">
      <selection activeCell="A1" sqref="A1"/>
    </sheetView>
  </sheetViews>
  <sheetFormatPr defaultColWidth="13.3984375" defaultRowHeight="14.25"/>
  <cols>
    <col min="1" max="1" width="13.8984375" style="188" customWidth="1"/>
    <col min="2" max="11" width="10.3984375" style="188" customWidth="1"/>
    <col min="12" max="12" width="11.59765625" style="188" customWidth="1"/>
    <col min="13" max="14" width="11.09765625" style="188" customWidth="1"/>
    <col min="15" max="19" width="10.09765625" style="188" customWidth="1"/>
    <col min="20" max="20" width="10.8984375" style="188" customWidth="1"/>
    <col min="21" max="22" width="15.59765625" style="188" customWidth="1"/>
    <col min="23" max="23" width="11.8984375" style="188" customWidth="1"/>
    <col min="24" max="24" width="11.19921875" style="188" customWidth="1"/>
    <col min="25" max="27" width="11.8984375" style="188" customWidth="1"/>
    <col min="28" max="16384" width="13.3984375" style="188" customWidth="1"/>
  </cols>
  <sheetData>
    <row r="1" spans="9:15" s="24" customFormat="1" ht="27" customHeight="1">
      <c r="I1" s="25"/>
      <c r="M1" s="25"/>
      <c r="N1" s="26" t="s">
        <v>153</v>
      </c>
      <c r="O1" s="25" t="s">
        <v>121</v>
      </c>
    </row>
    <row r="2" spans="1:27" s="13" customFormat="1" ht="24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2:27" s="13" customFormat="1" ht="30.75" customHeight="1" thickTop="1">
      <c r="B3" s="19" t="s">
        <v>137</v>
      </c>
      <c r="C3" s="20"/>
      <c r="D3" s="20"/>
      <c r="E3" s="20"/>
      <c r="F3" s="20"/>
      <c r="G3" s="20"/>
      <c r="H3" s="27" t="s">
        <v>136</v>
      </c>
      <c r="I3" s="28"/>
      <c r="J3" s="28"/>
      <c r="K3" s="29"/>
      <c r="L3" s="30" t="s">
        <v>131</v>
      </c>
      <c r="M3" s="31"/>
      <c r="N3" s="32"/>
      <c r="O3" s="33" t="s">
        <v>130</v>
      </c>
      <c r="P3" s="34"/>
      <c r="Q3" s="35" t="s">
        <v>126</v>
      </c>
      <c r="R3" s="34"/>
      <c r="S3" s="36"/>
      <c r="T3" s="37"/>
      <c r="U3" s="35" t="s">
        <v>141</v>
      </c>
      <c r="V3" s="38"/>
      <c r="W3" s="38"/>
      <c r="X3" s="38"/>
      <c r="Y3" s="38"/>
      <c r="Z3" s="38"/>
      <c r="AA3" s="38"/>
    </row>
    <row r="4" spans="2:27" s="13" customFormat="1" ht="30.75" customHeight="1">
      <c r="B4" s="234" t="s">
        <v>1</v>
      </c>
      <c r="C4" s="234" t="s">
        <v>138</v>
      </c>
      <c r="D4" s="234" t="s">
        <v>132</v>
      </c>
      <c r="E4" s="234" t="s">
        <v>139</v>
      </c>
      <c r="F4" s="234" t="s">
        <v>140</v>
      </c>
      <c r="G4" s="234" t="s">
        <v>6</v>
      </c>
      <c r="H4" s="234" t="s">
        <v>133</v>
      </c>
      <c r="I4" s="234" t="s">
        <v>134</v>
      </c>
      <c r="J4" s="234" t="s">
        <v>135</v>
      </c>
      <c r="K4" s="234" t="s">
        <v>7</v>
      </c>
      <c r="L4" s="39" t="s">
        <v>246</v>
      </c>
      <c r="M4" s="39"/>
      <c r="N4" s="238" t="s">
        <v>142</v>
      </c>
      <c r="O4" s="234" t="s">
        <v>129</v>
      </c>
      <c r="P4" s="234" t="s">
        <v>144</v>
      </c>
      <c r="Q4" s="234" t="s">
        <v>1</v>
      </c>
      <c r="R4" s="234" t="s">
        <v>127</v>
      </c>
      <c r="S4" s="234" t="s">
        <v>128</v>
      </c>
      <c r="T4" s="40" t="s">
        <v>0</v>
      </c>
      <c r="U4" s="234" t="s">
        <v>1</v>
      </c>
      <c r="V4" s="234" t="s">
        <v>2</v>
      </c>
      <c r="W4" s="234" t="s">
        <v>3</v>
      </c>
      <c r="X4" s="234" t="s">
        <v>4</v>
      </c>
      <c r="Y4" s="234" t="s">
        <v>5</v>
      </c>
      <c r="Z4" s="234" t="s">
        <v>10</v>
      </c>
      <c r="AA4" s="236" t="s">
        <v>6</v>
      </c>
    </row>
    <row r="5" spans="1:28" s="13" customFormat="1" ht="30.75" customHeight="1">
      <c r="A5" s="21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41" t="s">
        <v>8</v>
      </c>
      <c r="M5" s="42" t="s">
        <v>9</v>
      </c>
      <c r="N5" s="235"/>
      <c r="O5" s="235"/>
      <c r="P5" s="235"/>
      <c r="Q5" s="235"/>
      <c r="R5" s="235"/>
      <c r="S5" s="235"/>
      <c r="T5" s="43"/>
      <c r="U5" s="235"/>
      <c r="V5" s="235"/>
      <c r="W5" s="235"/>
      <c r="X5" s="235"/>
      <c r="Y5" s="235"/>
      <c r="Z5" s="235"/>
      <c r="AA5" s="237"/>
      <c r="AB5" s="44"/>
    </row>
    <row r="6" spans="2:27" s="11" customFormat="1" ht="17.25" customHeight="1">
      <c r="B6" s="45"/>
      <c r="C6" s="46"/>
      <c r="D6" s="46"/>
      <c r="E6" s="46"/>
      <c r="F6" s="46"/>
      <c r="G6" s="46"/>
      <c r="H6" s="46"/>
      <c r="I6" s="46"/>
      <c r="J6" s="46"/>
      <c r="K6" s="46"/>
      <c r="L6" s="47"/>
      <c r="M6" s="47"/>
      <c r="N6" s="47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s="13" customFormat="1" ht="30.75" customHeight="1">
      <c r="A7" s="48" t="s">
        <v>234</v>
      </c>
      <c r="B7" s="55">
        <v>771</v>
      </c>
      <c r="C7" s="56">
        <v>388</v>
      </c>
      <c r="D7" s="56">
        <v>40</v>
      </c>
      <c r="E7" s="56">
        <v>3</v>
      </c>
      <c r="F7" s="56">
        <v>100</v>
      </c>
      <c r="G7" s="56">
        <v>240</v>
      </c>
      <c r="H7" s="57">
        <v>576</v>
      </c>
      <c r="I7" s="56">
        <v>134</v>
      </c>
      <c r="J7" s="56">
        <v>34</v>
      </c>
      <c r="K7" s="56">
        <v>408</v>
      </c>
      <c r="L7" s="58">
        <v>19047</v>
      </c>
      <c r="M7" s="58">
        <v>1020</v>
      </c>
      <c r="N7" s="56">
        <v>182</v>
      </c>
      <c r="O7" s="56">
        <v>33</v>
      </c>
      <c r="P7" s="56">
        <v>121</v>
      </c>
      <c r="Q7" s="57">
        <v>359</v>
      </c>
      <c r="R7" s="56">
        <v>96</v>
      </c>
      <c r="S7" s="56">
        <v>263</v>
      </c>
      <c r="T7" s="56">
        <v>884</v>
      </c>
      <c r="U7" s="57">
        <v>1298842</v>
      </c>
      <c r="V7" s="56">
        <v>1196090</v>
      </c>
      <c r="W7" s="56">
        <v>38</v>
      </c>
      <c r="X7" s="56">
        <v>1825</v>
      </c>
      <c r="Y7" s="56">
        <v>80793</v>
      </c>
      <c r="Z7" s="59">
        <v>0</v>
      </c>
      <c r="AA7" s="56">
        <v>20096</v>
      </c>
    </row>
    <row r="8" spans="1:27" s="13" customFormat="1" ht="30.75" customHeight="1">
      <c r="A8" s="49" t="s">
        <v>231</v>
      </c>
      <c r="B8" s="55">
        <v>847</v>
      </c>
      <c r="C8" s="56">
        <v>381</v>
      </c>
      <c r="D8" s="56">
        <v>55</v>
      </c>
      <c r="E8" s="56">
        <v>1</v>
      </c>
      <c r="F8" s="56">
        <v>98</v>
      </c>
      <c r="G8" s="56">
        <v>312</v>
      </c>
      <c r="H8" s="57">
        <v>561</v>
      </c>
      <c r="I8" s="56">
        <v>173</v>
      </c>
      <c r="J8" s="56">
        <v>32</v>
      </c>
      <c r="K8" s="56">
        <v>356</v>
      </c>
      <c r="L8" s="58">
        <v>24273</v>
      </c>
      <c r="M8" s="58">
        <v>1934</v>
      </c>
      <c r="N8" s="56">
        <v>2475</v>
      </c>
      <c r="O8" s="56">
        <v>33</v>
      </c>
      <c r="P8" s="56">
        <v>115</v>
      </c>
      <c r="Q8" s="57">
        <v>303</v>
      </c>
      <c r="R8" s="56">
        <v>83</v>
      </c>
      <c r="S8" s="56">
        <v>220</v>
      </c>
      <c r="T8" s="56">
        <v>769</v>
      </c>
      <c r="U8" s="57">
        <v>1728771</v>
      </c>
      <c r="V8" s="56">
        <v>1613892</v>
      </c>
      <c r="W8" s="56">
        <v>41390</v>
      </c>
      <c r="X8" s="56">
        <v>4066</v>
      </c>
      <c r="Y8" s="56">
        <v>60824</v>
      </c>
      <c r="Z8" s="56">
        <v>1474</v>
      </c>
      <c r="AA8" s="56">
        <v>7125</v>
      </c>
    </row>
    <row r="9" spans="1:27" s="13" customFormat="1" ht="30.75" customHeight="1">
      <c r="A9" s="49" t="s">
        <v>232</v>
      </c>
      <c r="B9" s="55">
        <v>714</v>
      </c>
      <c r="C9" s="60">
        <v>351</v>
      </c>
      <c r="D9" s="60">
        <v>26</v>
      </c>
      <c r="E9" s="60">
        <v>5</v>
      </c>
      <c r="F9" s="60">
        <v>102</v>
      </c>
      <c r="G9" s="60">
        <v>230</v>
      </c>
      <c r="H9" s="57">
        <v>477</v>
      </c>
      <c r="I9" s="60">
        <v>116</v>
      </c>
      <c r="J9" s="60">
        <v>39</v>
      </c>
      <c r="K9" s="60">
        <v>322</v>
      </c>
      <c r="L9" s="56">
        <v>15821</v>
      </c>
      <c r="M9" s="56">
        <v>1993</v>
      </c>
      <c r="N9" s="60">
        <v>109</v>
      </c>
      <c r="O9" s="60">
        <v>18</v>
      </c>
      <c r="P9" s="60">
        <v>109</v>
      </c>
      <c r="Q9" s="57">
        <v>265</v>
      </c>
      <c r="R9" s="60">
        <v>90</v>
      </c>
      <c r="S9" s="60">
        <v>175</v>
      </c>
      <c r="T9" s="60">
        <v>674</v>
      </c>
      <c r="U9" s="57">
        <v>1849581</v>
      </c>
      <c r="V9" s="60">
        <v>1377282</v>
      </c>
      <c r="W9" s="60">
        <v>563</v>
      </c>
      <c r="X9" s="60">
        <v>30413</v>
      </c>
      <c r="Y9" s="60">
        <v>66371</v>
      </c>
      <c r="Z9" s="60">
        <v>352502</v>
      </c>
      <c r="AA9" s="60">
        <v>22450</v>
      </c>
    </row>
    <row r="10" spans="1:27" s="13" customFormat="1" ht="30.75" customHeight="1">
      <c r="A10" s="49" t="s">
        <v>233</v>
      </c>
      <c r="B10" s="55">
        <v>843</v>
      </c>
      <c r="C10" s="56">
        <v>368</v>
      </c>
      <c r="D10" s="56">
        <v>46</v>
      </c>
      <c r="E10" s="56">
        <v>1</v>
      </c>
      <c r="F10" s="56">
        <v>84</v>
      </c>
      <c r="G10" s="56">
        <v>344</v>
      </c>
      <c r="H10" s="57">
        <v>560</v>
      </c>
      <c r="I10" s="56">
        <v>129</v>
      </c>
      <c r="J10" s="56">
        <v>44</v>
      </c>
      <c r="K10" s="56">
        <v>387</v>
      </c>
      <c r="L10" s="58">
        <v>19527</v>
      </c>
      <c r="M10" s="58">
        <v>2543</v>
      </c>
      <c r="N10" s="56">
        <v>246</v>
      </c>
      <c r="O10" s="56">
        <v>31</v>
      </c>
      <c r="P10" s="56">
        <v>90</v>
      </c>
      <c r="Q10" s="57">
        <v>325</v>
      </c>
      <c r="R10" s="56">
        <v>81</v>
      </c>
      <c r="S10" s="56">
        <v>244</v>
      </c>
      <c r="T10" s="56">
        <v>747</v>
      </c>
      <c r="U10" s="57">
        <v>1360591</v>
      </c>
      <c r="V10" s="56">
        <v>1258763</v>
      </c>
      <c r="W10" s="56">
        <v>1118</v>
      </c>
      <c r="X10" s="56">
        <v>1350</v>
      </c>
      <c r="Y10" s="56">
        <v>74538</v>
      </c>
      <c r="Z10" s="59">
        <v>8145</v>
      </c>
      <c r="AA10" s="56">
        <v>16677</v>
      </c>
    </row>
    <row r="11" spans="1:27" s="62" customFormat="1" ht="30.75" customHeight="1">
      <c r="A11" s="207" t="s">
        <v>235</v>
      </c>
      <c r="B11" s="208">
        <v>797</v>
      </c>
      <c r="C11" s="209">
        <v>349</v>
      </c>
      <c r="D11" s="209">
        <v>45</v>
      </c>
      <c r="E11" s="209">
        <v>2</v>
      </c>
      <c r="F11" s="209">
        <v>96</v>
      </c>
      <c r="G11" s="209">
        <v>305</v>
      </c>
      <c r="H11" s="209">
        <v>547</v>
      </c>
      <c r="I11" s="209">
        <v>161</v>
      </c>
      <c r="J11" s="209">
        <v>36</v>
      </c>
      <c r="K11" s="209">
        <v>350</v>
      </c>
      <c r="L11" s="209">
        <v>25712</v>
      </c>
      <c r="M11" s="209">
        <v>2021</v>
      </c>
      <c r="N11" s="209">
        <v>164</v>
      </c>
      <c r="O11" s="209">
        <v>29</v>
      </c>
      <c r="P11" s="209">
        <v>93</v>
      </c>
      <c r="Q11" s="209">
        <v>237</v>
      </c>
      <c r="R11" s="209">
        <v>67</v>
      </c>
      <c r="S11" s="209">
        <v>170</v>
      </c>
      <c r="T11" s="209">
        <v>542</v>
      </c>
      <c r="U11" s="209">
        <v>1799489</v>
      </c>
      <c r="V11" s="209">
        <v>1705394</v>
      </c>
      <c r="W11" s="209">
        <v>1216</v>
      </c>
      <c r="X11" s="209">
        <v>1949</v>
      </c>
      <c r="Y11" s="209">
        <v>63314</v>
      </c>
      <c r="Z11" s="210">
        <v>5884</v>
      </c>
      <c r="AA11" s="209">
        <v>21732</v>
      </c>
    </row>
    <row r="12" spans="1:27" s="13" customFormat="1" ht="18.75" customHeight="1">
      <c r="A12" s="50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s="13" customFormat="1" ht="18" customHeight="1">
      <c r="A13" s="53" t="s">
        <v>147</v>
      </c>
      <c r="X13" s="53"/>
      <c r="AA13" s="54" t="s">
        <v>169</v>
      </c>
    </row>
    <row r="14" ht="17.25">
      <c r="A14" s="13" t="s">
        <v>148</v>
      </c>
    </row>
  </sheetData>
  <sheetProtection/>
  <mergeCells count="23">
    <mergeCell ref="I4:I5"/>
    <mergeCell ref="H4:H5"/>
    <mergeCell ref="C4:C5"/>
    <mergeCell ref="B4:B5"/>
    <mergeCell ref="G4:G5"/>
    <mergeCell ref="F4:F5"/>
    <mergeCell ref="E4:E5"/>
    <mergeCell ref="D4:D5"/>
    <mergeCell ref="J4:J5"/>
    <mergeCell ref="O4:O5"/>
    <mergeCell ref="S4:S5"/>
    <mergeCell ref="R4:R5"/>
    <mergeCell ref="Q4:Q5"/>
    <mergeCell ref="K4:K5"/>
    <mergeCell ref="N4:N5"/>
    <mergeCell ref="P4:P5"/>
    <mergeCell ref="Y4:Y5"/>
    <mergeCell ref="AA4:AA5"/>
    <mergeCell ref="U4:U5"/>
    <mergeCell ref="V4:V5"/>
    <mergeCell ref="W4:W5"/>
    <mergeCell ref="X4:X5"/>
    <mergeCell ref="Z4:Z5"/>
  </mergeCells>
  <dataValidations count="1">
    <dataValidation type="decimal" operator="greaterThanOrEqual" allowBlank="1" showInputMessage="1" showErrorMessage="1" sqref="B7:AA11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2015-10-23T01:37:25Z</cp:lastPrinted>
  <dcterms:created xsi:type="dcterms:W3CDTF">1998-12-03T08:54:49Z</dcterms:created>
  <dcterms:modified xsi:type="dcterms:W3CDTF">2016-02-08T08:01:00Z</dcterms:modified>
  <cp:category/>
  <cp:version/>
  <cp:contentType/>
  <cp:contentStatus/>
</cp:coreProperties>
</file>