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<sst xmlns="http://schemas.openxmlformats.org/spreadsheetml/2006/main" count="221" uniqueCount="110">
  <si>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</si>
  <si>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</si>
  <si>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</si>
  <si>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</si>
  <si>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</si>
  <si>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</si>
  <si>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</si>
  <si>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</si>
  <si>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</si>
  <si>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</si>
  <si>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</si>
  <si>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</si>
  <si>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</si>
  <si>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</si>
  <si>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</si>
  <si>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</si>
  <si>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</si>
  <si>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</si>
  <si>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</si>
  <si>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</si>
  <si>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</si>
  <si>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</si>
  <si>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</si>
  <si>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</si>
  <si>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</si>
  <si>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</si>
  <si>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</si>
  <si>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</si>
  <si>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</si>
  <si>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</si>
  <si>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</si>
  <si>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</si>
  <si>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</si>
  <si>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</si>
  <si>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</si>
  <si>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</si>
  <si>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</si>
  <si>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</si>
  <si>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</si>
  <si>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</si>
  <si>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</si>
  <si>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</si>
  <si>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</si>
  <si>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</si>
  <si>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</si>
  <si>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</si>
  <si>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</si>
  <si>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</si>
  <si>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</si>
  <si>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</si>
  <si>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</si>
  <si>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</si>
  <si>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</si>
  <si>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</si>
  <si>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</si>
  <si>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</si>
  <si>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</si>
  <si>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</si>
  <si>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</si>
  <si>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</si>
  <si>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</si>
  <si>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</si>
  <si>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</si>
  <si>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</si>
  <si>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</si>
  <si>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</si>
  <si>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</si>
  <si>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</si>
  <si>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</si>
  <si>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</si>
  <si>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</si>
  <si>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</si>
  <si>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</si>
  <si>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</si>
  <si>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</si>
  <si>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</si>
  <si>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</si>
  <si>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</si>
  <si>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</si>
  <si>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</si>
  <si>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</si>
  <si>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</si>
  <si>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</si>
  <si>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</si>
  <si>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</si>
  <si>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</si>
  <si>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</si>
  <si>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</si>
  <si>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</si>
  <si>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</si>
  <si>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</si>
  <si>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</si>
  <si>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</si>
  <si>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</si>
  <si>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</si>
  <si>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多気町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</si>
  <si>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</si>
  <si>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</si>
  <si>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</si>
  <si>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</si>
  <si>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</si>
  <si>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</si>
  <si>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</si>
  <si>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</si>
  <si>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</si>
  <si>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</si>
  <si>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</si>
  <si>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農業集落排水事業については、赤字が続いており一般会計からの繰入金に頼っているのが現状です。必要な経費の30％弱しか料金で賄えておらず、経営改善のためにも料金改定を考えなくてはなりません。</t>
    <rPh sb="0" eb="2">
      <t>ノウギョウ</t>
    </rPh>
    <rPh sb="2" eb="4">
      <t>シュウラク</t>
    </rPh>
    <rPh sb="4" eb="6">
      <t>ハイスイ</t>
    </rPh>
    <rPh sb="6" eb="8">
      <t>ジギョウ</t>
    </rPh>
    <rPh sb="14" eb="16">
      <t>アカジ</t>
    </rPh>
    <rPh sb="17" eb="18">
      <t>ツヅ</t>
    </rPh>
    <rPh sb="22" eb="24">
      <t>イッパン</t>
    </rPh>
    <rPh sb="24" eb="26">
      <t>カイケイ</t>
    </rPh>
    <rPh sb="29" eb="31">
      <t>クリイレ</t>
    </rPh>
    <rPh sb="31" eb="32">
      <t>キン</t>
    </rPh>
    <rPh sb="33" eb="34">
      <t>タヨ</t>
    </rPh>
    <rPh sb="40" eb="42">
      <t>ゲンジョウ</t>
    </rPh>
    <rPh sb="45" eb="47">
      <t>ヒツヨウ</t>
    </rPh>
    <rPh sb="48" eb="50">
      <t>ケイヒ</t>
    </rPh>
    <rPh sb="54" eb="55">
      <t>ジャク</t>
    </rPh>
    <rPh sb="57" eb="59">
      <t>リョウキン</t>
    </rPh>
    <rPh sb="60" eb="61">
      <t>マカナ</t>
    </rPh>
    <rPh sb="67" eb="69">
      <t>ケイエイ</t>
    </rPh>
    <rPh sb="69" eb="71">
      <t>カイゼン</t>
    </rPh>
    <rPh sb="76" eb="78">
      <t>リョウキン</t>
    </rPh>
    <rPh sb="78" eb="80">
      <t>カイテイ</t>
    </rPh>
    <rPh sb="81" eb="82">
      <t>カンガ</t>
    </rPh>
    <phoneticPr fontId="4"/>
  </si>
  <si>
    <t>供用開始してから20年を経過しようとしている施設もあり、27年度に施設の長寿命化に向けて計画を策定します。
その計画に則って、今後施設改修を行っていく予定です。</t>
    <rPh sb="0" eb="2">
      <t>キョウヨウ</t>
    </rPh>
    <rPh sb="2" eb="4">
      <t>カイシ</t>
    </rPh>
    <rPh sb="10" eb="11">
      <t>ネン</t>
    </rPh>
    <rPh sb="12" eb="14">
      <t>ケイカ</t>
    </rPh>
    <rPh sb="22" eb="24">
      <t>シセツ</t>
    </rPh>
    <rPh sb="30" eb="32">
      <t>ネンド</t>
    </rPh>
    <rPh sb="33" eb="35">
      <t>シセツ</t>
    </rPh>
    <rPh sb="36" eb="37">
      <t>チョウ</t>
    </rPh>
    <rPh sb="37" eb="40">
      <t>ジュミョウカ</t>
    </rPh>
    <rPh sb="41" eb="42">
      <t>ム</t>
    </rPh>
    <rPh sb="44" eb="46">
      <t>ケイカク</t>
    </rPh>
    <rPh sb="47" eb="49">
      <t>サクテイ</t>
    </rPh>
    <rPh sb="56" eb="58">
      <t>ケイカク</t>
    </rPh>
    <rPh sb="59" eb="60">
      <t>ノット</t>
    </rPh>
    <rPh sb="63" eb="65">
      <t>コンゴ</t>
    </rPh>
    <rPh sb="65" eb="67">
      <t>シセツ</t>
    </rPh>
    <rPh sb="67" eb="69">
      <t>カイシュウ</t>
    </rPh>
    <rPh sb="70" eb="71">
      <t>オコナ</t>
    </rPh>
    <rPh sb="75" eb="77">
      <t>ヨテイ</t>
    </rPh>
    <phoneticPr fontId="4"/>
  </si>
  <si>
    <t>多気町の農業集落排水事業は6地区で行っています。一番早く供用開始した地区では20年を経過しようとしています。
今後の施設改修や維持管理費用の財源確保が喫緊の課題です。</t>
    <rPh sb="0" eb="3">
      <t>タキチョウ</t>
    </rPh>
    <rPh sb="4" eb="6">
      <t>ノウギョウ</t>
    </rPh>
    <rPh sb="6" eb="8">
      <t>シュウラク</t>
    </rPh>
    <rPh sb="8" eb="10">
      <t>ハイスイ</t>
    </rPh>
    <rPh sb="10" eb="12">
      <t>ジギョウ</t>
    </rPh>
    <rPh sb="14" eb="16">
      <t>チク</t>
    </rPh>
    <rPh sb="17" eb="18">
      <t>オコナ</t>
    </rPh>
    <rPh sb="24" eb="26">
      <t>イチバン</t>
    </rPh>
    <rPh sb="26" eb="27">
      <t>ハヤ</t>
    </rPh>
    <rPh sb="28" eb="30">
      <t>キョウヨウ</t>
    </rPh>
    <rPh sb="30" eb="32">
      <t>カイシ</t>
    </rPh>
    <rPh sb="34" eb="36">
      <t>チク</t>
    </rPh>
    <rPh sb="40" eb="41">
      <t>ネン</t>
    </rPh>
    <rPh sb="42" eb="44">
      <t>ケイカ</t>
    </rPh>
    <rPh sb="55" eb="57">
      <t>コンゴ</t>
    </rPh>
    <rPh sb="58" eb="60">
      <t>シセツ</t>
    </rPh>
    <rPh sb="60" eb="62">
      <t>カイシュウ</t>
    </rPh>
    <rPh sb="63" eb="65">
      <t>イジ</t>
    </rPh>
    <rPh sb="65" eb="67">
      <t>カンリ</t>
    </rPh>
    <rPh sb="67" eb="69">
      <t>ヒヨウ</t>
    </rPh>
    <rPh sb="70" eb="72">
      <t>ザイゲン</t>
    </rPh>
    <rPh sb="72" eb="74">
      <t>カクホ</t>
    </rPh>
    <rPh sb="75" eb="77">
      <t>キッキン</t>
    </rPh>
    <rPh sb="78" eb="8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</si>
</sst>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280448"/>
        <c:axId val="842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4280448"/>
        <c:axId val="84282368"/>
      </c:lineChart>
      <c:dateAx>
        <c:axId val="84280448"/>
        <c:scaling>
          <c:orientation val="minMax"/>
        </c:scaling>
        <c:delete val="1"/>
        <c:axPos val="b"/>
        <c:numFmt formatCode="ge" sourceLinked="1"/>
        <c:majorTickMark val="none"/>
        <c:minorTickMark val="none"/>
        <c:tickLblPos val="none"/>
        <c:crossAx val="84282368"/>
        <c:crosses val="autoZero"/>
        <c:auto val="1"/>
        <c:lblOffset val="100"/>
        <c:baseTimeUnit val="years"/>
      </c:dateAx>
      <c:valAx>
        <c:axId val="842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04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78.73</c:v>
                </c:pt>
                <c:pt idx="1">
                  <c:v>78.73</c:v>
                </c:pt>
                <c:pt idx="2">
                  <c:v>78.73</c:v>
                </c:pt>
                <c:pt idx="3">
                  <c:v>78.73</c:v>
                </c:pt>
                <c:pt idx="4">
                  <c:v>78.73</c:v>
                </c:pt>
              </c:numCache>
            </c:numRef>
          </c:val>
        </c:ser>
        <c:dLbls>
          <c:showLegendKey val="0"/>
          <c:showVal val="0"/>
          <c:showCatName val="0"/>
          <c:showSerName val="0"/>
          <c:showPercent val="0"/>
          <c:showBubbleSize val="0"/>
        </c:dLbls>
        <c:gapWidth val="150"/>
        <c:axId val="86136320"/>
        <c:axId val="861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6136320"/>
        <c:axId val="86138240"/>
      </c:lineChart>
      <c:dateAx>
        <c:axId val="86136320"/>
        <c:scaling>
          <c:orientation val="minMax"/>
        </c:scaling>
        <c:delete val="1"/>
        <c:axPos val="b"/>
        <c:numFmt formatCode="ge" sourceLinked="1"/>
        <c:majorTickMark val="none"/>
        <c:minorTickMark val="none"/>
        <c:tickLblPos val="none"/>
        <c:crossAx val="86138240"/>
        <c:crosses val="autoZero"/>
        <c:auto val="1"/>
        <c:lblOffset val="100"/>
        <c:baseTimeUnit val="years"/>
      </c:dateAx>
      <c:valAx>
        <c:axId val="861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93.82</c:v>
                </c:pt>
                <c:pt idx="1">
                  <c:v>92.87</c:v>
                </c:pt>
                <c:pt idx="2">
                  <c:v>94.11</c:v>
                </c:pt>
                <c:pt idx="3">
                  <c:v>94</c:v>
                </c:pt>
                <c:pt idx="4">
                  <c:v>91.56</c:v>
                </c:pt>
              </c:numCache>
            </c:numRef>
          </c:val>
        </c:ser>
        <c:dLbls>
          <c:showLegendKey val="0"/>
          <c:showVal val="0"/>
          <c:showCatName val="0"/>
          <c:showSerName val="0"/>
          <c:showPercent val="0"/>
          <c:showBubbleSize val="0"/>
        </c:dLbls>
        <c:gapWidth val="150"/>
        <c:axId val="86189184"/>
        <c:axId val="861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6189184"/>
        <c:axId val="86191104"/>
      </c:lineChart>
      <c:dateAx>
        <c:axId val="86189184"/>
        <c:scaling>
          <c:orientation val="minMax"/>
        </c:scaling>
        <c:delete val="1"/>
        <c:axPos val="b"/>
        <c:numFmt formatCode="ge" sourceLinked="1"/>
        <c:majorTickMark val="none"/>
        <c:minorTickMark val="none"/>
        <c:tickLblPos val="none"/>
        <c:crossAx val="86191104"/>
        <c:crosses val="autoZero"/>
        <c:auto val="1"/>
        <c:lblOffset val="100"/>
        <c:baseTimeUnit val="years"/>
      </c:dateAx>
      <c:valAx>
        <c:axId val="861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94.04</c:v>
                </c:pt>
                <c:pt idx="1">
                  <c:v>85.14</c:v>
                </c:pt>
                <c:pt idx="2">
                  <c:v>86.6</c:v>
                </c:pt>
                <c:pt idx="3">
                  <c:v>88.07</c:v>
                </c:pt>
                <c:pt idx="4">
                  <c:v>82.91</c:v>
                </c:pt>
              </c:numCache>
            </c:numRef>
          </c:val>
        </c:ser>
        <c:dLbls>
          <c:showLegendKey val="0"/>
          <c:showVal val="0"/>
          <c:showCatName val="0"/>
          <c:showSerName val="0"/>
          <c:showPercent val="0"/>
          <c:showBubbleSize val="0"/>
        </c:dLbls>
        <c:gapWidth val="150"/>
        <c:axId val="84325120"/>
        <c:axId val="843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25120"/>
        <c:axId val="84327040"/>
      </c:lineChart>
      <c:dateAx>
        <c:axId val="84325120"/>
        <c:scaling>
          <c:orientation val="minMax"/>
        </c:scaling>
        <c:delete val="1"/>
        <c:axPos val="b"/>
        <c:numFmt formatCode="ge" sourceLinked="1"/>
        <c:majorTickMark val="none"/>
        <c:minorTickMark val="none"/>
        <c:tickLblPos val="none"/>
        <c:crossAx val="84327040"/>
        <c:crosses val="autoZero"/>
        <c:auto val="1"/>
        <c:lblOffset val="100"/>
        <c:baseTimeUnit val="years"/>
      </c:dateAx>
      <c:valAx>
        <c:axId val="843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758912"/>
        <c:axId val="847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758912"/>
        <c:axId val="84760832"/>
      </c:lineChart>
      <c:dateAx>
        <c:axId val="84758912"/>
        <c:scaling>
          <c:orientation val="minMax"/>
        </c:scaling>
        <c:delete val="1"/>
        <c:axPos val="b"/>
        <c:numFmt formatCode="ge" sourceLinked="1"/>
        <c:majorTickMark val="none"/>
        <c:minorTickMark val="none"/>
        <c:tickLblPos val="none"/>
        <c:crossAx val="84760832"/>
        <c:crosses val="autoZero"/>
        <c:auto val="1"/>
        <c:lblOffset val="100"/>
        <c:baseTimeUnit val="years"/>
      </c:dateAx>
      <c:valAx>
        <c:axId val="847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799488"/>
        <c:axId val="848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799488"/>
        <c:axId val="84801408"/>
      </c:lineChart>
      <c:dateAx>
        <c:axId val="84799488"/>
        <c:scaling>
          <c:orientation val="minMax"/>
        </c:scaling>
        <c:delete val="1"/>
        <c:axPos val="b"/>
        <c:numFmt formatCode="ge" sourceLinked="1"/>
        <c:majorTickMark val="none"/>
        <c:minorTickMark val="none"/>
        <c:tickLblPos val="none"/>
        <c:crossAx val="84801408"/>
        <c:crosses val="autoZero"/>
        <c:auto val="1"/>
        <c:lblOffset val="100"/>
        <c:baseTimeUnit val="years"/>
      </c:dateAx>
      <c:valAx>
        <c:axId val="848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58656"/>
        <c:axId val="85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58656"/>
        <c:axId val="85960576"/>
      </c:lineChart>
      <c:dateAx>
        <c:axId val="85958656"/>
        <c:scaling>
          <c:orientation val="minMax"/>
        </c:scaling>
        <c:delete val="1"/>
        <c:axPos val="b"/>
        <c:numFmt formatCode="ge" sourceLinked="1"/>
        <c:majorTickMark val="none"/>
        <c:minorTickMark val="none"/>
        <c:tickLblPos val="none"/>
        <c:crossAx val="85960576"/>
        <c:crosses val="autoZero"/>
        <c:auto val="1"/>
        <c:lblOffset val="100"/>
        <c:baseTimeUnit val="years"/>
      </c:dateAx>
      <c:valAx>
        <c:axId val="85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82592"/>
        <c:axId val="862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82592"/>
        <c:axId val="86263296"/>
      </c:lineChart>
      <c:dateAx>
        <c:axId val="85982592"/>
        <c:scaling>
          <c:orientation val="minMax"/>
        </c:scaling>
        <c:delete val="1"/>
        <c:axPos val="b"/>
        <c:numFmt formatCode="ge" sourceLinked="1"/>
        <c:majorTickMark val="none"/>
        <c:minorTickMark val="none"/>
        <c:tickLblPos val="none"/>
        <c:crossAx val="86263296"/>
        <c:crosses val="autoZero"/>
        <c:auto val="1"/>
        <c:lblOffset val="100"/>
        <c:baseTimeUnit val="years"/>
      </c:dateAx>
      <c:valAx>
        <c:axId val="862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3.61</c:v>
                </c:pt>
                <c:pt idx="1">
                  <c:v>678.15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6289408"/>
        <c:axId val="863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6289408"/>
        <c:axId val="86303872"/>
      </c:lineChart>
      <c:dateAx>
        <c:axId val="86289408"/>
        <c:scaling>
          <c:orientation val="minMax"/>
        </c:scaling>
        <c:delete val="1"/>
        <c:axPos val="b"/>
        <c:numFmt formatCode="ge" sourceLinked="1"/>
        <c:majorTickMark val="none"/>
        <c:minorTickMark val="none"/>
        <c:tickLblPos val="none"/>
        <c:crossAx val="86303872"/>
        <c:crosses val="autoZero"/>
        <c:auto val="1"/>
        <c:lblOffset val="100"/>
        <c:baseTimeUnit val="years"/>
      </c:dateAx>
      <c:valAx>
        <c:axId val="863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43.05</c:v>
                </c:pt>
                <c:pt idx="1">
                  <c:v>24.65</c:v>
                </c:pt>
                <c:pt idx="2">
                  <c:v>28</c:v>
                </c:pt>
                <c:pt idx="3">
                  <c:v>28.97</c:v>
                </c:pt>
                <c:pt idx="4">
                  <c:v>27.07</c:v>
                </c:pt>
              </c:numCache>
            </c:numRef>
          </c:val>
        </c:ser>
        <c:dLbls>
          <c:showLegendKey val="0"/>
          <c:showVal val="0"/>
          <c:showCatName val="0"/>
          <c:showSerName val="0"/>
          <c:showPercent val="0"/>
          <c:showBubbleSize val="0"/>
        </c:dLbls>
        <c:gapWidth val="150"/>
        <c:axId val="86010496"/>
        <c:axId val="860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6010496"/>
        <c:axId val="86012672"/>
      </c:lineChart>
      <c:dateAx>
        <c:axId val="86010496"/>
        <c:scaling>
          <c:orientation val="minMax"/>
        </c:scaling>
        <c:delete val="1"/>
        <c:axPos val="b"/>
        <c:numFmt formatCode="ge" sourceLinked="1"/>
        <c:majorTickMark val="none"/>
        <c:minorTickMark val="none"/>
        <c:tickLblPos val="none"/>
        <c:crossAx val="86012672"/>
        <c:crosses val="autoZero"/>
        <c:auto val="1"/>
        <c:lblOffset val="100"/>
        <c:baseTimeUnit val="years"/>
      </c:dateAx>
      <c:valAx>
        <c:axId val="860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299.10000000000002</c:v>
                </c:pt>
                <c:pt idx="1">
                  <c:v>526.79999999999995</c:v>
                </c:pt>
                <c:pt idx="2">
                  <c:v>469.97</c:v>
                </c:pt>
                <c:pt idx="3">
                  <c:v>454.63</c:v>
                </c:pt>
                <c:pt idx="4">
                  <c:v>494.26</c:v>
                </c:pt>
              </c:numCache>
            </c:numRef>
          </c:val>
        </c:ser>
        <c:dLbls>
          <c:showLegendKey val="0"/>
          <c:showVal val="0"/>
          <c:showCatName val="0"/>
          <c:showSerName val="0"/>
          <c:showPercent val="0"/>
          <c:showBubbleSize val="0"/>
        </c:dLbls>
        <c:gapWidth val="150"/>
        <c:axId val="86046592"/>
        <c:axId val="861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6046592"/>
        <c:axId val="86114304"/>
      </c:lineChart>
      <c:dateAx>
        <c:axId val="86046592"/>
        <c:scaling>
          <c:orientation val="minMax"/>
        </c:scaling>
        <c:delete val="1"/>
        <c:axPos val="b"/>
        <c:numFmt formatCode="ge" sourceLinked="1"/>
        <c:majorTickMark val="none"/>
        <c:minorTickMark val="none"/>
        <c:tickLblPos val="none"/>
        <c:crossAx val="86114304"/>
        <c:crosses val="autoZero"/>
        <c:auto val="1"/>
        <c:lblOffset val="100"/>
        <c:baseTimeUnit val="years"/>
      </c:dateAx>
      <c:valAx>
        <c:axId val="86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4" zoomScaleNormal="100" workbookViewId="0">
      <selection activeCell="BZ83" sqref="BZ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多気町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15228</v>
      </c>
      <c r="AM8" s="64"/>
      <c r="AN8" s="64"/>
      <c r="AO8" s="64"/>
      <c r="AP8" s="64"/>
      <c r="AQ8" s="64"/>
      <c r="AR8" s="64"/>
      <c r="AS8" s="64"/>
      <c r="AT8" s="63">
        <f>データ!S6</f>
        <v>103.06</v>
      </c>
      <c r="AU8" s="63"/>
      <c r="AV8" s="63"/>
      <c r="AW8" s="63"/>
      <c r="AX8" s="63"/>
      <c r="AY8" s="63"/>
      <c r="AZ8" s="63"/>
      <c r="BA8" s="63"/>
      <c r="BB8" s="63">
        <f>データ!T6</f>
        <v>147.76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18.54</v>
      </c>
      <c r="Q10" s="63"/>
      <c r="R10" s="63"/>
      <c r="S10" s="63"/>
      <c r="T10" s="63"/>
      <c r="U10" s="63"/>
      <c r="V10" s="63"/>
      <c r="W10" s="63">
        <f>データ!P6</f>
        <v>100</v>
      </c>
      <c r="X10" s="63"/>
      <c r="Y10" s="63"/>
      <c r="Z10" s="63"/>
      <c r="AA10" s="63"/>
      <c r="AB10" s="63"/>
      <c r="AC10" s="63"/>
      <c r="AD10" s="64">
        <f>データ!Q6</f>
        <v>2484</v>
      </c>
      <c r="AE10" s="64"/>
      <c r="AF10" s="64"/>
      <c r="AG10" s="64"/>
      <c r="AH10" s="64"/>
      <c r="AI10" s="64"/>
      <c r="AJ10" s="64"/>
      <c r="AK10" s="2"/>
      <c r="AL10" s="64">
        <f>データ!U6</f>
        <v>2819</v>
      </c>
      <c r="AM10" s="64"/>
      <c r="AN10" s="64"/>
      <c r="AO10" s="64"/>
      <c r="AP10" s="64"/>
      <c r="AQ10" s="64"/>
      <c r="AR10" s="64"/>
      <c r="AS10" s="64"/>
      <c r="AT10" s="63">
        <f>データ!V6</f>
        <v>1.52</v>
      </c>
      <c r="AU10" s="63"/>
      <c r="AV10" s="63"/>
      <c r="AW10" s="63"/>
      <c r="AX10" s="63"/>
      <c r="AY10" s="63"/>
      <c r="AZ10" s="63"/>
      <c r="BA10" s="63"/>
      <c r="BB10" s="63">
        <f>データ!W6</f>
        <v>1854.61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244414</v>
      </c>
      <c r="D6" s="31">
        <f t="shared" si="3"/>
        <v>47</v>
      </c>
      <c r="E6" s="31">
        <f t="shared" si="3"/>
        <v>17</v>
      </c>
      <c r="F6" s="31">
        <f t="shared" si="3"/>
        <v>5</v>
      </c>
      <c r="G6" s="31">
        <f t="shared" si="3"/>
        <v>0</v>
      </c>
      <c r="H6" s="31" t="str">
        <f t="shared" si="3"/>
        <v>三重県　多気町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18.54</v>
      </c>
      <c r="P6" s="32">
        <f t="shared" si="3"/>
        <v>100</v>
      </c>
      <c r="Q6" s="32">
        <f t="shared" si="3"/>
        <v>2484</v>
      </c>
      <c r="R6" s="32">
        <f t="shared" si="3"/>
        <v>15228</v>
      </c>
      <c r="S6" s="32">
        <f t="shared" si="3"/>
        <v>103.06</v>
      </c>
      <c r="T6" s="32">
        <f t="shared" si="3"/>
        <v>147.76</v>
      </c>
      <c r="U6" s="32">
        <f t="shared" si="3"/>
        <v>2819</v>
      </c>
      <c r="V6" s="32">
        <f t="shared" si="3"/>
        <v>1.52</v>
      </c>
      <c r="W6" s="32">
        <f t="shared" si="3"/>
        <v>1854.61</v>
      </c>
      <c r="X6" s="33">
        <f>IF(X7="",NA(),X7)</f>
        <v>94.04</v>
      </c>
      <c r="Y6" s="33">
        <f t="shared" ref="Y6:AG6" si="4">IF(Y7="",NA(),Y7)</f>
        <v>85.14</v>
      </c>
      <c r="Z6" s="33">
        <f t="shared" si="4"/>
        <v>86.6</v>
      </c>
      <c r="AA6" s="33">
        <f t="shared" si="4"/>
        <v>88.07</v>
      </c>
      <c r="AB6" s="33">
        <f t="shared" si="4"/>
        <v>82.91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3.61</v>
      </c>
      <c r="BF6" s="33">
        <f t="shared" ref="BF6:BN6" si="7">IF(BF7="",NA(),BF7)</f>
        <v>678.15</v>
      </c>
      <c r="BG6" s="32">
        <f t="shared" si="7"/>
        <v>0</v>
      </c>
      <c r="BH6" s="32">
        <f t="shared" si="7"/>
        <v>0</v>
      </c>
      <c r="BI6" s="32">
        <f t="shared" si="7"/>
        <v>0</v>
      </c>
      <c r="BJ6" s="33">
        <f t="shared" si="7"/>
        <v>1316.7</v>
      </c>
      <c r="BK6" s="33">
        <f t="shared" si="7"/>
        <v>1239.2</v>
      </c>
      <c r="BL6" s="33">
        <f t="shared" si="7"/>
        <v>1197.82</v>
      </c>
      <c r="BM6" s="33">
        <f t="shared" si="7"/>
        <v>1126.77</v>
      </c>
      <c r="BN6" s="33">
        <f t="shared" si="7"/>
        <v>1044.8</v>
      </c>
      <c r="BO6" s="32" t="str">
        <f>IF(BO7="","",IF(BO7="-","【-】","【"&amp;SUBSTITUTE(TEXT(BO7,"#,##0.00"),"-","△")&amp;"】"))</f>
        <v>【992.47】</v>
      </c>
      <c r="BP6" s="33">
        <f>IF(BP7="",NA(),BP7)</f>
        <v>43.05</v>
      </c>
      <c r="BQ6" s="33">
        <f t="shared" ref="BQ6:BY6" si="8">IF(BQ7="",NA(),BQ7)</f>
        <v>24.65</v>
      </c>
      <c r="BR6" s="33">
        <f t="shared" si="8"/>
        <v>28</v>
      </c>
      <c r="BS6" s="33">
        <f t="shared" si="8"/>
        <v>28.97</v>
      </c>
      <c r="BT6" s="33">
        <f t="shared" si="8"/>
        <v>27.07</v>
      </c>
      <c r="BU6" s="33">
        <f t="shared" si="8"/>
        <v>43.24</v>
      </c>
      <c r="BV6" s="33">
        <f t="shared" si="8"/>
        <v>51.56</v>
      </c>
      <c r="BW6" s="33">
        <f t="shared" si="8"/>
        <v>51.03</v>
      </c>
      <c r="BX6" s="33">
        <f t="shared" si="8"/>
        <v>50.9</v>
      </c>
      <c r="BY6" s="33">
        <f t="shared" si="8"/>
        <v>50.82</v>
      </c>
      <c r="BZ6" s="32" t="str">
        <f>IF(BZ7="","",IF(BZ7="-","【-】","【"&amp;SUBSTITUTE(TEXT(BZ7,"#,##0.00"),"-","△")&amp;"】"))</f>
        <v>【51.49】</v>
      </c>
      <c r="CA6" s="33">
        <f>IF(CA7="",NA(),CA7)</f>
        <v>299.10000000000002</v>
      </c>
      <c r="CB6" s="33">
        <f t="shared" ref="CB6:CJ6" si="9">IF(CB7="",NA(),CB7)</f>
        <v>526.79999999999995</v>
      </c>
      <c r="CC6" s="33">
        <f t="shared" si="9"/>
        <v>469.97</v>
      </c>
      <c r="CD6" s="33">
        <f t="shared" si="9"/>
        <v>454.63</v>
      </c>
      <c r="CE6" s="33">
        <f t="shared" si="9"/>
        <v>494.26</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78.73</v>
      </c>
      <c r="CM6" s="33">
        <f t="shared" ref="CM6:CU6" si="10">IF(CM7="",NA(),CM7)</f>
        <v>78.73</v>
      </c>
      <c r="CN6" s="33">
        <f t="shared" si="10"/>
        <v>78.73</v>
      </c>
      <c r="CO6" s="33">
        <f t="shared" si="10"/>
        <v>78.73</v>
      </c>
      <c r="CP6" s="33">
        <f t="shared" si="10"/>
        <v>78.73</v>
      </c>
      <c r="CQ6" s="33">
        <f t="shared" si="10"/>
        <v>44.65</v>
      </c>
      <c r="CR6" s="33">
        <f t="shared" si="10"/>
        <v>55.2</v>
      </c>
      <c r="CS6" s="33">
        <f t="shared" si="10"/>
        <v>54.74</v>
      </c>
      <c r="CT6" s="33">
        <f t="shared" si="10"/>
        <v>53.78</v>
      </c>
      <c r="CU6" s="33">
        <f t="shared" si="10"/>
        <v>53.24</v>
      </c>
      <c r="CV6" s="32" t="str">
        <f>IF(CV7="","",IF(CV7="-","【-】","【"&amp;SUBSTITUTE(TEXT(CV7,"#,##0.00"),"-","△")&amp;"】"))</f>
        <v>【53.32】</v>
      </c>
      <c r="CW6" s="33">
        <f>IF(CW7="",NA(),CW7)</f>
        <v>93.82</v>
      </c>
      <c r="CX6" s="33">
        <f t="shared" ref="CX6:DF6" si="11">IF(CX7="",NA(),CX7)</f>
        <v>92.87</v>
      </c>
      <c r="CY6" s="33">
        <f t="shared" si="11"/>
        <v>94.11</v>
      </c>
      <c r="CZ6" s="33">
        <f t="shared" si="11"/>
        <v>94</v>
      </c>
      <c r="DA6" s="33">
        <f t="shared" si="11"/>
        <v>91.56</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244414</v>
      </c>
      <c r="D7" s="35">
        <v>47</v>
      </c>
      <c r="E7" s="35">
        <v>17</v>
      </c>
      <c r="F7" s="35">
        <v>5</v>
      </c>
      <c r="G7" s="35">
        <v>0</v>
      </c>
      <c r="H7" s="35" t="s">
        <v>95</v>
      </c>
      <c r="I7" s="35" t="s">
        <v>96</v>
      </c>
      <c r="J7" s="35" t="s">
        <v>97</v>
      </c>
      <c r="K7" s="35" t="s">
        <v>98</v>
      </c>
      <c r="L7" s="35" t="s">
        <v>99</v>
      </c>
      <c r="M7" s="36" t="s">
        <v>100</v>
      </c>
      <c r="N7" s="36" t="s">
        <v>101</v>
      </c>
      <c r="O7" s="36">
        <v>18.54</v>
      </c>
      <c r="P7" s="36">
        <v>100</v>
      </c>
      <c r="Q7" s="36">
        <v>2484</v>
      </c>
      <c r="R7" s="36">
        <v>15228</v>
      </c>
      <c r="S7" s="36">
        <v>103.06</v>
      </c>
      <c r="T7" s="36">
        <v>147.76</v>
      </c>
      <c r="U7" s="36">
        <v>2819</v>
      </c>
      <c r="V7" s="36">
        <v>1.52</v>
      </c>
      <c r="W7" s="36">
        <v>1854.61</v>
      </c>
      <c r="X7" s="36">
        <v>94.04</v>
      </c>
      <c r="Y7" s="36">
        <v>85.14</v>
      </c>
      <c r="Z7" s="36">
        <v>86.6</v>
      </c>
      <c r="AA7" s="36">
        <v>88.07</v>
      </c>
      <c r="AB7" s="36">
        <v>82.91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3.61</v>
      </c>
      <c r="BF7" s="36">
        <v>678.15</v>
      </c>
      <c r="BG7" s="36">
        <v>0</v>
      </c>
      <c r="BH7" s="36">
        <v>0</v>
      </c>
      <c r="BI7" s="36">
        <v>0</v>
      </c>
      <c r="BJ7" s="36">
        <v>1316.7</v>
      </c>
      <c r="BK7" s="36">
        <v>1239.2</v>
      </c>
      <c r="BL7" s="36">
        <v>1197.82</v>
      </c>
      <c r="BM7" s="36">
        <v>1126.77</v>
      </c>
      <c r="BN7" s="36">
        <v>1044.8</v>
      </c>
      <c r="BO7" s="36">
        <v>992.47</v>
      </c>
      <c r="BP7" s="36">
        <v>43.05</v>
      </c>
      <c r="BQ7" s="36">
        <v>24.65</v>
      </c>
      <c r="BR7" s="36">
        <v>28</v>
      </c>
      <c r="BS7" s="36">
        <v>28.97</v>
      </c>
      <c r="BT7" s="36">
        <v>27.07</v>
      </c>
      <c r="BU7" s="36">
        <v>43.24</v>
      </c>
      <c r="BV7" s="36">
        <v>51.56</v>
      </c>
      <c r="BW7" s="36">
        <v>51.03</v>
      </c>
      <c r="BX7" s="36">
        <v>50.9</v>
      </c>
      <c r="BY7" s="36">
        <v>50.82</v>
      </c>
      <c r="BZ7" s="36">
        <v>51.49</v>
      </c>
      <c r="CA7" s="36">
        <v>299.10000000000002</v>
      </c>
      <c r="CB7" s="36">
        <v>526.79999999999995</v>
      </c>
      <c r="CC7" s="36">
        <v>469.97</v>
      </c>
      <c r="CD7" s="36">
        <v>454.63</v>
      </c>
      <c r="CE7" s="36">
        <v>494.26</v>
      </c>
      <c r="CF7" s="36">
        <v>338.76</v>
      </c>
      <c r="CG7" s="36">
        <v>283.26</v>
      </c>
      <c r="CH7" s="36">
        <v>289.60000000000002</v>
      </c>
      <c r="CI7" s="36">
        <v>293.27</v>
      </c>
      <c r="CJ7" s="36">
        <v>300.52</v>
      </c>
      <c r="CK7" s="36">
        <v>295.10000000000002</v>
      </c>
      <c r="CL7" s="36">
        <v>78.73</v>
      </c>
      <c r="CM7" s="36">
        <v>78.73</v>
      </c>
      <c r="CN7" s="36">
        <v>78.73</v>
      </c>
      <c r="CO7" s="36">
        <v>78.73</v>
      </c>
      <c r="CP7" s="36">
        <v>78.73</v>
      </c>
      <c r="CQ7" s="36">
        <v>44.65</v>
      </c>
      <c r="CR7" s="36">
        <v>55.2</v>
      </c>
      <c r="CS7" s="36">
        <v>54.74</v>
      </c>
      <c r="CT7" s="36">
        <v>53.78</v>
      </c>
      <c r="CU7" s="36">
        <v>53.24</v>
      </c>
      <c r="CV7" s="36">
        <v>53.32</v>
      </c>
      <c r="CW7" s="36">
        <v>93.82</v>
      </c>
      <c r="CX7" s="36">
        <v>92.87</v>
      </c>
      <c r="CY7" s="36">
        <v>94.11</v>
      </c>
      <c r="CZ7" s="36">
        <v>94</v>
      </c>
      <c r="DA7" s="36">
        <v>91.56</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2016-02-03T09:15:04Z</dcterms:created>
  <dcterms:modified xsi:type="dcterms:W3CDTF">2016-02-16T02:34:58Z</dcterms:modified>
</cp:coreProperties>
</file>