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<sst xmlns="http://schemas.openxmlformats.org/spreadsheetml/2006/main" count="306" uniqueCount="73">
  <si>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</si>
  <si>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</si>
  <si>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</si>
  <si>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</si>
  <si>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</si>
  <si>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</si>
  <si>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</si>
  <si>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</si>
  <si>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</si>
  <si>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</si>
  <si>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</si>
  <si>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</si>
  <si>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</si>
  <si>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</si>
  <si>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</si>
  <si>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</si>
  <si>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</si>
  <si>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</si>
  <si>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</si>
  <si>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</si>
  <si>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</si>
  <si>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</si>
  <si>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</si>
  <si>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</si>
  <si>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</si>
  <si>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</si>
  <si>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</si>
  <si>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</si>
  <si>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</si>
  <si>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</si>
  <si>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</si>
  <si>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</si>
  <si>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</si>
  <si>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</si>
  <si>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</si>
  <si>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</si>
  <si>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</si>
  <si>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</si>
  <si>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</si>
  <si>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</si>
  <si>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</si>
  <si>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</si>
  <si>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</si>
  <si>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</si>
  <si>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</si>
  <si>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</si>
  <si>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</si>
  <si>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</si>
  <si>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</si>
  <si>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</si>
  <si>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</si>
  <si>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</si>
  <si>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</si>
  <si>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</si>
  <si>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工業用水</t>
  </si>
  <si>
    <t>いなべ市</t>
  </si>
  <si>
    <t>志 摩 市</t>
  </si>
  <si>
    <t>伊 賀 市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</si>
  <si>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</si>
  <si>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</si>
  <si>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</si>
  <si>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</si>
  <si>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</si>
  <si>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</si>
  <si>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</si>
  <si>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</si>
  <si>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</si>
  <si>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</si>
  <si>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</si>
  <si>
    <t>繰出金の状況・法適用（当年度）</t>
  </si>
  <si>
    <t>繰出金の状況・法適用（前年度）</t>
  </si>
  <si>
    <t>繰出金の状況・法適用（増減額）</t>
  </si>
  <si>
    <t>繰出金の状況・法適用（増減率）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</si>
</sst>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2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0" xfId="0" applyBorder="1" applyAlignment="1" applyProtection="1">
      <alignment shrinkToFit="1"/>
      <protection/>
    </xf>
    <xf numFmtId="37" fontId="0" fillId="0" borderId="2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14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23" xfId="0" applyNumberFormat="1" applyBorder="1" applyAlignment="1" applyProtection="1">
      <alignment shrinkToFit="1"/>
      <protection/>
    </xf>
    <xf numFmtId="182" fontId="0" fillId="0" borderId="22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4" xfId="0" applyNumberFormat="1" applyBorder="1" applyAlignment="1" applyProtection="1">
      <alignment horizontal="right"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0" fontId="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view="pageBreakPreview" zoomScale="6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69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149469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6074880</v>
      </c>
      <c r="O6" s="31">
        <v>0</v>
      </c>
      <c r="P6" s="31">
        <v>0</v>
      </c>
      <c r="Q6" s="31">
        <v>0</v>
      </c>
      <c r="R6" s="31">
        <v>0</v>
      </c>
      <c r="S6" s="31">
        <v>75657</v>
      </c>
      <c r="T6" s="31">
        <v>6300006</v>
      </c>
      <c r="U6" s="28"/>
      <c r="V6" s="36">
        <v>67207329</v>
      </c>
      <c r="W6" s="37">
        <v>4686079</v>
      </c>
      <c r="X6" s="43">
        <f>ROUND(T6/V6*100,1)</f>
        <v>9.4</v>
      </c>
    </row>
    <row r="7" spans="2:24" ht="21" customHeight="1">
      <c r="B7" s="22" t="s">
        <v>25</v>
      </c>
      <c r="C7" s="32">
        <v>18493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988605</v>
      </c>
      <c r="J7" s="32">
        <v>0</v>
      </c>
      <c r="K7" s="32">
        <v>0</v>
      </c>
      <c r="L7" s="32">
        <v>0</v>
      </c>
      <c r="M7" s="32">
        <v>0</v>
      </c>
      <c r="N7" s="32">
        <v>6653712</v>
      </c>
      <c r="O7" s="32">
        <v>0</v>
      </c>
      <c r="P7" s="32">
        <v>0</v>
      </c>
      <c r="Q7" s="32">
        <v>0</v>
      </c>
      <c r="R7" s="32">
        <v>0</v>
      </c>
      <c r="S7" s="32">
        <v>46946</v>
      </c>
      <c r="T7" s="32">
        <v>7707756</v>
      </c>
      <c r="U7" s="28"/>
      <c r="V7" s="38">
        <v>69585958</v>
      </c>
      <c r="W7" s="38">
        <v>1965555</v>
      </c>
      <c r="X7" s="43">
        <f aca="true" t="shared" si="0" ref="X7:X37">ROUND(T7/V7*100,1)</f>
        <v>11.1</v>
      </c>
    </row>
    <row r="8" spans="2:24" ht="21" customHeight="1">
      <c r="B8" s="22" t="s">
        <v>26</v>
      </c>
      <c r="C8" s="32">
        <v>88508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1214728</v>
      </c>
      <c r="J8" s="32">
        <v>0</v>
      </c>
      <c r="K8" s="32">
        <v>0</v>
      </c>
      <c r="L8" s="32">
        <v>0</v>
      </c>
      <c r="M8" s="32">
        <v>0</v>
      </c>
      <c r="N8" s="32">
        <v>1800000</v>
      </c>
      <c r="O8" s="32">
        <v>0</v>
      </c>
      <c r="P8" s="32">
        <v>0</v>
      </c>
      <c r="Q8" s="32">
        <v>0</v>
      </c>
      <c r="R8" s="32">
        <v>0</v>
      </c>
      <c r="S8" s="32">
        <v>35101</v>
      </c>
      <c r="T8" s="32">
        <v>3138337</v>
      </c>
      <c r="U8" s="28"/>
      <c r="V8" s="38">
        <v>30383790</v>
      </c>
      <c r="W8" s="38">
        <v>2237191</v>
      </c>
      <c r="X8" s="43">
        <f t="shared" si="0"/>
        <v>10.3</v>
      </c>
    </row>
    <row r="9" spans="2:24" ht="21" customHeight="1">
      <c r="B9" s="22" t="s">
        <v>27</v>
      </c>
      <c r="C9" s="32">
        <v>77315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945483</v>
      </c>
      <c r="J9" s="32">
        <v>0</v>
      </c>
      <c r="K9" s="32">
        <v>0</v>
      </c>
      <c r="L9" s="32">
        <v>0</v>
      </c>
      <c r="M9" s="32">
        <v>0</v>
      </c>
      <c r="N9" s="32">
        <v>2728502</v>
      </c>
      <c r="O9" s="32">
        <v>0</v>
      </c>
      <c r="P9" s="32">
        <v>0</v>
      </c>
      <c r="Q9" s="32">
        <v>0</v>
      </c>
      <c r="R9" s="32">
        <v>0</v>
      </c>
      <c r="S9" s="32">
        <v>71676</v>
      </c>
      <c r="T9" s="32">
        <v>3822976</v>
      </c>
      <c r="U9" s="28"/>
      <c r="V9" s="38">
        <v>40043629</v>
      </c>
      <c r="W9" s="38">
        <v>2939228</v>
      </c>
      <c r="X9" s="43">
        <f t="shared" si="0"/>
        <v>9.5</v>
      </c>
    </row>
    <row r="10" spans="2:24" ht="21" customHeight="1">
      <c r="B10" s="22" t="s">
        <v>28</v>
      </c>
      <c r="C10" s="32">
        <v>27132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1815949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1843081</v>
      </c>
      <c r="U10" s="28"/>
      <c r="V10" s="38">
        <v>30029171</v>
      </c>
      <c r="W10" s="38">
        <v>2464982</v>
      </c>
      <c r="X10" s="43">
        <f t="shared" si="0"/>
        <v>6.1</v>
      </c>
    </row>
    <row r="11" spans="2:24" ht="21" customHeight="1">
      <c r="B11" s="22" t="s">
        <v>29</v>
      </c>
      <c r="C11" s="32">
        <v>28252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3462072</v>
      </c>
      <c r="O11" s="32">
        <v>0</v>
      </c>
      <c r="P11" s="32">
        <v>0</v>
      </c>
      <c r="Q11" s="32">
        <v>0</v>
      </c>
      <c r="R11" s="32">
        <v>0</v>
      </c>
      <c r="S11" s="32">
        <v>62370</v>
      </c>
      <c r="T11" s="32">
        <v>3552694</v>
      </c>
      <c r="U11" s="28"/>
      <c r="V11" s="38">
        <v>37299725</v>
      </c>
      <c r="W11" s="38">
        <v>2541618</v>
      </c>
      <c r="X11" s="43">
        <f t="shared" si="0"/>
        <v>9.5</v>
      </c>
    </row>
    <row r="12" spans="2:24" ht="21" customHeight="1">
      <c r="B12" s="22" t="s">
        <v>30</v>
      </c>
      <c r="C12" s="32">
        <v>111548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1683398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21696</v>
      </c>
      <c r="T12" s="32">
        <v>1816642</v>
      </c>
      <c r="U12" s="28"/>
      <c r="V12" s="38">
        <v>15769340</v>
      </c>
      <c r="W12" s="38">
        <v>1451612</v>
      </c>
      <c r="X12" s="43">
        <f t="shared" si="0"/>
        <v>11.5</v>
      </c>
    </row>
    <row r="13" spans="2:24" ht="21" customHeight="1">
      <c r="B13" s="22" t="s">
        <v>31</v>
      </c>
      <c r="C13" s="32">
        <v>22551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350000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4373</v>
      </c>
      <c r="T13" s="32">
        <v>376924</v>
      </c>
      <c r="U13" s="28"/>
      <c r="V13" s="38">
        <v>5946761</v>
      </c>
      <c r="W13" s="38">
        <v>366116</v>
      </c>
      <c r="X13" s="43">
        <f t="shared" si="0"/>
        <v>6.3</v>
      </c>
    </row>
    <row r="14" spans="2:24" ht="21" customHeight="1">
      <c r="B14" s="22" t="s">
        <v>32</v>
      </c>
      <c r="C14" s="32">
        <v>17366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307724</v>
      </c>
      <c r="J14" s="32">
        <v>0</v>
      </c>
      <c r="K14" s="32">
        <v>0</v>
      </c>
      <c r="L14" s="32">
        <v>0</v>
      </c>
      <c r="M14" s="32">
        <v>0</v>
      </c>
      <c r="N14" s="32">
        <v>747800</v>
      </c>
      <c r="O14" s="32">
        <v>0</v>
      </c>
      <c r="P14" s="32">
        <v>0</v>
      </c>
      <c r="Q14" s="32">
        <v>0</v>
      </c>
      <c r="R14" s="32">
        <v>0</v>
      </c>
      <c r="S14" s="32">
        <v>22753</v>
      </c>
      <c r="T14" s="32">
        <v>1095643</v>
      </c>
      <c r="U14" s="28"/>
      <c r="V14" s="38">
        <v>12835300</v>
      </c>
      <c r="W14" s="38">
        <v>814891</v>
      </c>
      <c r="X14" s="43">
        <f t="shared" si="0"/>
        <v>8.5</v>
      </c>
    </row>
    <row r="15" spans="2:24" ht="21" customHeight="1">
      <c r="B15" s="22" t="s">
        <v>33</v>
      </c>
      <c r="C15" s="32">
        <v>41090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7373</v>
      </c>
      <c r="T15" s="32">
        <v>48463</v>
      </c>
      <c r="U15" s="28"/>
      <c r="V15" s="38">
        <v>6365381</v>
      </c>
      <c r="W15" s="38">
        <v>431391</v>
      </c>
      <c r="X15" s="43">
        <f t="shared" si="0"/>
        <v>0.8</v>
      </c>
    </row>
    <row r="16" spans="2:24" ht="21" customHeight="1">
      <c r="B16" s="22" t="s">
        <v>34</v>
      </c>
      <c r="C16" s="32">
        <v>149633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175015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21865</v>
      </c>
      <c r="T16" s="32">
        <v>346513</v>
      </c>
      <c r="U16" s="28"/>
      <c r="V16" s="38">
        <v>7148870</v>
      </c>
      <c r="W16" s="38">
        <v>390206</v>
      </c>
      <c r="X16" s="43">
        <f t="shared" si="0"/>
        <v>4.8</v>
      </c>
    </row>
    <row r="17" spans="2:24" ht="21" customHeight="1">
      <c r="B17" s="23" t="s">
        <v>55</v>
      </c>
      <c r="C17" s="33">
        <v>103841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103841</v>
      </c>
      <c r="U17" s="28"/>
      <c r="V17" s="39">
        <v>14626571</v>
      </c>
      <c r="W17" s="39">
        <v>651956</v>
      </c>
      <c r="X17" s="43">
        <f t="shared" si="0"/>
        <v>0.7</v>
      </c>
    </row>
    <row r="18" spans="2:24" ht="21" customHeight="1">
      <c r="B18" s="22" t="s">
        <v>56</v>
      </c>
      <c r="C18" s="32">
        <v>1780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716003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13213</v>
      </c>
      <c r="T18" s="32">
        <v>730996</v>
      </c>
      <c r="U18" s="29"/>
      <c r="V18" s="38">
        <v>17068213</v>
      </c>
      <c r="W18" s="38">
        <v>1058821</v>
      </c>
      <c r="X18" s="43">
        <f t="shared" si="0"/>
        <v>4.3</v>
      </c>
    </row>
    <row r="19" spans="2:24" ht="21" customHeight="1">
      <c r="B19" s="24" t="s">
        <v>57</v>
      </c>
      <c r="C19" s="34">
        <v>448374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850123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98304</v>
      </c>
      <c r="T19" s="34">
        <v>1396801</v>
      </c>
      <c r="U19" s="28"/>
      <c r="V19" s="40">
        <v>28514769</v>
      </c>
      <c r="W19" s="40">
        <v>2161817</v>
      </c>
      <c r="X19" s="44">
        <f t="shared" si="0"/>
        <v>4.9</v>
      </c>
    </row>
    <row r="20" spans="2:24" ht="21" customHeight="1">
      <c r="B20" s="22" t="s">
        <v>35</v>
      </c>
      <c r="C20" s="32">
        <v>1548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1548</v>
      </c>
      <c r="U20" s="28"/>
      <c r="V20" s="38">
        <v>2124867</v>
      </c>
      <c r="W20" s="37">
        <v>144072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5703208</v>
      </c>
      <c r="W21" s="38">
        <v>318667</v>
      </c>
      <c r="X21" s="43">
        <f t="shared" si="0"/>
        <v>0</v>
      </c>
    </row>
    <row r="22" spans="2:24" ht="21" customHeight="1">
      <c r="B22" s="22" t="s">
        <v>37</v>
      </c>
      <c r="C22" s="32">
        <v>55114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29333</v>
      </c>
      <c r="T22" s="32">
        <v>84447</v>
      </c>
      <c r="U22" s="28"/>
      <c r="V22" s="38">
        <v>8251975</v>
      </c>
      <c r="W22" s="38">
        <v>646229</v>
      </c>
      <c r="X22" s="43">
        <f t="shared" si="0"/>
        <v>1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4330</v>
      </c>
      <c r="T23" s="32">
        <v>5330</v>
      </c>
      <c r="U23" s="28"/>
      <c r="V23" s="38">
        <v>2817491</v>
      </c>
      <c r="W23" s="38">
        <v>239939</v>
      </c>
      <c r="X23" s="43">
        <f t="shared" si="0"/>
        <v>0.2</v>
      </c>
    </row>
    <row r="24" spans="2:24" ht="21" customHeight="1">
      <c r="B24" s="22" t="s">
        <v>39</v>
      </c>
      <c r="C24" s="32">
        <v>20000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4268</v>
      </c>
      <c r="T24" s="32">
        <v>24268</v>
      </c>
      <c r="U24" s="28"/>
      <c r="V24" s="38">
        <v>4839580</v>
      </c>
      <c r="W24" s="38">
        <v>0</v>
      </c>
      <c r="X24" s="43">
        <f t="shared" si="0"/>
        <v>0.5</v>
      </c>
    </row>
    <row r="25" spans="2:24" ht="21" customHeight="1">
      <c r="B25" s="22" t="s">
        <v>40</v>
      </c>
      <c r="C25" s="32">
        <v>21531</v>
      </c>
      <c r="D25" s="32">
        <v>596300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289002</v>
      </c>
      <c r="O25" s="32">
        <v>0</v>
      </c>
      <c r="P25" s="32">
        <v>0</v>
      </c>
      <c r="Q25" s="32">
        <v>0</v>
      </c>
      <c r="R25" s="32">
        <v>0</v>
      </c>
      <c r="S25" s="32">
        <v>16046</v>
      </c>
      <c r="T25" s="32">
        <v>922879</v>
      </c>
      <c r="U25" s="28"/>
      <c r="V25" s="38">
        <v>5374419</v>
      </c>
      <c r="W25" s="38">
        <v>410688</v>
      </c>
      <c r="X25" s="43">
        <f t="shared" si="0"/>
        <v>17.2</v>
      </c>
    </row>
    <row r="26" spans="2:24" ht="21" customHeight="1">
      <c r="B26" s="22" t="s">
        <v>41</v>
      </c>
      <c r="C26" s="32">
        <v>58910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17809</v>
      </c>
      <c r="T26" s="32">
        <v>76719</v>
      </c>
      <c r="U26" s="28"/>
      <c r="V26" s="38">
        <v>5227887</v>
      </c>
      <c r="W26" s="38">
        <v>374442</v>
      </c>
      <c r="X26" s="43">
        <f t="shared" si="0"/>
        <v>1.5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18602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7469</v>
      </c>
      <c r="T27" s="32">
        <v>26071</v>
      </c>
      <c r="U27" s="28"/>
      <c r="V27" s="38">
        <v>4801596</v>
      </c>
      <c r="W27" s="38">
        <v>253797</v>
      </c>
      <c r="X27" s="43">
        <f t="shared" si="0"/>
        <v>0.5</v>
      </c>
    </row>
    <row r="28" spans="2:24" ht="21" customHeight="1">
      <c r="B28" s="22" t="s">
        <v>43</v>
      </c>
      <c r="C28" s="32">
        <v>620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88877</v>
      </c>
      <c r="J28" s="32">
        <v>0</v>
      </c>
      <c r="K28" s="32">
        <v>0</v>
      </c>
      <c r="L28" s="32">
        <v>0</v>
      </c>
      <c r="M28" s="32">
        <v>0</v>
      </c>
      <c r="N28" s="32">
        <v>343156</v>
      </c>
      <c r="O28" s="32">
        <v>0</v>
      </c>
      <c r="P28" s="32">
        <v>37994</v>
      </c>
      <c r="Q28" s="32">
        <v>0</v>
      </c>
      <c r="R28" s="32">
        <v>0</v>
      </c>
      <c r="S28" s="32">
        <v>18106</v>
      </c>
      <c r="T28" s="32">
        <v>488753</v>
      </c>
      <c r="U28" s="28"/>
      <c r="V28" s="38">
        <v>3911071</v>
      </c>
      <c r="W28" s="38">
        <v>287239</v>
      </c>
      <c r="X28" s="43">
        <f t="shared" si="0"/>
        <v>12.5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7587</v>
      </c>
      <c r="T29" s="32">
        <v>7587</v>
      </c>
      <c r="U29" s="28"/>
      <c r="V29" s="38">
        <v>2576861</v>
      </c>
      <c r="W29" s="38">
        <v>143900</v>
      </c>
      <c r="X29" s="43">
        <f t="shared" si="0"/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10952</v>
      </c>
      <c r="T30" s="32">
        <v>10952</v>
      </c>
      <c r="U30" s="28"/>
      <c r="V30" s="38">
        <v>4875730</v>
      </c>
      <c r="W30" s="38">
        <v>234812</v>
      </c>
      <c r="X30" s="43">
        <f t="shared" si="0"/>
        <v>0.2</v>
      </c>
    </row>
    <row r="31" spans="2:24" ht="21" customHeight="1">
      <c r="B31" s="22" t="s">
        <v>59</v>
      </c>
      <c r="C31" s="32">
        <v>3442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238327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6972</v>
      </c>
      <c r="T31" s="32">
        <v>248741</v>
      </c>
      <c r="U31" s="28"/>
      <c r="V31" s="38">
        <v>6120753</v>
      </c>
      <c r="W31" s="38">
        <v>307517</v>
      </c>
      <c r="X31" s="43">
        <f t="shared" si="0"/>
        <v>4.1</v>
      </c>
    </row>
    <row r="32" spans="2:24" ht="21" customHeight="1">
      <c r="B32" s="22" t="s">
        <v>60</v>
      </c>
      <c r="C32" s="32">
        <v>55019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10455</v>
      </c>
      <c r="T32" s="32">
        <v>65474</v>
      </c>
      <c r="U32" s="28"/>
      <c r="V32" s="38">
        <v>6255470</v>
      </c>
      <c r="W32" s="38">
        <v>334423</v>
      </c>
      <c r="X32" s="43">
        <f t="shared" si="0"/>
        <v>1</v>
      </c>
    </row>
    <row r="33" spans="2:24" ht="21" customHeight="1">
      <c r="B33" s="22" t="s">
        <v>45</v>
      </c>
      <c r="C33" s="32">
        <v>42247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136568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27958</v>
      </c>
      <c r="T33" s="32">
        <v>206773</v>
      </c>
      <c r="U33" s="28"/>
      <c r="V33" s="38">
        <v>3232483</v>
      </c>
      <c r="W33" s="38">
        <v>175014</v>
      </c>
      <c r="X33" s="43">
        <f t="shared" si="0"/>
        <v>6.4</v>
      </c>
    </row>
    <row r="34" spans="2:24" ht="21" customHeight="1">
      <c r="B34" s="22" t="s">
        <v>46</v>
      </c>
      <c r="C34" s="32">
        <v>33380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89986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16806</v>
      </c>
      <c r="T34" s="32">
        <v>140172</v>
      </c>
      <c r="U34" s="28"/>
      <c r="V34" s="38">
        <v>4154221</v>
      </c>
      <c r="W34" s="38">
        <v>234235</v>
      </c>
      <c r="X34" s="46">
        <f t="shared" si="0"/>
        <v>3.4</v>
      </c>
    </row>
    <row r="35" spans="2:24" ht="21" customHeight="1">
      <c r="B35" s="25" t="s">
        <v>47</v>
      </c>
      <c r="C35" s="35">
        <f>SUM(C6:C19)</f>
        <v>1285352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7231079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23282915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481327</v>
      </c>
      <c r="T35" s="35">
        <f t="shared" si="1"/>
        <v>32280673</v>
      </c>
      <c r="U35" s="28"/>
      <c r="V35" s="35">
        <f>SUM(V6:V19)</f>
        <v>382824807</v>
      </c>
      <c r="W35" s="35">
        <f>SUM(W6:W19)</f>
        <v>24161463</v>
      </c>
      <c r="X35" s="42">
        <f t="shared" si="0"/>
        <v>8.4</v>
      </c>
    </row>
    <row r="36" spans="2:24" ht="21" customHeight="1">
      <c r="B36" s="25" t="s">
        <v>68</v>
      </c>
      <c r="C36" s="35">
        <f aca="true" t="shared" si="2" ref="C36:T36">SUM(C20:C34)</f>
        <v>293511</v>
      </c>
      <c r="D36" s="35">
        <f t="shared" si="2"/>
        <v>596300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572360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632158</v>
      </c>
      <c r="O36" s="35">
        <f t="shared" si="2"/>
        <v>0</v>
      </c>
      <c r="P36" s="35">
        <f t="shared" si="2"/>
        <v>37994</v>
      </c>
      <c r="Q36" s="35">
        <f t="shared" si="2"/>
        <v>0</v>
      </c>
      <c r="R36" s="35">
        <f t="shared" si="2"/>
        <v>0</v>
      </c>
      <c r="S36" s="35">
        <f t="shared" si="2"/>
        <v>178091</v>
      </c>
      <c r="T36" s="35">
        <f t="shared" si="2"/>
        <v>2310414</v>
      </c>
      <c r="U36" s="30"/>
      <c r="V36" s="35">
        <f>SUM(V20:V34)</f>
        <v>70267612</v>
      </c>
      <c r="W36" s="35">
        <f>SUM(W20:W34)</f>
        <v>4104974</v>
      </c>
      <c r="X36" s="42">
        <f t="shared" si="0"/>
        <v>3.3</v>
      </c>
    </row>
    <row r="37" spans="2:24" ht="21" customHeight="1">
      <c r="B37" s="25" t="s">
        <v>49</v>
      </c>
      <c r="C37" s="35">
        <f aca="true" t="shared" si="3" ref="C37:T37">SUM(C6:C34)</f>
        <v>1578863</v>
      </c>
      <c r="D37" s="35">
        <f t="shared" si="3"/>
        <v>596300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7803439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23915073</v>
      </c>
      <c r="O37" s="35">
        <f t="shared" si="3"/>
        <v>0</v>
      </c>
      <c r="P37" s="35">
        <f t="shared" si="3"/>
        <v>37994</v>
      </c>
      <c r="Q37" s="35">
        <f t="shared" si="3"/>
        <v>0</v>
      </c>
      <c r="R37" s="35">
        <f t="shared" si="3"/>
        <v>0</v>
      </c>
      <c r="S37" s="35">
        <f t="shared" si="3"/>
        <v>659418</v>
      </c>
      <c r="T37" s="35">
        <f t="shared" si="3"/>
        <v>34591087</v>
      </c>
      <c r="U37" s="28"/>
      <c r="V37" s="35">
        <f>SUM(V6:V34)</f>
        <v>453092419</v>
      </c>
      <c r="W37" s="35">
        <f>SUM(W6:W34)</f>
        <v>28266437</v>
      </c>
      <c r="X37" s="42">
        <f t="shared" si="0"/>
        <v>7.6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7</v>
      </c>
    </row>
    <row r="41" spans="23:24" ht="21" customHeight="1">
      <c r="W41" s="13" t="s">
        <v>48</v>
      </c>
      <c r="X41" s="42">
        <f>ROUND(AVERAGE(X20:X34),1)</f>
        <v>3.3</v>
      </c>
    </row>
    <row r="42" spans="23:24" ht="21" customHeight="1">
      <c r="W42" s="13" t="s">
        <v>49</v>
      </c>
      <c r="X42" s="42">
        <f>ROUND(AVERAGE(X6:X34),1)</f>
        <v>5.1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繰出金の状況・法適用事業等（２７年度決算額）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Normal="5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  <col min="26" max="26" width="12.08203125" style="0" bestFit="1" customWidth="1"/>
  </cols>
  <sheetData>
    <row r="1" spans="2:24" ht="17.25">
      <c r="B1" s="52" t="s">
        <v>70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149907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77657</v>
      </c>
      <c r="T6" s="31">
        <v>227564</v>
      </c>
      <c r="U6" s="28"/>
      <c r="V6" s="36">
        <v>67151544</v>
      </c>
      <c r="W6" s="37">
        <v>5342893</v>
      </c>
      <c r="X6" s="43">
        <v>0.3</v>
      </c>
    </row>
    <row r="7" spans="2:24" ht="21" customHeight="1">
      <c r="B7" s="22" t="s">
        <v>25</v>
      </c>
      <c r="C7" s="32">
        <v>22367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965217</v>
      </c>
      <c r="J7" s="32">
        <v>0</v>
      </c>
      <c r="K7" s="32">
        <v>0</v>
      </c>
      <c r="L7" s="32">
        <v>0</v>
      </c>
      <c r="M7" s="32">
        <v>0</v>
      </c>
      <c r="N7" s="32">
        <v>6594318</v>
      </c>
      <c r="O7" s="32">
        <v>0</v>
      </c>
      <c r="P7" s="32">
        <v>0</v>
      </c>
      <c r="Q7" s="32">
        <v>0</v>
      </c>
      <c r="R7" s="32">
        <v>0</v>
      </c>
      <c r="S7" s="32">
        <v>47500</v>
      </c>
      <c r="T7" s="32">
        <v>7629402</v>
      </c>
      <c r="U7" s="28"/>
      <c r="V7" s="38">
        <v>69301444</v>
      </c>
      <c r="W7" s="38">
        <v>2712936</v>
      </c>
      <c r="X7" s="43">
        <v>11</v>
      </c>
    </row>
    <row r="8" spans="2:24" ht="21" customHeight="1">
      <c r="B8" s="22" t="s">
        <v>26</v>
      </c>
      <c r="C8" s="32">
        <v>128180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1033138</v>
      </c>
      <c r="J8" s="32">
        <v>0</v>
      </c>
      <c r="K8" s="32">
        <v>0</v>
      </c>
      <c r="L8" s="32">
        <v>0</v>
      </c>
      <c r="M8" s="32">
        <v>0</v>
      </c>
      <c r="N8" s="32">
        <v>2000000</v>
      </c>
      <c r="O8" s="32">
        <v>0</v>
      </c>
      <c r="P8" s="32">
        <v>0</v>
      </c>
      <c r="Q8" s="32">
        <v>4113</v>
      </c>
      <c r="R8" s="32">
        <v>0</v>
      </c>
      <c r="S8" s="32">
        <v>36803</v>
      </c>
      <c r="T8" s="32">
        <v>3202234</v>
      </c>
      <c r="U8" s="28"/>
      <c r="V8" s="38">
        <v>30010075</v>
      </c>
      <c r="W8" s="38">
        <v>2408657</v>
      </c>
      <c r="X8" s="43">
        <v>10.7</v>
      </c>
    </row>
    <row r="9" spans="2:24" ht="21" customHeight="1">
      <c r="B9" s="22" t="s">
        <v>27</v>
      </c>
      <c r="C9" s="32">
        <v>76811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918269</v>
      </c>
      <c r="J9" s="32">
        <v>0</v>
      </c>
      <c r="K9" s="32">
        <v>0</v>
      </c>
      <c r="L9" s="32">
        <v>0</v>
      </c>
      <c r="M9" s="32">
        <v>0</v>
      </c>
      <c r="N9" s="32">
        <v>2618979</v>
      </c>
      <c r="O9" s="32">
        <v>0</v>
      </c>
      <c r="P9" s="32">
        <v>0</v>
      </c>
      <c r="Q9" s="32">
        <v>0</v>
      </c>
      <c r="R9" s="32">
        <v>0</v>
      </c>
      <c r="S9" s="32">
        <v>71676</v>
      </c>
      <c r="T9" s="32">
        <v>3685735</v>
      </c>
      <c r="U9" s="28"/>
      <c r="V9" s="38">
        <v>40045241</v>
      </c>
      <c r="W9" s="38">
        <v>3270901</v>
      </c>
      <c r="X9" s="43">
        <v>9.2</v>
      </c>
    </row>
    <row r="10" spans="2:24" ht="21" customHeight="1">
      <c r="B10" s="22" t="s">
        <v>28</v>
      </c>
      <c r="C10" s="32">
        <v>48360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2022812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2071172</v>
      </c>
      <c r="U10" s="28"/>
      <c r="V10" s="38">
        <v>29871712</v>
      </c>
      <c r="W10" s="38">
        <v>3007154</v>
      </c>
      <c r="X10" s="43">
        <v>6.9</v>
      </c>
    </row>
    <row r="11" spans="2:24" ht="21" customHeight="1">
      <c r="B11" s="22" t="s">
        <v>29</v>
      </c>
      <c r="C11" s="32">
        <v>24352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3220496</v>
      </c>
      <c r="O11" s="32">
        <v>0</v>
      </c>
      <c r="P11" s="32">
        <v>0</v>
      </c>
      <c r="Q11" s="32">
        <v>0</v>
      </c>
      <c r="R11" s="32">
        <v>0</v>
      </c>
      <c r="S11" s="32">
        <v>63108</v>
      </c>
      <c r="T11" s="32">
        <v>3307956</v>
      </c>
      <c r="U11" s="28"/>
      <c r="V11" s="38">
        <v>37065421</v>
      </c>
      <c r="W11" s="38">
        <v>3238903</v>
      </c>
      <c r="X11" s="43">
        <v>8.9</v>
      </c>
    </row>
    <row r="12" spans="2:24" ht="21" customHeight="1">
      <c r="B12" s="22" t="s">
        <v>30</v>
      </c>
      <c r="C12" s="32">
        <v>138821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1366281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21115</v>
      </c>
      <c r="T12" s="32">
        <v>1526217</v>
      </c>
      <c r="U12" s="28"/>
      <c r="V12" s="38">
        <v>15525034</v>
      </c>
      <c r="W12" s="38">
        <v>1490873</v>
      </c>
      <c r="X12" s="43">
        <v>9.8</v>
      </c>
    </row>
    <row r="13" spans="2:24" ht="21" customHeight="1">
      <c r="B13" s="22" t="s">
        <v>31</v>
      </c>
      <c r="C13" s="32">
        <v>20552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320000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4372</v>
      </c>
      <c r="T13" s="32">
        <v>344924</v>
      </c>
      <c r="U13" s="28"/>
      <c r="V13" s="38">
        <v>5793776</v>
      </c>
      <c r="W13" s="38">
        <v>371561</v>
      </c>
      <c r="X13" s="43">
        <v>6</v>
      </c>
    </row>
    <row r="14" spans="2:24" ht="21" customHeight="1">
      <c r="B14" s="22" t="s">
        <v>32</v>
      </c>
      <c r="C14" s="32">
        <v>10652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319019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23020</v>
      </c>
      <c r="T14" s="32">
        <v>352691</v>
      </c>
      <c r="U14" s="28"/>
      <c r="V14" s="38">
        <v>12916274</v>
      </c>
      <c r="W14" s="38">
        <v>758659</v>
      </c>
      <c r="X14" s="43">
        <v>2.7</v>
      </c>
    </row>
    <row r="15" spans="2:24" ht="21" customHeight="1">
      <c r="B15" s="22" t="s">
        <v>33</v>
      </c>
      <c r="C15" s="32">
        <v>40478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7675</v>
      </c>
      <c r="T15" s="32">
        <v>48153</v>
      </c>
      <c r="U15" s="28"/>
      <c r="V15" s="38">
        <v>6174966</v>
      </c>
      <c r="W15" s="38">
        <v>449547</v>
      </c>
      <c r="X15" s="43">
        <v>0.8</v>
      </c>
    </row>
    <row r="16" spans="2:24" ht="21" customHeight="1">
      <c r="B16" s="22" t="s">
        <v>34</v>
      </c>
      <c r="C16" s="32">
        <v>93556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174326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21865</v>
      </c>
      <c r="T16" s="32">
        <v>289747</v>
      </c>
      <c r="U16" s="28"/>
      <c r="V16" s="38">
        <v>6891535</v>
      </c>
      <c r="W16" s="38">
        <v>390299</v>
      </c>
      <c r="X16" s="43">
        <v>4.2</v>
      </c>
    </row>
    <row r="17" spans="2:24" ht="21" customHeight="1">
      <c r="B17" s="23" t="s">
        <v>55</v>
      </c>
      <c r="C17" s="33">
        <v>103631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103631</v>
      </c>
      <c r="U17" s="28"/>
      <c r="V17" s="39">
        <v>15081848</v>
      </c>
      <c r="W17" s="39">
        <v>1322178</v>
      </c>
      <c r="X17" s="43">
        <v>0.7</v>
      </c>
    </row>
    <row r="18" spans="2:24" ht="21" customHeight="1">
      <c r="B18" s="22" t="s">
        <v>56</v>
      </c>
      <c r="C18" s="32">
        <v>1780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499646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13996</v>
      </c>
      <c r="T18" s="32">
        <v>515422</v>
      </c>
      <c r="U18" s="29"/>
      <c r="V18" s="38">
        <v>16768360</v>
      </c>
      <c r="W18" s="38">
        <v>1121266</v>
      </c>
      <c r="X18" s="43">
        <v>3.1</v>
      </c>
    </row>
    <row r="19" spans="2:24" ht="21" customHeight="1">
      <c r="B19" s="24" t="s">
        <v>57</v>
      </c>
      <c r="C19" s="34">
        <v>433553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1243834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98885</v>
      </c>
      <c r="T19" s="34">
        <v>1776272</v>
      </c>
      <c r="U19" s="28"/>
      <c r="V19" s="40">
        <v>28626833</v>
      </c>
      <c r="W19" s="40">
        <v>2328563</v>
      </c>
      <c r="X19" s="44">
        <v>6.2</v>
      </c>
    </row>
    <row r="20" spans="2:24" ht="21" customHeight="1">
      <c r="B20" s="22" t="s">
        <v>35</v>
      </c>
      <c r="C20" s="32">
        <v>1534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1534</v>
      </c>
      <c r="U20" s="28"/>
      <c r="V20" s="38">
        <v>2031307</v>
      </c>
      <c r="W20" s="37">
        <v>152099</v>
      </c>
      <c r="X20" s="45"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5584841</v>
      </c>
      <c r="W21" s="38">
        <v>377369</v>
      </c>
      <c r="X21" s="43">
        <v>0</v>
      </c>
    </row>
    <row r="22" spans="2:24" ht="21" customHeight="1">
      <c r="B22" s="22" t="s">
        <v>37</v>
      </c>
      <c r="C22" s="32">
        <v>85016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29678</v>
      </c>
      <c r="T22" s="32">
        <v>114694</v>
      </c>
      <c r="U22" s="28"/>
      <c r="V22" s="38">
        <v>7984861</v>
      </c>
      <c r="W22" s="38">
        <v>662775</v>
      </c>
      <c r="X22" s="43">
        <v>1.4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4378</v>
      </c>
      <c r="T23" s="32">
        <v>5378</v>
      </c>
      <c r="U23" s="28"/>
      <c r="V23" s="38">
        <v>2767477</v>
      </c>
      <c r="W23" s="38">
        <v>303973</v>
      </c>
      <c r="X23" s="43">
        <v>0.2</v>
      </c>
    </row>
    <row r="24" spans="2:24" ht="21" customHeight="1">
      <c r="B24" s="22" t="s">
        <v>39</v>
      </c>
      <c r="C24" s="32">
        <v>42000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4316</v>
      </c>
      <c r="T24" s="32">
        <v>46316</v>
      </c>
      <c r="U24" s="28"/>
      <c r="V24" s="38">
        <v>4935916</v>
      </c>
      <c r="W24" s="38">
        <v>0</v>
      </c>
      <c r="X24" s="43">
        <v>0.9</v>
      </c>
    </row>
    <row r="25" spans="2:24" ht="21" customHeight="1">
      <c r="B25" s="22" t="s">
        <v>40</v>
      </c>
      <c r="C25" s="32">
        <v>34535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286685</v>
      </c>
      <c r="O25" s="32">
        <v>0</v>
      </c>
      <c r="P25" s="32">
        <v>0</v>
      </c>
      <c r="Q25" s="32">
        <v>0</v>
      </c>
      <c r="R25" s="32">
        <v>0</v>
      </c>
      <c r="S25" s="32">
        <v>16046</v>
      </c>
      <c r="T25" s="32">
        <v>337266</v>
      </c>
      <c r="U25" s="28"/>
      <c r="V25" s="38">
        <v>5330964</v>
      </c>
      <c r="W25" s="38">
        <v>460519</v>
      </c>
      <c r="X25" s="43">
        <v>6.3</v>
      </c>
    </row>
    <row r="26" spans="2:24" ht="21" customHeight="1">
      <c r="B26" s="22" t="s">
        <v>41</v>
      </c>
      <c r="C26" s="32">
        <v>57822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17809</v>
      </c>
      <c r="T26" s="32">
        <v>75631</v>
      </c>
      <c r="U26" s="28"/>
      <c r="V26" s="38">
        <v>5119664</v>
      </c>
      <c r="W26" s="38">
        <v>387773</v>
      </c>
      <c r="X26" s="43">
        <v>1.5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129092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7469</v>
      </c>
      <c r="T27" s="32">
        <v>136561</v>
      </c>
      <c r="U27" s="28"/>
      <c r="V27" s="38">
        <v>4692231</v>
      </c>
      <c r="W27" s="38">
        <v>259496</v>
      </c>
      <c r="X27" s="43">
        <v>2.9</v>
      </c>
    </row>
    <row r="28" spans="2:24" ht="21" customHeight="1">
      <c r="B28" s="22" t="s">
        <v>43</v>
      </c>
      <c r="C28" s="32">
        <v>620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124083</v>
      </c>
      <c r="J28" s="32">
        <v>0</v>
      </c>
      <c r="K28" s="32">
        <v>0</v>
      </c>
      <c r="L28" s="32">
        <v>0</v>
      </c>
      <c r="M28" s="32">
        <v>0</v>
      </c>
      <c r="N28" s="32">
        <v>358859</v>
      </c>
      <c r="O28" s="32">
        <v>0</v>
      </c>
      <c r="P28" s="32">
        <v>18245</v>
      </c>
      <c r="Q28" s="32">
        <v>0</v>
      </c>
      <c r="R28" s="32">
        <v>0</v>
      </c>
      <c r="S28" s="32">
        <v>18636</v>
      </c>
      <c r="T28" s="32">
        <v>520443</v>
      </c>
      <c r="U28" s="28"/>
      <c r="V28" s="38">
        <v>3823661</v>
      </c>
      <c r="W28" s="38">
        <v>312017</v>
      </c>
      <c r="X28" s="43">
        <v>13.6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7986</v>
      </c>
      <c r="T29" s="32">
        <v>7986</v>
      </c>
      <c r="U29" s="28"/>
      <c r="V29" s="38">
        <v>2474188</v>
      </c>
      <c r="W29" s="38">
        <v>143822</v>
      </c>
      <c r="X29" s="43">
        <v>0.3</v>
      </c>
    </row>
    <row r="30" spans="2:24" ht="21" customHeight="1">
      <c r="B30" s="22" t="s">
        <v>58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11232</v>
      </c>
      <c r="T30" s="32">
        <v>11232</v>
      </c>
      <c r="U30" s="28"/>
      <c r="V30" s="38">
        <v>4870394</v>
      </c>
      <c r="W30" s="38">
        <v>247983</v>
      </c>
      <c r="X30" s="43">
        <v>0.2</v>
      </c>
    </row>
    <row r="31" spans="2:24" ht="21" customHeight="1">
      <c r="B31" s="22" t="s">
        <v>59</v>
      </c>
      <c r="C31" s="32">
        <v>3178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230000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7111</v>
      </c>
      <c r="T31" s="32">
        <v>240289</v>
      </c>
      <c r="U31" s="28"/>
      <c r="V31" s="38">
        <v>5995822</v>
      </c>
      <c r="W31" s="38">
        <v>320657</v>
      </c>
      <c r="X31" s="43">
        <v>4</v>
      </c>
    </row>
    <row r="32" spans="2:24" ht="21" customHeight="1">
      <c r="B32" s="22" t="s">
        <v>60</v>
      </c>
      <c r="C32" s="32">
        <v>52117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10455</v>
      </c>
      <c r="T32" s="32">
        <v>62572</v>
      </c>
      <c r="U32" s="28"/>
      <c r="V32" s="38">
        <v>6088903</v>
      </c>
      <c r="W32" s="38">
        <v>344982</v>
      </c>
      <c r="X32" s="43">
        <v>1</v>
      </c>
    </row>
    <row r="33" spans="2:24" ht="21" customHeight="1">
      <c r="B33" s="22" t="s">
        <v>45</v>
      </c>
      <c r="C33" s="32">
        <v>53128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136117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27958</v>
      </c>
      <c r="T33" s="32">
        <v>217203</v>
      </c>
      <c r="U33" s="28"/>
      <c r="V33" s="38">
        <v>3146292</v>
      </c>
      <c r="W33" s="38">
        <v>173101</v>
      </c>
      <c r="X33" s="43">
        <v>6.9</v>
      </c>
    </row>
    <row r="34" spans="2:24" ht="21" customHeight="1">
      <c r="B34" s="22" t="s">
        <v>46</v>
      </c>
      <c r="C34" s="32">
        <v>287313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86908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16806</v>
      </c>
      <c r="T34" s="32">
        <v>391027</v>
      </c>
      <c r="U34" s="28"/>
      <c r="V34" s="38">
        <v>3965592</v>
      </c>
      <c r="W34" s="38">
        <v>237928</v>
      </c>
      <c r="X34" s="46">
        <v>9.9</v>
      </c>
    </row>
    <row r="35" spans="2:24" ht="21" customHeight="1">
      <c r="B35" s="25" t="s">
        <v>47</v>
      </c>
      <c r="C35" s="35">
        <f>SUM(C6:C19)</f>
        <v>1293000</v>
      </c>
      <c r="D35" s="35">
        <f aca="true" t="shared" si="0" ref="D35:T35">SUM(D6:D19)</f>
        <v>0</v>
      </c>
      <c r="E35" s="35">
        <f t="shared" si="0"/>
        <v>0</v>
      </c>
      <c r="F35" s="35">
        <f t="shared" si="0"/>
        <v>0</v>
      </c>
      <c r="G35" s="35">
        <f t="shared" si="0"/>
        <v>0</v>
      </c>
      <c r="H35" s="35">
        <f t="shared" si="0"/>
        <v>0</v>
      </c>
      <c r="I35" s="35">
        <f t="shared" si="0"/>
        <v>6839730</v>
      </c>
      <c r="J35" s="35">
        <f t="shared" si="0"/>
        <v>0</v>
      </c>
      <c r="K35" s="35">
        <f t="shared" si="0"/>
        <v>0</v>
      </c>
      <c r="L35" s="35">
        <f t="shared" si="0"/>
        <v>0</v>
      </c>
      <c r="M35" s="35">
        <f t="shared" si="0"/>
        <v>0</v>
      </c>
      <c r="N35" s="35">
        <f t="shared" si="0"/>
        <v>16456605</v>
      </c>
      <c r="O35" s="35">
        <f t="shared" si="0"/>
        <v>0</v>
      </c>
      <c r="P35" s="35">
        <f>SUM(P6:P19)</f>
        <v>0</v>
      </c>
      <c r="Q35" s="35">
        <f t="shared" si="0"/>
        <v>4113</v>
      </c>
      <c r="R35" s="35">
        <f t="shared" si="0"/>
        <v>0</v>
      </c>
      <c r="S35" s="35">
        <f t="shared" si="0"/>
        <v>487672</v>
      </c>
      <c r="T35" s="35">
        <f t="shared" si="0"/>
        <v>25081120</v>
      </c>
      <c r="U35" s="30"/>
      <c r="V35" s="35">
        <f>SUM(V6:V19)</f>
        <v>381224063</v>
      </c>
      <c r="W35" s="35">
        <f>SUM(W6:W19)</f>
        <v>28214390</v>
      </c>
      <c r="X35" s="42">
        <f aca="true" t="shared" si="1" ref="X7:X37">ROUND(T35/V35*100,1)</f>
        <v>6.6</v>
      </c>
    </row>
    <row r="36" spans="2:24" ht="21" customHeight="1">
      <c r="B36" s="25" t="s">
        <v>68</v>
      </c>
      <c r="C36" s="35">
        <f aca="true" t="shared" si="2" ref="C36:T36">SUM(C20:C34)</f>
        <v>618963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706200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645544</v>
      </c>
      <c r="O36" s="35">
        <f t="shared" si="2"/>
        <v>0</v>
      </c>
      <c r="P36" s="35">
        <f t="shared" si="2"/>
        <v>18245</v>
      </c>
      <c r="Q36" s="35">
        <f t="shared" si="2"/>
        <v>0</v>
      </c>
      <c r="R36" s="35">
        <f t="shared" si="2"/>
        <v>0</v>
      </c>
      <c r="S36" s="35">
        <f t="shared" si="2"/>
        <v>179880</v>
      </c>
      <c r="T36" s="35">
        <f t="shared" si="2"/>
        <v>2168832</v>
      </c>
      <c r="U36" s="30"/>
      <c r="V36" s="35">
        <f>SUM(V20:V34)</f>
        <v>68812113</v>
      </c>
      <c r="W36" s="35">
        <f>SUM(W20:W34)</f>
        <v>4384494</v>
      </c>
      <c r="X36" s="42">
        <f t="shared" si="1"/>
        <v>3.2</v>
      </c>
    </row>
    <row r="37" spans="2:24" ht="21" customHeight="1">
      <c r="B37" s="25" t="s">
        <v>49</v>
      </c>
      <c r="C37" s="35">
        <f aca="true" t="shared" si="3" ref="C37:T37">SUM(C6:C34)</f>
        <v>1911963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7545930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17102149</v>
      </c>
      <c r="O37" s="35">
        <f t="shared" si="3"/>
        <v>0</v>
      </c>
      <c r="P37" s="35">
        <f t="shared" si="3"/>
        <v>18245</v>
      </c>
      <c r="Q37" s="35">
        <f t="shared" si="3"/>
        <v>4113</v>
      </c>
      <c r="R37" s="35">
        <f t="shared" si="3"/>
        <v>0</v>
      </c>
      <c r="S37" s="35">
        <f t="shared" si="3"/>
        <v>667552</v>
      </c>
      <c r="T37" s="35">
        <f t="shared" si="3"/>
        <v>27249952</v>
      </c>
      <c r="U37" s="30"/>
      <c r="V37" s="35">
        <f>SUM(V6:V34)</f>
        <v>450036176</v>
      </c>
      <c r="W37" s="35">
        <f>SUM(W6:W34)</f>
        <v>32598884</v>
      </c>
      <c r="X37" s="42">
        <f t="shared" si="1"/>
        <v>6.1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5.8</v>
      </c>
    </row>
    <row r="41" spans="23:24" ht="21" customHeight="1">
      <c r="W41" s="13" t="s">
        <v>48</v>
      </c>
      <c r="X41" s="42">
        <f>ROUND(AVERAGE(X20:X34),1)</f>
        <v>3.3</v>
      </c>
    </row>
    <row r="42" spans="23:24" ht="21" customHeight="1">
      <c r="W42" s="13" t="s">
        <v>49</v>
      </c>
      <c r="X42" s="42">
        <f>ROUND(AVERAGE(X6:X34),1)</f>
        <v>4.5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繰出金の状況・法適用事業等（２６年度決算額）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52" t="s">
        <v>71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-438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6074880</v>
      </c>
      <c r="O6" s="33">
        <f>+'当年度'!O6-'前年度'!O6</f>
        <v>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-2000</v>
      </c>
      <c r="T6" s="33">
        <f>+'当年度'!T6-'前年度'!T6</f>
        <v>6072442</v>
      </c>
      <c r="U6" s="28"/>
      <c r="V6" s="39">
        <f>+'当年度'!V6-'前年度'!V6</f>
        <v>55785</v>
      </c>
      <c r="W6" s="39">
        <f>+'当年度'!W6-'前年度'!W6</f>
        <v>-656814</v>
      </c>
      <c r="X6" s="46">
        <f>+'当年度'!X6-'前年度'!X6</f>
        <v>9.1</v>
      </c>
    </row>
    <row r="7" spans="2:24" ht="21" customHeight="1">
      <c r="B7" s="22" t="s">
        <v>25</v>
      </c>
      <c r="C7" s="33">
        <f>+'当年度'!C7-'前年度'!C7</f>
        <v>-3874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23388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59394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-554</v>
      </c>
      <c r="T7" s="33">
        <f>+'当年度'!T7-'前年度'!T7</f>
        <v>78354</v>
      </c>
      <c r="U7" s="28"/>
      <c r="V7" s="39">
        <f>+'当年度'!V7-'前年度'!V7</f>
        <v>284514</v>
      </c>
      <c r="W7" s="39">
        <f>+'当年度'!W7-'前年度'!W7</f>
        <v>-747381</v>
      </c>
      <c r="X7" s="46">
        <f>+'当年度'!X7-'前年度'!X7</f>
        <v>0.09999999999999964</v>
      </c>
    </row>
    <row r="8" spans="2:24" ht="21" customHeight="1">
      <c r="B8" s="22" t="s">
        <v>26</v>
      </c>
      <c r="C8" s="33">
        <f>+'当年度'!C8-'前年度'!C8</f>
        <v>-39672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181590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-200000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-4113</v>
      </c>
      <c r="R8" s="33">
        <f>+'当年度'!R8-'前年度'!R8</f>
        <v>0</v>
      </c>
      <c r="S8" s="33">
        <f>+'当年度'!S8-'前年度'!S8</f>
        <v>-1702</v>
      </c>
      <c r="T8" s="33">
        <f>+'当年度'!T8-'前年度'!T8</f>
        <v>-63897</v>
      </c>
      <c r="U8" s="28"/>
      <c r="V8" s="39">
        <f>+'当年度'!V8-'前年度'!V8</f>
        <v>373715</v>
      </c>
      <c r="W8" s="39">
        <f>+'当年度'!W8-'前年度'!W8</f>
        <v>-171466</v>
      </c>
      <c r="X8" s="46">
        <f>+'当年度'!X8-'前年度'!X8</f>
        <v>-0.3999999999999986</v>
      </c>
    </row>
    <row r="9" spans="2:24" ht="21" customHeight="1">
      <c r="B9" s="22" t="s">
        <v>27</v>
      </c>
      <c r="C9" s="33">
        <f>+'当年度'!C9-'前年度'!C9</f>
        <v>504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27214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109523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0</v>
      </c>
      <c r="T9" s="33">
        <f>+'当年度'!T9-'前年度'!T9</f>
        <v>137241</v>
      </c>
      <c r="U9" s="28"/>
      <c r="V9" s="39">
        <f>+'当年度'!V9-'前年度'!V9</f>
        <v>-1612</v>
      </c>
      <c r="W9" s="39">
        <f>+'当年度'!W9-'前年度'!W9</f>
        <v>-331673</v>
      </c>
      <c r="X9" s="46">
        <f>+'当年度'!X9-'前年度'!X9</f>
        <v>0.3000000000000007</v>
      </c>
    </row>
    <row r="10" spans="2:24" ht="21" customHeight="1">
      <c r="B10" s="22" t="s">
        <v>28</v>
      </c>
      <c r="C10" s="33">
        <f>+'当年度'!C10-'前年度'!C10</f>
        <v>-21228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-206863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-228091</v>
      </c>
      <c r="U10" s="28"/>
      <c r="V10" s="39">
        <f>+'当年度'!V10-'前年度'!V10</f>
        <v>157459</v>
      </c>
      <c r="W10" s="39">
        <f>+'当年度'!W10-'前年度'!W10</f>
        <v>-542172</v>
      </c>
      <c r="X10" s="46">
        <f>+'当年度'!X10-'前年度'!X10</f>
        <v>-0.8000000000000007</v>
      </c>
    </row>
    <row r="11" spans="2:24" ht="21" customHeight="1">
      <c r="B11" s="22" t="s">
        <v>29</v>
      </c>
      <c r="C11" s="33">
        <f>+'当年度'!C11-'前年度'!C11</f>
        <v>3900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241576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-738</v>
      </c>
      <c r="T11" s="33">
        <f>+'当年度'!T11-'前年度'!T11</f>
        <v>244738</v>
      </c>
      <c r="U11" s="28"/>
      <c r="V11" s="39">
        <f>+'当年度'!V11-'前年度'!V11</f>
        <v>234304</v>
      </c>
      <c r="W11" s="39">
        <f>+'当年度'!W11-'前年度'!W11</f>
        <v>-697285</v>
      </c>
      <c r="X11" s="46">
        <f>+'当年度'!X11-'前年度'!X11</f>
        <v>0.5999999999999996</v>
      </c>
    </row>
    <row r="12" spans="2:24" ht="21" customHeight="1">
      <c r="B12" s="22" t="s">
        <v>30</v>
      </c>
      <c r="C12" s="33">
        <f>+'当年度'!C12-'前年度'!C12</f>
        <v>-27273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317117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0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581</v>
      </c>
      <c r="T12" s="33">
        <f>+'当年度'!T12-'前年度'!T12</f>
        <v>290425</v>
      </c>
      <c r="U12" s="28"/>
      <c r="V12" s="39">
        <f>+'当年度'!V12-'前年度'!V12</f>
        <v>244306</v>
      </c>
      <c r="W12" s="39">
        <f>+'当年度'!W12-'前年度'!W12</f>
        <v>-39261</v>
      </c>
      <c r="X12" s="46">
        <f>+'当年度'!X12-'前年度'!X12</f>
        <v>1.6999999999999993</v>
      </c>
    </row>
    <row r="13" spans="2:24" ht="21" customHeight="1">
      <c r="B13" s="22" t="s">
        <v>31</v>
      </c>
      <c r="C13" s="33">
        <f>+'当年度'!C13-'前年度'!C13</f>
        <v>1999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30000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1</v>
      </c>
      <c r="T13" s="33">
        <f>+'当年度'!T13-'前年度'!T13</f>
        <v>32000</v>
      </c>
      <c r="U13" s="28"/>
      <c r="V13" s="39">
        <f>+'当年度'!V13-'前年度'!V13</f>
        <v>152985</v>
      </c>
      <c r="W13" s="39">
        <f>+'当年度'!W13-'前年度'!W13</f>
        <v>-5445</v>
      </c>
      <c r="X13" s="46">
        <f>+'当年度'!X13-'前年度'!X13</f>
        <v>0.2999999999999998</v>
      </c>
    </row>
    <row r="14" spans="2:24" ht="21" customHeight="1">
      <c r="B14" s="22" t="s">
        <v>32</v>
      </c>
      <c r="C14" s="33">
        <f>+'当年度'!C14-'前年度'!C14</f>
        <v>6714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-11295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747800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-267</v>
      </c>
      <c r="T14" s="33">
        <f>+'当年度'!T14-'前年度'!T14</f>
        <v>742952</v>
      </c>
      <c r="U14" s="28"/>
      <c r="V14" s="39">
        <f>+'当年度'!V14-'前年度'!V14</f>
        <v>-80974</v>
      </c>
      <c r="W14" s="39">
        <f>+'当年度'!W14-'前年度'!W14</f>
        <v>56232</v>
      </c>
      <c r="X14" s="46">
        <f>+'当年度'!X14-'前年度'!X14</f>
        <v>5.8</v>
      </c>
    </row>
    <row r="15" spans="2:24" ht="21" customHeight="1">
      <c r="B15" s="22" t="s">
        <v>33</v>
      </c>
      <c r="C15" s="33">
        <f>+'当年度'!C15-'前年度'!C15</f>
        <v>612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-302</v>
      </c>
      <c r="T15" s="33">
        <f>+'当年度'!T15-'前年度'!T15</f>
        <v>310</v>
      </c>
      <c r="U15" s="28"/>
      <c r="V15" s="39">
        <f>+'当年度'!V15-'前年度'!V15</f>
        <v>190415</v>
      </c>
      <c r="W15" s="39">
        <f>+'当年度'!W15-'前年度'!W15</f>
        <v>-18156</v>
      </c>
      <c r="X15" s="46">
        <f>+'当年度'!X15-'前年度'!X15</f>
        <v>0</v>
      </c>
    </row>
    <row r="16" spans="2:24" ht="21" customHeight="1">
      <c r="B16" s="22" t="s">
        <v>34</v>
      </c>
      <c r="C16" s="33">
        <f>+'当年度'!C16-'前年度'!C16</f>
        <v>56077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689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0</v>
      </c>
      <c r="T16" s="33">
        <f>+'当年度'!T16-'前年度'!T16</f>
        <v>56766</v>
      </c>
      <c r="U16" s="28"/>
      <c r="V16" s="39">
        <f>+'当年度'!V16-'前年度'!V16</f>
        <v>257335</v>
      </c>
      <c r="W16" s="39">
        <f>+'当年度'!W16-'前年度'!W16</f>
        <v>-93</v>
      </c>
      <c r="X16" s="46">
        <f>+'当年度'!X16-'前年度'!X16</f>
        <v>0.5999999999999996</v>
      </c>
    </row>
    <row r="17" spans="2:24" ht="21" customHeight="1">
      <c r="B17" s="23" t="s">
        <v>55</v>
      </c>
      <c r="C17" s="33">
        <f>+'当年度'!C17-'前年度'!C17</f>
        <v>210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0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210</v>
      </c>
      <c r="U17" s="28"/>
      <c r="V17" s="39">
        <f>+'当年度'!V17-'前年度'!V17</f>
        <v>-455277</v>
      </c>
      <c r="W17" s="39">
        <f>+'当年度'!W17-'前年度'!W17</f>
        <v>-670222</v>
      </c>
      <c r="X17" s="46">
        <f>+'当年度'!X17-'前年度'!X17</f>
        <v>0</v>
      </c>
    </row>
    <row r="18" spans="2:24" ht="21" customHeight="1">
      <c r="B18" s="22" t="s">
        <v>56</v>
      </c>
      <c r="C18" s="32">
        <f>+'当年度'!C18-'前年度'!C18</f>
        <v>0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216357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0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-783</v>
      </c>
      <c r="T18" s="32">
        <f>+'当年度'!T18-'前年度'!T18</f>
        <v>215574</v>
      </c>
      <c r="U18" s="29"/>
      <c r="V18" s="38">
        <f>+'当年度'!V18-'前年度'!V18</f>
        <v>299853</v>
      </c>
      <c r="W18" s="38">
        <f>+'当年度'!W18-'前年度'!W18</f>
        <v>-62445</v>
      </c>
      <c r="X18" s="43">
        <f>+'当年度'!X18-'前年度'!X18</f>
        <v>1.1999999999999997</v>
      </c>
    </row>
    <row r="19" spans="2:24" ht="21" customHeight="1">
      <c r="B19" s="24" t="s">
        <v>57</v>
      </c>
      <c r="C19" s="34">
        <f>+'当年度'!C19-'前年度'!C19</f>
        <v>14821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-393711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0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-581</v>
      </c>
      <c r="T19" s="34">
        <f>+'当年度'!T19-'前年度'!T19</f>
        <v>-379471</v>
      </c>
      <c r="U19" s="28"/>
      <c r="V19" s="40">
        <f>+'当年度'!V19-'前年度'!V19</f>
        <v>-112064</v>
      </c>
      <c r="W19" s="40">
        <f>+'当年度'!W19-'前年度'!W19</f>
        <v>-166746</v>
      </c>
      <c r="X19" s="47">
        <f>+'当年度'!X19-'前年度'!X19</f>
        <v>-1.2999999999999998</v>
      </c>
    </row>
    <row r="20" spans="2:24" ht="21" customHeight="1">
      <c r="B20" s="22" t="s">
        <v>35</v>
      </c>
      <c r="C20" s="32">
        <f>+'当年度'!C20-'前年度'!C20</f>
        <v>14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14</v>
      </c>
      <c r="U20" s="28"/>
      <c r="V20" s="38">
        <f>+'当年度'!V20-'前年度'!V20</f>
        <v>93560</v>
      </c>
      <c r="W20" s="38">
        <f>+'当年度'!W20-'前年度'!W20</f>
        <v>-8027</v>
      </c>
      <c r="X20" s="43">
        <f>+'当年度'!X20-'前年度'!X20</f>
        <v>0</v>
      </c>
    </row>
    <row r="21" spans="2:24" ht="21" customHeight="1">
      <c r="B21" s="22" t="s">
        <v>36</v>
      </c>
      <c r="C21" s="32">
        <f>+'当年度'!C21-'前年度'!C21</f>
        <v>0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0</v>
      </c>
      <c r="U21" s="28"/>
      <c r="V21" s="38">
        <f>+'当年度'!V21-'前年度'!V21</f>
        <v>118367</v>
      </c>
      <c r="W21" s="38">
        <f>+'当年度'!W21-'前年度'!W21</f>
        <v>-58702</v>
      </c>
      <c r="X21" s="43">
        <f>+'当年度'!X21-'前年度'!X21</f>
        <v>0</v>
      </c>
    </row>
    <row r="22" spans="2:24" ht="21" customHeight="1">
      <c r="B22" s="22" t="s">
        <v>37</v>
      </c>
      <c r="C22" s="32">
        <f>+'当年度'!C22-'前年度'!C22</f>
        <v>-29902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0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-345</v>
      </c>
      <c r="T22" s="32">
        <f>+'当年度'!T22-'前年度'!T22</f>
        <v>-30247</v>
      </c>
      <c r="U22" s="28"/>
      <c r="V22" s="38">
        <f>+'当年度'!V22-'前年度'!V22</f>
        <v>267114</v>
      </c>
      <c r="W22" s="38">
        <f>+'当年度'!W22-'前年度'!W22</f>
        <v>-16546</v>
      </c>
      <c r="X22" s="43">
        <f>+'当年度'!X22-'前年度'!X22</f>
        <v>-0.3999999999999999</v>
      </c>
    </row>
    <row r="23" spans="2:24" ht="21" customHeight="1">
      <c r="B23" s="22" t="s">
        <v>38</v>
      </c>
      <c r="C23" s="32">
        <f>+'当年度'!C23-'前年度'!C23</f>
        <v>0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-48</v>
      </c>
      <c r="T23" s="32">
        <f>+'当年度'!T23-'前年度'!T23</f>
        <v>-48</v>
      </c>
      <c r="U23" s="28"/>
      <c r="V23" s="38">
        <f>+'当年度'!V23-'前年度'!V23</f>
        <v>50014</v>
      </c>
      <c r="W23" s="38">
        <f>+'当年度'!W23-'前年度'!W23</f>
        <v>-64034</v>
      </c>
      <c r="X23" s="43">
        <f>+'当年度'!X23-'前年度'!X23</f>
        <v>0</v>
      </c>
    </row>
    <row r="24" spans="2:24" ht="21" customHeight="1">
      <c r="B24" s="22" t="s">
        <v>39</v>
      </c>
      <c r="C24" s="32">
        <f>+'当年度'!C24-'前年度'!C24</f>
        <v>-22000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-48</v>
      </c>
      <c r="T24" s="32">
        <f>+'当年度'!T24-'前年度'!T24</f>
        <v>-22048</v>
      </c>
      <c r="U24" s="28"/>
      <c r="V24" s="38">
        <f>+'当年度'!V24-'前年度'!V24</f>
        <v>-96336</v>
      </c>
      <c r="W24" s="38">
        <f>+'当年度'!W24-'前年度'!W24</f>
        <v>0</v>
      </c>
      <c r="X24" s="43">
        <f>+'当年度'!X24-'前年度'!X24</f>
        <v>-0.4</v>
      </c>
    </row>
    <row r="25" spans="2:24" ht="21" customHeight="1">
      <c r="B25" s="22" t="s">
        <v>40</v>
      </c>
      <c r="C25" s="32">
        <f>+'当年度'!C25-'前年度'!C25</f>
        <v>-13004</v>
      </c>
      <c r="D25" s="32">
        <f>+'当年度'!D25-'前年度'!D25</f>
        <v>596300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2317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0</v>
      </c>
      <c r="T25" s="32">
        <f>+'当年度'!T25-'前年度'!T25</f>
        <v>585613</v>
      </c>
      <c r="U25" s="28"/>
      <c r="V25" s="38">
        <f>+'当年度'!V25-'前年度'!V25</f>
        <v>43455</v>
      </c>
      <c r="W25" s="38">
        <f>+'当年度'!W25-'前年度'!W25</f>
        <v>-49831</v>
      </c>
      <c r="X25" s="43">
        <f>+'当年度'!X25-'前年度'!X25</f>
        <v>10.899999999999999</v>
      </c>
    </row>
    <row r="26" spans="2:24" ht="21" customHeight="1">
      <c r="B26" s="22" t="s">
        <v>41</v>
      </c>
      <c r="C26" s="32">
        <f>+'当年度'!C26-'前年度'!C26</f>
        <v>1088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0</v>
      </c>
      <c r="T26" s="32">
        <f>+'当年度'!T26-'前年度'!T26</f>
        <v>1088</v>
      </c>
      <c r="U26" s="28"/>
      <c r="V26" s="38">
        <f>+'当年度'!V26-'前年度'!V26</f>
        <v>108223</v>
      </c>
      <c r="W26" s="38">
        <f>+'当年度'!W26-'前年度'!W26</f>
        <v>-13331</v>
      </c>
      <c r="X26" s="43">
        <f>+'当年度'!X26-'前年度'!X26</f>
        <v>0</v>
      </c>
    </row>
    <row r="27" spans="2:24" ht="21" customHeight="1">
      <c r="B27" s="22" t="s">
        <v>42</v>
      </c>
      <c r="C27" s="32">
        <f>+'当年度'!C27-'前年度'!C27</f>
        <v>0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-110490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0</v>
      </c>
      <c r="T27" s="32">
        <f>+'当年度'!T27-'前年度'!T27</f>
        <v>-110490</v>
      </c>
      <c r="U27" s="28"/>
      <c r="V27" s="38">
        <f>+'当年度'!V27-'前年度'!V27</f>
        <v>109365</v>
      </c>
      <c r="W27" s="38">
        <f>+'当年度'!W27-'前年度'!W27</f>
        <v>-5699</v>
      </c>
      <c r="X27" s="43">
        <f>+'当年度'!X27-'前年度'!X27</f>
        <v>-2.4</v>
      </c>
    </row>
    <row r="28" spans="2:24" ht="21" customHeight="1">
      <c r="B28" s="22" t="s">
        <v>43</v>
      </c>
      <c r="C28" s="32">
        <f>+'当年度'!C28-'前年度'!C28</f>
        <v>0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-35206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-15703</v>
      </c>
      <c r="O28" s="32">
        <f>+'当年度'!O28-'前年度'!O28</f>
        <v>0</v>
      </c>
      <c r="P28" s="32">
        <f>+'当年度'!P28-'前年度'!P28</f>
        <v>19749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-530</v>
      </c>
      <c r="T28" s="32">
        <f>+'当年度'!T28-'前年度'!T28</f>
        <v>-31690</v>
      </c>
      <c r="U28" s="28"/>
      <c r="V28" s="38">
        <f>+'当年度'!V28-'前年度'!V28</f>
        <v>87410</v>
      </c>
      <c r="W28" s="38">
        <f>+'当年度'!W28-'前年度'!W28</f>
        <v>-24778</v>
      </c>
      <c r="X28" s="43">
        <f>+'当年度'!X28-'前年度'!X28</f>
        <v>-1.0999999999999996</v>
      </c>
    </row>
    <row r="29" spans="2:24" ht="21" customHeight="1">
      <c r="B29" s="22" t="s">
        <v>44</v>
      </c>
      <c r="C29" s="32">
        <f>+'当年度'!C29-'前年度'!C29</f>
        <v>0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-399</v>
      </c>
      <c r="T29" s="32">
        <f>+'当年度'!T29-'前年度'!T29</f>
        <v>-399</v>
      </c>
      <c r="U29" s="28"/>
      <c r="V29" s="38">
        <f>+'当年度'!V29-'前年度'!V29</f>
        <v>102673</v>
      </c>
      <c r="W29" s="38">
        <f>+'当年度'!W29-'前年度'!W29</f>
        <v>78</v>
      </c>
      <c r="X29" s="43">
        <f>+'当年度'!X29-'前年度'!X29</f>
        <v>0</v>
      </c>
    </row>
    <row r="30" spans="2:24" ht="21" customHeight="1">
      <c r="B30" s="22" t="s">
        <v>58</v>
      </c>
      <c r="C30" s="32">
        <f>+'当年度'!C30-'前年度'!C30</f>
        <v>0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-280</v>
      </c>
      <c r="T30" s="32">
        <f>+'当年度'!T30-'前年度'!T30</f>
        <v>-280</v>
      </c>
      <c r="U30" s="28"/>
      <c r="V30" s="38">
        <f>+'当年度'!V30-'前年度'!V30</f>
        <v>5336</v>
      </c>
      <c r="W30" s="38">
        <f>+'当年度'!W30-'前年度'!W30</f>
        <v>-13171</v>
      </c>
      <c r="X30" s="43">
        <f>+'当年度'!X30-'前年度'!X30</f>
        <v>0</v>
      </c>
    </row>
    <row r="31" spans="2:24" ht="21" customHeight="1">
      <c r="B31" s="22" t="s">
        <v>59</v>
      </c>
      <c r="C31" s="32">
        <f>+'当年度'!C31-'前年度'!C31</f>
        <v>264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8327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-139</v>
      </c>
      <c r="T31" s="32">
        <f>+'当年度'!T31-'前年度'!T31</f>
        <v>8452</v>
      </c>
      <c r="U31" s="28"/>
      <c r="V31" s="38">
        <f>+'当年度'!V31-'前年度'!V31</f>
        <v>124931</v>
      </c>
      <c r="W31" s="38">
        <f>+'当年度'!W31-'前年度'!W31</f>
        <v>-13140</v>
      </c>
      <c r="X31" s="43">
        <f>+'当年度'!X31-'前年度'!X31</f>
        <v>0.09999999999999964</v>
      </c>
    </row>
    <row r="32" spans="2:24" ht="21" customHeight="1">
      <c r="B32" s="22" t="s">
        <v>60</v>
      </c>
      <c r="C32" s="32">
        <f>+'当年度'!C32-'前年度'!C32</f>
        <v>2902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0</v>
      </c>
      <c r="T32" s="32">
        <f>+'当年度'!T32-'前年度'!T32</f>
        <v>2902</v>
      </c>
      <c r="U32" s="28"/>
      <c r="V32" s="38">
        <f>+'当年度'!V32-'前年度'!V32</f>
        <v>166567</v>
      </c>
      <c r="W32" s="38">
        <f>+'当年度'!W32-'前年度'!W32</f>
        <v>-10559</v>
      </c>
      <c r="X32" s="43">
        <f>+'当年度'!X32-'前年度'!X32</f>
        <v>0</v>
      </c>
    </row>
    <row r="33" spans="2:24" ht="21" customHeight="1">
      <c r="B33" s="22" t="s">
        <v>45</v>
      </c>
      <c r="C33" s="32">
        <f>+'当年度'!C33-'前年度'!C33</f>
        <v>-10881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451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0</v>
      </c>
      <c r="T33" s="32">
        <f>+'当年度'!T33-'前年度'!T33</f>
        <v>-10430</v>
      </c>
      <c r="U33" s="28"/>
      <c r="V33" s="38">
        <f>+'当年度'!V33-'前年度'!V33</f>
        <v>86191</v>
      </c>
      <c r="W33" s="38">
        <f>+'当年度'!W33-'前年度'!W33</f>
        <v>1913</v>
      </c>
      <c r="X33" s="43">
        <f>+'当年度'!X33-'前年度'!X33</f>
        <v>-0.5</v>
      </c>
    </row>
    <row r="34" spans="2:24" ht="21" customHeight="1">
      <c r="B34" s="22" t="s">
        <v>46</v>
      </c>
      <c r="C34" s="32">
        <f>+'当年度'!C34-'前年度'!C34</f>
        <v>-253933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3078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0</v>
      </c>
      <c r="T34" s="32">
        <f>+'当年度'!T34-'前年度'!T34</f>
        <v>-250855</v>
      </c>
      <c r="U34" s="28"/>
      <c r="V34" s="38">
        <f>+'当年度'!V34-'前年度'!V34</f>
        <v>188629</v>
      </c>
      <c r="W34" s="38">
        <f>+'当年度'!W34-'前年度'!W34</f>
        <v>-3693</v>
      </c>
      <c r="X34" s="43">
        <f>+'当年度'!X34-'前年度'!X34</f>
        <v>-6.5</v>
      </c>
    </row>
    <row r="35" spans="2:24" ht="21" customHeight="1">
      <c r="B35" s="25" t="s">
        <v>47</v>
      </c>
      <c r="C35" s="35">
        <f>+'当年度'!C35-'前年度'!C35</f>
        <v>-7648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391349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6826310</v>
      </c>
      <c r="O35" s="35">
        <f>+'当年度'!O35-'前年度'!O35</f>
        <v>0</v>
      </c>
      <c r="P35" s="35">
        <f>+'当年度'!P35-'前年度'!P35</f>
        <v>0</v>
      </c>
      <c r="Q35" s="35">
        <f>+'当年度'!Q35-'前年度'!Q35</f>
        <v>-4113</v>
      </c>
      <c r="R35" s="35">
        <f>+'当年度'!R35-'前年度'!R35</f>
        <v>0</v>
      </c>
      <c r="S35" s="35">
        <f>+'当年度'!S35-'前年度'!S35</f>
        <v>-6345</v>
      </c>
      <c r="T35" s="35">
        <f>+'当年度'!T35-'前年度'!T35</f>
        <v>7199553</v>
      </c>
      <c r="U35" s="28"/>
      <c r="V35" s="35">
        <f>+'当年度'!V35-'前年度'!V35</f>
        <v>1600744</v>
      </c>
      <c r="W35" s="35">
        <f>+'当年度'!W35-'前年度'!W35</f>
        <v>-4052927</v>
      </c>
      <c r="X35" s="42">
        <f>+'当年度'!X35-'前年度'!X35</f>
        <v>1.8000000000000007</v>
      </c>
    </row>
    <row r="36" spans="2:24" ht="21" customHeight="1">
      <c r="B36" s="25" t="s">
        <v>68</v>
      </c>
      <c r="C36" s="35">
        <f>+'当年度'!C36-'前年度'!C36</f>
        <v>-325452</v>
      </c>
      <c r="D36" s="35">
        <f>+'当年度'!D36-'前年度'!D36</f>
        <v>596300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-133840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-13386</v>
      </c>
      <c r="O36" s="35">
        <f>+'当年度'!O36-'前年度'!O36</f>
        <v>0</v>
      </c>
      <c r="P36" s="35">
        <f>+'当年度'!P36-'前年度'!P36</f>
        <v>19749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-1789</v>
      </c>
      <c r="T36" s="35">
        <f>+'当年度'!T36-'前年度'!T36</f>
        <v>141582</v>
      </c>
      <c r="U36" s="30"/>
      <c r="V36" s="35">
        <f>+'当年度'!V36-'前年度'!V36</f>
        <v>1455499</v>
      </c>
      <c r="W36" s="35">
        <f>+'当年度'!W36-'前年度'!W36</f>
        <v>-279520</v>
      </c>
      <c r="X36" s="42">
        <f>+'当年度'!X36-'前年度'!X36</f>
        <v>0.09999999999999964</v>
      </c>
    </row>
    <row r="37" spans="2:24" ht="21" customHeight="1">
      <c r="B37" s="25" t="s">
        <v>49</v>
      </c>
      <c r="C37" s="35">
        <f>+'当年度'!C37-'前年度'!C37</f>
        <v>-333100</v>
      </c>
      <c r="D37" s="35">
        <f>+'当年度'!D37-'前年度'!D37</f>
        <v>596300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257509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6812924</v>
      </c>
      <c r="O37" s="35">
        <f>+'当年度'!O37-'前年度'!O37</f>
        <v>0</v>
      </c>
      <c r="P37" s="35">
        <f>+'当年度'!P37-'前年度'!P37</f>
        <v>19749</v>
      </c>
      <c r="Q37" s="35">
        <f>+'当年度'!Q37-'前年度'!Q37</f>
        <v>-4113</v>
      </c>
      <c r="R37" s="35">
        <f>+'当年度'!R37-'前年度'!R37</f>
        <v>0</v>
      </c>
      <c r="S37" s="35">
        <f>+'当年度'!S37-'前年度'!S37</f>
        <v>-8134</v>
      </c>
      <c r="T37" s="35">
        <f>+'当年度'!T37-'前年度'!T37</f>
        <v>7341135</v>
      </c>
      <c r="U37" s="28"/>
      <c r="V37" s="35">
        <f>+'当年度'!V37-'前年度'!V37</f>
        <v>3056243</v>
      </c>
      <c r="W37" s="35">
        <f>+'当年度'!W37-'前年度'!W37</f>
        <v>-4332447</v>
      </c>
      <c r="X37" s="42">
        <f>+'当年度'!X37-'前年度'!X37</f>
        <v>1.5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1.2000000000000002</v>
      </c>
    </row>
    <row r="41" spans="23:24" ht="21" customHeight="1">
      <c r="W41" s="13" t="s">
        <v>48</v>
      </c>
      <c r="X41" s="42">
        <f>+'当年度'!X41-'前年度'!X41</f>
        <v>0</v>
      </c>
    </row>
    <row r="42" spans="23:24" ht="21" customHeight="1">
      <c r="W42" s="13" t="s">
        <v>49</v>
      </c>
      <c r="X42" s="42">
        <f>+'当年度'!X42-'前年度'!X42</f>
        <v>0.5999999999999996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52" t="s">
        <v>72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-0.3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 t="str">
        <f>IF(AND('当年度'!N6=0,'前年度'!N6=0),"",IF('前年度'!N6=0,"皆増 ",IF('当年度'!N6=0,"皆減 ",ROUND('増減額'!N6/'前年度'!N6*100,1))))</f>
        <v>皆増 </v>
      </c>
      <c r="O6" s="48">
        <f>IF(AND('当年度'!O6=0,'前年度'!O6=0),"",IF('前年度'!O6=0,"皆増 ",IF('当年度'!O6=0,"皆減 ",ROUND('増減額'!O6/'前年度'!O6*100,1))))</f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>
        <f>IF(AND('当年度'!S6=0,'前年度'!S6=0),"",IF('前年度'!S6=0,"皆増 ",IF('当年度'!S6=0,"皆減 ",ROUND('増減額'!S6/'前年度'!S6*100,1))))</f>
        <v>-2.6</v>
      </c>
      <c r="T6" s="48">
        <f>IF(AND('当年度'!T6=0,'前年度'!T6=0),"",IF('前年度'!T6=0,"皆増 ",IF('当年度'!T6=0,"皆減 ",ROUND('増減額'!T6/'前年度'!T6*100,1))))</f>
        <v>2668.5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-17.3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2.4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0.9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>
        <f>IF(AND('当年度'!S7=0,'前年度'!S7=0),"",IF('前年度'!S7=0,"皆増 ",IF('当年度'!S7=0,"皆減 ",ROUND('増減額'!S7/'前年度'!S7*100,1))))</f>
        <v>-1.2</v>
      </c>
      <c r="T7" s="48">
        <f>IF(AND('当年度'!T7=0,'前年度'!T7=0),"",IF('前年度'!T7=0,"皆増 ",IF('当年度'!T7=0,"皆減 ",ROUND('増減額'!T7/'前年度'!T7*100,1))))</f>
        <v>1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-31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17.6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-10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 t="str">
        <f>IF(AND('当年度'!Q8=0,'前年度'!Q8=0),"",IF('前年度'!Q8=0,"皆増 ",IF('当年度'!Q8=0,"皆減 ",ROUND('増減額'!Q8/'前年度'!Q8*100,1))))</f>
        <v>皆減 </v>
      </c>
      <c r="R8" s="48">
        <f>IF(AND('当年度'!R8=0,'前年度'!R8=0),"",IF('前年度'!R8=0,"皆増 ",IF('当年度'!R8=0,"皆減 ",ROUND('増減額'!R8/'前年度'!R8*100,1))))</f>
      </c>
      <c r="S8" s="48">
        <f>IF(AND('当年度'!S8=0,'前年度'!S8=0),"",IF('前年度'!S8=0,"皆増 ",IF('当年度'!S8=0,"皆減 ",ROUND('増減額'!S8/'前年度'!S8*100,1))))</f>
        <v>-4.6</v>
      </c>
      <c r="T8" s="48">
        <f>IF(AND('当年度'!T8=0,'前年度'!T8=0),"",IF('前年度'!T8=0,"皆増 ",IF('当年度'!T8=0,"皆減 ",ROUND('増減額'!T8/'前年度'!T8*100,1))))</f>
        <v>-2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0.7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3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4.2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>
        <f>IF(AND('当年度'!S9=0,'前年度'!S9=0),"",IF('前年度'!S9=0,"皆増 ",IF('当年度'!S9=0,"皆減 ",ROUND('増減額'!S9/'前年度'!S9*100,1))))</f>
        <v>0</v>
      </c>
      <c r="T9" s="48">
        <f>IF(AND('当年度'!T9=0,'前年度'!T9=0),"",IF('前年度'!T9=0,"皆増 ",IF('当年度'!T9=0,"皆減 ",ROUND('増減額'!T9/'前年度'!T9*100,1))))</f>
        <v>3.7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-43.9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>
        <f>IF(AND('当年度'!I10=0,'前年度'!I10=0),"",IF('前年度'!I10=0,"皆増 ",IF('当年度'!I10=0,"皆減 ",ROUND('増減額'!I10/'前年度'!I10*100,1))))</f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>
        <f>IF(AND('当年度'!N10=0,'前年度'!N10=0),"",IF('前年度'!N10=0,"皆増 ",IF('当年度'!N10=0,"皆減 ",ROUND('増減額'!N10/'前年度'!N10*100,1))))</f>
        <v>-10.2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-11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16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>
        <f>IF(AND('当年度'!N11=0,'前年度'!N11=0),"",IF('前年度'!N11=0,"皆増 ",IF('当年度'!N11=0,"皆減 ",ROUND('増減額'!N11/'前年度'!N11*100,1))))</f>
        <v>7.5</v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>
        <f>IF(AND('当年度'!S11=0,'前年度'!S11=0),"",IF('前年度'!S11=0,"皆増 ",IF('当年度'!S11=0,"皆減 ",ROUND('増減額'!S11/'前年度'!S11*100,1))))</f>
        <v>-1.2</v>
      </c>
      <c r="T11" s="48">
        <f>IF(AND('当年度'!T11=0,'前年度'!T11=0),"",IF('前年度'!T11=0,"皆増 ",IF('当年度'!T11=0,"皆減 ",ROUND('増減額'!T11/'前年度'!T11*100,1))))</f>
        <v>7.4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-19.6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23.2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>
        <f>IF(AND('当年度'!N12=0,'前年度'!N12=0),"",IF('前年度'!N12=0,"皆増 ",IF('当年度'!N12=0,"皆減 ",ROUND('増減額'!N12/'前年度'!N12*100,1))))</f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>
        <f>IF(AND('当年度'!S12=0,'前年度'!S12=0),"",IF('前年度'!S12=0,"皆増 ",IF('当年度'!S12=0,"皆減 ",ROUND('増減額'!S12/'前年度'!S12*100,1))))</f>
        <v>2.8</v>
      </c>
      <c r="T12" s="48">
        <f>IF(AND('当年度'!T12=0,'前年度'!T12=0),"",IF('前年度'!T12=0,"皆増 ",IF('当年度'!T12=0,"皆減 ",ROUND('増減額'!T12/'前年度'!T12*100,1))))</f>
        <v>19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9.7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9.4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>
        <f>IF(AND('当年度'!S13=0,'前年度'!S13=0),"",IF('前年度'!S13=0,"皆増 ",IF('当年度'!S13=0,"皆減 ",ROUND('増減額'!S13/'前年度'!S13*100,1))))</f>
        <v>0</v>
      </c>
      <c r="T13" s="48">
        <f>IF(AND('当年度'!T13=0,'前年度'!T13=0),"",IF('前年度'!T13=0,"皆増 ",IF('当年度'!T13=0,"皆減 ",ROUND('増減額'!T13/'前年度'!T13*100,1))))</f>
        <v>9.3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63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-3.5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 t="str">
        <f>IF(AND('当年度'!N14=0,'前年度'!N14=0),"",IF('前年度'!N14=0,"皆増 ",IF('当年度'!N14=0,"皆減 ",ROUND('増減額'!N14/'前年度'!N14*100,1))))</f>
        <v>皆増 </v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>
        <f>IF(AND('当年度'!S14=0,'前年度'!S14=0),"",IF('前年度'!S14=0,"皆増 ",IF('当年度'!S14=0,"皆減 ",ROUND('増減額'!S14/'前年度'!S14*100,1))))</f>
        <v>-1.2</v>
      </c>
      <c r="T14" s="48">
        <f>IF(AND('当年度'!T14=0,'前年度'!T14=0),"",IF('前年度'!T14=0,"皆増 ",IF('当年度'!T14=0,"皆減 ",ROUND('増減額'!T14/'前年度'!T14*100,1))))</f>
        <v>210.7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1.5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>
        <f>IF(AND('当年度'!S15=0,'前年度'!S15=0),"",IF('前年度'!S15=0,"皆増 ",IF('当年度'!S15=0,"皆減 ",ROUND('増減額'!S15/'前年度'!S15*100,1))))</f>
        <v>-3.9</v>
      </c>
      <c r="T15" s="48">
        <f>IF(AND('当年度'!T15=0,'前年度'!T15=0),"",IF('前年度'!T15=0,"皆増 ",IF('当年度'!T15=0,"皆減 ",ROUND('増減額'!T15/'前年度'!T15*100,1))))</f>
        <v>0.6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59.9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0.4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>
        <f>IF(AND('当年度'!S16=0,'前年度'!S16=0),"",IF('前年度'!S16=0,"皆増 ",IF('当年度'!S16=0,"皆減 ",ROUND('増減額'!S16/'前年度'!S16*100,1))))</f>
        <v>0</v>
      </c>
      <c r="T16" s="48">
        <f>IF(AND('当年度'!T16=0,'前年度'!T16=0),"",IF('前年度'!T16=0,"皆増 ",IF('当年度'!T16=0,"皆減 ",ROUND('増減額'!T16/'前年度'!T16*100,1))))</f>
        <v>19.6</v>
      </c>
      <c r="U16" s="16"/>
      <c r="V16" s="16"/>
      <c r="W16" s="16"/>
      <c r="X16" s="16"/>
    </row>
    <row r="17" spans="2:24" ht="21" customHeight="1">
      <c r="B17" s="23" t="s">
        <v>55</v>
      </c>
      <c r="C17" s="49">
        <f>IF(AND('当年度'!C17=0,'前年度'!C17=0),"",IF('前年度'!C17=0,"皆増 ",IF('当年度'!C17=0,"皆減 ",ROUND('増減額'!C17/'前年度'!C17*100,1))))</f>
        <v>0.2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0.2</v>
      </c>
      <c r="U17" s="16"/>
      <c r="V17" s="16"/>
      <c r="W17" s="16"/>
      <c r="X17" s="16"/>
    </row>
    <row r="18" spans="2:24" ht="21" customHeight="1">
      <c r="B18" s="22" t="s">
        <v>56</v>
      </c>
      <c r="C18" s="48">
        <f>IF(AND('当年度'!C18=0,'前年度'!C18=0),"",IF('前年度'!C18=0,"皆増 ",IF('当年度'!C18=0,"皆減 ",ROUND('増減額'!C18/'前年度'!C18*100,1))))</f>
        <v>0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43.3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>
        <f>IF(AND('当年度'!N18=0,'前年度'!N18=0),"",IF('前年度'!N18=0,"皆増 ",IF('当年度'!N18=0,"皆減 ",ROUND('増減額'!N18/'前年度'!N18*100,1))))</f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>
        <f>IF(AND('当年度'!S18=0,'前年度'!S18=0),"",IF('前年度'!S18=0,"皆増 ",IF('当年度'!S18=0,"皆減 ",ROUND('増減額'!S18/'前年度'!S18*100,1))))</f>
        <v>-5.6</v>
      </c>
      <c r="T18" s="48">
        <f>IF(AND('当年度'!T18=0,'前年度'!T18=0),"",IF('前年度'!T18=0,"皆増 ",IF('当年度'!T18=0,"皆減 ",ROUND('増減額'!T18/'前年度'!T18*100,1))))</f>
        <v>41.8</v>
      </c>
      <c r="U18" s="16"/>
      <c r="V18" s="16"/>
      <c r="W18" s="16"/>
      <c r="X18" s="16"/>
    </row>
    <row r="19" spans="2:24" ht="21" customHeight="1">
      <c r="B19" s="24" t="s">
        <v>57</v>
      </c>
      <c r="C19" s="50">
        <f>IF(AND('当年度'!C19=0,'前年度'!C19=0),"",IF('前年度'!C19=0,"皆増 ",IF('当年度'!C19=0,"皆減 ",ROUND('増減額'!C19/'前年度'!C19*100,1))))</f>
        <v>3.4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-31.7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>
        <f>IF(AND('当年度'!N19=0,'前年度'!N19=0),"",IF('前年度'!N19=0,"皆増 ",IF('当年度'!N19=0,"皆減 ",ROUND('増減額'!N19/'前年度'!N19*100,1))))</f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>
        <f>IF(AND('当年度'!S19=0,'前年度'!S19=0),"",IF('前年度'!S19=0,"皆増 ",IF('当年度'!S19=0,"皆減 ",ROUND('増減額'!S19/'前年度'!S19*100,1))))</f>
        <v>-0.6</v>
      </c>
      <c r="T19" s="50">
        <f>IF(AND('当年度'!T19=0,'前年度'!T19=0),"",IF('前年度'!T19=0,"皆増 ",IF('当年度'!T19=0,"皆減 ",ROUND('増減額'!T19/'前年度'!T19*100,1))))</f>
        <v>-21.4</v>
      </c>
      <c r="U19" s="16"/>
      <c r="V19" s="16"/>
      <c r="W19" s="16"/>
      <c r="X19" s="16"/>
    </row>
    <row r="20" spans="2:24" ht="21" customHeight="1">
      <c r="B20" s="22" t="s">
        <v>35</v>
      </c>
      <c r="C20" s="48">
        <f>IF(AND('当年度'!C20=0,'前年度'!C20=0),"",IF('前年度'!C20=0,"皆増 ",IF('当年度'!C20=0,"皆減 ",ROUND('増減額'!C20/'前年度'!C20*100,1))))</f>
        <v>0.9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>
        <f>IF(AND('当年度'!T20=0,'前年度'!T20=0),"",IF('前年度'!T20=0,"皆増 ",IF('当年度'!T20=0,"皆減 ",ROUND('増減額'!T20/'前年度'!T20*100,1))))</f>
        <v>0.9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0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0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-35.2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>
        <f>IF(AND('当年度'!N22=0,'前年度'!N22=0),"",IF('前年度'!N22=0,"皆増 ",IF('当年度'!N22=0,"皆減 ",ROUND('増減額'!N22/'前年度'!N22*100,1))))</f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>
        <f>IF(AND('当年度'!S22=0,'前年度'!S22=0),"",IF('前年度'!S22=0,"皆増 ",IF('当年度'!S22=0,"皆減 ",ROUND('増減額'!S22/'前年度'!S22*100,1))))</f>
        <v>-1.2</v>
      </c>
      <c r="T22" s="48">
        <f>IF(AND('当年度'!T22=0,'前年度'!T22=0),"",IF('前年度'!T22=0,"皆増 ",IF('当年度'!T22=0,"皆減 ",ROUND('増減額'!T22/'前年度'!T22*100,1))))</f>
        <v>-26.4</v>
      </c>
      <c r="U22" s="16"/>
      <c r="V22" s="16"/>
      <c r="W22" s="16"/>
      <c r="X22" s="16"/>
    </row>
    <row r="23" spans="2:24" ht="21" customHeight="1">
      <c r="B23" s="22" t="s">
        <v>38</v>
      </c>
      <c r="C23" s="48">
        <f>IF(AND('当年度'!C23=0,'前年度'!C23=0),"",IF('前年度'!C23=0,"皆増 ",IF('当年度'!C23=0,"皆減 ",ROUND('増減額'!C23/'前年度'!C23*100,1))))</f>
        <v>0</v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>
        <f>IF(AND('当年度'!S23=0,'前年度'!S23=0),"",IF('前年度'!S23=0,"皆増 ",IF('当年度'!S23=0,"皆減 ",ROUND('増減額'!S23/'前年度'!S23*100,1))))</f>
        <v>-1.1</v>
      </c>
      <c r="T23" s="48">
        <f>IF(AND('当年度'!T23=0,'前年度'!T23=0),"",IF('前年度'!T23=0,"皆増 ",IF('当年度'!T23=0,"皆減 ",ROUND('増減額'!T23/'前年度'!T23*100,1))))</f>
        <v>-0.9</v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-52.4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>
        <f>IF(AND('当年度'!S24=0,'前年度'!S24=0),"",IF('前年度'!S24=0,"皆増 ",IF('当年度'!S24=0,"皆減 ",ROUND('増減額'!S24/'前年度'!S24*100,1))))</f>
        <v>-1.1</v>
      </c>
      <c r="T24" s="48">
        <f>IF(AND('当年度'!T24=0,'前年度'!T24=0),"",IF('前年度'!T24=0,"皆増 ",IF('当年度'!T24=0,"皆減 ",ROUND('増減額'!T24/'前年度'!T24*100,1))))</f>
        <v>-47.6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-37.7</v>
      </c>
      <c r="D25" s="48" t="str">
        <f>IF(AND('当年度'!D25=0,'前年度'!D25=0),"",IF('前年度'!D25=0,"皆増 ",IF('当年度'!D25=0,"皆減 ",ROUND('増減額'!D25/'前年度'!D25*100,1))))</f>
        <v>皆増 </v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0.8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>
        <f>IF(AND('当年度'!S25=0,'前年度'!S25=0),"",IF('前年度'!S25=0,"皆増 ",IF('当年度'!S25=0,"皆減 ",ROUND('増減額'!S25/'前年度'!S25*100,1))))</f>
        <v>0</v>
      </c>
      <c r="T25" s="48">
        <f>IF(AND('当年度'!T25=0,'前年度'!T25=0),"",IF('前年度'!T25=0,"皆増 ",IF('当年度'!T25=0,"皆減 ",ROUND('増減額'!T25/'前年度'!T25*100,1))))</f>
        <v>173.6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1.9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>
        <f>IF(AND('当年度'!S26=0,'前年度'!S26=0),"",IF('前年度'!S26=0,"皆増 ",IF('当年度'!S26=0,"皆減 ",ROUND('増減額'!S26/'前年度'!S26*100,1))))</f>
        <v>0</v>
      </c>
      <c r="T26" s="48">
        <f>IF(AND('当年度'!T26=0,'前年度'!T26=0),"",IF('前年度'!T26=0,"皆増 ",IF('当年度'!T26=0,"皆減 ",ROUND('増減額'!T26/'前年度'!T26*100,1))))</f>
        <v>1.4</v>
      </c>
      <c r="U26" s="16"/>
      <c r="V26" s="16"/>
      <c r="W26" s="16"/>
      <c r="X26" s="16"/>
    </row>
    <row r="27" spans="2:24" ht="21" customHeight="1">
      <c r="B27" s="22" t="s">
        <v>42</v>
      </c>
      <c r="C27" s="48">
        <f>IF(AND('当年度'!C27=0,'前年度'!C27=0),"",IF('前年度'!C27=0,"皆増 ",IF('当年度'!C27=0,"皆減 ",ROUND('増減額'!C27/'前年度'!C27*100,1))))</f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-85.6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>
        <f>IF(AND('当年度'!S27=0,'前年度'!S27=0),"",IF('前年度'!S27=0,"皆増 ",IF('当年度'!S27=0,"皆減 ",ROUND('増減額'!S27/'前年度'!S27*100,1))))</f>
        <v>0</v>
      </c>
      <c r="T27" s="48">
        <f>IF(AND('当年度'!T27=0,'前年度'!T27=0),"",IF('前年度'!T27=0,"皆増 ",IF('当年度'!T27=0,"皆減 ",ROUND('増減額'!T27/'前年度'!T27*100,1))))</f>
        <v>-80.9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0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-28.4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-4.4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108.2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>
        <f>IF(AND('当年度'!S28=0,'前年度'!S28=0),"",IF('前年度'!S28=0,"皆増 ",IF('当年度'!S28=0,"皆減 ",ROUND('増減額'!S28/'前年度'!S28*100,1))))</f>
        <v>-2.8</v>
      </c>
      <c r="T28" s="48">
        <f>IF(AND('当年度'!T28=0,'前年度'!T28=0),"",IF('前年度'!T28=0,"皆増 ",IF('当年度'!T28=0,"皆減 ",ROUND('増減額'!T28/'前年度'!T28*100,1))))</f>
        <v>-6.1</v>
      </c>
      <c r="U28" s="16"/>
      <c r="V28" s="16"/>
      <c r="W28" s="16"/>
      <c r="X28" s="16"/>
    </row>
    <row r="29" spans="2:24" ht="21" customHeight="1">
      <c r="B29" s="22" t="s">
        <v>44</v>
      </c>
      <c r="C29" s="48">
        <f>IF(AND('当年度'!C29=0,'前年度'!C29=0),"",IF('前年度'!C29=0,"皆増 ",IF('当年度'!C29=0,"皆減 ",ROUND('増減額'!C29/'前年度'!C29*100,1))))</f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>
        <f>IF(AND('当年度'!S29=0,'前年度'!S29=0),"",IF('前年度'!S29=0,"皆増 ",IF('当年度'!S29=0,"皆減 ",ROUND('増減額'!S29/'前年度'!S29*100,1))))</f>
        <v>-5</v>
      </c>
      <c r="T29" s="48">
        <f>IF(AND('当年度'!T29=0,'前年度'!T29=0),"",IF('前年度'!T29=0,"皆増 ",IF('当年度'!T29=0,"皆減 ",ROUND('増減額'!T29/'前年度'!T29*100,1))))</f>
        <v>-5</v>
      </c>
      <c r="U29" s="16"/>
      <c r="V29" s="16"/>
      <c r="W29" s="16"/>
      <c r="X29" s="16"/>
    </row>
    <row r="30" spans="2:24" ht="21" customHeight="1">
      <c r="B30" s="22" t="s">
        <v>58</v>
      </c>
      <c r="C30" s="48">
        <f>IF(AND('当年度'!C30=0,'前年度'!C30=0),"",IF('前年度'!C30=0,"皆増 ",IF('当年度'!C30=0,"皆減 ",ROUND('増減額'!C30/'前年度'!C30*100,1))))</f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>
        <f>IF(AND('当年度'!S30=0,'前年度'!S30=0),"",IF('前年度'!S30=0,"皆増 ",IF('当年度'!S30=0,"皆減 ",ROUND('増減額'!S30/'前年度'!S30*100,1))))</f>
        <v>-2.5</v>
      </c>
      <c r="T30" s="48">
        <f>IF(AND('当年度'!T30=0,'前年度'!T30=0),"",IF('前年度'!T30=0,"皆増 ",IF('当年度'!T30=0,"皆減 ",ROUND('増減額'!T30/'前年度'!T30*100,1))))</f>
        <v>-2.5</v>
      </c>
      <c r="U30" s="16"/>
      <c r="V30" s="16"/>
      <c r="W30" s="16"/>
      <c r="X30" s="16"/>
    </row>
    <row r="31" spans="2:24" ht="21" customHeight="1">
      <c r="B31" s="22" t="s">
        <v>59</v>
      </c>
      <c r="C31" s="48">
        <f>IF(AND('当年度'!C31=0,'前年度'!C31=0),"",IF('前年度'!C31=0,"皆増 ",IF('当年度'!C31=0,"皆減 ",ROUND('増減額'!C31/'前年度'!C31*100,1))))</f>
        <v>8.3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3.6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>
        <f>IF(AND('当年度'!S31=0,'前年度'!S31=0),"",IF('前年度'!S31=0,"皆増 ",IF('当年度'!S31=0,"皆減 ",ROUND('増減額'!S31/'前年度'!S31*100,1))))</f>
        <v>-2</v>
      </c>
      <c r="T31" s="48">
        <f>IF(AND('当年度'!T31=0,'前年度'!T31=0),"",IF('前年度'!T31=0,"皆増 ",IF('当年度'!T31=0,"皆減 ",ROUND('増減額'!T31/'前年度'!T31*100,1))))</f>
        <v>3.5</v>
      </c>
      <c r="U31" s="16"/>
      <c r="V31" s="16"/>
      <c r="W31" s="16"/>
      <c r="X31" s="16"/>
    </row>
    <row r="32" spans="2:24" ht="21" customHeight="1">
      <c r="B32" s="22" t="s">
        <v>60</v>
      </c>
      <c r="C32" s="48">
        <f>IF(AND('当年度'!C32=0,'前年度'!C32=0),"",IF('前年度'!C32=0,"皆増 ",IF('当年度'!C32=0,"皆減 ",ROUND('増減額'!C32/'前年度'!C32*100,1))))</f>
        <v>5.6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>
        <f>IF(AND('当年度'!S32=0,'前年度'!S32=0),"",IF('前年度'!S32=0,"皆増 ",IF('当年度'!S32=0,"皆減 ",ROUND('増減額'!S32/'前年度'!S32*100,1))))</f>
        <v>0</v>
      </c>
      <c r="T32" s="48">
        <f>IF(AND('当年度'!T32=0,'前年度'!T32=0),"",IF('前年度'!T32=0,"皆増 ",IF('当年度'!T32=0,"皆減 ",ROUND('増減額'!T32/'前年度'!T32*100,1))))</f>
        <v>4.6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-20.5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0.3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>
        <f>IF(AND('当年度'!S33=0,'前年度'!S33=0),"",IF('前年度'!S33=0,"皆増 ",IF('当年度'!S33=0,"皆減 ",ROUND('増減額'!S33/'前年度'!S33*100,1))))</f>
        <v>0</v>
      </c>
      <c r="T33" s="48">
        <f>IF(AND('当年度'!T33=0,'前年度'!T33=0),"",IF('前年度'!T33=0,"皆増 ",IF('当年度'!T33=0,"皆減 ",ROUND('増減額'!T33/'前年度'!T33*100,1))))</f>
        <v>-4.8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-88.4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3.5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>
        <f>IF(AND('当年度'!S34=0,'前年度'!S34=0),"",IF('前年度'!S34=0,"皆増 ",IF('当年度'!S34=0,"皆減 ",ROUND('増減額'!S34/'前年度'!S34*100,1))))</f>
        <v>0</v>
      </c>
      <c r="T34" s="48">
        <f>IF(AND('当年度'!T34=0,'前年度'!T34=0),"",IF('前年度'!T34=0,"皆増 ",IF('当年度'!T34=0,"皆減 ",ROUND('増減額'!T34/'前年度'!T34*100,1))))</f>
        <v>-64.2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-0.6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5.7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41.5</v>
      </c>
      <c r="O35" s="51">
        <f>IF(AND('当年度'!O35=0,'前年度'!O35=0),"",IF('前年度'!O35=0,"皆増 ",IF('当年度'!O35=0,"皆減 ",ROUND('増減額'!O35/'前年度'!O35*100,1))))</f>
      </c>
      <c r="P35" s="51">
        <f>IF(AND('当年度'!P35=0,'前年度'!P35=0),"",IF('前年度'!P35=0,"皆増 ",IF('当年度'!P35=0,"皆減 ",ROUND('増減額'!P35/'前年度'!P35*100,1))))</f>
      </c>
      <c r="Q35" s="51" t="str">
        <f>IF(AND('当年度'!Q35=0,'前年度'!Q35=0),"",IF('前年度'!Q35=0,"皆増 ",IF('当年度'!Q35=0,"皆減 ",ROUND('増減額'!Q35/'前年度'!Q35*100,1))))</f>
        <v>皆減 </v>
      </c>
      <c r="R35" s="51">
        <f>IF(AND('当年度'!R35=0,'前年度'!R35=0),"",IF('前年度'!R35=0,"皆増 ",IF('当年度'!R35=0,"皆減 ",ROUND('増減額'!R35/'前年度'!R35*100,1))))</f>
      </c>
      <c r="S35" s="51">
        <f>IF(AND('当年度'!S35=0,'前年度'!S35=0),"",IF('前年度'!S35=0,"皆増 ",IF('当年度'!S35=0,"皆減 ",ROUND('増減額'!S35/'前年度'!S35*100,1))))</f>
        <v>-1.3</v>
      </c>
      <c r="T35" s="51">
        <f>IF(AND('当年度'!T35=0,'前年度'!T35=0),"",IF('前年度'!T35=0,"皆増 ",IF('当年度'!T35=0,"皆減 ",ROUND('増減額'!T35/'前年度'!T35*100,1))))</f>
        <v>28.7</v>
      </c>
      <c r="U35" s="16"/>
      <c r="V35" s="16"/>
      <c r="W35" s="16"/>
      <c r="X35" s="16"/>
    </row>
    <row r="36" spans="2:24" ht="21" customHeight="1">
      <c r="B36" s="25" t="s">
        <v>68</v>
      </c>
      <c r="C36" s="51">
        <f>IF(AND('当年度'!C36=0,'前年度'!C36=0),"",IF('前年度'!C36=0,"皆増 ",IF('当年度'!C36=0,"皆減 ",ROUND('増減額'!C36/'前年度'!C36*100,1))))</f>
        <v>-52.6</v>
      </c>
      <c r="D36" s="51" t="str">
        <f>IF(AND('当年度'!D36=0,'前年度'!D36=0),"",IF('前年度'!D36=0,"皆増 ",IF('当年度'!D36=0,"皆減 ",ROUND('増減額'!D36/'前年度'!D36*100,1))))</f>
        <v>皆増 </v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-19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-2.1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108.2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>
        <f>IF(AND('当年度'!S36=0,'前年度'!S36=0),"",IF('前年度'!S36=0,"皆増 ",IF('当年度'!S36=0,"皆減 ",ROUND('増減額'!S36/'前年度'!S36*100,1))))</f>
        <v>-1</v>
      </c>
      <c r="T36" s="51">
        <f>IF(AND('当年度'!T36=0,'前年度'!T36=0),"",IF('前年度'!T36=0,"皆増 ",IF('当年度'!T36=0,"皆減 ",ROUND('増減額'!T36/'前年度'!T36*100,1))))</f>
        <v>6.5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-17.4</v>
      </c>
      <c r="D37" s="51" t="str">
        <f>IF(AND('当年度'!D37=0,'前年度'!D37=0),"",IF('前年度'!D37=0,"皆増 ",IF('当年度'!D37=0,"皆減 ",ROUND('増減額'!D37/'前年度'!D37*100,1))))</f>
        <v>皆増 </v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3.4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39.8</v>
      </c>
      <c r="O37" s="51">
        <f>IF(AND('当年度'!O37=0,'前年度'!O37=0),"",IF('前年度'!O37=0,"皆増 ",IF('当年度'!O37=0,"皆減 ",ROUND('増減額'!O37/'前年度'!O37*100,1))))</f>
      </c>
      <c r="P37" s="51">
        <f>IF(AND('当年度'!P37=0,'前年度'!P37=0),"",IF('前年度'!P37=0,"皆増 ",IF('当年度'!P37=0,"皆減 ",ROUND('増減額'!P37/'前年度'!P37*100,1))))</f>
        <v>108.2</v>
      </c>
      <c r="Q37" s="51" t="str">
        <f>IF(AND('当年度'!Q37=0,'前年度'!Q37=0),"",IF('前年度'!Q37=0,"皆増 ",IF('当年度'!Q37=0,"皆減 ",ROUND('増減額'!Q37/'前年度'!Q37*100,1))))</f>
        <v>皆減 </v>
      </c>
      <c r="R37" s="51">
        <f>IF(AND('当年度'!R37=0,'前年度'!R37=0),"",IF('前年度'!R37=0,"皆増 ",IF('当年度'!R37=0,"皆減 ",ROUND('増減額'!R37/'前年度'!R37*100,1))))</f>
      </c>
      <c r="S37" s="51">
        <f>IF(AND('当年度'!S37=0,'前年度'!S37=0),"",IF('前年度'!S37=0,"皆増 ",IF('当年度'!S37=0,"皆減 ",ROUND('増減額'!S37/'前年度'!S37*100,1))))</f>
        <v>-1.2</v>
      </c>
      <c r="T37" s="51">
        <f>IF(AND('当年度'!T37=0,'前年度'!T37=0),"",IF('前年度'!T37=0,"皆増 ",IF('当年度'!T37=0,"皆減 ",ROUND('増減額'!T37/'前年度'!T37*100,1))))</f>
        <v>26.9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2015-08-18T07:04:29Z</cp:lastPrinted>
  <dcterms:created xsi:type="dcterms:W3CDTF">1999-09-10T06:54:36Z</dcterms:created>
  <dcterms:modified xsi:type="dcterms:W3CDTF">2016-08-17T06:14:20Z</dcterms:modified>
  <cp:category/>
  <cp:version/>
  <cp:contentType/>
  <cp:contentStatus/>
</cp:coreProperties>
</file>