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AO36"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BE37" i="9"/>
  <c r="AM37" i="9"/>
  <c r="U37" i="9"/>
  <c r="C37" i="9"/>
  <c r="BE36" i="9"/>
  <c r="BE35" i="9"/>
  <c r="BE34" i="9"/>
  <c r="C34" i="9"/>
  <c r="C35" i="9" l="1"/>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s="1"/>
  <c r="AM34" i="9" l="1"/>
  <c r="AM35" i="9" l="1"/>
  <c r="AM36" i="9" s="1"/>
  <c r="BW34" i="9"/>
  <c r="BW35" i="9" s="1"/>
  <c r="BW36" i="9" s="1"/>
  <c r="BW37" i="9" s="1"/>
  <c r="BW38" i="9" s="1"/>
  <c r="BW39" i="9" s="1"/>
  <c r="BW40" i="9" s="1"/>
  <c r="BW41" i="9" s="1"/>
  <c r="BW42" i="9" s="1"/>
  <c r="BW43" i="9" s="1"/>
  <c r="CO34" i="9" l="1"/>
  <c r="CO35" i="9" s="1"/>
  <c r="CO36" i="9" s="1"/>
  <c r="CO37" i="9" s="1"/>
</calcChain>
</file>

<file path=xl/sharedStrings.xml><?xml version="1.0" encoding="utf-8"?>
<sst xmlns="http://schemas.openxmlformats.org/spreadsheetml/2006/main" count="1026" uniqueCount="577">
  <si>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</si>
  <si>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</si>
  <si>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</si>
  <si>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</si>
  <si>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</si>
  <si>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</si>
  <si>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</si>
  <si>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</si>
  <si>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</si>
  <si>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</si>
  <si>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</si>
  <si>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</si>
  <si>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</si>
  <si>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</si>
  <si>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</si>
  <si>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</si>
  <si>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</si>
  <si>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</si>
  <si>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</si>
  <si>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</si>
  <si>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</si>
  <si>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</si>
  <si>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</si>
  <si>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</si>
  <si>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</si>
  <si>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</si>
  <si>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</si>
  <si>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</si>
  <si>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</si>
  <si>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</si>
  <si>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</si>
  <si>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</si>
  <si>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</si>
  <si>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</si>
  <si>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</si>
  <si>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</si>
  <si>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</si>
  <si>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</si>
  <si>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</si>
  <si>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</si>
  <si>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</si>
  <si>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</si>
  <si>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</si>
  <si>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</si>
  <si>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</si>
  <si>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</si>
  <si>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</si>
  <si>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</si>
  <si>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</si>
  <si>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</si>
  <si>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</si>
  <si>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</si>
  <si>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</si>
  <si>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</si>
  <si>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</si>
  <si>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</si>
  <si>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</si>
  <si>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</si>
  <si>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</si>
  <si>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</si>
  <si>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</si>
  <si>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</si>
  <si>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</si>
  <si>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</si>
  <si>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</si>
  <si>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</si>
  <si>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</si>
  <si>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</si>
  <si>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</si>
  <si>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Ⅳ－１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</si>
  <si>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</si>
  <si>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</si>
  <si>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</si>
  <si>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</si>
  <si>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</si>
  <si>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</si>
  <si>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</si>
  <si>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</si>
  <si>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</si>
  <si>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</si>
  <si>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</si>
  <si>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</si>
  <si>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鈴鹿市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</si>
  <si>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</si>
  <si>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</si>
  <si>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</si>
  <si>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</si>
  <si>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</si>
  <si>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</si>
  <si>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</si>
  <si>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</si>
  <si>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</si>
  <si>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</si>
  <si>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</si>
  <si>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</si>
  <si>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</si>
  <si>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</si>
  <si>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</si>
  <si>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</si>
  <si>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</si>
  <si>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</si>
  <si>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</si>
  <si>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</si>
  <si>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</si>
  <si>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</si>
  <si>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</si>
  <si>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</si>
  <si>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</si>
  <si>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</si>
  <si>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</si>
  <si>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</si>
  <si>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</si>
  <si>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</si>
  <si>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</si>
  <si>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</si>
  <si>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</si>
  <si>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</si>
  <si>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</si>
  <si>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</si>
  <si>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</si>
  <si>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</si>
  <si>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</si>
  <si>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</si>
  <si>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</si>
  <si>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</si>
  <si>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</si>
  <si>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</si>
  <si>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</si>
  <si>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</si>
  <si>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</si>
  <si>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</si>
  <si>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</si>
  <si>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</si>
  <si>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</si>
  <si>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</si>
  <si>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</si>
  <si>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</si>
  <si>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</si>
  <si>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</si>
  <si>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</si>
  <si>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</si>
  <si>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</si>
  <si>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</si>
  <si>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</si>
  <si>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</si>
  <si>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</si>
  <si>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</si>
  <si>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</si>
  <si>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</si>
  <si>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</si>
  <si>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</si>
  <si>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</si>
  <si>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</si>
  <si>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</si>
  <si>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</si>
  <si>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</si>
  <si>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</si>
  <si>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</si>
  <si>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</si>
  <si>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</si>
  <si>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</si>
  <si>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</si>
  <si>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</si>
  <si>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</si>
  <si>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</si>
  <si>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</si>
  <si>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</si>
  <si>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</si>
  <si>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</si>
  <si>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</si>
  <si>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</si>
  <si>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</si>
  <si>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</si>
  <si>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</si>
  <si>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</si>
  <si>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</si>
  <si>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</si>
  <si>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</si>
  <si>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</si>
  <si>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</si>
  <si>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</si>
  <si>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</si>
  <si>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</si>
  <si>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</si>
  <si>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</si>
  <si>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</si>
  <si>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</si>
  <si>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</si>
  <si>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</si>
  <si>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</si>
  <si>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</si>
  <si>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</si>
  <si>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</si>
  <si>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</si>
  <si>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三重県鈴鹿市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</si>
  <si>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</si>
  <si>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</si>
  <si>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</si>
  <si>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</si>
  <si>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</si>
  <si>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</si>
  <si>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</si>
  <si>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</si>
  <si>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</si>
  <si>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</si>
  <si>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</si>
  <si>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</si>
  <si>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</si>
  <si>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</si>
  <si>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</si>
  <si>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</si>
  <si>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</si>
  <si>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</si>
  <si>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</si>
  <si>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</si>
  <si>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</si>
  <si>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</si>
  <si>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</si>
  <si>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</si>
  <si>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</si>
  <si>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</si>
  <si>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</si>
  <si>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</si>
  <si>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</si>
  <si>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</si>
  <si>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</si>
  <si>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</si>
  <si>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</si>
  <si>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</si>
  <si>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</si>
  <si>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</si>
  <si>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</si>
  <si>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</si>
  <si>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</si>
  <si>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</si>
  <si>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</si>
  <si>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</si>
  <si>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</si>
  <si>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</si>
  <si>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</si>
  <si>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</si>
  <si>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</si>
  <si>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</si>
  <si>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</si>
  <si>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</si>
  <si>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</si>
  <si>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</si>
  <si>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</si>
  <si>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</si>
  <si>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</si>
  <si>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</si>
  <si>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</si>
  <si>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</si>
  <si>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</si>
  <si>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</si>
  <si>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</si>
  <si>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</si>
  <si>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</si>
  <si>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</si>
  <si>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</si>
  <si>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</si>
  <si>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</si>
  <si>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</si>
  <si>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</si>
  <si>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</si>
  <si>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</si>
  <si>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</si>
  <si>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</si>
  <si>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</si>
  <si>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</si>
  <si>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</si>
  <si>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</si>
  <si>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</si>
  <si>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</si>
  <si>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</si>
  <si>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</si>
  <si>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</si>
  <si>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</si>
  <si>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</si>
  <si>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</si>
  <si>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</si>
  <si>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</si>
  <si>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</si>
  <si>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</si>
  <si>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</si>
  <si>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</si>
  <si>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</si>
  <si>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</si>
  <si>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</si>
  <si>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</si>
  <si>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</si>
  <si>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</si>
  <si>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</si>
  <si>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</si>
  <si>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</si>
  <si>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</si>
  <si>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</si>
  <si>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</si>
  <si>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</si>
  <si>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</si>
  <si>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</si>
  <si>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</si>
  <si>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</si>
  <si>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</si>
  <si>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</si>
  <si>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</si>
  <si>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</si>
  <si>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</si>
  <si>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</si>
  <si>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</si>
  <si>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</si>
  <si>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</si>
  <si>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</si>
  <si>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</si>
  <si>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</si>
  <si>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</si>
  <si>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市場</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</si>
  <si>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</si>
  <si>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</si>
  <si>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</si>
  <si>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</si>
  <si>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</si>
  <si>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</si>
  <si>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</si>
  <si>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</si>
  <si>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</si>
  <si>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</si>
  <si>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</si>
  <si>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</si>
  <si>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</si>
  <si>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</si>
  <si>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</si>
  <si>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</si>
  <si>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</si>
  <si>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</si>
  <si>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</si>
  <si>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</si>
  <si>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</si>
  <si>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</si>
  <si>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</si>
  <si>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</si>
  <si>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</si>
  <si>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三重県鈴鹿市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</si>
  <si>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</si>
  <si>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</si>
  <si>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</si>
  <si>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</si>
  <si>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</si>
  <si>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</si>
  <si>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</si>
  <si>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</si>
  <si>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</si>
  <si>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</si>
  <si>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</si>
  <si>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</si>
  <si>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</si>
  <si>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</si>
  <si>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</si>
  <si>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</si>
  <si>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</si>
  <si>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</si>
  <si>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</si>
  <si>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</si>
  <si>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</si>
  <si>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</si>
  <si>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</si>
  <si>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</si>
  <si>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</si>
  <si>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</si>
  <si>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</si>
  <si>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</si>
  <si>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</si>
  <si>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</si>
  <si>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</si>
  <si>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</si>
  <si>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</si>
  <si>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</si>
  <si>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</si>
  <si>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</si>
  <si>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</si>
  <si>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</si>
  <si>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</si>
  <si>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</si>
  <si>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下水道事業会計(公共)</t>
    <phoneticPr fontId="5"/>
  </si>
  <si>
    <t>下水道事業会計(農集)</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</si>
  <si>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</si>
  <si>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</si>
  <si>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</si>
  <si>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</si>
  <si>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</si>
  <si>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</si>
  <si>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</si>
  <si>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</si>
  <si>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</si>
  <si>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</si>
  <si>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</si>
  <si>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</si>
  <si>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</si>
  <si>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</si>
  <si>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</si>
  <si>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</si>
  <si>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</si>
  <si>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</si>
  <si>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</si>
  <si>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</si>
  <si>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</si>
  <si>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</si>
  <si>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</si>
  <si>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</si>
  <si>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</si>
  <si>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</si>
  <si>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</si>
  <si>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</si>
  <si>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</si>
  <si>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</si>
  <si>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</si>
  <si>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</si>
  <si>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</si>
  <si>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</si>
  <si>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</si>
  <si>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</si>
  <si>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</si>
  <si>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</si>
  <si>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</si>
  <si>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</si>
  <si>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</si>
  <si>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</si>
  <si>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</si>
  <si>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</si>
  <si>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</si>
  <si>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</si>
  <si>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</si>
  <si>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</si>
  <si>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</si>
  <si>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</si>
  <si>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</si>
  <si>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</si>
  <si>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下水道事業会計(公共)</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</si>
  <si>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</si>
  <si>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</si>
  <si>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</si>
  <si>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水道事業会計</t>
    <phoneticPr fontId="5"/>
  </si>
  <si>
    <t>-</t>
    <phoneticPr fontId="5"/>
  </si>
  <si>
    <t>将来負担比率（(Ｅ)－(Ｆ)）／（(Ｃ)－(Ｄ)）×１００</t>
    <rPh sb="0" eb="2">
      <t>ショウライ</t>
    </rPh>
    <rPh sb="2" eb="4">
      <t>フタン</t>
    </rPh>
    <rPh sb="4" eb="6">
      <t>ヒリツ</t>
    </rPh>
    <phoneticPr fontId="5"/>
  </si>
  <si>
    <t>介護保険事業特別会計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</si>
  <si>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</si>
  <si>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</si>
  <si>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</si>
  <si>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</si>
  <si>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</si>
  <si>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</si>
  <si>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</si>
  <si>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</si>
  <si>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</si>
  <si>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</si>
  <si>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</si>
  <si>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</si>
  <si>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</si>
  <si>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</si>
  <si>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</si>
  <si>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</si>
  <si>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</si>
  <si>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</si>
  <si>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</si>
  <si>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</si>
  <si>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</si>
  <si>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</si>
  <si>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</si>
  <si>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</si>
  <si>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</si>
  <si>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</si>
  <si>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</si>
  <si>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</si>
  <si>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</si>
  <si>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</si>
  <si>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</si>
  <si>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</si>
  <si>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</si>
  <si>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</si>
  <si>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</si>
  <si>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</si>
  <si>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</si>
  <si>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</si>
  <si>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</si>
  <si>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</si>
  <si>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</si>
  <si>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</si>
  <si>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</si>
  <si>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</si>
  <si>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</si>
  <si>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</si>
  <si>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</si>
  <si>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</si>
  <si>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</si>
  <si>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</si>
  <si>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</si>
  <si>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</si>
  <si>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</si>
  <si>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</si>
  <si>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</si>
  <si>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</si>
  <si>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</si>
  <si>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</si>
  <si>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</si>
  <si>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</si>
  <si>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</si>
  <si>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</si>
  <si>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</si>
  <si>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</si>
  <si>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</si>
  <si>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</si>
  <si>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</si>
  <si>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</si>
  <si>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</si>
  <si>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</si>
  <si>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</si>
  <si>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</si>
  <si>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</si>
  <si>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</si>
  <si>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</si>
  <si>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</si>
  <si>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</si>
  <si>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</si>
  <si>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</si>
  <si>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</si>
  <si>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</si>
  <si>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5.62</t>
  </si>
  <si>
    <t>▲ 5.58</t>
  </si>
  <si>
    <t>▲ 3.89</t>
  </si>
  <si>
    <t>後期高齢者医療特別会計</t>
  </si>
  <si>
    <t>▲ 0.08</t>
  </si>
  <si>
    <t>水道事業会計</t>
  </si>
  <si>
    <t>土地取得事業特別会計</t>
  </si>
  <si>
    <t>一般会計</t>
  </si>
  <si>
    <t>国民健康保険事業特別会計</t>
  </si>
  <si>
    <t>下水道事業会計(公共)</t>
  </si>
  <si>
    <t>下水道事業会計(農集)</t>
  </si>
  <si>
    <t>住宅新築資金等貸付事業特別会計</t>
  </si>
  <si>
    <t>その他会計（赤字）</t>
  </si>
  <si>
    <t>その他会計（黒字）</t>
  </si>
  <si>
    <t>-</t>
    <phoneticPr fontId="2"/>
  </si>
  <si>
    <t>三重県市町総合事務組合一般会計</t>
    <rPh sb="0" eb="3">
      <t>ミエケン</t>
    </rPh>
    <rPh sb="3" eb="4">
      <t>シ</t>
    </rPh>
    <rPh sb="4" eb="5">
      <t>マチ</t>
    </rPh>
    <rPh sb="5" eb="7">
      <t>ソウゴウ</t>
    </rPh>
    <rPh sb="7" eb="9">
      <t>ジム</t>
    </rPh>
    <rPh sb="9" eb="11">
      <t>クミアイ</t>
    </rPh>
    <rPh sb="11" eb="13">
      <t>イッパン</t>
    </rPh>
    <rPh sb="13" eb="15">
      <t>カイケイ</t>
    </rPh>
    <phoneticPr fontId="5"/>
  </si>
  <si>
    <t>三重県市町総合事務組合退職手当特別会計</t>
    <rPh sb="0" eb="4">
      <t>ミエケンシ</t>
    </rPh>
    <rPh sb="4" eb="5">
      <t>マチ</t>
    </rPh>
    <rPh sb="5" eb="7">
      <t>ソウゴウ</t>
    </rPh>
    <rPh sb="7" eb="9">
      <t>ジム</t>
    </rPh>
    <rPh sb="9" eb="11">
      <t>クミアイ</t>
    </rPh>
    <rPh sb="11" eb="13">
      <t>タイショク</t>
    </rPh>
    <rPh sb="13" eb="15">
      <t>テアテ</t>
    </rPh>
    <rPh sb="15" eb="17">
      <t>トクベツ</t>
    </rPh>
    <rPh sb="17" eb="19">
      <t>カイケイ</t>
    </rPh>
    <phoneticPr fontId="5"/>
  </si>
  <si>
    <t>三重県市町総合事務組合物品特別会計</t>
    <rPh sb="0" eb="4">
      <t>ミエケンシ</t>
    </rPh>
    <rPh sb="4" eb="5">
      <t>マチ</t>
    </rPh>
    <rPh sb="5" eb="7">
      <t>ソウゴウ</t>
    </rPh>
    <rPh sb="7" eb="9">
      <t>ジム</t>
    </rPh>
    <rPh sb="9" eb="11">
      <t>クミアイ</t>
    </rPh>
    <rPh sb="11" eb="13">
      <t>ブッピン</t>
    </rPh>
    <rPh sb="13" eb="15">
      <t>トクベツ</t>
    </rPh>
    <rPh sb="15" eb="17">
      <t>カイケイ</t>
    </rPh>
    <phoneticPr fontId="5"/>
  </si>
  <si>
    <t>三重県市町総合事務組合公平委員会特別会計</t>
    <rPh sb="0" eb="4">
      <t>ミエケンシ</t>
    </rPh>
    <rPh sb="4" eb="5">
      <t>マチ</t>
    </rPh>
    <rPh sb="5" eb="7">
      <t>ソウゴウ</t>
    </rPh>
    <rPh sb="7" eb="9">
      <t>ジム</t>
    </rPh>
    <rPh sb="9" eb="11">
      <t>クミアイ</t>
    </rPh>
    <rPh sb="11" eb="13">
      <t>コウヘイ</t>
    </rPh>
    <rPh sb="13" eb="16">
      <t>イインカイ</t>
    </rPh>
    <rPh sb="16" eb="18">
      <t>トクベツ</t>
    </rPh>
    <rPh sb="18" eb="20">
      <t>カイケイ</t>
    </rPh>
    <phoneticPr fontId="5"/>
  </si>
  <si>
    <t>三重県市町総合事務組合消防救急無線特別会計</t>
    <rPh sb="11" eb="13">
      <t>ショウボウ</t>
    </rPh>
    <rPh sb="13" eb="15">
      <t>キュウキュウ</t>
    </rPh>
    <rPh sb="15" eb="17">
      <t>ムセン</t>
    </rPh>
    <rPh sb="17" eb="19">
      <t>トクベツ</t>
    </rPh>
    <phoneticPr fontId="5"/>
  </si>
  <si>
    <t>三重県市町総合事務組合共同研修特別会計</t>
    <rPh sb="11" eb="13">
      <t>キョウドウ</t>
    </rPh>
    <rPh sb="13" eb="15">
      <t>ケンシュウ</t>
    </rPh>
    <rPh sb="15" eb="17">
      <t>トクベツ</t>
    </rPh>
    <phoneticPr fontId="5"/>
  </si>
  <si>
    <t>鈴鹿亀山地区広域連合一般会計</t>
    <rPh sb="0" eb="2">
      <t>スズカ</t>
    </rPh>
    <rPh sb="2" eb="4">
      <t>カメヤマ</t>
    </rPh>
    <rPh sb="4" eb="6">
      <t>チク</t>
    </rPh>
    <rPh sb="6" eb="8">
      <t>コウイキ</t>
    </rPh>
    <rPh sb="8" eb="10">
      <t>レンゴウ</t>
    </rPh>
    <rPh sb="10" eb="12">
      <t>イッパン</t>
    </rPh>
    <rPh sb="12" eb="14">
      <t>カイケイ</t>
    </rPh>
    <phoneticPr fontId="5"/>
  </si>
  <si>
    <t>鈴鹿亀山地区広域連合介護保険事業特別会計</t>
    <rPh sb="0" eb="2">
      <t>スズカ</t>
    </rPh>
    <rPh sb="2" eb="4">
      <t>カメヤマ</t>
    </rPh>
    <rPh sb="4" eb="6">
      <t>チク</t>
    </rPh>
    <rPh sb="6" eb="8">
      <t>コウイキ</t>
    </rPh>
    <rPh sb="8" eb="10">
      <t>レンゴウ</t>
    </rPh>
    <rPh sb="10" eb="12">
      <t>カイゴ</t>
    </rPh>
    <rPh sb="12" eb="14">
      <t>ホケン</t>
    </rPh>
    <rPh sb="14" eb="16">
      <t>ジギョウ</t>
    </rPh>
    <rPh sb="16" eb="18">
      <t>トクベツ</t>
    </rPh>
    <rPh sb="18" eb="20">
      <t>カイケイ</t>
    </rPh>
    <phoneticPr fontId="5"/>
  </si>
  <si>
    <t>三重地方税管理回収機構一般会計</t>
    <rPh sb="0" eb="2">
      <t>ミエ</t>
    </rPh>
    <rPh sb="2" eb="5">
      <t>チホウゼイ</t>
    </rPh>
    <rPh sb="5" eb="7">
      <t>カンリ</t>
    </rPh>
    <rPh sb="7" eb="9">
      <t>カイシュウ</t>
    </rPh>
    <rPh sb="9" eb="11">
      <t>キコウ</t>
    </rPh>
    <rPh sb="11" eb="13">
      <t>イッパン</t>
    </rPh>
    <rPh sb="13" eb="15">
      <t>カイケイ</t>
    </rPh>
    <phoneticPr fontId="5"/>
  </si>
  <si>
    <t>三重地方税管理回収機構滞納整理拡充事業特別会計</t>
    <rPh sb="0" eb="2">
      <t>ミエ</t>
    </rPh>
    <rPh sb="2" eb="5">
      <t>チホウゼイ</t>
    </rPh>
    <rPh sb="5" eb="7">
      <t>カンリ</t>
    </rPh>
    <rPh sb="7" eb="9">
      <t>カイシュウ</t>
    </rPh>
    <rPh sb="9" eb="11">
      <t>キコウ</t>
    </rPh>
    <rPh sb="11" eb="13">
      <t>タイノウ</t>
    </rPh>
    <rPh sb="13" eb="15">
      <t>セイリ</t>
    </rPh>
    <rPh sb="15" eb="17">
      <t>カクジュウ</t>
    </rPh>
    <rPh sb="17" eb="19">
      <t>ジギョウ</t>
    </rPh>
    <rPh sb="19" eb="21">
      <t>トクベツ</t>
    </rPh>
    <rPh sb="21" eb="23">
      <t>カイケイ</t>
    </rPh>
    <phoneticPr fontId="5"/>
  </si>
  <si>
    <t>三重県後期高齢者医療広域連合一般会計</t>
    <rPh sb="0" eb="3">
      <t>ミエケン</t>
    </rPh>
    <rPh sb="3" eb="5">
      <t>コウキ</t>
    </rPh>
    <rPh sb="5" eb="8">
      <t>コウレイシャ</t>
    </rPh>
    <rPh sb="8" eb="10">
      <t>イリョウ</t>
    </rPh>
    <rPh sb="10" eb="12">
      <t>コウイキ</t>
    </rPh>
    <rPh sb="12" eb="14">
      <t>レンゴウ</t>
    </rPh>
    <rPh sb="14" eb="16">
      <t>イッパン</t>
    </rPh>
    <rPh sb="16" eb="18">
      <t>カイケイ</t>
    </rPh>
    <phoneticPr fontId="5"/>
  </si>
  <si>
    <t>三重県後期高齢者医療広域連合後期高齢者医療特別会計</t>
    <rPh sb="0" eb="3">
      <t>ミエケン</t>
    </rPh>
    <rPh sb="3" eb="5">
      <t>コウキ</t>
    </rPh>
    <rPh sb="5" eb="8">
      <t>コウレイシャ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5"/>
  </si>
  <si>
    <t>北勢公設地方卸売市場組合</t>
    <rPh sb="0" eb="2">
      <t>ホクセイ</t>
    </rPh>
    <rPh sb="2" eb="4">
      <t>コウセツ</t>
    </rPh>
    <rPh sb="4" eb="6">
      <t>チホウ</t>
    </rPh>
    <rPh sb="6" eb="8">
      <t>オロシウリ</t>
    </rPh>
    <rPh sb="8" eb="10">
      <t>イチバ</t>
    </rPh>
    <rPh sb="10" eb="12">
      <t>クミアイ</t>
    </rPh>
    <phoneticPr fontId="5"/>
  </si>
  <si>
    <t>三泗鈴亀農業共済事務組合</t>
    <rPh sb="0" eb="2">
      <t>サンシ</t>
    </rPh>
    <rPh sb="2" eb="3">
      <t>スズ</t>
    </rPh>
    <rPh sb="3" eb="4">
      <t>カメ</t>
    </rPh>
    <rPh sb="4" eb="6">
      <t>ノウギョウ</t>
    </rPh>
    <rPh sb="6" eb="8">
      <t>キョウサイ</t>
    </rPh>
    <rPh sb="8" eb="10">
      <t>ジム</t>
    </rPh>
    <rPh sb="10" eb="12">
      <t>クミアイ</t>
    </rPh>
    <phoneticPr fontId="5"/>
  </si>
  <si>
    <t>-</t>
    <phoneticPr fontId="2"/>
  </si>
  <si>
    <t>-</t>
    <phoneticPr fontId="2"/>
  </si>
  <si>
    <t>-</t>
    <phoneticPr fontId="2"/>
  </si>
  <si>
    <t>-</t>
    <phoneticPr fontId="2"/>
  </si>
  <si>
    <t>○</t>
    <phoneticPr fontId="2"/>
  </si>
  <si>
    <t>鈴鹿市土地開発公社</t>
    <rPh sb="0" eb="3">
      <t>スズカシ</t>
    </rPh>
    <rPh sb="3" eb="5">
      <t>トチ</t>
    </rPh>
    <rPh sb="5" eb="7">
      <t>カイハツ</t>
    </rPh>
    <rPh sb="7" eb="9">
      <t>コウシャ</t>
    </rPh>
    <phoneticPr fontId="5"/>
  </si>
  <si>
    <t>鈴鹿市文化振興事業団</t>
    <rPh sb="0" eb="3">
      <t>スズカシ</t>
    </rPh>
    <rPh sb="3" eb="5">
      <t>ブンカ</t>
    </rPh>
    <rPh sb="5" eb="7">
      <t>シンコウ</t>
    </rPh>
    <rPh sb="7" eb="9">
      <t>ジギョウ</t>
    </rPh>
    <rPh sb="9" eb="10">
      <t>ダン</t>
    </rPh>
    <phoneticPr fontId="5"/>
  </si>
  <si>
    <t>鈴鹿国際交流協会</t>
    <rPh sb="0" eb="2">
      <t>スズカ</t>
    </rPh>
    <rPh sb="2" eb="4">
      <t>コクサイ</t>
    </rPh>
    <rPh sb="4" eb="6">
      <t>コウリュウ</t>
    </rPh>
    <rPh sb="6" eb="8">
      <t>キョウカイ</t>
    </rPh>
    <phoneticPr fontId="5"/>
  </si>
  <si>
    <t>三重県市町総合事務組合デジタル地図特別会計</t>
    <rPh sb="0" eb="4">
      <t>ミエケンシ</t>
    </rPh>
    <rPh sb="4" eb="5">
      <t>マチ</t>
    </rPh>
    <rPh sb="5" eb="7">
      <t>ソウゴウ</t>
    </rPh>
    <rPh sb="7" eb="9">
      <t>ジム</t>
    </rPh>
    <rPh sb="9" eb="11">
      <t>クミアイ</t>
    </rPh>
    <rPh sb="15" eb="17">
      <t>チズ</t>
    </rPh>
    <rPh sb="17" eb="19">
      <t>トクベツ</t>
    </rPh>
    <rPh sb="19" eb="21">
      <t>カイケイ</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</si>
  <si>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</si>
  <si>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</si>
  <si>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</si>
  <si>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</si>
  <si>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</si>
  <si>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</si>
  <si>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</si>
  <si>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</si>
  <si>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</si>
  <si>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</si>
  <si>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</si>
  <si>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</si>
  <si>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将来負担比率においては，平成26年度から財政調整基金等の取り崩しを行っていることで充当可能基金残高が減少し，比率が増加している。
実質公債費比率においては，過去に市債発行をできる限り抑制してきたことから元利償還金の減少などによって比率は改善してきている。
今後は，公共施設の老朽化や大規模事業の実施などの財政需要により市債発行の増加や基金の取崩しによる財源確保を余儀なくされることも考えられ，どちらの比率も悪化することが危惧される。
今後の財政運営については，財政規律を意識し基金残高の確保と市債発行の抑制や繰上償還等により市債残高を減少させ健全性の維持に努める。
</t>
    <rPh sb="0" eb="2">
      <t>ショウライ</t>
    </rPh>
    <rPh sb="2" eb="4">
      <t>フタン</t>
    </rPh>
    <rPh sb="4" eb="6">
      <t>ヒリツ</t>
    </rPh>
    <rPh sb="12" eb="14">
      <t>ヘイセイ</t>
    </rPh>
    <rPh sb="16" eb="18">
      <t>ネンド</t>
    </rPh>
    <rPh sb="33" eb="34">
      <t>オコナ</t>
    </rPh>
    <rPh sb="54" eb="56">
      <t>ヒリツ</t>
    </rPh>
    <rPh sb="57" eb="59">
      <t>ゾウカ</t>
    </rPh>
    <rPh sb="65" eb="67">
      <t>ジッシツ</t>
    </rPh>
    <rPh sb="67" eb="70">
      <t>コウサイヒ</t>
    </rPh>
    <rPh sb="70" eb="72">
      <t>ヒリツ</t>
    </rPh>
    <rPh sb="78" eb="80">
      <t>カコ</t>
    </rPh>
    <rPh sb="81" eb="83">
      <t>シサイ</t>
    </rPh>
    <rPh sb="83" eb="85">
      <t>ハッコウ</t>
    </rPh>
    <rPh sb="89" eb="90">
      <t>カギ</t>
    </rPh>
    <rPh sb="91" eb="93">
      <t>ヨクセイ</t>
    </rPh>
    <rPh sb="115" eb="117">
      <t>ヒリツ</t>
    </rPh>
    <rPh sb="128" eb="130">
      <t>コンゴ</t>
    </rPh>
    <rPh sb="132" eb="134">
      <t>コウキョウ</t>
    </rPh>
    <rPh sb="134" eb="136">
      <t>シセツ</t>
    </rPh>
    <rPh sb="137" eb="140">
      <t>ロウキュウカ</t>
    </rPh>
    <rPh sb="141" eb="144">
      <t>ダイキボ</t>
    </rPh>
    <rPh sb="144" eb="146">
      <t>ジギョウ</t>
    </rPh>
    <rPh sb="147" eb="149">
      <t>ジッシ</t>
    </rPh>
    <rPh sb="152" eb="154">
      <t>ザイセイ</t>
    </rPh>
    <rPh sb="154" eb="156">
      <t>ジュヨウ</t>
    </rPh>
    <rPh sb="159" eb="161">
      <t>シサイ</t>
    </rPh>
    <rPh sb="161" eb="163">
      <t>ハッコウ</t>
    </rPh>
    <rPh sb="164" eb="165">
      <t>ゾウ</t>
    </rPh>
    <rPh sb="165" eb="166">
      <t>カ</t>
    </rPh>
    <rPh sb="167" eb="169">
      <t>キキン</t>
    </rPh>
    <rPh sb="170" eb="172">
      <t>トリクズ</t>
    </rPh>
    <rPh sb="176" eb="178">
      <t>ザイゲン</t>
    </rPh>
    <rPh sb="178" eb="180">
      <t>カクホ</t>
    </rPh>
    <rPh sb="181" eb="183">
      <t>ヨギ</t>
    </rPh>
    <rPh sb="191" eb="192">
      <t>カンガ</t>
    </rPh>
    <rPh sb="200" eb="202">
      <t>ヒリツ</t>
    </rPh>
    <rPh sb="203" eb="205">
      <t>アッカ</t>
    </rPh>
    <rPh sb="210" eb="212">
      <t>キグ</t>
    </rPh>
    <rPh sb="217" eb="219">
      <t>コンゴ</t>
    </rPh>
    <rPh sb="220" eb="222">
      <t>ザイセイ</t>
    </rPh>
    <rPh sb="222" eb="224">
      <t>ウンエイ</t>
    </rPh>
    <rPh sb="230" eb="232">
      <t>ザイセイ</t>
    </rPh>
    <rPh sb="232" eb="234">
      <t>キリツ</t>
    </rPh>
    <rPh sb="235" eb="237">
      <t>イシキ</t>
    </rPh>
    <rPh sb="267" eb="269">
      <t>ゲンショウ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</si>
</sst>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38606</c:v>
                </c:pt>
                <c:pt idx="1">
                  <c:v>39425</c:v>
                </c:pt>
                <c:pt idx="2">
                  <c:v>43141</c:v>
                </c:pt>
                <c:pt idx="3">
                  <c:v>45117</c:v>
                </c:pt>
                <c:pt idx="4">
                  <c:v>43532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31999</c:v>
                </c:pt>
                <c:pt idx="1">
                  <c:v>29005</c:v>
                </c:pt>
                <c:pt idx="2">
                  <c:v>28885</c:v>
                </c:pt>
                <c:pt idx="3">
                  <c:v>46737</c:v>
                </c:pt>
                <c:pt idx="4">
                  <c:v>26137</c:v>
                </c:pt>
              </c:numCache>
            </c:numRef>
          </c:val>
          <c:smooth val="0"/>
        </c:ser>
        <c:dLbls>
          <c:showLegendKey val="0"/>
          <c:showVal val="0"/>
          <c:showCatName val="0"/>
          <c:showSerName val="0"/>
          <c:showPercent val="0"/>
          <c:showBubbleSize val="0"/>
        </c:dLbls>
        <c:marker val="1"/>
        <c:smooth val="0"/>
        <c:axId val="123932032"/>
        <c:axId val="123974016"/>
      </c:lineChart>
      <c:catAx>
        <c:axId val="1239320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3974016"/>
        <c:crosses val="autoZero"/>
        <c:auto val="1"/>
        <c:lblAlgn val="ctr"/>
        <c:lblOffset val="100"/>
        <c:tickLblSkip val="1"/>
        <c:tickMarkSkip val="1"/>
        <c:noMultiLvlLbl val="0"/>
      </c:catAx>
      <c:valAx>
        <c:axId val="123974016"/>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39320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9.2100000000000009</c:v>
                </c:pt>
                <c:pt idx="1">
                  <c:v>3.37</c:v>
                </c:pt>
                <c:pt idx="2">
                  <c:v>4.97</c:v>
                </c:pt>
                <c:pt idx="3">
                  <c:v>3.11</c:v>
                </c:pt>
                <c:pt idx="4">
                  <c:v>2.2999999999999998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15.34</c:v>
                </c:pt>
                <c:pt idx="1">
                  <c:v>22.16</c:v>
                </c:pt>
                <c:pt idx="2">
                  <c:v>22.91</c:v>
                </c:pt>
                <c:pt idx="3">
                  <c:v>20.71</c:v>
                </c:pt>
                <c:pt idx="4">
                  <c:v>18.46</c:v>
                </c:pt>
              </c:numCache>
            </c:numRef>
          </c:val>
        </c:ser>
        <c:dLbls>
          <c:showLegendKey val="0"/>
          <c:showVal val="0"/>
          <c:showCatName val="0"/>
          <c:showSerName val="0"/>
          <c:showPercent val="0"/>
          <c:showBubbleSize val="0"/>
        </c:dLbls>
        <c:gapWidth val="250"/>
        <c:overlap val="100"/>
        <c:axId val="88849792"/>
        <c:axId val="888642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3.12</c:v>
                </c:pt>
                <c:pt idx="1">
                  <c:v>-5.62</c:v>
                </c:pt>
                <c:pt idx="2">
                  <c:v>1.83</c:v>
                </c:pt>
                <c:pt idx="3">
                  <c:v>-5.58</c:v>
                </c:pt>
                <c:pt idx="4">
                  <c:v>-3.89</c:v>
                </c:pt>
              </c:numCache>
            </c:numRef>
          </c:val>
          <c:smooth val="0"/>
        </c:ser>
        <c:dLbls>
          <c:showLegendKey val="0"/>
          <c:showVal val="0"/>
          <c:showCatName val="0"/>
          <c:showSerName val="0"/>
          <c:showPercent val="0"/>
          <c:showBubbleSize val="0"/>
        </c:dLbls>
        <c:marker val="1"/>
        <c:smooth val="0"/>
        <c:axId val="88849792"/>
        <c:axId val="88864256"/>
      </c:lineChart>
      <c:catAx>
        <c:axId val="88849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8864256"/>
        <c:crosses val="autoZero"/>
        <c:auto val="1"/>
        <c:lblAlgn val="ctr"/>
        <c:lblOffset val="100"/>
        <c:tickLblSkip val="1"/>
        <c:tickMarkSkip val="1"/>
        <c:noMultiLvlLbl val="0"/>
      </c:catAx>
      <c:valAx>
        <c:axId val="888642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8849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1.82</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住宅新築資金等貸付事業特別会計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下水道事業会計(農集)</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#N/A</c:v>
                </c:pt>
                <c:pt idx="3">
                  <c:v>0.08</c:v>
                </c:pt>
                <c:pt idx="4">
                  <c:v>#N/A</c:v>
                </c:pt>
                <c:pt idx="5">
                  <c:v>0.11</c:v>
                </c:pt>
                <c:pt idx="6">
                  <c:v>#N/A</c:v>
                </c:pt>
                <c:pt idx="7">
                  <c:v>0.19</c:v>
                </c:pt>
                <c:pt idx="8">
                  <c:v>#N/A</c:v>
                </c:pt>
                <c:pt idx="9">
                  <c:v>0.23</c:v>
                </c:pt>
              </c:numCache>
            </c:numRef>
          </c:val>
        </c:ser>
        <c:ser>
          <c:idx val="4"/>
          <c:order val="4"/>
          <c:tx>
            <c:strRef>
              <c:f>データシート!$A$31</c:f>
              <c:strCache>
                <c:ptCount val="1"/>
                <c:pt idx="0">
                  <c:v>下水道事業会計(公共)</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0</c:v>
                </c:pt>
                <c:pt idx="1">
                  <c:v>0</c:v>
                </c:pt>
                <c:pt idx="2">
                  <c:v>#N/A</c:v>
                </c:pt>
                <c:pt idx="3">
                  <c:v>0.71</c:v>
                </c:pt>
                <c:pt idx="4">
                  <c:v>#N/A</c:v>
                </c:pt>
                <c:pt idx="5">
                  <c:v>0.73</c:v>
                </c:pt>
                <c:pt idx="6">
                  <c:v>#N/A</c:v>
                </c:pt>
                <c:pt idx="7">
                  <c:v>0.81</c:v>
                </c:pt>
                <c:pt idx="8">
                  <c:v>#N/A</c:v>
                </c:pt>
                <c:pt idx="9">
                  <c:v>0.94</c:v>
                </c:pt>
              </c:numCache>
            </c:numRef>
          </c:val>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1.91</c:v>
                </c:pt>
                <c:pt idx="2">
                  <c:v>#N/A</c:v>
                </c:pt>
                <c:pt idx="3">
                  <c:v>0.55000000000000004</c:v>
                </c:pt>
                <c:pt idx="4">
                  <c:v>#N/A</c:v>
                </c:pt>
                <c:pt idx="5">
                  <c:v>0.06</c:v>
                </c:pt>
                <c:pt idx="6">
                  <c:v>#N/A</c:v>
                </c:pt>
                <c:pt idx="7">
                  <c:v>0.06</c:v>
                </c:pt>
                <c:pt idx="8">
                  <c:v>#N/A</c:v>
                </c:pt>
                <c:pt idx="9">
                  <c:v>1.05</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7.56</c:v>
                </c:pt>
                <c:pt idx="2">
                  <c:v>#N/A</c:v>
                </c:pt>
                <c:pt idx="3">
                  <c:v>1.74</c:v>
                </c:pt>
                <c:pt idx="4">
                  <c:v>#N/A</c:v>
                </c:pt>
                <c:pt idx="5">
                  <c:v>3.34</c:v>
                </c:pt>
                <c:pt idx="6">
                  <c:v>#N/A</c:v>
                </c:pt>
                <c:pt idx="7">
                  <c:v>1.96</c:v>
                </c:pt>
                <c:pt idx="8">
                  <c:v>#N/A</c:v>
                </c:pt>
                <c:pt idx="9">
                  <c:v>1.1299999999999999</c:v>
                </c:pt>
              </c:numCache>
            </c:numRef>
          </c:val>
        </c:ser>
        <c:ser>
          <c:idx val="7"/>
          <c:order val="7"/>
          <c:tx>
            <c:strRef>
              <c:f>データシート!$A$34</c:f>
              <c:strCache>
                <c:ptCount val="1"/>
                <c:pt idx="0">
                  <c:v>土地取得事業特別会計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1.64</c:v>
                </c:pt>
                <c:pt idx="2">
                  <c:v>#N/A</c:v>
                </c:pt>
                <c:pt idx="3">
                  <c:v>1.62</c:v>
                </c:pt>
                <c:pt idx="4">
                  <c:v>#N/A</c:v>
                </c:pt>
                <c:pt idx="5">
                  <c:v>1.62</c:v>
                </c:pt>
                <c:pt idx="6">
                  <c:v>#N/A</c:v>
                </c:pt>
                <c:pt idx="7">
                  <c:v>1.1499999999999999</c:v>
                </c:pt>
                <c:pt idx="8">
                  <c:v>#N/A</c:v>
                </c:pt>
                <c:pt idx="9">
                  <c:v>1.1499999999999999</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13.42</c:v>
                </c:pt>
                <c:pt idx="2">
                  <c:v>#N/A</c:v>
                </c:pt>
                <c:pt idx="3">
                  <c:v>10.17</c:v>
                </c:pt>
                <c:pt idx="4">
                  <c:v>#N/A</c:v>
                </c:pt>
                <c:pt idx="5">
                  <c:v>10.119999999999999</c:v>
                </c:pt>
                <c:pt idx="6">
                  <c:v>#N/A</c:v>
                </c:pt>
                <c:pt idx="7">
                  <c:v>8.6999999999999993</c:v>
                </c:pt>
                <c:pt idx="8">
                  <c:v>#N/A</c:v>
                </c:pt>
                <c:pt idx="9">
                  <c:v>8.9499999999999993</c:v>
                </c:pt>
              </c:numCache>
            </c:numRef>
          </c:val>
        </c:ser>
        <c:ser>
          <c:idx val="9"/>
          <c:order val="9"/>
          <c:tx>
            <c:strRef>
              <c:f>データシート!$A$36</c:f>
              <c:strCache>
                <c:ptCount val="1"/>
                <c:pt idx="0">
                  <c:v>後期高齢者医療特別会計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0</c:v>
                </c:pt>
                <c:pt idx="2">
                  <c:v>#N/A</c:v>
                </c:pt>
                <c:pt idx="3">
                  <c:v>0</c:v>
                </c:pt>
                <c:pt idx="4">
                  <c:v>#N/A</c:v>
                </c:pt>
                <c:pt idx="5">
                  <c:v>0</c:v>
                </c:pt>
                <c:pt idx="6">
                  <c:v>#N/A</c:v>
                </c:pt>
                <c:pt idx="7">
                  <c:v>0</c:v>
                </c:pt>
                <c:pt idx="8">
                  <c:v>0.08</c:v>
                </c:pt>
                <c:pt idx="9">
                  <c:v>#N/A</c:v>
                </c:pt>
              </c:numCache>
            </c:numRef>
          </c:val>
        </c:ser>
        <c:dLbls>
          <c:showLegendKey val="0"/>
          <c:showVal val="0"/>
          <c:showCatName val="0"/>
          <c:showSerName val="0"/>
          <c:showPercent val="0"/>
          <c:showBubbleSize val="0"/>
        </c:dLbls>
        <c:gapWidth val="150"/>
        <c:overlap val="100"/>
        <c:axId val="88974464"/>
        <c:axId val="88976000"/>
      </c:barChart>
      <c:catAx>
        <c:axId val="88974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8976000"/>
        <c:crosses val="autoZero"/>
        <c:auto val="1"/>
        <c:lblAlgn val="ctr"/>
        <c:lblOffset val="100"/>
        <c:tickLblSkip val="1"/>
        <c:tickMarkSkip val="1"/>
        <c:noMultiLvlLbl val="0"/>
      </c:catAx>
      <c:valAx>
        <c:axId val="88976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89744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6038</c:v>
                </c:pt>
                <c:pt idx="5">
                  <c:v>6120</c:v>
                </c:pt>
                <c:pt idx="8">
                  <c:v>6252</c:v>
                </c:pt>
                <c:pt idx="11">
                  <c:v>6400</c:v>
                </c:pt>
                <c:pt idx="14">
                  <c:v>6151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457</c:v>
                </c:pt>
                <c:pt idx="3">
                  <c:v>411</c:v>
                </c:pt>
                <c:pt idx="6">
                  <c:v>390</c:v>
                </c:pt>
                <c:pt idx="9">
                  <c:v>510</c:v>
                </c:pt>
                <c:pt idx="12">
                  <c:v>323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8</c:v>
                </c:pt>
                <c:pt idx="3">
                  <c:v>8</c:v>
                </c:pt>
                <c:pt idx="6">
                  <c:v>8</c:v>
                </c:pt>
                <c:pt idx="9">
                  <c:v>8</c:v>
                </c:pt>
                <c:pt idx="12">
                  <c:v>11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1813</c:v>
                </c:pt>
                <c:pt idx="3">
                  <c:v>2607</c:v>
                </c:pt>
                <c:pt idx="6">
                  <c:v>2600</c:v>
                </c:pt>
                <c:pt idx="9">
                  <c:v>2628</c:v>
                </c:pt>
                <c:pt idx="12">
                  <c:v>2949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5560</c:v>
                </c:pt>
                <c:pt idx="3">
                  <c:v>5489</c:v>
                </c:pt>
                <c:pt idx="6">
                  <c:v>5313</c:v>
                </c:pt>
                <c:pt idx="9">
                  <c:v>4960</c:v>
                </c:pt>
                <c:pt idx="12">
                  <c:v>4964</c:v>
                </c:pt>
              </c:numCache>
            </c:numRef>
          </c:val>
        </c:ser>
        <c:dLbls>
          <c:showLegendKey val="0"/>
          <c:showVal val="0"/>
          <c:showCatName val="0"/>
          <c:showSerName val="0"/>
          <c:showPercent val="0"/>
          <c:showBubbleSize val="0"/>
        </c:dLbls>
        <c:gapWidth val="100"/>
        <c:overlap val="100"/>
        <c:axId val="89064192"/>
        <c:axId val="890661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1800</c:v>
                </c:pt>
                <c:pt idx="2">
                  <c:v>#N/A</c:v>
                </c:pt>
                <c:pt idx="3">
                  <c:v>#N/A</c:v>
                </c:pt>
                <c:pt idx="4">
                  <c:v>2395</c:v>
                </c:pt>
                <c:pt idx="5">
                  <c:v>#N/A</c:v>
                </c:pt>
                <c:pt idx="6">
                  <c:v>#N/A</c:v>
                </c:pt>
                <c:pt idx="7">
                  <c:v>2059</c:v>
                </c:pt>
                <c:pt idx="8">
                  <c:v>#N/A</c:v>
                </c:pt>
                <c:pt idx="9">
                  <c:v>#N/A</c:v>
                </c:pt>
                <c:pt idx="10">
                  <c:v>1706</c:v>
                </c:pt>
                <c:pt idx="11">
                  <c:v>#N/A</c:v>
                </c:pt>
                <c:pt idx="12">
                  <c:v>#N/A</c:v>
                </c:pt>
                <c:pt idx="13">
                  <c:v>2096</c:v>
                </c:pt>
                <c:pt idx="14">
                  <c:v>#N/A</c:v>
                </c:pt>
              </c:numCache>
            </c:numRef>
          </c:val>
          <c:smooth val="0"/>
        </c:ser>
        <c:dLbls>
          <c:showLegendKey val="0"/>
          <c:showVal val="0"/>
          <c:showCatName val="0"/>
          <c:showSerName val="0"/>
          <c:showPercent val="0"/>
          <c:showBubbleSize val="0"/>
        </c:dLbls>
        <c:marker val="1"/>
        <c:smooth val="0"/>
        <c:axId val="89064192"/>
        <c:axId val="89066112"/>
      </c:lineChart>
      <c:catAx>
        <c:axId val="89064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9066112"/>
        <c:crosses val="autoZero"/>
        <c:auto val="1"/>
        <c:lblAlgn val="ctr"/>
        <c:lblOffset val="100"/>
        <c:tickLblSkip val="1"/>
        <c:tickMarkSkip val="1"/>
        <c:noMultiLvlLbl val="0"/>
      </c:catAx>
      <c:valAx>
        <c:axId val="890661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064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61200</c:v>
                </c:pt>
                <c:pt idx="5">
                  <c:v>62837</c:v>
                </c:pt>
                <c:pt idx="8">
                  <c:v>64644</c:v>
                </c:pt>
                <c:pt idx="11">
                  <c:v>64855</c:v>
                </c:pt>
                <c:pt idx="14">
                  <c:v>64565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20057</c:v>
                </c:pt>
                <c:pt idx="5">
                  <c:v>19537</c:v>
                </c:pt>
                <c:pt idx="8">
                  <c:v>19314</c:v>
                </c:pt>
                <c:pt idx="11">
                  <c:v>16380</c:v>
                </c:pt>
                <c:pt idx="14">
                  <c:v>15942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11499</c:v>
                </c:pt>
                <c:pt idx="5">
                  <c:v>14327</c:v>
                </c:pt>
                <c:pt idx="8">
                  <c:v>14653</c:v>
                </c:pt>
                <c:pt idx="11">
                  <c:v>12388</c:v>
                </c:pt>
                <c:pt idx="14">
                  <c:v>11079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6104</c:v>
                </c:pt>
                <c:pt idx="3">
                  <c:v>4714</c:v>
                </c:pt>
                <c:pt idx="6">
                  <c:v>4123</c:v>
                </c:pt>
                <c:pt idx="9">
                  <c:v>3593</c:v>
                </c:pt>
                <c:pt idx="12">
                  <c:v>2903</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12389</c:v>
                </c:pt>
                <c:pt idx="3">
                  <c:v>12340</c:v>
                </c:pt>
                <c:pt idx="6">
                  <c:v>11966</c:v>
                </c:pt>
                <c:pt idx="9">
                  <c:v>10960</c:v>
                </c:pt>
                <c:pt idx="12">
                  <c:v>10443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36</c:v>
                </c:pt>
                <c:pt idx="3">
                  <c:v>29</c:v>
                </c:pt>
                <c:pt idx="6">
                  <c:v>66</c:v>
                </c:pt>
                <c:pt idx="9">
                  <c:v>98</c:v>
                </c:pt>
                <c:pt idx="12">
                  <c:v>86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35345</c:v>
                </c:pt>
                <c:pt idx="3">
                  <c:v>38864</c:v>
                </c:pt>
                <c:pt idx="6">
                  <c:v>37038</c:v>
                </c:pt>
                <c:pt idx="9">
                  <c:v>36688</c:v>
                </c:pt>
                <c:pt idx="12">
                  <c:v>37071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5110</c:v>
                </c:pt>
                <c:pt idx="3">
                  <c:v>4393</c:v>
                </c:pt>
                <c:pt idx="6">
                  <c:v>3570</c:v>
                </c:pt>
                <c:pt idx="9">
                  <c:v>3047</c:v>
                </c:pt>
                <c:pt idx="12">
                  <c:v>2818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46278</c:v>
                </c:pt>
                <c:pt idx="3">
                  <c:v>46659</c:v>
                </c:pt>
                <c:pt idx="6">
                  <c:v>46719</c:v>
                </c:pt>
                <c:pt idx="9">
                  <c:v>46166</c:v>
                </c:pt>
                <c:pt idx="12">
                  <c:v>45445</c:v>
                </c:pt>
              </c:numCache>
            </c:numRef>
          </c:val>
        </c:ser>
        <c:dLbls>
          <c:showLegendKey val="0"/>
          <c:showVal val="0"/>
          <c:showCatName val="0"/>
          <c:showSerName val="0"/>
          <c:showPercent val="0"/>
          <c:showBubbleSize val="0"/>
        </c:dLbls>
        <c:gapWidth val="100"/>
        <c:overlap val="100"/>
        <c:axId val="89205376"/>
        <c:axId val="892075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12507</c:v>
                </c:pt>
                <c:pt idx="2">
                  <c:v>#N/A</c:v>
                </c:pt>
                <c:pt idx="3">
                  <c:v>#N/A</c:v>
                </c:pt>
                <c:pt idx="4">
                  <c:v>10299</c:v>
                </c:pt>
                <c:pt idx="5">
                  <c:v>#N/A</c:v>
                </c:pt>
                <c:pt idx="6">
                  <c:v>#N/A</c:v>
                </c:pt>
                <c:pt idx="7">
                  <c:v>4870</c:v>
                </c:pt>
                <c:pt idx="8">
                  <c:v>#N/A</c:v>
                </c:pt>
                <c:pt idx="9">
                  <c:v>#N/A</c:v>
                </c:pt>
                <c:pt idx="10">
                  <c:v>6930</c:v>
                </c:pt>
                <c:pt idx="11">
                  <c:v>#N/A</c:v>
                </c:pt>
                <c:pt idx="12">
                  <c:v>#N/A</c:v>
                </c:pt>
                <c:pt idx="13">
                  <c:v>7179</c:v>
                </c:pt>
                <c:pt idx="14">
                  <c:v>#N/A</c:v>
                </c:pt>
              </c:numCache>
            </c:numRef>
          </c:val>
          <c:smooth val="0"/>
        </c:ser>
        <c:dLbls>
          <c:showLegendKey val="0"/>
          <c:showVal val="0"/>
          <c:showCatName val="0"/>
          <c:showSerName val="0"/>
          <c:showPercent val="0"/>
          <c:showBubbleSize val="0"/>
        </c:dLbls>
        <c:marker val="1"/>
        <c:smooth val="0"/>
        <c:axId val="89205376"/>
        <c:axId val="89207552"/>
      </c:lineChart>
      <c:catAx>
        <c:axId val="89205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9207552"/>
        <c:crosses val="autoZero"/>
        <c:auto val="1"/>
        <c:lblAlgn val="ctr"/>
        <c:lblOffset val="100"/>
        <c:tickLblSkip val="1"/>
        <c:tickMarkSkip val="1"/>
        <c:noMultiLvlLbl val="0"/>
      </c:catAx>
      <c:valAx>
        <c:axId val="89207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205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{F71F27F2-65F1-45A9-B869-2C9CFB57E2E9}</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{5961D573-883D-4A49-85A1-1C4DF848BDB6}</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{85A892CB-5EA3-46E6-A694-7AAFECE3195E}</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{DFDFA2ED-5F68-4398-AE37-9985DB414916}</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{B10849EC-2FB7-4348-9A8E-8B78D0998D2D}</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{94FB3CD9-2F40-42F6-9A18-3DE8A5716F46}</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{45AF7EE8-CE76-4626-8F76-C1E6B59B6B36}</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{0FA4C26A-8BD2-4C7C-AFE0-11E72100D81E}</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{EA9563AF-5943-446A-9B6D-90FC938BA5BA}</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{BD018E54-AFFC-487C-91D1-A6DAE69C4D3F}</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89315968"/>
        <c:axId val="89326336"/>
      </c:scatterChart>
      <c:valAx>
        <c:axId val="8931596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9326336"/>
        <c:crosses val="autoZero"/>
        <c:crossBetween val="midCat"/>
      </c:valAx>
      <c:valAx>
        <c:axId val="8932633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93159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{BE8EFCB2-20DD-45E5-8B6F-5ABF905A5EB4}</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{D8F080D5-1BDF-4775-AFB8-9AAF66A48C7E}</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{95703045-BA35-4D06-9108-2BDA7CA51FC8}</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{8B86E0EB-68D1-4FB7-A3A5-BDF43FD33885}</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{D1F43D77-0C67-437D-A61D-C7A6B993353A}</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7.5</c:v>
                </c:pt>
                <c:pt idx="1">
                  <c:v>7.2</c:v>
                </c:pt>
                <c:pt idx="2">
                  <c:v>6.5</c:v>
                </c:pt>
                <c:pt idx="3">
                  <c:v>6.4</c:v>
                </c:pt>
                <c:pt idx="4">
                  <c:v>6.1</c:v>
                </c:pt>
              </c:numCache>
            </c:numRef>
          </c:xVal>
          <c:yVal>
            <c:numRef>
              <c:f>公会計指標分析・財政指標組合せ分析表!$K$73:$O$73</c:f>
              <c:numCache>
                <c:formatCode>#,##0.0;"▲ "#,##0.0</c:formatCode>
                <c:ptCount val="5"/>
                <c:pt idx="0">
                  <c:v>39.5</c:v>
                </c:pt>
                <c:pt idx="1">
                  <c:v>32.5</c:v>
                </c:pt>
                <c:pt idx="2">
                  <c:v>15.2</c:v>
                </c:pt>
                <c:pt idx="3">
                  <c:v>21.7</c:v>
                </c:pt>
                <c:pt idx="4">
                  <c:v>22.2</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{683E6D78-6CFD-4CB0-B6A7-B68DA2211765}</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{24CAC261-75FB-453E-9671-28F29E0115DE}</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{C3CE474B-2EE6-43B0-95A4-7B09BE7E761A}</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{4F75FEA8-2424-4D13-BE36-B773C83B6D54}</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{5749AE13-1E59-4856-A14C-4C6A91F67BBC}</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7.6</c:v>
                </c:pt>
                <c:pt idx="1">
                  <c:v>6.8</c:v>
                </c:pt>
                <c:pt idx="2">
                  <c:v>5.9</c:v>
                </c:pt>
                <c:pt idx="3">
                  <c:v>5.2</c:v>
                </c:pt>
                <c:pt idx="4">
                  <c:v>4.0999999999999996</c:v>
                </c:pt>
              </c:numCache>
            </c:numRef>
          </c:xVal>
          <c:yVal>
            <c:numRef>
              <c:f>公会計指標分析・財政指標組合せ分析表!$K$77:$O$77</c:f>
              <c:numCache>
                <c:formatCode>#,##0.0;"▲ "#,##0.0</c:formatCode>
                <c:ptCount val="5"/>
                <c:pt idx="0">
                  <c:v>53.1</c:v>
                </c:pt>
                <c:pt idx="1">
                  <c:v>42</c:v>
                </c:pt>
                <c:pt idx="2">
                  <c:v>32.6</c:v>
                </c:pt>
                <c:pt idx="3">
                  <c:v>30.5</c:v>
                </c:pt>
                <c:pt idx="4">
                  <c:v>21.2</c:v>
                </c:pt>
              </c:numCache>
            </c:numRef>
          </c:yVal>
          <c:smooth val="0"/>
        </c:ser>
        <c:dLbls>
          <c:showLegendKey val="0"/>
          <c:showVal val="0"/>
          <c:showCatName val="0"/>
          <c:showSerName val="0"/>
          <c:showPercent val="0"/>
          <c:showBubbleSize val="0"/>
        </c:dLbls>
        <c:axId val="89368448"/>
        <c:axId val="89378816"/>
      </c:scatterChart>
      <c:valAx>
        <c:axId val="89368448"/>
        <c:scaling>
          <c:orientation val="minMax"/>
          <c:max val="7.8999999999999995"/>
          <c:min val="3.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9378816"/>
        <c:crosses val="autoZero"/>
        <c:crossBetween val="midCat"/>
      </c:valAx>
      <c:valAx>
        <c:axId val="89378816"/>
        <c:scaling>
          <c:orientation val="minMax"/>
          <c:max val="6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936844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三重県鈴鹿市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年度は，元利償還金がほぼ横ばいになっているものの，公営企業債の元利償還金に対する繰入金が増加している。また算入公債費等も減少しているため，実質公債費比率の分子が増加している。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今後は，市債発行の抑制等により，公債費負担の軽減に努め，実質公債費比率の改善を行う。</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三重県鈴鹿市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一般会計等に係る地方債の現在高は減少したが，財政調整基金等の取り崩しにより充当可能基金残高が減少したことなどにより，将来負担比率分子の構造は増加した。</a:t>
          </a:r>
        </a:p>
        <a:p>
          <a:r>
            <a:rPr kumimoji="1" lang="ja-JP" altLang="en-US" sz="1400">
              <a:latin typeface="ＭＳ ゴシック" pitchFamily="49" charset="-128"/>
              <a:ea typeface="ＭＳ ゴシック" pitchFamily="49" charset="-128"/>
            </a:rPr>
            <a:t>今後は市債発行の抑制や繰上償還等により，適正な市債管理を行い，収支バランスの取れた財政を維持することで基金残高を確保し，健全性の維持に努める。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三重県鈴鹿市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200,551
193,539
194.46
62,960,073
61,646,639
856,219
37,299,725
45,445,171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22.2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7" name="正方形/長方形 3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38" name="正方形/長方形 37"/>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39" name="正方形/長方形 3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0" name="テキスト ボックス 39"/>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1" name="正方形/長方形 40"/>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2" name="正方形/長方形 4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3" name="正方形/長方形 4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4" name="正方形/長方形 4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5" name="正方形/長方形 4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6" name="正方形/長方形 4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7" name="正方形/長方形 4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48" name="正方形/長方形 4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0" name="正方形/長方形 49"/>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2" name="テキスト ボックス 51"/>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三重県鈴鹿市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200,551
193,539
194.46
62,960,073
61,646,639
856,219
37,299,725
45,445,171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22.2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三重県鈴鹿市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200,551
193,539
194.46
62,960,073
61,646,639
856,219
37,299,725
45,445,171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22.2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三重県鈴鹿市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200,551
193,539
194.46
62,960,073
61,646,639
856,219
37,299,725
45,445,171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22.2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市民税法人税割の増や地方消費税交付金の増により基準財政収入額が増額となったが交付基準額は微増であり，単年度の財政力指数は平成</a:t>
          </a:r>
          <a:r>
            <a:rPr kumimoji="1" lang="en-US" altLang="ja-JP" sz="1300">
              <a:latin typeface="ＭＳ Ｐゴシック"/>
            </a:rPr>
            <a:t>26</a:t>
          </a:r>
          <a:r>
            <a:rPr kumimoji="1" lang="ja-JP" altLang="en-US" sz="1300">
              <a:latin typeface="ＭＳ Ｐゴシック"/>
            </a:rPr>
            <a:t>年度とほぼ同レベルで推移した。法人市民税の推移に影響を受けやすい。</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44</xdr:row>
      <xdr:rowOff>104775</xdr:rowOff>
    </xdr:to>
    <xdr:cxnSp macro="">
      <xdr:nvCxnSpPr>
        <xdr:cNvPr id="63" name="直線コネクタ 62"/>
        <xdr:cNvCxnSpPr/>
      </xdr:nvCxnSpPr>
      <xdr:spPr>
        <a:xfrm flipV="1">
          <a:off x="4953000" y="6180667"/>
          <a:ext cx="0" cy="14679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76852</xdr:rowOff>
    </xdr:from>
    <xdr:ext cx="762000" cy="259045"/>
    <xdr:sp macro="" textlink="">
      <xdr:nvSpPr>
        <xdr:cNvPr id="64" name="財政力最小値テキスト"/>
        <xdr:cNvSpPr txBox="1"/>
      </xdr:nvSpPr>
      <xdr:spPr>
        <a:xfrm>
          <a:off x="5041900" y="762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0.47</a:t>
          </a:r>
          <a:endParaRPr kumimoji="1" lang="ja-JP" altLang="en-US" sz="1000" b="1">
            <a:latin typeface="ＭＳ Ｐゴシック"/>
          </a:endParaRPr>
        </a:p>
      </xdr:txBody>
    </xdr:sp>
    <xdr:clientData/>
  </xdr:oneCellAnchor>
  <xdr:twoCellAnchor>
    <xdr:from>
      <xdr:col>7</xdr:col>
      <xdr:colOff>63500</xdr:colOff>
      <xdr:row>44</xdr:row>
      <xdr:rowOff>104775</xdr:rowOff>
    </xdr:from>
    <xdr:to>
      <xdr:col>7</xdr:col>
      <xdr:colOff>241300</xdr:colOff>
      <xdr:row>44</xdr:row>
      <xdr:rowOff>104775</xdr:rowOff>
    </xdr:to>
    <xdr:cxnSp macro="">
      <xdr:nvCxnSpPr>
        <xdr:cNvPr id="65" name="直線コネクタ 64"/>
        <xdr:cNvCxnSpPr/>
      </xdr:nvCxnSpPr>
      <xdr:spPr>
        <a:xfrm>
          <a:off x="4864100" y="764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6"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7" name="直線コネクタ 66"/>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6350</xdr:rowOff>
    </xdr:from>
    <xdr:to>
      <xdr:col>7</xdr:col>
      <xdr:colOff>152400</xdr:colOff>
      <xdr:row>40</xdr:row>
      <xdr:rowOff>26458</xdr:rowOff>
    </xdr:to>
    <xdr:cxnSp macro="">
      <xdr:nvCxnSpPr>
        <xdr:cNvPr id="68" name="直線コネクタ 67"/>
        <xdr:cNvCxnSpPr/>
      </xdr:nvCxnSpPr>
      <xdr:spPr>
        <a:xfrm flipV="1">
          <a:off x="4114800" y="686435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139294</xdr:rowOff>
    </xdr:from>
    <xdr:ext cx="762000" cy="259045"/>
    <xdr:sp macro="" textlink="">
      <xdr:nvSpPr>
        <xdr:cNvPr id="69" name="財政力平均値テキスト"/>
        <xdr:cNvSpPr txBox="1"/>
      </xdr:nvSpPr>
      <xdr:spPr>
        <a:xfrm>
          <a:off x="5041900" y="6825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twoCellAnchor>
    <xdr:from>
      <xdr:col>7</xdr:col>
      <xdr:colOff>101600</xdr:colOff>
      <xdr:row>39</xdr:row>
      <xdr:rowOff>167217</xdr:rowOff>
    </xdr:from>
    <xdr:to>
      <xdr:col>7</xdr:col>
      <xdr:colOff>203200</xdr:colOff>
      <xdr:row>40</xdr:row>
      <xdr:rowOff>97367</xdr:rowOff>
    </xdr:to>
    <xdr:sp macro="" textlink="">
      <xdr:nvSpPr>
        <xdr:cNvPr id="70" name="フローチャート : 判断 69"/>
        <xdr:cNvSpPr/>
      </xdr:nvSpPr>
      <xdr:spPr>
        <a:xfrm>
          <a:off x="49022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26458</xdr:rowOff>
    </xdr:from>
    <xdr:to>
      <xdr:col>6</xdr:col>
      <xdr:colOff>0</xdr:colOff>
      <xdr:row>40</xdr:row>
      <xdr:rowOff>26458</xdr:rowOff>
    </xdr:to>
    <xdr:cxnSp macro="">
      <xdr:nvCxnSpPr>
        <xdr:cNvPr id="71" name="直線コネクタ 70"/>
        <xdr:cNvCxnSpPr/>
      </xdr:nvCxnSpPr>
      <xdr:spPr>
        <a:xfrm>
          <a:off x="3225800" y="68844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35983</xdr:rowOff>
    </xdr:from>
    <xdr:to>
      <xdr:col>6</xdr:col>
      <xdr:colOff>50800</xdr:colOff>
      <xdr:row>40</xdr:row>
      <xdr:rowOff>137583</xdr:rowOff>
    </xdr:to>
    <xdr:sp macro="" textlink="">
      <xdr:nvSpPr>
        <xdr:cNvPr id="72" name="フローチャート : 判断 71"/>
        <xdr:cNvSpPr/>
      </xdr:nvSpPr>
      <xdr:spPr>
        <a:xfrm>
          <a:off x="4064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122360</xdr:rowOff>
    </xdr:from>
    <xdr:ext cx="736600" cy="259045"/>
    <xdr:sp macro="" textlink="">
      <xdr:nvSpPr>
        <xdr:cNvPr id="73" name="テキスト ボックス 72"/>
        <xdr:cNvSpPr txBox="1"/>
      </xdr:nvSpPr>
      <xdr:spPr>
        <a:xfrm>
          <a:off x="3733800" y="698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6350</xdr:rowOff>
    </xdr:from>
    <xdr:to>
      <xdr:col>4</xdr:col>
      <xdr:colOff>482600</xdr:colOff>
      <xdr:row>40</xdr:row>
      <xdr:rowOff>26458</xdr:rowOff>
    </xdr:to>
    <xdr:cxnSp macro="">
      <xdr:nvCxnSpPr>
        <xdr:cNvPr id="74" name="直線コネクタ 73"/>
        <xdr:cNvCxnSpPr/>
      </xdr:nvCxnSpPr>
      <xdr:spPr>
        <a:xfrm>
          <a:off x="2336800" y="68643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35983</xdr:rowOff>
    </xdr:from>
    <xdr:to>
      <xdr:col>4</xdr:col>
      <xdr:colOff>533400</xdr:colOff>
      <xdr:row>40</xdr:row>
      <xdr:rowOff>137583</xdr:rowOff>
    </xdr:to>
    <xdr:sp macro="" textlink="">
      <xdr:nvSpPr>
        <xdr:cNvPr id="75" name="フローチャート : 判断 74"/>
        <xdr:cNvSpPr/>
      </xdr:nvSpPr>
      <xdr:spPr>
        <a:xfrm>
          <a:off x="3175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122360</xdr:rowOff>
    </xdr:from>
    <xdr:ext cx="762000" cy="259045"/>
    <xdr:sp macro="" textlink="">
      <xdr:nvSpPr>
        <xdr:cNvPr id="76" name="テキスト ボックス 75"/>
        <xdr:cNvSpPr txBox="1"/>
      </xdr:nvSpPr>
      <xdr:spPr>
        <a:xfrm>
          <a:off x="2844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77258</xdr:rowOff>
    </xdr:from>
    <xdr:to>
      <xdr:col>3</xdr:col>
      <xdr:colOff>279400</xdr:colOff>
      <xdr:row>40</xdr:row>
      <xdr:rowOff>6350</xdr:rowOff>
    </xdr:to>
    <xdr:cxnSp macro="">
      <xdr:nvCxnSpPr>
        <xdr:cNvPr id="77" name="直線コネクタ 76"/>
        <xdr:cNvCxnSpPr/>
      </xdr:nvCxnSpPr>
      <xdr:spPr>
        <a:xfrm>
          <a:off x="1447800" y="6763808"/>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35983</xdr:rowOff>
    </xdr:from>
    <xdr:to>
      <xdr:col>3</xdr:col>
      <xdr:colOff>330200</xdr:colOff>
      <xdr:row>40</xdr:row>
      <xdr:rowOff>137583</xdr:rowOff>
    </xdr:to>
    <xdr:sp macro="" textlink="">
      <xdr:nvSpPr>
        <xdr:cNvPr id="78" name="フローチャート : 判断 77"/>
        <xdr:cNvSpPr/>
      </xdr:nvSpPr>
      <xdr:spPr>
        <a:xfrm>
          <a:off x="2286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122360</xdr:rowOff>
    </xdr:from>
    <xdr:ext cx="762000" cy="259045"/>
    <xdr:sp macro="" textlink="">
      <xdr:nvSpPr>
        <xdr:cNvPr id="79" name="テキスト ボックス 78"/>
        <xdr:cNvSpPr txBox="1"/>
      </xdr:nvSpPr>
      <xdr:spPr>
        <a:xfrm>
          <a:off x="1955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147108</xdr:rowOff>
    </xdr:from>
    <xdr:to>
      <xdr:col>2</xdr:col>
      <xdr:colOff>127000</xdr:colOff>
      <xdr:row>40</xdr:row>
      <xdr:rowOff>77258</xdr:rowOff>
    </xdr:to>
    <xdr:sp macro="" textlink="">
      <xdr:nvSpPr>
        <xdr:cNvPr id="80" name="フローチャート : 判断 79"/>
        <xdr:cNvSpPr/>
      </xdr:nvSpPr>
      <xdr:spPr>
        <a:xfrm>
          <a:off x="1397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62035</xdr:rowOff>
    </xdr:from>
    <xdr:ext cx="762000" cy="259045"/>
    <xdr:sp macro="" textlink="">
      <xdr:nvSpPr>
        <xdr:cNvPr id="81" name="テキスト ボックス 80"/>
        <xdr:cNvSpPr txBox="1"/>
      </xdr:nvSpPr>
      <xdr:spPr>
        <a:xfrm>
          <a:off x="1066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39</xdr:row>
      <xdr:rowOff>127000</xdr:rowOff>
    </xdr:from>
    <xdr:to>
      <xdr:col>7</xdr:col>
      <xdr:colOff>203200</xdr:colOff>
      <xdr:row>40</xdr:row>
      <xdr:rowOff>57150</xdr:rowOff>
    </xdr:to>
    <xdr:sp macro="" textlink="">
      <xdr:nvSpPr>
        <xdr:cNvPr id="87" name="円/楕円 86"/>
        <xdr:cNvSpPr/>
      </xdr:nvSpPr>
      <xdr:spPr>
        <a:xfrm>
          <a:off x="4902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143527</xdr:rowOff>
    </xdr:from>
    <xdr:ext cx="762000" cy="259045"/>
    <xdr:sp macro="" textlink="">
      <xdr:nvSpPr>
        <xdr:cNvPr id="88" name="財政力該当値テキスト"/>
        <xdr:cNvSpPr txBox="1"/>
      </xdr:nvSpPr>
      <xdr:spPr>
        <a:xfrm>
          <a:off x="5041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147108</xdr:rowOff>
    </xdr:from>
    <xdr:to>
      <xdr:col>6</xdr:col>
      <xdr:colOff>50800</xdr:colOff>
      <xdr:row>40</xdr:row>
      <xdr:rowOff>77258</xdr:rowOff>
    </xdr:to>
    <xdr:sp macro="" textlink="">
      <xdr:nvSpPr>
        <xdr:cNvPr id="89" name="円/楕円 88"/>
        <xdr:cNvSpPr/>
      </xdr:nvSpPr>
      <xdr:spPr>
        <a:xfrm>
          <a:off x="4064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87435</xdr:rowOff>
    </xdr:from>
    <xdr:ext cx="736600" cy="259045"/>
    <xdr:sp macro="" textlink="">
      <xdr:nvSpPr>
        <xdr:cNvPr id="90" name="テキスト ボックス 89"/>
        <xdr:cNvSpPr txBox="1"/>
      </xdr:nvSpPr>
      <xdr:spPr>
        <a:xfrm>
          <a:off x="3733800" y="660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147108</xdr:rowOff>
    </xdr:from>
    <xdr:to>
      <xdr:col>4</xdr:col>
      <xdr:colOff>533400</xdr:colOff>
      <xdr:row>40</xdr:row>
      <xdr:rowOff>77258</xdr:rowOff>
    </xdr:to>
    <xdr:sp macro="" textlink="">
      <xdr:nvSpPr>
        <xdr:cNvPr id="91" name="円/楕円 90"/>
        <xdr:cNvSpPr/>
      </xdr:nvSpPr>
      <xdr:spPr>
        <a:xfrm>
          <a:off x="3175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87435</xdr:rowOff>
    </xdr:from>
    <xdr:ext cx="762000" cy="259045"/>
    <xdr:sp macro="" textlink="">
      <xdr:nvSpPr>
        <xdr:cNvPr id="92" name="テキスト ボックス 91"/>
        <xdr:cNvSpPr txBox="1"/>
      </xdr:nvSpPr>
      <xdr:spPr>
        <a:xfrm>
          <a:off x="2844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127000</xdr:rowOff>
    </xdr:from>
    <xdr:to>
      <xdr:col>3</xdr:col>
      <xdr:colOff>330200</xdr:colOff>
      <xdr:row>40</xdr:row>
      <xdr:rowOff>57150</xdr:rowOff>
    </xdr:to>
    <xdr:sp macro="" textlink="">
      <xdr:nvSpPr>
        <xdr:cNvPr id="93" name="円/楕円 92"/>
        <xdr:cNvSpPr/>
      </xdr:nvSpPr>
      <xdr:spPr>
        <a:xfrm>
          <a:off x="2286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67327</xdr:rowOff>
    </xdr:from>
    <xdr:ext cx="762000" cy="259045"/>
    <xdr:sp macro="" textlink="">
      <xdr:nvSpPr>
        <xdr:cNvPr id="94" name="テキスト ボックス 93"/>
        <xdr:cNvSpPr txBox="1"/>
      </xdr:nvSpPr>
      <xdr:spPr>
        <a:xfrm>
          <a:off x="1955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26458</xdr:rowOff>
    </xdr:from>
    <xdr:to>
      <xdr:col>2</xdr:col>
      <xdr:colOff>127000</xdr:colOff>
      <xdr:row>39</xdr:row>
      <xdr:rowOff>128058</xdr:rowOff>
    </xdr:to>
    <xdr:sp macro="" textlink="">
      <xdr:nvSpPr>
        <xdr:cNvPr id="95" name="円/楕円 94"/>
        <xdr:cNvSpPr/>
      </xdr:nvSpPr>
      <xdr:spPr>
        <a:xfrm>
          <a:off x="1397000" y="671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138235</xdr:rowOff>
    </xdr:from>
    <xdr:ext cx="762000" cy="259045"/>
    <xdr:sp macro="" textlink="">
      <xdr:nvSpPr>
        <xdr:cNvPr id="96" name="テキスト ボックス 95"/>
        <xdr:cNvSpPr txBox="1"/>
      </xdr:nvSpPr>
      <xdr:spPr>
        <a:xfrm>
          <a:off x="1066800" y="648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臨時財政対策債を発行し減債基金からの繰り入れを減額したため前年度より経常一般財源が増加し</a:t>
          </a:r>
          <a:r>
            <a:rPr kumimoji="1" lang="en-US" altLang="ja-JP" sz="1300">
              <a:latin typeface="ＭＳ Ｐゴシック"/>
            </a:rPr>
            <a:t>0.6</a:t>
          </a:r>
          <a:r>
            <a:rPr kumimoji="1" lang="ja-JP" altLang="en-US" sz="1300">
              <a:latin typeface="ＭＳ Ｐゴシック"/>
            </a:rPr>
            <a:t>ポイント改善している。歳入においては，基金繰入金や臨時財政対策債の発行状況で数値が変動する。歳出で公債費の縮減や行財政改革の推進により経常経費の縮減に努め，改善させたい。</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46567</xdr:rowOff>
    </xdr:from>
    <xdr:to>
      <xdr:col>7</xdr:col>
      <xdr:colOff>152400</xdr:colOff>
      <xdr:row>66</xdr:row>
      <xdr:rowOff>122767</xdr:rowOff>
    </xdr:to>
    <xdr:cxnSp macro="">
      <xdr:nvCxnSpPr>
        <xdr:cNvPr id="126" name="直線コネクタ 125"/>
        <xdr:cNvCxnSpPr/>
      </xdr:nvCxnSpPr>
      <xdr:spPr>
        <a:xfrm flipV="1">
          <a:off x="4953000" y="99906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94844</xdr:rowOff>
    </xdr:from>
    <xdr:ext cx="762000" cy="259045"/>
    <xdr:sp macro="" textlink="">
      <xdr:nvSpPr>
        <xdr:cNvPr id="127" name="財政構造の弾力性最小値テキスト"/>
        <xdr:cNvSpPr txBox="1"/>
      </xdr:nvSpPr>
      <xdr:spPr>
        <a:xfrm>
          <a:off x="5041900" y="1141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94.8</a:t>
          </a:r>
          <a:endParaRPr kumimoji="1" lang="ja-JP" altLang="en-US" sz="1000" b="1">
            <a:latin typeface="ＭＳ Ｐゴシック"/>
          </a:endParaRPr>
        </a:p>
      </xdr:txBody>
    </xdr:sp>
    <xdr:clientData/>
  </xdr:oneCellAnchor>
  <xdr:twoCellAnchor>
    <xdr:from>
      <xdr:col>7</xdr:col>
      <xdr:colOff>63500</xdr:colOff>
      <xdr:row>66</xdr:row>
      <xdr:rowOff>122767</xdr:rowOff>
    </xdr:from>
    <xdr:to>
      <xdr:col>7</xdr:col>
      <xdr:colOff>241300</xdr:colOff>
      <xdr:row>66</xdr:row>
      <xdr:rowOff>122767</xdr:rowOff>
    </xdr:to>
    <xdr:cxnSp macro="">
      <xdr:nvCxnSpPr>
        <xdr:cNvPr id="128" name="直線コネクタ 127"/>
        <xdr:cNvCxnSpPr/>
      </xdr:nvCxnSpPr>
      <xdr:spPr>
        <a:xfrm>
          <a:off x="4864100" y="114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132944</xdr:rowOff>
    </xdr:from>
    <xdr:ext cx="762000" cy="259045"/>
    <xdr:sp macro="" textlink="">
      <xdr:nvSpPr>
        <xdr:cNvPr id="129" name="財政構造の弾力性最大値テキスト"/>
        <xdr:cNvSpPr txBox="1"/>
      </xdr:nvSpPr>
      <xdr:spPr>
        <a:xfrm>
          <a:off x="5041900" y="973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84.0</a:t>
          </a:r>
          <a:endParaRPr kumimoji="1" lang="ja-JP" altLang="en-US" sz="1000" b="1">
            <a:latin typeface="ＭＳ Ｐゴシック"/>
          </a:endParaRPr>
        </a:p>
      </xdr:txBody>
    </xdr:sp>
    <xdr:clientData/>
  </xdr:oneCellAnchor>
  <xdr:twoCellAnchor>
    <xdr:from>
      <xdr:col>7</xdr:col>
      <xdr:colOff>63500</xdr:colOff>
      <xdr:row>58</xdr:row>
      <xdr:rowOff>46567</xdr:rowOff>
    </xdr:from>
    <xdr:to>
      <xdr:col>7</xdr:col>
      <xdr:colOff>241300</xdr:colOff>
      <xdr:row>58</xdr:row>
      <xdr:rowOff>46567</xdr:rowOff>
    </xdr:to>
    <xdr:cxnSp macro="">
      <xdr:nvCxnSpPr>
        <xdr:cNvPr id="130" name="直線コネクタ 129"/>
        <xdr:cNvCxnSpPr/>
      </xdr:nvCxnSpPr>
      <xdr:spPr>
        <a:xfrm>
          <a:off x="4864100" y="999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76905</xdr:rowOff>
    </xdr:from>
    <xdr:to>
      <xdr:col>7</xdr:col>
      <xdr:colOff>152400</xdr:colOff>
      <xdr:row>64</xdr:row>
      <xdr:rowOff>157339</xdr:rowOff>
    </xdr:to>
    <xdr:cxnSp macro="">
      <xdr:nvCxnSpPr>
        <xdr:cNvPr id="131" name="直線コネクタ 130"/>
        <xdr:cNvCxnSpPr/>
      </xdr:nvCxnSpPr>
      <xdr:spPr>
        <a:xfrm flipV="1">
          <a:off x="4114800" y="11049705"/>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90610</xdr:rowOff>
    </xdr:from>
    <xdr:ext cx="762000" cy="259045"/>
    <xdr:sp macro="" textlink="">
      <xdr:nvSpPr>
        <xdr:cNvPr id="132" name="財政構造の弾力性平均値テキスト"/>
        <xdr:cNvSpPr txBox="1"/>
      </xdr:nvSpPr>
      <xdr:spPr>
        <a:xfrm>
          <a:off x="5041900" y="1054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74083</xdr:rowOff>
    </xdr:from>
    <xdr:to>
      <xdr:col>7</xdr:col>
      <xdr:colOff>203200</xdr:colOff>
      <xdr:row>63</xdr:row>
      <xdr:rowOff>4233</xdr:rowOff>
    </xdr:to>
    <xdr:sp macro="" textlink="">
      <xdr:nvSpPr>
        <xdr:cNvPr id="133" name="フローチャート : 判断 132"/>
        <xdr:cNvSpPr/>
      </xdr:nvSpPr>
      <xdr:spPr>
        <a:xfrm>
          <a:off x="49022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71261</xdr:rowOff>
    </xdr:from>
    <xdr:to>
      <xdr:col>6</xdr:col>
      <xdr:colOff>0</xdr:colOff>
      <xdr:row>64</xdr:row>
      <xdr:rowOff>157339</xdr:rowOff>
    </xdr:to>
    <xdr:cxnSp macro="">
      <xdr:nvCxnSpPr>
        <xdr:cNvPr id="134" name="直線コネクタ 133"/>
        <xdr:cNvCxnSpPr/>
      </xdr:nvCxnSpPr>
      <xdr:spPr>
        <a:xfrm>
          <a:off x="3225800" y="10701161"/>
          <a:ext cx="889000" cy="428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90311</xdr:rowOff>
    </xdr:from>
    <xdr:to>
      <xdr:col>6</xdr:col>
      <xdr:colOff>50800</xdr:colOff>
      <xdr:row>64</xdr:row>
      <xdr:rowOff>20461</xdr:rowOff>
    </xdr:to>
    <xdr:sp macro="" textlink="">
      <xdr:nvSpPr>
        <xdr:cNvPr id="135" name="フローチャート : 判断 134"/>
        <xdr:cNvSpPr/>
      </xdr:nvSpPr>
      <xdr:spPr>
        <a:xfrm>
          <a:off x="4064000" y="1089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30638</xdr:rowOff>
    </xdr:from>
    <xdr:ext cx="736600" cy="259045"/>
    <xdr:sp macro="" textlink="">
      <xdr:nvSpPr>
        <xdr:cNvPr id="136" name="テキスト ボックス 135"/>
        <xdr:cNvSpPr txBox="1"/>
      </xdr:nvSpPr>
      <xdr:spPr>
        <a:xfrm>
          <a:off x="3733800" y="1066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91.1</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71261</xdr:rowOff>
    </xdr:from>
    <xdr:to>
      <xdr:col>4</xdr:col>
      <xdr:colOff>482600</xdr:colOff>
      <xdr:row>64</xdr:row>
      <xdr:rowOff>23283</xdr:rowOff>
    </xdr:to>
    <xdr:cxnSp macro="">
      <xdr:nvCxnSpPr>
        <xdr:cNvPr id="137" name="直線コネクタ 136"/>
        <xdr:cNvCxnSpPr/>
      </xdr:nvCxnSpPr>
      <xdr:spPr>
        <a:xfrm flipV="1">
          <a:off x="2336800" y="10701161"/>
          <a:ext cx="889000" cy="29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114300</xdr:rowOff>
    </xdr:from>
    <xdr:to>
      <xdr:col>4</xdr:col>
      <xdr:colOff>533400</xdr:colOff>
      <xdr:row>63</xdr:row>
      <xdr:rowOff>44450</xdr:rowOff>
    </xdr:to>
    <xdr:sp macro="" textlink="">
      <xdr:nvSpPr>
        <xdr:cNvPr id="138" name="フローチャート : 判断 137"/>
        <xdr:cNvSpPr/>
      </xdr:nvSpPr>
      <xdr:spPr>
        <a:xfrm>
          <a:off x="3175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29227</xdr:rowOff>
    </xdr:from>
    <xdr:ext cx="762000" cy="259045"/>
    <xdr:sp macro="" textlink="">
      <xdr:nvSpPr>
        <xdr:cNvPr id="139" name="テキスト ボックス 138"/>
        <xdr:cNvSpPr txBox="1"/>
      </xdr:nvSpPr>
      <xdr:spPr>
        <a:xfrm>
          <a:off x="2844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79022</xdr:rowOff>
    </xdr:from>
    <xdr:to>
      <xdr:col>3</xdr:col>
      <xdr:colOff>279400</xdr:colOff>
      <xdr:row>64</xdr:row>
      <xdr:rowOff>23283</xdr:rowOff>
    </xdr:to>
    <xdr:cxnSp macro="">
      <xdr:nvCxnSpPr>
        <xdr:cNvPr id="140" name="直線コネクタ 139"/>
        <xdr:cNvCxnSpPr/>
      </xdr:nvCxnSpPr>
      <xdr:spPr>
        <a:xfrm>
          <a:off x="1447800" y="10366022"/>
          <a:ext cx="889000" cy="63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50095</xdr:rowOff>
    </xdr:from>
    <xdr:to>
      <xdr:col>3</xdr:col>
      <xdr:colOff>330200</xdr:colOff>
      <xdr:row>63</xdr:row>
      <xdr:rowOff>151695</xdr:rowOff>
    </xdr:to>
    <xdr:sp macro="" textlink="">
      <xdr:nvSpPr>
        <xdr:cNvPr id="141" name="フローチャート : 判断 140"/>
        <xdr:cNvSpPr/>
      </xdr:nvSpPr>
      <xdr:spPr>
        <a:xfrm>
          <a:off x="2286000" y="1085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161872</xdr:rowOff>
    </xdr:from>
    <xdr:ext cx="762000" cy="259045"/>
    <xdr:sp macro="" textlink="">
      <xdr:nvSpPr>
        <xdr:cNvPr id="142" name="テキスト ボックス 141"/>
        <xdr:cNvSpPr txBox="1"/>
      </xdr:nvSpPr>
      <xdr:spPr>
        <a:xfrm>
          <a:off x="1955800" y="1062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127705</xdr:rowOff>
    </xdr:from>
    <xdr:to>
      <xdr:col>2</xdr:col>
      <xdr:colOff>127000</xdr:colOff>
      <xdr:row>63</xdr:row>
      <xdr:rowOff>57855</xdr:rowOff>
    </xdr:to>
    <xdr:sp macro="" textlink="">
      <xdr:nvSpPr>
        <xdr:cNvPr id="143" name="フローチャート : 判断 142"/>
        <xdr:cNvSpPr/>
      </xdr:nvSpPr>
      <xdr:spPr>
        <a:xfrm>
          <a:off x="1397000" y="1075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42632</xdr:rowOff>
    </xdr:from>
    <xdr:ext cx="762000" cy="259045"/>
    <xdr:sp macro="" textlink="">
      <xdr:nvSpPr>
        <xdr:cNvPr id="144" name="テキスト ボックス 143"/>
        <xdr:cNvSpPr txBox="1"/>
      </xdr:nvSpPr>
      <xdr:spPr>
        <a:xfrm>
          <a:off x="1066800" y="1084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26105</xdr:rowOff>
    </xdr:from>
    <xdr:to>
      <xdr:col>7</xdr:col>
      <xdr:colOff>203200</xdr:colOff>
      <xdr:row>64</xdr:row>
      <xdr:rowOff>127705</xdr:rowOff>
    </xdr:to>
    <xdr:sp macro="" textlink="">
      <xdr:nvSpPr>
        <xdr:cNvPr id="150" name="円/楕円 149"/>
        <xdr:cNvSpPr/>
      </xdr:nvSpPr>
      <xdr:spPr>
        <a:xfrm>
          <a:off x="4902200" y="1099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169632</xdr:rowOff>
    </xdr:from>
    <xdr:ext cx="762000" cy="259045"/>
    <xdr:sp macro="" textlink="">
      <xdr:nvSpPr>
        <xdr:cNvPr id="151" name="財政構造の弾力性該当値テキスト"/>
        <xdr:cNvSpPr txBox="1"/>
      </xdr:nvSpPr>
      <xdr:spPr>
        <a:xfrm>
          <a:off x="5041900" y="1097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106539</xdr:rowOff>
    </xdr:from>
    <xdr:to>
      <xdr:col>6</xdr:col>
      <xdr:colOff>50800</xdr:colOff>
      <xdr:row>65</xdr:row>
      <xdr:rowOff>36689</xdr:rowOff>
    </xdr:to>
    <xdr:sp macro="" textlink="">
      <xdr:nvSpPr>
        <xdr:cNvPr id="152" name="円/楕円 151"/>
        <xdr:cNvSpPr/>
      </xdr:nvSpPr>
      <xdr:spPr>
        <a:xfrm>
          <a:off x="4064000" y="1107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21466</xdr:rowOff>
    </xdr:from>
    <xdr:ext cx="736600" cy="259045"/>
    <xdr:sp macro="" textlink="">
      <xdr:nvSpPr>
        <xdr:cNvPr id="153" name="テキスト ボックス 152"/>
        <xdr:cNvSpPr txBox="1"/>
      </xdr:nvSpPr>
      <xdr:spPr>
        <a:xfrm>
          <a:off x="3733800" y="1116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20461</xdr:rowOff>
    </xdr:from>
    <xdr:to>
      <xdr:col>4</xdr:col>
      <xdr:colOff>533400</xdr:colOff>
      <xdr:row>62</xdr:row>
      <xdr:rowOff>122061</xdr:rowOff>
    </xdr:to>
    <xdr:sp macro="" textlink="">
      <xdr:nvSpPr>
        <xdr:cNvPr id="154" name="円/楕円 153"/>
        <xdr:cNvSpPr/>
      </xdr:nvSpPr>
      <xdr:spPr>
        <a:xfrm>
          <a:off x="3175000" y="1065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132238</xdr:rowOff>
    </xdr:from>
    <xdr:ext cx="762000" cy="259045"/>
    <xdr:sp macro="" textlink="">
      <xdr:nvSpPr>
        <xdr:cNvPr id="155" name="テキスト ボックス 154"/>
        <xdr:cNvSpPr txBox="1"/>
      </xdr:nvSpPr>
      <xdr:spPr>
        <a:xfrm>
          <a:off x="2844800" y="1041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143933</xdr:rowOff>
    </xdr:from>
    <xdr:to>
      <xdr:col>3</xdr:col>
      <xdr:colOff>330200</xdr:colOff>
      <xdr:row>64</xdr:row>
      <xdr:rowOff>74083</xdr:rowOff>
    </xdr:to>
    <xdr:sp macro="" textlink="">
      <xdr:nvSpPr>
        <xdr:cNvPr id="156" name="円/楕円 155"/>
        <xdr:cNvSpPr/>
      </xdr:nvSpPr>
      <xdr:spPr>
        <a:xfrm>
          <a:off x="22860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58860</xdr:rowOff>
    </xdr:from>
    <xdr:ext cx="762000" cy="259045"/>
    <xdr:sp macro="" textlink="">
      <xdr:nvSpPr>
        <xdr:cNvPr id="157" name="テキスト ボックス 156"/>
        <xdr:cNvSpPr txBox="1"/>
      </xdr:nvSpPr>
      <xdr:spPr>
        <a:xfrm>
          <a:off x="1955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28222</xdr:rowOff>
    </xdr:from>
    <xdr:to>
      <xdr:col>2</xdr:col>
      <xdr:colOff>127000</xdr:colOff>
      <xdr:row>60</xdr:row>
      <xdr:rowOff>129822</xdr:rowOff>
    </xdr:to>
    <xdr:sp macro="" textlink="">
      <xdr:nvSpPr>
        <xdr:cNvPr id="158" name="円/楕円 157"/>
        <xdr:cNvSpPr/>
      </xdr:nvSpPr>
      <xdr:spPr>
        <a:xfrm>
          <a:off x="1397000" y="1031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139999</xdr:rowOff>
    </xdr:from>
    <xdr:ext cx="762000" cy="259045"/>
    <xdr:sp macro="" textlink="">
      <xdr:nvSpPr>
        <xdr:cNvPr id="159" name="テキスト ボックス 158"/>
        <xdr:cNvSpPr txBox="1"/>
      </xdr:nvSpPr>
      <xdr:spPr>
        <a:xfrm>
          <a:off x="1066800" y="10084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[105,449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125,297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類似団体や全国</a:t>
          </a:r>
          <a:r>
            <a:rPr kumimoji="1" lang="ja-JP" altLang="ja-JP" sz="1100">
              <a:solidFill>
                <a:schemeClr val="dk1"/>
              </a:solidFill>
              <a:effectLst/>
              <a:latin typeface="+mn-lt"/>
              <a:ea typeface="+mn-ea"/>
              <a:cs typeface="+mn-cs"/>
            </a:rPr>
            <a:t>及び</a:t>
          </a:r>
          <a:r>
            <a:rPr kumimoji="1" lang="ja-JP" altLang="en-US" sz="1300">
              <a:latin typeface="ＭＳ Ｐゴシック"/>
            </a:rPr>
            <a:t>三重県平均に比べると低い値になっているが，今後も定員管理方針に基づく定員管理や給与の適正化に努め人件費の増加を管理しながら，民間委託等も含め，全体の経費削減に努める。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44926</xdr:rowOff>
    </xdr:from>
    <xdr:to>
      <xdr:col>7</xdr:col>
      <xdr:colOff>152400</xdr:colOff>
      <xdr:row>90</xdr:row>
      <xdr:rowOff>31114</xdr:rowOff>
    </xdr:to>
    <xdr:cxnSp macro="">
      <xdr:nvCxnSpPr>
        <xdr:cNvPr id="189" name="直線コネクタ 188"/>
        <xdr:cNvCxnSpPr/>
      </xdr:nvCxnSpPr>
      <xdr:spPr>
        <a:xfrm flipV="1">
          <a:off x="4953000" y="13932376"/>
          <a:ext cx="0" cy="152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3191</xdr:rowOff>
    </xdr:from>
    <xdr:ext cx="762000" cy="259045"/>
    <xdr:sp macro="" textlink="">
      <xdr:nvSpPr>
        <xdr:cNvPr id="190" name="人件費・物件費等の状況最小値テキスト"/>
        <xdr:cNvSpPr txBox="1"/>
      </xdr:nvSpPr>
      <xdr:spPr>
        <a:xfrm>
          <a:off x="5041900" y="15433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131,300</a:t>
          </a:r>
          <a:endParaRPr kumimoji="1" lang="ja-JP" altLang="en-US" sz="1000" b="1">
            <a:latin typeface="ＭＳ Ｐゴシック"/>
          </a:endParaRPr>
        </a:p>
      </xdr:txBody>
    </xdr:sp>
    <xdr:clientData/>
  </xdr:oneCellAnchor>
  <xdr:twoCellAnchor>
    <xdr:from>
      <xdr:col>7</xdr:col>
      <xdr:colOff>63500</xdr:colOff>
      <xdr:row>90</xdr:row>
      <xdr:rowOff>31114</xdr:rowOff>
    </xdr:from>
    <xdr:to>
      <xdr:col>7</xdr:col>
      <xdr:colOff>241300</xdr:colOff>
      <xdr:row>90</xdr:row>
      <xdr:rowOff>31114</xdr:rowOff>
    </xdr:to>
    <xdr:cxnSp macro="">
      <xdr:nvCxnSpPr>
        <xdr:cNvPr id="191" name="直線コネクタ 190"/>
        <xdr:cNvCxnSpPr/>
      </xdr:nvCxnSpPr>
      <xdr:spPr>
        <a:xfrm>
          <a:off x="4864100" y="1546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131303</xdr:rowOff>
    </xdr:from>
    <xdr:ext cx="762000" cy="259045"/>
    <xdr:sp macro="" textlink="">
      <xdr:nvSpPr>
        <xdr:cNvPr id="192" name="人件費・物件費等の状況最大値テキスト"/>
        <xdr:cNvSpPr txBox="1"/>
      </xdr:nvSpPr>
      <xdr:spPr>
        <a:xfrm>
          <a:off x="5041900" y="13675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93,275</a:t>
          </a:r>
          <a:endParaRPr kumimoji="1" lang="ja-JP" altLang="en-US" sz="1000" b="1">
            <a:latin typeface="ＭＳ Ｐゴシック"/>
          </a:endParaRPr>
        </a:p>
      </xdr:txBody>
    </xdr:sp>
    <xdr:clientData/>
  </xdr:oneCellAnchor>
  <xdr:twoCellAnchor>
    <xdr:from>
      <xdr:col>7</xdr:col>
      <xdr:colOff>63500</xdr:colOff>
      <xdr:row>81</xdr:row>
      <xdr:rowOff>44926</xdr:rowOff>
    </xdr:from>
    <xdr:to>
      <xdr:col>7</xdr:col>
      <xdr:colOff>241300</xdr:colOff>
      <xdr:row>81</xdr:row>
      <xdr:rowOff>44926</xdr:rowOff>
    </xdr:to>
    <xdr:cxnSp macro="">
      <xdr:nvCxnSpPr>
        <xdr:cNvPr id="193" name="直線コネクタ 192"/>
        <xdr:cNvCxnSpPr/>
      </xdr:nvCxnSpPr>
      <xdr:spPr>
        <a:xfrm>
          <a:off x="4864100" y="13932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104394</xdr:rowOff>
    </xdr:from>
    <xdr:to>
      <xdr:col>7</xdr:col>
      <xdr:colOff>152400</xdr:colOff>
      <xdr:row>84</xdr:row>
      <xdr:rowOff>20174</xdr:rowOff>
    </xdr:to>
    <xdr:cxnSp macro="">
      <xdr:nvCxnSpPr>
        <xdr:cNvPr id="194" name="直線コネクタ 193"/>
        <xdr:cNvCxnSpPr/>
      </xdr:nvCxnSpPr>
      <xdr:spPr>
        <a:xfrm>
          <a:off x="4114800" y="14334744"/>
          <a:ext cx="838200" cy="87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91862</xdr:rowOff>
    </xdr:from>
    <xdr:ext cx="762000" cy="259045"/>
    <xdr:sp macro="" textlink="">
      <xdr:nvSpPr>
        <xdr:cNvPr id="195" name="人件費・物件費等の状況平均値テキスト"/>
        <xdr:cNvSpPr txBox="1"/>
      </xdr:nvSpPr>
      <xdr:spPr>
        <a:xfrm>
          <a:off x="5041900" y="144936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109,189</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119785</xdr:rowOff>
    </xdr:from>
    <xdr:to>
      <xdr:col>7</xdr:col>
      <xdr:colOff>203200</xdr:colOff>
      <xdr:row>85</xdr:row>
      <xdr:rowOff>49935</xdr:rowOff>
    </xdr:to>
    <xdr:sp macro="" textlink="">
      <xdr:nvSpPr>
        <xdr:cNvPr id="196" name="フローチャート : 判断 195"/>
        <xdr:cNvSpPr/>
      </xdr:nvSpPr>
      <xdr:spPr>
        <a:xfrm>
          <a:off x="4902200" y="145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91008</xdr:rowOff>
    </xdr:from>
    <xdr:to>
      <xdr:col>6</xdr:col>
      <xdr:colOff>0</xdr:colOff>
      <xdr:row>83</xdr:row>
      <xdr:rowOff>104394</xdr:rowOff>
    </xdr:to>
    <xdr:cxnSp macro="">
      <xdr:nvCxnSpPr>
        <xdr:cNvPr id="197" name="直線コネクタ 196"/>
        <xdr:cNvCxnSpPr/>
      </xdr:nvCxnSpPr>
      <xdr:spPr>
        <a:xfrm>
          <a:off x="3225800" y="14149908"/>
          <a:ext cx="889000" cy="18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85</xdr:row>
      <xdr:rowOff>37374</xdr:rowOff>
    </xdr:from>
    <xdr:to>
      <xdr:col>6</xdr:col>
      <xdr:colOff>50800</xdr:colOff>
      <xdr:row>85</xdr:row>
      <xdr:rowOff>138974</xdr:rowOff>
    </xdr:to>
    <xdr:sp macro="" textlink="">
      <xdr:nvSpPr>
        <xdr:cNvPr id="198" name="フローチャート : 判断 197"/>
        <xdr:cNvSpPr/>
      </xdr:nvSpPr>
      <xdr:spPr>
        <a:xfrm>
          <a:off x="4064000" y="1461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123751</xdr:rowOff>
    </xdr:from>
    <xdr:ext cx="736600" cy="259045"/>
    <xdr:sp macro="" textlink="">
      <xdr:nvSpPr>
        <xdr:cNvPr id="199" name="テキスト ボックス 198"/>
        <xdr:cNvSpPr txBox="1"/>
      </xdr:nvSpPr>
      <xdr:spPr>
        <a:xfrm>
          <a:off x="3733800" y="14697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111,403</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91008</xdr:rowOff>
    </xdr:from>
    <xdr:to>
      <xdr:col>4</xdr:col>
      <xdr:colOff>482600</xdr:colOff>
      <xdr:row>82</xdr:row>
      <xdr:rowOff>95996</xdr:rowOff>
    </xdr:to>
    <xdr:cxnSp macro="">
      <xdr:nvCxnSpPr>
        <xdr:cNvPr id="200" name="直線コネクタ 199"/>
        <xdr:cNvCxnSpPr/>
      </xdr:nvCxnSpPr>
      <xdr:spPr>
        <a:xfrm flipV="1">
          <a:off x="2336800" y="14149908"/>
          <a:ext cx="889000" cy="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55558</xdr:rowOff>
    </xdr:from>
    <xdr:to>
      <xdr:col>4</xdr:col>
      <xdr:colOff>533400</xdr:colOff>
      <xdr:row>84</xdr:row>
      <xdr:rowOff>157158</xdr:rowOff>
    </xdr:to>
    <xdr:sp macro="" textlink="">
      <xdr:nvSpPr>
        <xdr:cNvPr id="201" name="フローチャート : 判断 200"/>
        <xdr:cNvSpPr/>
      </xdr:nvSpPr>
      <xdr:spPr>
        <a:xfrm>
          <a:off x="3175000" y="1445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141935</xdr:rowOff>
    </xdr:from>
    <xdr:ext cx="762000" cy="259045"/>
    <xdr:sp macro="" textlink="">
      <xdr:nvSpPr>
        <xdr:cNvPr id="202" name="テキスト ボックス 201"/>
        <xdr:cNvSpPr txBox="1"/>
      </xdr:nvSpPr>
      <xdr:spPr>
        <a:xfrm>
          <a:off x="2844800" y="14543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95996</xdr:rowOff>
    </xdr:from>
    <xdr:to>
      <xdr:col>3</xdr:col>
      <xdr:colOff>279400</xdr:colOff>
      <xdr:row>83</xdr:row>
      <xdr:rowOff>152332</xdr:rowOff>
    </xdr:to>
    <xdr:cxnSp macro="">
      <xdr:nvCxnSpPr>
        <xdr:cNvPr id="203" name="直線コネクタ 202"/>
        <xdr:cNvCxnSpPr/>
      </xdr:nvCxnSpPr>
      <xdr:spPr>
        <a:xfrm flipV="1">
          <a:off x="1447800" y="14154896"/>
          <a:ext cx="889000" cy="227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166362</xdr:rowOff>
    </xdr:from>
    <xdr:to>
      <xdr:col>3</xdr:col>
      <xdr:colOff>330200</xdr:colOff>
      <xdr:row>84</xdr:row>
      <xdr:rowOff>96512</xdr:rowOff>
    </xdr:to>
    <xdr:sp macro="" textlink="">
      <xdr:nvSpPr>
        <xdr:cNvPr id="204" name="フローチャート : 判断 203"/>
        <xdr:cNvSpPr/>
      </xdr:nvSpPr>
      <xdr:spPr>
        <a:xfrm>
          <a:off x="2286000" y="1439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81289</xdr:rowOff>
    </xdr:from>
    <xdr:ext cx="762000" cy="259045"/>
    <xdr:sp macro="" textlink="">
      <xdr:nvSpPr>
        <xdr:cNvPr id="205" name="テキスト ボックス 204"/>
        <xdr:cNvSpPr txBox="1"/>
      </xdr:nvSpPr>
      <xdr:spPr>
        <a:xfrm>
          <a:off x="1955800" y="1448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93</xdr:rowOff>
    </xdr:from>
    <xdr:to>
      <xdr:col>2</xdr:col>
      <xdr:colOff>127000</xdr:colOff>
      <xdr:row>85</xdr:row>
      <xdr:rowOff>101693</xdr:rowOff>
    </xdr:to>
    <xdr:sp macro="" textlink="">
      <xdr:nvSpPr>
        <xdr:cNvPr id="206" name="フローチャート : 判断 205"/>
        <xdr:cNvSpPr/>
      </xdr:nvSpPr>
      <xdr:spPr>
        <a:xfrm>
          <a:off x="1397000" y="14573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86470</xdr:rowOff>
    </xdr:from>
    <xdr:ext cx="762000" cy="259045"/>
    <xdr:sp macro="" textlink="">
      <xdr:nvSpPr>
        <xdr:cNvPr id="207" name="テキスト ボックス 206"/>
        <xdr:cNvSpPr txBox="1"/>
      </xdr:nvSpPr>
      <xdr:spPr>
        <a:xfrm>
          <a:off x="1066800" y="146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110,476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140824</xdr:rowOff>
    </xdr:from>
    <xdr:to>
      <xdr:col>7</xdr:col>
      <xdr:colOff>203200</xdr:colOff>
      <xdr:row>84</xdr:row>
      <xdr:rowOff>70974</xdr:rowOff>
    </xdr:to>
    <xdr:sp macro="" textlink="">
      <xdr:nvSpPr>
        <xdr:cNvPr id="213" name="円/楕円 212"/>
        <xdr:cNvSpPr/>
      </xdr:nvSpPr>
      <xdr:spPr>
        <a:xfrm>
          <a:off x="4902200" y="1437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157351</xdr:rowOff>
    </xdr:from>
    <xdr:ext cx="762000" cy="259045"/>
    <xdr:sp macro="" textlink="">
      <xdr:nvSpPr>
        <xdr:cNvPr id="214" name="人件費・物件費等の状況該当値テキスト"/>
        <xdr:cNvSpPr txBox="1"/>
      </xdr:nvSpPr>
      <xdr:spPr>
        <a:xfrm>
          <a:off x="5041900" y="14216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105,449</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53594</xdr:rowOff>
    </xdr:from>
    <xdr:to>
      <xdr:col>6</xdr:col>
      <xdr:colOff>50800</xdr:colOff>
      <xdr:row>83</xdr:row>
      <xdr:rowOff>155194</xdr:rowOff>
    </xdr:to>
    <xdr:sp macro="" textlink="">
      <xdr:nvSpPr>
        <xdr:cNvPr id="215" name="円/楕円 214"/>
        <xdr:cNvSpPr/>
      </xdr:nvSpPr>
      <xdr:spPr>
        <a:xfrm>
          <a:off x="4064000" y="1428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165371</xdr:rowOff>
    </xdr:from>
    <xdr:ext cx="736600" cy="259045"/>
    <xdr:sp macro="" textlink="">
      <xdr:nvSpPr>
        <xdr:cNvPr id="216" name="テキスト ボックス 215"/>
        <xdr:cNvSpPr txBox="1"/>
      </xdr:nvSpPr>
      <xdr:spPr>
        <a:xfrm>
          <a:off x="3733800" y="14052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103,280</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40208</xdr:rowOff>
    </xdr:from>
    <xdr:to>
      <xdr:col>4</xdr:col>
      <xdr:colOff>533400</xdr:colOff>
      <xdr:row>82</xdr:row>
      <xdr:rowOff>141808</xdr:rowOff>
    </xdr:to>
    <xdr:sp macro="" textlink="">
      <xdr:nvSpPr>
        <xdr:cNvPr id="217" name="円/楕円 216"/>
        <xdr:cNvSpPr/>
      </xdr:nvSpPr>
      <xdr:spPr>
        <a:xfrm>
          <a:off x="3175000" y="1409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151985</xdr:rowOff>
    </xdr:from>
    <xdr:ext cx="762000" cy="259045"/>
    <xdr:sp macro="" textlink="">
      <xdr:nvSpPr>
        <xdr:cNvPr id="218" name="テキスト ボックス 217"/>
        <xdr:cNvSpPr txBox="1"/>
      </xdr:nvSpPr>
      <xdr:spPr>
        <a:xfrm>
          <a:off x="2844800" y="1386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98,684</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45196</xdr:rowOff>
    </xdr:from>
    <xdr:to>
      <xdr:col>3</xdr:col>
      <xdr:colOff>330200</xdr:colOff>
      <xdr:row>82</xdr:row>
      <xdr:rowOff>146796</xdr:rowOff>
    </xdr:to>
    <xdr:sp macro="" textlink="">
      <xdr:nvSpPr>
        <xdr:cNvPr id="219" name="円/楕円 218"/>
        <xdr:cNvSpPr/>
      </xdr:nvSpPr>
      <xdr:spPr>
        <a:xfrm>
          <a:off x="2286000" y="1410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156973</xdr:rowOff>
    </xdr:from>
    <xdr:ext cx="762000" cy="259045"/>
    <xdr:sp macro="" textlink="">
      <xdr:nvSpPr>
        <xdr:cNvPr id="220" name="テキスト ボックス 219"/>
        <xdr:cNvSpPr txBox="1"/>
      </xdr:nvSpPr>
      <xdr:spPr>
        <a:xfrm>
          <a:off x="1955800" y="1387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98,808</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101532</xdr:rowOff>
    </xdr:from>
    <xdr:to>
      <xdr:col>2</xdr:col>
      <xdr:colOff>127000</xdr:colOff>
      <xdr:row>84</xdr:row>
      <xdr:rowOff>31682</xdr:rowOff>
    </xdr:to>
    <xdr:sp macro="" textlink="">
      <xdr:nvSpPr>
        <xdr:cNvPr id="221" name="円/楕円 220"/>
        <xdr:cNvSpPr/>
      </xdr:nvSpPr>
      <xdr:spPr>
        <a:xfrm>
          <a:off x="1397000" y="1433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41859</xdr:rowOff>
    </xdr:from>
    <xdr:ext cx="762000" cy="259045"/>
    <xdr:sp macro="" textlink="">
      <xdr:nvSpPr>
        <xdr:cNvPr id="222" name="テキスト ボックス 221"/>
        <xdr:cNvSpPr txBox="1"/>
      </xdr:nvSpPr>
      <xdr:spPr>
        <a:xfrm>
          <a:off x="1066800" y="14100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104,472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昨年度と比較してやや減少したが，類似団体，全国平均と比べて高い値となっているため，今後も給料の適正水準化に努める。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126492</xdr:rowOff>
    </xdr:from>
    <xdr:to>
      <xdr:col>24</xdr:col>
      <xdr:colOff>558800</xdr:colOff>
      <xdr:row>85</xdr:row>
      <xdr:rowOff>147574</xdr:rowOff>
    </xdr:to>
    <xdr:cxnSp macro="">
      <xdr:nvCxnSpPr>
        <xdr:cNvPr id="249" name="直線コネクタ 248"/>
        <xdr:cNvCxnSpPr/>
      </xdr:nvCxnSpPr>
      <xdr:spPr>
        <a:xfrm flipV="1">
          <a:off x="17018000" y="13842492"/>
          <a:ext cx="0" cy="8783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119651</xdr:rowOff>
    </xdr:from>
    <xdr:ext cx="762000" cy="259045"/>
    <xdr:sp macro="" textlink="">
      <xdr:nvSpPr>
        <xdr:cNvPr id="250" name="給与水準   （国との比較）最小値テキスト"/>
        <xdr:cNvSpPr txBox="1"/>
      </xdr:nvSpPr>
      <xdr:spPr>
        <a:xfrm>
          <a:off x="17106900" y="1469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24</xdr:col>
      <xdr:colOff>469900</xdr:colOff>
      <xdr:row>85</xdr:row>
      <xdr:rowOff>147574</xdr:rowOff>
    </xdr:from>
    <xdr:to>
      <xdr:col>24</xdr:col>
      <xdr:colOff>647700</xdr:colOff>
      <xdr:row>85</xdr:row>
      <xdr:rowOff>147574</xdr:rowOff>
    </xdr:to>
    <xdr:cxnSp macro="">
      <xdr:nvCxnSpPr>
        <xdr:cNvPr id="251" name="直線コネクタ 250"/>
        <xdr:cNvCxnSpPr/>
      </xdr:nvCxnSpPr>
      <xdr:spPr>
        <a:xfrm>
          <a:off x="16929100" y="1472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41419</xdr:rowOff>
    </xdr:from>
    <xdr:ext cx="762000" cy="259045"/>
    <xdr:sp macro="" textlink="">
      <xdr:nvSpPr>
        <xdr:cNvPr id="252" name="給与水準   （国との比較）最大値テキスト"/>
        <xdr:cNvSpPr txBox="1"/>
      </xdr:nvSpPr>
      <xdr:spPr>
        <a:xfrm>
          <a:off x="171069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24</xdr:col>
      <xdr:colOff>469900</xdr:colOff>
      <xdr:row>80</xdr:row>
      <xdr:rowOff>126492</xdr:rowOff>
    </xdr:from>
    <xdr:to>
      <xdr:col>24</xdr:col>
      <xdr:colOff>647700</xdr:colOff>
      <xdr:row>80</xdr:row>
      <xdr:rowOff>126492</xdr:rowOff>
    </xdr:to>
    <xdr:cxnSp macro="">
      <xdr:nvCxnSpPr>
        <xdr:cNvPr id="253" name="直線コネクタ 252"/>
        <xdr:cNvCxnSpPr/>
      </xdr:nvCxnSpPr>
      <xdr:spPr>
        <a:xfrm>
          <a:off x="16929100" y="1384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87376</xdr:rowOff>
    </xdr:from>
    <xdr:to>
      <xdr:col>24</xdr:col>
      <xdr:colOff>558800</xdr:colOff>
      <xdr:row>84</xdr:row>
      <xdr:rowOff>116332</xdr:rowOff>
    </xdr:to>
    <xdr:cxnSp macro="">
      <xdr:nvCxnSpPr>
        <xdr:cNvPr id="254" name="直線コネクタ 253"/>
        <xdr:cNvCxnSpPr/>
      </xdr:nvCxnSpPr>
      <xdr:spPr>
        <a:xfrm flipV="1">
          <a:off x="16179800" y="14489176"/>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79773</xdr:rowOff>
    </xdr:from>
    <xdr:ext cx="762000" cy="259045"/>
    <xdr:sp macro="" textlink="">
      <xdr:nvSpPr>
        <xdr:cNvPr id="255" name="給与水準   （国との比較）平均値テキスト"/>
        <xdr:cNvSpPr txBox="1"/>
      </xdr:nvSpPr>
      <xdr:spPr>
        <a:xfrm>
          <a:off x="17106900" y="14138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63246</xdr:rowOff>
    </xdr:from>
    <xdr:to>
      <xdr:col>24</xdr:col>
      <xdr:colOff>609600</xdr:colOff>
      <xdr:row>83</xdr:row>
      <xdr:rowOff>164846</xdr:rowOff>
    </xdr:to>
    <xdr:sp macro="" textlink="">
      <xdr:nvSpPr>
        <xdr:cNvPr id="256" name="フローチャート : 判断 255"/>
        <xdr:cNvSpPr/>
      </xdr:nvSpPr>
      <xdr:spPr>
        <a:xfrm>
          <a:off x="16967200" y="1429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116332</xdr:rowOff>
    </xdr:from>
    <xdr:to>
      <xdr:col>23</xdr:col>
      <xdr:colOff>406400</xdr:colOff>
      <xdr:row>84</xdr:row>
      <xdr:rowOff>125985</xdr:rowOff>
    </xdr:to>
    <xdr:cxnSp macro="">
      <xdr:nvCxnSpPr>
        <xdr:cNvPr id="257" name="直線コネクタ 256"/>
        <xdr:cNvCxnSpPr/>
      </xdr:nvCxnSpPr>
      <xdr:spPr>
        <a:xfrm flipV="1">
          <a:off x="15290800" y="14518132"/>
          <a:ext cx="889000" cy="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72898</xdr:rowOff>
    </xdr:from>
    <xdr:to>
      <xdr:col>23</xdr:col>
      <xdr:colOff>457200</xdr:colOff>
      <xdr:row>84</xdr:row>
      <xdr:rowOff>3048</xdr:rowOff>
    </xdr:to>
    <xdr:sp macro="" textlink="">
      <xdr:nvSpPr>
        <xdr:cNvPr id="258" name="フローチャート : 判断 257"/>
        <xdr:cNvSpPr/>
      </xdr:nvSpPr>
      <xdr:spPr>
        <a:xfrm>
          <a:off x="16129000" y="1430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13225</xdr:rowOff>
    </xdr:from>
    <xdr:ext cx="736600" cy="259045"/>
    <xdr:sp macro="" textlink="">
      <xdr:nvSpPr>
        <xdr:cNvPr id="259" name="テキスト ボックス 258"/>
        <xdr:cNvSpPr txBox="1"/>
      </xdr:nvSpPr>
      <xdr:spPr>
        <a:xfrm>
          <a:off x="15798800" y="1407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125985</xdr:rowOff>
    </xdr:from>
    <xdr:to>
      <xdr:col>22</xdr:col>
      <xdr:colOff>203200</xdr:colOff>
      <xdr:row>89</xdr:row>
      <xdr:rowOff>79502</xdr:rowOff>
    </xdr:to>
    <xdr:cxnSp macro="">
      <xdr:nvCxnSpPr>
        <xdr:cNvPr id="260" name="直線コネクタ 259"/>
        <xdr:cNvCxnSpPr/>
      </xdr:nvCxnSpPr>
      <xdr:spPr>
        <a:xfrm flipV="1">
          <a:off x="14401800" y="14527785"/>
          <a:ext cx="889000" cy="81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82550</xdr:rowOff>
    </xdr:from>
    <xdr:to>
      <xdr:col>22</xdr:col>
      <xdr:colOff>254000</xdr:colOff>
      <xdr:row>84</xdr:row>
      <xdr:rowOff>12700</xdr:rowOff>
    </xdr:to>
    <xdr:sp macro="" textlink="">
      <xdr:nvSpPr>
        <xdr:cNvPr id="261" name="フローチャート : 判断 260"/>
        <xdr:cNvSpPr/>
      </xdr:nvSpPr>
      <xdr:spPr>
        <a:xfrm>
          <a:off x="15240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22877</xdr:rowOff>
    </xdr:from>
    <xdr:ext cx="762000" cy="259045"/>
    <xdr:sp macro="" textlink="">
      <xdr:nvSpPr>
        <xdr:cNvPr id="262" name="テキスト ボックス 261"/>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50546</xdr:rowOff>
    </xdr:from>
    <xdr:to>
      <xdr:col>21</xdr:col>
      <xdr:colOff>0</xdr:colOff>
      <xdr:row>89</xdr:row>
      <xdr:rowOff>79502</xdr:rowOff>
    </xdr:to>
    <xdr:cxnSp macro="">
      <xdr:nvCxnSpPr>
        <xdr:cNvPr id="263" name="直線コネクタ 262"/>
        <xdr:cNvCxnSpPr/>
      </xdr:nvCxnSpPr>
      <xdr:spPr>
        <a:xfrm>
          <a:off x="13512800" y="1530959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26415</xdr:rowOff>
    </xdr:from>
    <xdr:to>
      <xdr:col>21</xdr:col>
      <xdr:colOff>50800</xdr:colOff>
      <xdr:row>88</xdr:row>
      <xdr:rowOff>128015</xdr:rowOff>
    </xdr:to>
    <xdr:sp macro="" textlink="">
      <xdr:nvSpPr>
        <xdr:cNvPr id="264" name="フローチャート : 判断 263"/>
        <xdr:cNvSpPr/>
      </xdr:nvSpPr>
      <xdr:spPr>
        <a:xfrm>
          <a:off x="14351000" y="1511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138192</xdr:rowOff>
    </xdr:from>
    <xdr:ext cx="762000" cy="259045"/>
    <xdr:sp macro="" textlink="">
      <xdr:nvSpPr>
        <xdr:cNvPr id="265" name="テキスト ボックス 264"/>
        <xdr:cNvSpPr txBox="1"/>
      </xdr:nvSpPr>
      <xdr:spPr>
        <a:xfrm>
          <a:off x="14020800" y="1488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26415</xdr:rowOff>
    </xdr:from>
    <xdr:to>
      <xdr:col>19</xdr:col>
      <xdr:colOff>533400</xdr:colOff>
      <xdr:row>88</xdr:row>
      <xdr:rowOff>128015</xdr:rowOff>
    </xdr:to>
    <xdr:sp macro="" textlink="">
      <xdr:nvSpPr>
        <xdr:cNvPr id="266" name="フローチャート : 判断 265"/>
        <xdr:cNvSpPr/>
      </xdr:nvSpPr>
      <xdr:spPr>
        <a:xfrm>
          <a:off x="13462000" y="1511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138192</xdr:rowOff>
    </xdr:from>
    <xdr:ext cx="762000" cy="259045"/>
    <xdr:sp macro="" textlink="">
      <xdr:nvSpPr>
        <xdr:cNvPr id="267" name="テキスト ボックス 266"/>
        <xdr:cNvSpPr txBox="1"/>
      </xdr:nvSpPr>
      <xdr:spPr>
        <a:xfrm>
          <a:off x="13131800" y="1488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36576</xdr:rowOff>
    </xdr:from>
    <xdr:to>
      <xdr:col>24</xdr:col>
      <xdr:colOff>609600</xdr:colOff>
      <xdr:row>84</xdr:row>
      <xdr:rowOff>138176</xdr:rowOff>
    </xdr:to>
    <xdr:sp macro="" textlink="">
      <xdr:nvSpPr>
        <xdr:cNvPr id="273" name="円/楕円 272"/>
        <xdr:cNvSpPr/>
      </xdr:nvSpPr>
      <xdr:spPr>
        <a:xfrm>
          <a:off x="16967200" y="1443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8653</xdr:rowOff>
    </xdr:from>
    <xdr:ext cx="762000" cy="259045"/>
    <xdr:sp macro="" textlink="">
      <xdr:nvSpPr>
        <xdr:cNvPr id="274" name="給与水準   （国との比較）該当値テキスト"/>
        <xdr:cNvSpPr txBox="1"/>
      </xdr:nvSpPr>
      <xdr:spPr>
        <a:xfrm>
          <a:off x="17106900" y="1441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65532</xdr:rowOff>
    </xdr:from>
    <xdr:to>
      <xdr:col>23</xdr:col>
      <xdr:colOff>457200</xdr:colOff>
      <xdr:row>84</xdr:row>
      <xdr:rowOff>167132</xdr:rowOff>
    </xdr:to>
    <xdr:sp macro="" textlink="">
      <xdr:nvSpPr>
        <xdr:cNvPr id="275" name="円/楕円 274"/>
        <xdr:cNvSpPr/>
      </xdr:nvSpPr>
      <xdr:spPr>
        <a:xfrm>
          <a:off x="16129000" y="1446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151909</xdr:rowOff>
    </xdr:from>
    <xdr:ext cx="736600" cy="259045"/>
    <xdr:sp macro="" textlink="">
      <xdr:nvSpPr>
        <xdr:cNvPr id="276" name="テキスト ボックス 275"/>
        <xdr:cNvSpPr txBox="1"/>
      </xdr:nvSpPr>
      <xdr:spPr>
        <a:xfrm>
          <a:off x="15798800" y="1455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75185</xdr:rowOff>
    </xdr:from>
    <xdr:to>
      <xdr:col>22</xdr:col>
      <xdr:colOff>254000</xdr:colOff>
      <xdr:row>85</xdr:row>
      <xdr:rowOff>5335</xdr:rowOff>
    </xdr:to>
    <xdr:sp macro="" textlink="">
      <xdr:nvSpPr>
        <xdr:cNvPr id="277" name="円/楕円 276"/>
        <xdr:cNvSpPr/>
      </xdr:nvSpPr>
      <xdr:spPr>
        <a:xfrm>
          <a:off x="15240000" y="1447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161562</xdr:rowOff>
    </xdr:from>
    <xdr:ext cx="762000" cy="259045"/>
    <xdr:sp macro="" textlink="">
      <xdr:nvSpPr>
        <xdr:cNvPr id="278" name="テキスト ボックス 277"/>
        <xdr:cNvSpPr txBox="1"/>
      </xdr:nvSpPr>
      <xdr:spPr>
        <a:xfrm>
          <a:off x="14909800" y="1456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28702</xdr:rowOff>
    </xdr:from>
    <xdr:to>
      <xdr:col>21</xdr:col>
      <xdr:colOff>50800</xdr:colOff>
      <xdr:row>89</xdr:row>
      <xdr:rowOff>130302</xdr:rowOff>
    </xdr:to>
    <xdr:sp macro="" textlink="">
      <xdr:nvSpPr>
        <xdr:cNvPr id="279" name="円/楕円 278"/>
        <xdr:cNvSpPr/>
      </xdr:nvSpPr>
      <xdr:spPr>
        <a:xfrm>
          <a:off x="14351000" y="1528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115079</xdr:rowOff>
    </xdr:from>
    <xdr:ext cx="762000" cy="259045"/>
    <xdr:sp macro="" textlink="">
      <xdr:nvSpPr>
        <xdr:cNvPr id="280" name="テキスト ボックス 279"/>
        <xdr:cNvSpPr txBox="1"/>
      </xdr:nvSpPr>
      <xdr:spPr>
        <a:xfrm>
          <a:off x="14020800" y="1537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110.1</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171196</xdr:rowOff>
    </xdr:from>
    <xdr:to>
      <xdr:col>19</xdr:col>
      <xdr:colOff>533400</xdr:colOff>
      <xdr:row>89</xdr:row>
      <xdr:rowOff>101346</xdr:rowOff>
    </xdr:to>
    <xdr:sp macro="" textlink="">
      <xdr:nvSpPr>
        <xdr:cNvPr id="281" name="円/楕円 280"/>
        <xdr:cNvSpPr/>
      </xdr:nvSpPr>
      <xdr:spPr>
        <a:xfrm>
          <a:off x="13462000" y="152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86123</xdr:rowOff>
    </xdr:from>
    <xdr:ext cx="762000" cy="259045"/>
    <xdr:sp macro="" textlink="">
      <xdr:nvSpPr>
        <xdr:cNvPr id="282" name="テキスト ボックス 281"/>
        <xdr:cNvSpPr txBox="1"/>
      </xdr:nvSpPr>
      <xdr:spPr>
        <a:xfrm>
          <a:off x="13131800" y="1534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昨年度と比較して微増となっており，類似団体平均よりは高い値となっているが，全国及び三重県平均と比較すると低い値である。</a:t>
          </a:r>
        </a:p>
        <a:p>
          <a:r>
            <a:rPr kumimoji="1" lang="ja-JP" altLang="en-US" sz="1300">
              <a:latin typeface="ＭＳ Ｐゴシック"/>
            </a:rPr>
            <a:t>今後も，事務事業の見直し，短時間勤務再任用職員及び嘱託・臨時職員の活用，行政サービスの担い手最適化の検討等により，引き続き職員の削減を図ることのできる部分においては削減を継続する一方で，今後見込まれる新たな行政需要に対しては，必要かつ適正な人員配置を行う。</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158496</xdr:rowOff>
    </xdr:from>
    <xdr:to>
      <xdr:col>24</xdr:col>
      <xdr:colOff>558800</xdr:colOff>
      <xdr:row>65</xdr:row>
      <xdr:rowOff>138176</xdr:rowOff>
    </xdr:to>
    <xdr:cxnSp macro="">
      <xdr:nvCxnSpPr>
        <xdr:cNvPr id="310" name="直線コネクタ 309"/>
        <xdr:cNvCxnSpPr/>
      </xdr:nvCxnSpPr>
      <xdr:spPr>
        <a:xfrm flipV="1">
          <a:off x="17018000" y="9931146"/>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110253</xdr:rowOff>
    </xdr:from>
    <xdr:ext cx="762000" cy="259045"/>
    <xdr:sp macro="" textlink="">
      <xdr:nvSpPr>
        <xdr:cNvPr id="311" name="定員管理の状況最小値テキスト"/>
        <xdr:cNvSpPr txBox="1"/>
      </xdr:nvSpPr>
      <xdr:spPr>
        <a:xfrm>
          <a:off x="17106900" y="11254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7.51</a:t>
          </a:r>
          <a:endParaRPr kumimoji="1" lang="ja-JP" altLang="en-US" sz="1000" b="1">
            <a:latin typeface="ＭＳ Ｐゴシック"/>
          </a:endParaRPr>
        </a:p>
      </xdr:txBody>
    </xdr:sp>
    <xdr:clientData/>
  </xdr:oneCellAnchor>
  <xdr:twoCellAnchor>
    <xdr:from>
      <xdr:col>24</xdr:col>
      <xdr:colOff>469900</xdr:colOff>
      <xdr:row>65</xdr:row>
      <xdr:rowOff>138176</xdr:rowOff>
    </xdr:from>
    <xdr:to>
      <xdr:col>24</xdr:col>
      <xdr:colOff>647700</xdr:colOff>
      <xdr:row>65</xdr:row>
      <xdr:rowOff>138176</xdr:rowOff>
    </xdr:to>
    <xdr:cxnSp macro="">
      <xdr:nvCxnSpPr>
        <xdr:cNvPr id="312" name="直線コネクタ 311"/>
        <xdr:cNvCxnSpPr/>
      </xdr:nvCxnSpPr>
      <xdr:spPr>
        <a:xfrm>
          <a:off x="16929100" y="1128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73423</xdr:rowOff>
    </xdr:from>
    <xdr:ext cx="762000" cy="259045"/>
    <xdr:sp macro="" textlink="">
      <xdr:nvSpPr>
        <xdr:cNvPr id="313" name="定員管理の状況最大値テキスト"/>
        <xdr:cNvSpPr txBox="1"/>
      </xdr:nvSpPr>
      <xdr:spPr>
        <a:xfrm>
          <a:off x="17106900" y="9674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a:t>
          </a:r>
          <a:endParaRPr kumimoji="1" lang="ja-JP" altLang="en-US" sz="1000" b="1">
            <a:latin typeface="ＭＳ Ｐゴシック"/>
          </a:endParaRPr>
        </a:p>
      </xdr:txBody>
    </xdr:sp>
    <xdr:clientData/>
  </xdr:oneCellAnchor>
  <xdr:twoCellAnchor>
    <xdr:from>
      <xdr:col>24</xdr:col>
      <xdr:colOff>469900</xdr:colOff>
      <xdr:row>57</xdr:row>
      <xdr:rowOff>158496</xdr:rowOff>
    </xdr:from>
    <xdr:to>
      <xdr:col>24</xdr:col>
      <xdr:colOff>647700</xdr:colOff>
      <xdr:row>57</xdr:row>
      <xdr:rowOff>158496</xdr:rowOff>
    </xdr:to>
    <xdr:cxnSp macro="">
      <xdr:nvCxnSpPr>
        <xdr:cNvPr id="314" name="直線コネクタ 313"/>
        <xdr:cNvCxnSpPr/>
      </xdr:nvCxnSpPr>
      <xdr:spPr>
        <a:xfrm>
          <a:off x="16929100" y="9931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54102</xdr:rowOff>
    </xdr:from>
    <xdr:to>
      <xdr:col>24</xdr:col>
      <xdr:colOff>558800</xdr:colOff>
      <xdr:row>62</xdr:row>
      <xdr:rowOff>58928</xdr:rowOff>
    </xdr:to>
    <xdr:cxnSp macro="">
      <xdr:nvCxnSpPr>
        <xdr:cNvPr id="315" name="直線コネクタ 314"/>
        <xdr:cNvCxnSpPr/>
      </xdr:nvCxnSpPr>
      <xdr:spPr>
        <a:xfrm>
          <a:off x="16179800" y="10684002"/>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164863</xdr:rowOff>
    </xdr:from>
    <xdr:ext cx="762000" cy="259045"/>
    <xdr:sp macro="" textlink="">
      <xdr:nvSpPr>
        <xdr:cNvPr id="316" name="定員管理の状況平均値テキスト"/>
        <xdr:cNvSpPr txBox="1"/>
      </xdr:nvSpPr>
      <xdr:spPr>
        <a:xfrm>
          <a:off x="17106900" y="102804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148336</xdr:rowOff>
    </xdr:from>
    <xdr:to>
      <xdr:col>24</xdr:col>
      <xdr:colOff>609600</xdr:colOff>
      <xdr:row>61</xdr:row>
      <xdr:rowOff>78486</xdr:rowOff>
    </xdr:to>
    <xdr:sp macro="" textlink="">
      <xdr:nvSpPr>
        <xdr:cNvPr id="317" name="フローチャート : 判断 316"/>
        <xdr:cNvSpPr/>
      </xdr:nvSpPr>
      <xdr:spPr>
        <a:xfrm>
          <a:off x="16967200" y="1043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29972</xdr:rowOff>
    </xdr:from>
    <xdr:to>
      <xdr:col>23</xdr:col>
      <xdr:colOff>406400</xdr:colOff>
      <xdr:row>62</xdr:row>
      <xdr:rowOff>54102</xdr:rowOff>
    </xdr:to>
    <xdr:cxnSp macro="">
      <xdr:nvCxnSpPr>
        <xdr:cNvPr id="318" name="直線コネクタ 317"/>
        <xdr:cNvCxnSpPr/>
      </xdr:nvCxnSpPr>
      <xdr:spPr>
        <a:xfrm>
          <a:off x="15290800" y="1065987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78232</xdr:rowOff>
    </xdr:from>
    <xdr:to>
      <xdr:col>23</xdr:col>
      <xdr:colOff>457200</xdr:colOff>
      <xdr:row>62</xdr:row>
      <xdr:rowOff>8382</xdr:rowOff>
    </xdr:to>
    <xdr:sp macro="" textlink="">
      <xdr:nvSpPr>
        <xdr:cNvPr id="319" name="フローチャート : 判断 318"/>
        <xdr:cNvSpPr/>
      </xdr:nvSpPr>
      <xdr:spPr>
        <a:xfrm>
          <a:off x="16129000" y="1053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18559</xdr:rowOff>
    </xdr:from>
    <xdr:ext cx="736600" cy="259045"/>
    <xdr:sp macro="" textlink="">
      <xdr:nvSpPr>
        <xdr:cNvPr id="320" name="テキスト ボックス 319"/>
        <xdr:cNvSpPr txBox="1"/>
      </xdr:nvSpPr>
      <xdr:spPr>
        <a:xfrm>
          <a:off x="15798800" y="10305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29972</xdr:rowOff>
    </xdr:from>
    <xdr:to>
      <xdr:col>22</xdr:col>
      <xdr:colOff>203200</xdr:colOff>
      <xdr:row>62</xdr:row>
      <xdr:rowOff>54102</xdr:rowOff>
    </xdr:to>
    <xdr:cxnSp macro="">
      <xdr:nvCxnSpPr>
        <xdr:cNvPr id="321" name="直線コネクタ 320"/>
        <xdr:cNvCxnSpPr/>
      </xdr:nvCxnSpPr>
      <xdr:spPr>
        <a:xfrm flipV="1">
          <a:off x="14401800" y="1065987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97536</xdr:rowOff>
    </xdr:from>
    <xdr:to>
      <xdr:col>22</xdr:col>
      <xdr:colOff>254000</xdr:colOff>
      <xdr:row>62</xdr:row>
      <xdr:rowOff>27686</xdr:rowOff>
    </xdr:to>
    <xdr:sp macro="" textlink="">
      <xdr:nvSpPr>
        <xdr:cNvPr id="322" name="フローチャート : 判断 321"/>
        <xdr:cNvSpPr/>
      </xdr:nvSpPr>
      <xdr:spPr>
        <a:xfrm>
          <a:off x="15240000" y="1055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37863</xdr:rowOff>
    </xdr:from>
    <xdr:ext cx="762000" cy="259045"/>
    <xdr:sp macro="" textlink="">
      <xdr:nvSpPr>
        <xdr:cNvPr id="323" name="テキスト ボックス 322"/>
        <xdr:cNvSpPr txBox="1"/>
      </xdr:nvSpPr>
      <xdr:spPr>
        <a:xfrm>
          <a:off x="14909800" y="1032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54102</xdr:rowOff>
    </xdr:from>
    <xdr:to>
      <xdr:col>21</xdr:col>
      <xdr:colOff>0</xdr:colOff>
      <xdr:row>62</xdr:row>
      <xdr:rowOff>160274</xdr:rowOff>
    </xdr:to>
    <xdr:cxnSp macro="">
      <xdr:nvCxnSpPr>
        <xdr:cNvPr id="324" name="直線コネクタ 323"/>
        <xdr:cNvCxnSpPr/>
      </xdr:nvCxnSpPr>
      <xdr:spPr>
        <a:xfrm flipV="1">
          <a:off x="13512800" y="10684002"/>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116840</xdr:rowOff>
    </xdr:from>
    <xdr:to>
      <xdr:col>21</xdr:col>
      <xdr:colOff>50800</xdr:colOff>
      <xdr:row>62</xdr:row>
      <xdr:rowOff>46990</xdr:rowOff>
    </xdr:to>
    <xdr:sp macro="" textlink="">
      <xdr:nvSpPr>
        <xdr:cNvPr id="325" name="フローチャート : 判断 324"/>
        <xdr:cNvSpPr/>
      </xdr:nvSpPr>
      <xdr:spPr>
        <a:xfrm>
          <a:off x="14351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57167</xdr:rowOff>
    </xdr:from>
    <xdr:ext cx="762000" cy="259045"/>
    <xdr:sp macro="" textlink="">
      <xdr:nvSpPr>
        <xdr:cNvPr id="326" name="テキスト ボックス 325"/>
        <xdr:cNvSpPr txBox="1"/>
      </xdr:nvSpPr>
      <xdr:spPr>
        <a:xfrm>
          <a:off x="14020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22606</xdr:rowOff>
    </xdr:from>
    <xdr:to>
      <xdr:col>19</xdr:col>
      <xdr:colOff>533400</xdr:colOff>
      <xdr:row>62</xdr:row>
      <xdr:rowOff>124206</xdr:rowOff>
    </xdr:to>
    <xdr:sp macro="" textlink="">
      <xdr:nvSpPr>
        <xdr:cNvPr id="327" name="フローチャート : 判断 326"/>
        <xdr:cNvSpPr/>
      </xdr:nvSpPr>
      <xdr:spPr>
        <a:xfrm>
          <a:off x="13462000" y="1065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134383</xdr:rowOff>
    </xdr:from>
    <xdr:ext cx="762000" cy="259045"/>
    <xdr:sp macro="" textlink="">
      <xdr:nvSpPr>
        <xdr:cNvPr id="328" name="テキスト ボックス 327"/>
        <xdr:cNvSpPr txBox="1"/>
      </xdr:nvSpPr>
      <xdr:spPr>
        <a:xfrm>
          <a:off x="13131800" y="1042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8128</xdr:rowOff>
    </xdr:from>
    <xdr:to>
      <xdr:col>24</xdr:col>
      <xdr:colOff>609600</xdr:colOff>
      <xdr:row>62</xdr:row>
      <xdr:rowOff>109728</xdr:rowOff>
    </xdr:to>
    <xdr:sp macro="" textlink="">
      <xdr:nvSpPr>
        <xdr:cNvPr id="334" name="円/楕円 333"/>
        <xdr:cNvSpPr/>
      </xdr:nvSpPr>
      <xdr:spPr>
        <a:xfrm>
          <a:off x="169672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151655</xdr:rowOff>
    </xdr:from>
    <xdr:ext cx="762000" cy="259045"/>
    <xdr:sp macro="" textlink="">
      <xdr:nvSpPr>
        <xdr:cNvPr id="335" name="定員管理の状況該当値テキスト"/>
        <xdr:cNvSpPr txBox="1"/>
      </xdr:nvSpPr>
      <xdr:spPr>
        <a:xfrm>
          <a:off x="17106900" y="1061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3302</xdr:rowOff>
    </xdr:from>
    <xdr:to>
      <xdr:col>23</xdr:col>
      <xdr:colOff>457200</xdr:colOff>
      <xdr:row>62</xdr:row>
      <xdr:rowOff>104902</xdr:rowOff>
    </xdr:to>
    <xdr:sp macro="" textlink="">
      <xdr:nvSpPr>
        <xdr:cNvPr id="336" name="円/楕円 335"/>
        <xdr:cNvSpPr/>
      </xdr:nvSpPr>
      <xdr:spPr>
        <a:xfrm>
          <a:off x="16129000" y="1063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89679</xdr:rowOff>
    </xdr:from>
    <xdr:ext cx="736600" cy="259045"/>
    <xdr:sp macro="" textlink="">
      <xdr:nvSpPr>
        <xdr:cNvPr id="337" name="テキスト ボックス 336"/>
        <xdr:cNvSpPr txBox="1"/>
      </xdr:nvSpPr>
      <xdr:spPr>
        <a:xfrm>
          <a:off x="15798800" y="107195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150622</xdr:rowOff>
    </xdr:from>
    <xdr:to>
      <xdr:col>22</xdr:col>
      <xdr:colOff>254000</xdr:colOff>
      <xdr:row>62</xdr:row>
      <xdr:rowOff>80772</xdr:rowOff>
    </xdr:to>
    <xdr:sp macro="" textlink="">
      <xdr:nvSpPr>
        <xdr:cNvPr id="338" name="円/楕円 337"/>
        <xdr:cNvSpPr/>
      </xdr:nvSpPr>
      <xdr:spPr>
        <a:xfrm>
          <a:off x="152400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65549</xdr:rowOff>
    </xdr:from>
    <xdr:ext cx="762000" cy="259045"/>
    <xdr:sp macro="" textlink="">
      <xdr:nvSpPr>
        <xdr:cNvPr id="339" name="テキスト ボックス 338"/>
        <xdr:cNvSpPr txBox="1"/>
      </xdr:nvSpPr>
      <xdr:spPr>
        <a:xfrm>
          <a:off x="14909800" y="1069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3302</xdr:rowOff>
    </xdr:from>
    <xdr:to>
      <xdr:col>21</xdr:col>
      <xdr:colOff>50800</xdr:colOff>
      <xdr:row>62</xdr:row>
      <xdr:rowOff>104902</xdr:rowOff>
    </xdr:to>
    <xdr:sp macro="" textlink="">
      <xdr:nvSpPr>
        <xdr:cNvPr id="340" name="円/楕円 339"/>
        <xdr:cNvSpPr/>
      </xdr:nvSpPr>
      <xdr:spPr>
        <a:xfrm>
          <a:off x="14351000" y="1063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89679</xdr:rowOff>
    </xdr:from>
    <xdr:ext cx="762000" cy="259045"/>
    <xdr:sp macro="" textlink="">
      <xdr:nvSpPr>
        <xdr:cNvPr id="341" name="テキスト ボックス 340"/>
        <xdr:cNvSpPr txBox="1"/>
      </xdr:nvSpPr>
      <xdr:spPr>
        <a:xfrm>
          <a:off x="14020800" y="1071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109474</xdr:rowOff>
    </xdr:from>
    <xdr:to>
      <xdr:col>19</xdr:col>
      <xdr:colOff>533400</xdr:colOff>
      <xdr:row>63</xdr:row>
      <xdr:rowOff>39624</xdr:rowOff>
    </xdr:to>
    <xdr:sp macro="" textlink="">
      <xdr:nvSpPr>
        <xdr:cNvPr id="342" name="円/楕円 341"/>
        <xdr:cNvSpPr/>
      </xdr:nvSpPr>
      <xdr:spPr>
        <a:xfrm>
          <a:off x="13462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24401</xdr:rowOff>
    </xdr:from>
    <xdr:ext cx="762000" cy="259045"/>
    <xdr:sp macro="" textlink="">
      <xdr:nvSpPr>
        <xdr:cNvPr id="343" name="テキスト ボックス 342"/>
        <xdr:cNvSpPr txBox="1"/>
      </xdr:nvSpPr>
      <xdr:spPr>
        <a:xfrm>
          <a:off x="13131800" y="1082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元利償還金の減少などによって前年から</a:t>
          </a:r>
          <a:r>
            <a:rPr kumimoji="1" lang="en-US" altLang="ja-JP" sz="1300">
              <a:latin typeface="ＭＳ Ｐゴシック"/>
            </a:rPr>
            <a:t>0.3</a:t>
          </a:r>
          <a:r>
            <a:rPr kumimoji="1" lang="ja-JP" altLang="en-US" sz="1300">
              <a:latin typeface="ＭＳ Ｐゴシック"/>
            </a:rPr>
            <a:t>ポイント改善した。全国及び三重県平均に比べ低い値となっている。今後も市債発行の抑制等により，公債費負担の軽減に努める。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0" name="直線コネクタ 359"/>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1" name="テキスト ボックス 360"/>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2" name="直線コネクタ 361"/>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3" name="テキスト ボックス 362"/>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4" name="直線コネクタ 363"/>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5" name="テキスト ボックス 364"/>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6" name="直線コネクタ 365"/>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7" name="テキスト ボックス 366"/>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8" name="直線コネクタ 367"/>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9" name="テキスト ボックス 368"/>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0" name="直線コネクタ 369"/>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7076</xdr:rowOff>
    </xdr:from>
    <xdr:to>
      <xdr:col>24</xdr:col>
      <xdr:colOff>558800</xdr:colOff>
      <xdr:row>45</xdr:row>
      <xdr:rowOff>7438</xdr:rowOff>
    </xdr:to>
    <xdr:cxnSp macro="">
      <xdr:nvCxnSpPr>
        <xdr:cNvPr id="373" name="直線コネクタ 372"/>
        <xdr:cNvCxnSpPr/>
      </xdr:nvCxnSpPr>
      <xdr:spPr>
        <a:xfrm flipV="1">
          <a:off x="17018000" y="6350726"/>
          <a:ext cx="0" cy="13719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150965</xdr:rowOff>
    </xdr:from>
    <xdr:ext cx="762000" cy="259045"/>
    <xdr:sp macro="" textlink="">
      <xdr:nvSpPr>
        <xdr:cNvPr id="374" name="公債費負担の状況最小値テキスト"/>
        <xdr:cNvSpPr txBox="1"/>
      </xdr:nvSpPr>
      <xdr:spPr>
        <a:xfrm>
          <a:off x="17106900" y="7694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18.2</a:t>
          </a:r>
          <a:endParaRPr kumimoji="1" lang="ja-JP" altLang="en-US" sz="1000" b="1">
            <a:latin typeface="ＭＳ Ｐゴシック"/>
          </a:endParaRPr>
        </a:p>
      </xdr:txBody>
    </xdr:sp>
    <xdr:clientData/>
  </xdr:oneCellAnchor>
  <xdr:twoCellAnchor>
    <xdr:from>
      <xdr:col>24</xdr:col>
      <xdr:colOff>469900</xdr:colOff>
      <xdr:row>45</xdr:row>
      <xdr:rowOff>7438</xdr:rowOff>
    </xdr:from>
    <xdr:to>
      <xdr:col>24</xdr:col>
      <xdr:colOff>647700</xdr:colOff>
      <xdr:row>45</xdr:row>
      <xdr:rowOff>7438</xdr:rowOff>
    </xdr:to>
    <xdr:cxnSp macro="">
      <xdr:nvCxnSpPr>
        <xdr:cNvPr id="375" name="直線コネクタ 374"/>
        <xdr:cNvCxnSpPr/>
      </xdr:nvCxnSpPr>
      <xdr:spPr>
        <a:xfrm>
          <a:off x="16929100" y="7722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93453</xdr:rowOff>
    </xdr:from>
    <xdr:ext cx="762000" cy="259045"/>
    <xdr:sp macro="" textlink="">
      <xdr:nvSpPr>
        <xdr:cNvPr id="376" name="公債費負担の状況最大値テキスト"/>
        <xdr:cNvSpPr txBox="1"/>
      </xdr:nvSpPr>
      <xdr:spPr>
        <a:xfrm>
          <a:off x="17106900" y="609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24</xdr:col>
      <xdr:colOff>469900</xdr:colOff>
      <xdr:row>37</xdr:row>
      <xdr:rowOff>7076</xdr:rowOff>
    </xdr:from>
    <xdr:to>
      <xdr:col>24</xdr:col>
      <xdr:colOff>647700</xdr:colOff>
      <xdr:row>37</xdr:row>
      <xdr:rowOff>7076</xdr:rowOff>
    </xdr:to>
    <xdr:cxnSp macro="">
      <xdr:nvCxnSpPr>
        <xdr:cNvPr id="377" name="直線コネクタ 376"/>
        <xdr:cNvCxnSpPr/>
      </xdr:nvCxnSpPr>
      <xdr:spPr>
        <a:xfrm>
          <a:off x="16929100" y="6350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30480</xdr:rowOff>
    </xdr:from>
    <xdr:to>
      <xdr:col>24</xdr:col>
      <xdr:colOff>558800</xdr:colOff>
      <xdr:row>40</xdr:row>
      <xdr:rowOff>51163</xdr:rowOff>
    </xdr:to>
    <xdr:cxnSp macro="">
      <xdr:nvCxnSpPr>
        <xdr:cNvPr id="378" name="直線コネクタ 377"/>
        <xdr:cNvCxnSpPr/>
      </xdr:nvCxnSpPr>
      <xdr:spPr>
        <a:xfrm flipV="1">
          <a:off x="16179800" y="6888480"/>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29771</xdr:rowOff>
    </xdr:from>
    <xdr:ext cx="762000" cy="259045"/>
    <xdr:sp macro="" textlink="">
      <xdr:nvSpPr>
        <xdr:cNvPr id="379" name="公債費負担の状況平均値テキスト"/>
        <xdr:cNvSpPr txBox="1"/>
      </xdr:nvSpPr>
      <xdr:spPr>
        <a:xfrm>
          <a:off x="17106900" y="65448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13244</xdr:rowOff>
    </xdr:from>
    <xdr:to>
      <xdr:col>24</xdr:col>
      <xdr:colOff>609600</xdr:colOff>
      <xdr:row>39</xdr:row>
      <xdr:rowOff>114844</xdr:rowOff>
    </xdr:to>
    <xdr:sp macro="" textlink="">
      <xdr:nvSpPr>
        <xdr:cNvPr id="380" name="フローチャート : 判断 379"/>
        <xdr:cNvSpPr/>
      </xdr:nvSpPr>
      <xdr:spPr>
        <a:xfrm>
          <a:off x="16967200" y="669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51163</xdr:rowOff>
    </xdr:from>
    <xdr:to>
      <xdr:col>23</xdr:col>
      <xdr:colOff>406400</xdr:colOff>
      <xdr:row>40</xdr:row>
      <xdr:rowOff>58057</xdr:rowOff>
    </xdr:to>
    <xdr:cxnSp macro="">
      <xdr:nvCxnSpPr>
        <xdr:cNvPr id="381" name="直線コネクタ 380"/>
        <xdr:cNvCxnSpPr/>
      </xdr:nvCxnSpPr>
      <xdr:spPr>
        <a:xfrm flipV="1">
          <a:off x="15290800" y="690916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89081</xdr:rowOff>
    </xdr:from>
    <xdr:to>
      <xdr:col>23</xdr:col>
      <xdr:colOff>457200</xdr:colOff>
      <xdr:row>40</xdr:row>
      <xdr:rowOff>19231</xdr:rowOff>
    </xdr:to>
    <xdr:sp macro="" textlink="">
      <xdr:nvSpPr>
        <xdr:cNvPr id="382" name="フローチャート : 判断 381"/>
        <xdr:cNvSpPr/>
      </xdr:nvSpPr>
      <xdr:spPr>
        <a:xfrm>
          <a:off x="16129000" y="677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29408</xdr:rowOff>
    </xdr:from>
    <xdr:ext cx="736600" cy="259045"/>
    <xdr:sp macro="" textlink="">
      <xdr:nvSpPr>
        <xdr:cNvPr id="383" name="テキスト ボックス 382"/>
        <xdr:cNvSpPr txBox="1"/>
      </xdr:nvSpPr>
      <xdr:spPr>
        <a:xfrm>
          <a:off x="15798800" y="6544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58057</xdr:rowOff>
    </xdr:from>
    <xdr:to>
      <xdr:col>22</xdr:col>
      <xdr:colOff>203200</xdr:colOff>
      <xdr:row>40</xdr:row>
      <xdr:rowOff>106317</xdr:rowOff>
    </xdr:to>
    <xdr:cxnSp macro="">
      <xdr:nvCxnSpPr>
        <xdr:cNvPr id="384" name="直線コネクタ 383"/>
        <xdr:cNvCxnSpPr/>
      </xdr:nvCxnSpPr>
      <xdr:spPr>
        <a:xfrm flipV="1">
          <a:off x="14401800" y="691605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137341</xdr:rowOff>
    </xdr:from>
    <xdr:to>
      <xdr:col>22</xdr:col>
      <xdr:colOff>254000</xdr:colOff>
      <xdr:row>40</xdr:row>
      <xdr:rowOff>67491</xdr:rowOff>
    </xdr:to>
    <xdr:sp macro="" textlink="">
      <xdr:nvSpPr>
        <xdr:cNvPr id="385" name="フローチャート : 判断 384"/>
        <xdr:cNvSpPr/>
      </xdr:nvSpPr>
      <xdr:spPr>
        <a:xfrm>
          <a:off x="15240000" y="682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77668</xdr:rowOff>
    </xdr:from>
    <xdr:ext cx="762000" cy="259045"/>
    <xdr:sp macro="" textlink="">
      <xdr:nvSpPr>
        <xdr:cNvPr id="386" name="テキスト ボックス 385"/>
        <xdr:cNvSpPr txBox="1"/>
      </xdr:nvSpPr>
      <xdr:spPr>
        <a:xfrm>
          <a:off x="14909800" y="659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106317</xdr:rowOff>
    </xdr:from>
    <xdr:to>
      <xdr:col>21</xdr:col>
      <xdr:colOff>0</xdr:colOff>
      <xdr:row>40</xdr:row>
      <xdr:rowOff>127000</xdr:rowOff>
    </xdr:to>
    <xdr:cxnSp macro="">
      <xdr:nvCxnSpPr>
        <xdr:cNvPr id="387" name="直線コネクタ 386"/>
        <xdr:cNvCxnSpPr/>
      </xdr:nvCxnSpPr>
      <xdr:spPr>
        <a:xfrm flipV="1">
          <a:off x="13512800" y="6964317"/>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27940</xdr:rowOff>
    </xdr:from>
    <xdr:to>
      <xdr:col>21</xdr:col>
      <xdr:colOff>50800</xdr:colOff>
      <xdr:row>40</xdr:row>
      <xdr:rowOff>129540</xdr:rowOff>
    </xdr:to>
    <xdr:sp macro="" textlink="">
      <xdr:nvSpPr>
        <xdr:cNvPr id="388" name="フローチャート : 判断 387"/>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139717</xdr:rowOff>
    </xdr:from>
    <xdr:ext cx="762000" cy="259045"/>
    <xdr:sp macro="" textlink="">
      <xdr:nvSpPr>
        <xdr:cNvPr id="389" name="テキスト ボックス 388"/>
        <xdr:cNvSpPr txBox="1"/>
      </xdr:nvSpPr>
      <xdr:spPr>
        <a:xfrm>
          <a:off x="14020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83094</xdr:rowOff>
    </xdr:from>
    <xdr:to>
      <xdr:col>19</xdr:col>
      <xdr:colOff>533400</xdr:colOff>
      <xdr:row>41</xdr:row>
      <xdr:rowOff>13244</xdr:rowOff>
    </xdr:to>
    <xdr:sp macro="" textlink="">
      <xdr:nvSpPr>
        <xdr:cNvPr id="390" name="フローチャート : 判断 389"/>
        <xdr:cNvSpPr/>
      </xdr:nvSpPr>
      <xdr:spPr>
        <a:xfrm>
          <a:off x="13462000" y="694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169471</xdr:rowOff>
    </xdr:from>
    <xdr:ext cx="762000" cy="259045"/>
    <xdr:sp macro="" textlink="">
      <xdr:nvSpPr>
        <xdr:cNvPr id="391" name="テキスト ボックス 390"/>
        <xdr:cNvSpPr txBox="1"/>
      </xdr:nvSpPr>
      <xdr:spPr>
        <a:xfrm>
          <a:off x="13131800" y="702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151130</xdr:rowOff>
    </xdr:from>
    <xdr:to>
      <xdr:col>24</xdr:col>
      <xdr:colOff>609600</xdr:colOff>
      <xdr:row>40</xdr:row>
      <xdr:rowOff>81280</xdr:rowOff>
    </xdr:to>
    <xdr:sp macro="" textlink="">
      <xdr:nvSpPr>
        <xdr:cNvPr id="397" name="円/楕円 396"/>
        <xdr:cNvSpPr/>
      </xdr:nvSpPr>
      <xdr:spPr>
        <a:xfrm>
          <a:off x="169672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123207</xdr:rowOff>
    </xdr:from>
    <xdr:ext cx="762000" cy="259045"/>
    <xdr:sp macro="" textlink="">
      <xdr:nvSpPr>
        <xdr:cNvPr id="398" name="公債費負担の状況該当値テキスト"/>
        <xdr:cNvSpPr txBox="1"/>
      </xdr:nvSpPr>
      <xdr:spPr>
        <a:xfrm>
          <a:off x="17106900" y="680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363</xdr:rowOff>
    </xdr:from>
    <xdr:to>
      <xdr:col>23</xdr:col>
      <xdr:colOff>457200</xdr:colOff>
      <xdr:row>40</xdr:row>
      <xdr:rowOff>101963</xdr:rowOff>
    </xdr:to>
    <xdr:sp macro="" textlink="">
      <xdr:nvSpPr>
        <xdr:cNvPr id="399" name="円/楕円 398"/>
        <xdr:cNvSpPr/>
      </xdr:nvSpPr>
      <xdr:spPr>
        <a:xfrm>
          <a:off x="16129000" y="685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86740</xdr:rowOff>
    </xdr:from>
    <xdr:ext cx="736600" cy="259045"/>
    <xdr:sp macro="" textlink="">
      <xdr:nvSpPr>
        <xdr:cNvPr id="400" name="テキスト ボックス 399"/>
        <xdr:cNvSpPr txBox="1"/>
      </xdr:nvSpPr>
      <xdr:spPr>
        <a:xfrm>
          <a:off x="15798800" y="6944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7257</xdr:rowOff>
    </xdr:from>
    <xdr:to>
      <xdr:col>22</xdr:col>
      <xdr:colOff>254000</xdr:colOff>
      <xdr:row>40</xdr:row>
      <xdr:rowOff>108857</xdr:rowOff>
    </xdr:to>
    <xdr:sp macro="" textlink="">
      <xdr:nvSpPr>
        <xdr:cNvPr id="401" name="円/楕円 400"/>
        <xdr:cNvSpPr/>
      </xdr:nvSpPr>
      <xdr:spPr>
        <a:xfrm>
          <a:off x="15240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93634</xdr:rowOff>
    </xdr:from>
    <xdr:ext cx="762000" cy="259045"/>
    <xdr:sp macro="" textlink="">
      <xdr:nvSpPr>
        <xdr:cNvPr id="402" name="テキスト ボックス 401"/>
        <xdr:cNvSpPr txBox="1"/>
      </xdr:nvSpPr>
      <xdr:spPr>
        <a:xfrm>
          <a:off x="149098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55517</xdr:rowOff>
    </xdr:from>
    <xdr:to>
      <xdr:col>21</xdr:col>
      <xdr:colOff>50800</xdr:colOff>
      <xdr:row>40</xdr:row>
      <xdr:rowOff>157117</xdr:rowOff>
    </xdr:to>
    <xdr:sp macro="" textlink="">
      <xdr:nvSpPr>
        <xdr:cNvPr id="403" name="円/楕円 402"/>
        <xdr:cNvSpPr/>
      </xdr:nvSpPr>
      <xdr:spPr>
        <a:xfrm>
          <a:off x="14351000" y="691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141894</xdr:rowOff>
    </xdr:from>
    <xdr:ext cx="762000" cy="259045"/>
    <xdr:sp macro="" textlink="">
      <xdr:nvSpPr>
        <xdr:cNvPr id="404" name="テキスト ボックス 403"/>
        <xdr:cNvSpPr txBox="1"/>
      </xdr:nvSpPr>
      <xdr:spPr>
        <a:xfrm>
          <a:off x="14020800" y="699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76200</xdr:rowOff>
    </xdr:from>
    <xdr:to>
      <xdr:col>19</xdr:col>
      <xdr:colOff>533400</xdr:colOff>
      <xdr:row>41</xdr:row>
      <xdr:rowOff>6350</xdr:rowOff>
    </xdr:to>
    <xdr:sp macro="" textlink="">
      <xdr:nvSpPr>
        <xdr:cNvPr id="405" name="円/楕円 404"/>
        <xdr:cNvSpPr/>
      </xdr:nvSpPr>
      <xdr:spPr>
        <a:xfrm>
          <a:off x="13462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16527</xdr:rowOff>
    </xdr:from>
    <xdr:ext cx="762000" cy="259045"/>
    <xdr:sp macro="" textlink="">
      <xdr:nvSpPr>
        <xdr:cNvPr id="406" name="テキスト ボックス 405"/>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類似団体，全国及び三重県平均に比べ，低い値となっている。前年度に比べ将来負担額は減少したが，財政調整基金等の取り崩しにより充当可能基金残高が減少したことなどにより前年度と比べ，</a:t>
          </a:r>
          <a:r>
            <a:rPr kumimoji="1" lang="en-US" altLang="ja-JP" sz="1300">
              <a:latin typeface="ＭＳ Ｐゴシック"/>
            </a:rPr>
            <a:t>0.5</a:t>
          </a:r>
          <a:r>
            <a:rPr kumimoji="1" lang="ja-JP" altLang="en-US" sz="1300">
              <a:latin typeface="ＭＳ Ｐゴシック"/>
            </a:rPr>
            <a:t>ポイント増加した。</a:t>
          </a:r>
        </a:p>
        <a:p>
          <a:r>
            <a:rPr kumimoji="1" lang="ja-JP" altLang="en-US" sz="1300">
              <a:latin typeface="ＭＳ Ｐゴシック"/>
            </a:rPr>
            <a:t>今後は，基金残高の確保と市債発行の抑制や繰上償還等により市債残高の減少に努め，健全性の維持に努める。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3" name="直線コネクタ 42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4" name="テキスト ボックス 42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5" name="直線コネクタ 42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6" name="テキスト ボックス 42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9" name="直線コネクタ 42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0" name="テキスト ボックス 42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1" name="直線コネクタ 43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2" name="テキスト ボックス 43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21632</xdr:rowOff>
    </xdr:to>
    <xdr:cxnSp macro="">
      <xdr:nvCxnSpPr>
        <xdr:cNvPr id="435" name="直線コネクタ 434"/>
        <xdr:cNvCxnSpPr/>
      </xdr:nvCxnSpPr>
      <xdr:spPr>
        <a:xfrm flipV="1">
          <a:off x="17018000" y="2370667"/>
          <a:ext cx="0" cy="1422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165159</xdr:rowOff>
    </xdr:from>
    <xdr:ext cx="762000" cy="259045"/>
    <xdr:sp macro="" textlink="">
      <xdr:nvSpPr>
        <xdr:cNvPr id="436" name="将来負担の状況最小値テキスト"/>
        <xdr:cNvSpPr txBox="1"/>
      </xdr:nvSpPr>
      <xdr:spPr>
        <a:xfrm>
          <a:off x="17106900" y="3765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176.9</a:t>
          </a:r>
          <a:endParaRPr kumimoji="1" lang="ja-JP" altLang="en-US" sz="1000" b="1">
            <a:latin typeface="ＭＳ Ｐゴシック"/>
          </a:endParaRPr>
        </a:p>
      </xdr:txBody>
    </xdr:sp>
    <xdr:clientData/>
  </xdr:oneCellAnchor>
  <xdr:twoCellAnchor>
    <xdr:from>
      <xdr:col>24</xdr:col>
      <xdr:colOff>469900</xdr:colOff>
      <xdr:row>22</xdr:row>
      <xdr:rowOff>21632</xdr:rowOff>
    </xdr:from>
    <xdr:to>
      <xdr:col>24</xdr:col>
      <xdr:colOff>647700</xdr:colOff>
      <xdr:row>22</xdr:row>
      <xdr:rowOff>21632</xdr:rowOff>
    </xdr:to>
    <xdr:cxnSp macro="">
      <xdr:nvCxnSpPr>
        <xdr:cNvPr id="437" name="直線コネクタ 436"/>
        <xdr:cNvCxnSpPr/>
      </xdr:nvCxnSpPr>
      <xdr:spPr>
        <a:xfrm>
          <a:off x="16929100" y="3793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8"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9" name="直線コネクタ 43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144907</xdr:rowOff>
    </xdr:from>
    <xdr:to>
      <xdr:col>24</xdr:col>
      <xdr:colOff>558800</xdr:colOff>
      <xdr:row>14</xdr:row>
      <xdr:rowOff>148929</xdr:rowOff>
    </xdr:to>
    <xdr:cxnSp macro="">
      <xdr:nvCxnSpPr>
        <xdr:cNvPr id="440" name="直線コネクタ 439"/>
        <xdr:cNvCxnSpPr/>
      </xdr:nvCxnSpPr>
      <xdr:spPr>
        <a:xfrm>
          <a:off x="16179800" y="2545207"/>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106612</xdr:rowOff>
    </xdr:from>
    <xdr:ext cx="762000" cy="259045"/>
    <xdr:sp macro="" textlink="">
      <xdr:nvSpPr>
        <xdr:cNvPr id="441" name="将来負担の状況平均値テキスト"/>
        <xdr:cNvSpPr txBox="1"/>
      </xdr:nvSpPr>
      <xdr:spPr>
        <a:xfrm>
          <a:off x="17106900" y="2335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90085</xdr:rowOff>
    </xdr:from>
    <xdr:to>
      <xdr:col>24</xdr:col>
      <xdr:colOff>609600</xdr:colOff>
      <xdr:row>15</xdr:row>
      <xdr:rowOff>20235</xdr:rowOff>
    </xdr:to>
    <xdr:sp macro="" textlink="">
      <xdr:nvSpPr>
        <xdr:cNvPr id="442" name="フローチャート : 判断 441"/>
        <xdr:cNvSpPr/>
      </xdr:nvSpPr>
      <xdr:spPr>
        <a:xfrm>
          <a:off x="16967200" y="249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92625</xdr:rowOff>
    </xdr:from>
    <xdr:to>
      <xdr:col>23</xdr:col>
      <xdr:colOff>406400</xdr:colOff>
      <xdr:row>14</xdr:row>
      <xdr:rowOff>144907</xdr:rowOff>
    </xdr:to>
    <xdr:cxnSp macro="">
      <xdr:nvCxnSpPr>
        <xdr:cNvPr id="443" name="直線コネクタ 442"/>
        <xdr:cNvCxnSpPr/>
      </xdr:nvCxnSpPr>
      <xdr:spPr>
        <a:xfrm>
          <a:off x="15290800" y="2492925"/>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164888</xdr:rowOff>
    </xdr:from>
    <xdr:to>
      <xdr:col>23</xdr:col>
      <xdr:colOff>457200</xdr:colOff>
      <xdr:row>15</xdr:row>
      <xdr:rowOff>95038</xdr:rowOff>
    </xdr:to>
    <xdr:sp macro="" textlink="">
      <xdr:nvSpPr>
        <xdr:cNvPr id="444" name="フローチャート : 判断 443"/>
        <xdr:cNvSpPr/>
      </xdr:nvSpPr>
      <xdr:spPr>
        <a:xfrm>
          <a:off x="16129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79815</xdr:rowOff>
    </xdr:from>
    <xdr:ext cx="736600" cy="259045"/>
    <xdr:sp macro="" textlink="">
      <xdr:nvSpPr>
        <xdr:cNvPr id="445" name="テキスト ボックス 444"/>
        <xdr:cNvSpPr txBox="1"/>
      </xdr:nvSpPr>
      <xdr:spPr>
        <a:xfrm>
          <a:off x="15798800" y="2651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92625</xdr:rowOff>
    </xdr:from>
    <xdr:to>
      <xdr:col>22</xdr:col>
      <xdr:colOff>203200</xdr:colOff>
      <xdr:row>15</xdr:row>
      <xdr:rowOff>60325</xdr:rowOff>
    </xdr:to>
    <xdr:cxnSp macro="">
      <xdr:nvCxnSpPr>
        <xdr:cNvPr id="446" name="直線コネクタ 445"/>
        <xdr:cNvCxnSpPr/>
      </xdr:nvCxnSpPr>
      <xdr:spPr>
        <a:xfrm flipV="1">
          <a:off x="14401800" y="2492925"/>
          <a:ext cx="889000" cy="139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10329</xdr:rowOff>
    </xdr:from>
    <xdr:to>
      <xdr:col>22</xdr:col>
      <xdr:colOff>254000</xdr:colOff>
      <xdr:row>15</xdr:row>
      <xdr:rowOff>111929</xdr:rowOff>
    </xdr:to>
    <xdr:sp macro="" textlink="">
      <xdr:nvSpPr>
        <xdr:cNvPr id="447" name="フローチャート : 判断 446"/>
        <xdr:cNvSpPr/>
      </xdr:nvSpPr>
      <xdr:spPr>
        <a:xfrm>
          <a:off x="15240000" y="2582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96706</xdr:rowOff>
    </xdr:from>
    <xdr:ext cx="762000" cy="259045"/>
    <xdr:sp macro="" textlink="">
      <xdr:nvSpPr>
        <xdr:cNvPr id="448" name="テキスト ボックス 447"/>
        <xdr:cNvSpPr txBox="1"/>
      </xdr:nvSpPr>
      <xdr:spPr>
        <a:xfrm>
          <a:off x="14909800" y="2668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60325</xdr:rowOff>
    </xdr:from>
    <xdr:to>
      <xdr:col>21</xdr:col>
      <xdr:colOff>0</xdr:colOff>
      <xdr:row>15</xdr:row>
      <xdr:rowOff>116628</xdr:rowOff>
    </xdr:to>
    <xdr:cxnSp macro="">
      <xdr:nvCxnSpPr>
        <xdr:cNvPr id="449" name="直線コネクタ 448"/>
        <xdr:cNvCxnSpPr/>
      </xdr:nvCxnSpPr>
      <xdr:spPr>
        <a:xfrm flipV="1">
          <a:off x="13512800" y="2632075"/>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85937</xdr:rowOff>
    </xdr:from>
    <xdr:to>
      <xdr:col>21</xdr:col>
      <xdr:colOff>50800</xdr:colOff>
      <xdr:row>16</xdr:row>
      <xdr:rowOff>16087</xdr:rowOff>
    </xdr:to>
    <xdr:sp macro="" textlink="">
      <xdr:nvSpPr>
        <xdr:cNvPr id="450" name="フローチャート : 判断 449"/>
        <xdr:cNvSpPr/>
      </xdr:nvSpPr>
      <xdr:spPr>
        <a:xfrm>
          <a:off x="14351000" y="265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864</xdr:rowOff>
    </xdr:from>
    <xdr:ext cx="762000" cy="259045"/>
    <xdr:sp macro="" textlink="">
      <xdr:nvSpPr>
        <xdr:cNvPr id="451" name="テキスト ボックス 450"/>
        <xdr:cNvSpPr txBox="1"/>
      </xdr:nvSpPr>
      <xdr:spPr>
        <a:xfrm>
          <a:off x="14020800" y="274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3768</xdr:rowOff>
    </xdr:from>
    <xdr:to>
      <xdr:col>19</xdr:col>
      <xdr:colOff>533400</xdr:colOff>
      <xdr:row>16</xdr:row>
      <xdr:rowOff>105368</xdr:rowOff>
    </xdr:to>
    <xdr:sp macro="" textlink="">
      <xdr:nvSpPr>
        <xdr:cNvPr id="452" name="フローチャート : 判断 451"/>
        <xdr:cNvSpPr/>
      </xdr:nvSpPr>
      <xdr:spPr>
        <a:xfrm>
          <a:off x="13462000" y="274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90145</xdr:rowOff>
    </xdr:from>
    <xdr:ext cx="762000" cy="259045"/>
    <xdr:sp macro="" textlink="">
      <xdr:nvSpPr>
        <xdr:cNvPr id="453" name="テキスト ボックス 452"/>
        <xdr:cNvSpPr txBox="1"/>
      </xdr:nvSpPr>
      <xdr:spPr>
        <a:xfrm>
          <a:off x="13131800" y="283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98129</xdr:rowOff>
    </xdr:from>
    <xdr:to>
      <xdr:col>24</xdr:col>
      <xdr:colOff>609600</xdr:colOff>
      <xdr:row>15</xdr:row>
      <xdr:rowOff>28279</xdr:rowOff>
    </xdr:to>
    <xdr:sp macro="" textlink="">
      <xdr:nvSpPr>
        <xdr:cNvPr id="459" name="円/楕円 458"/>
        <xdr:cNvSpPr/>
      </xdr:nvSpPr>
      <xdr:spPr>
        <a:xfrm>
          <a:off x="16967200" y="249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70206</xdr:rowOff>
    </xdr:from>
    <xdr:ext cx="762000" cy="259045"/>
    <xdr:sp macro="" textlink="">
      <xdr:nvSpPr>
        <xdr:cNvPr id="460" name="将来負担の状況該当値テキスト"/>
        <xdr:cNvSpPr txBox="1"/>
      </xdr:nvSpPr>
      <xdr:spPr>
        <a:xfrm>
          <a:off x="17106900" y="2470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94107</xdr:rowOff>
    </xdr:from>
    <xdr:to>
      <xdr:col>23</xdr:col>
      <xdr:colOff>457200</xdr:colOff>
      <xdr:row>15</xdr:row>
      <xdr:rowOff>24257</xdr:rowOff>
    </xdr:to>
    <xdr:sp macro="" textlink="">
      <xdr:nvSpPr>
        <xdr:cNvPr id="461" name="円/楕円 460"/>
        <xdr:cNvSpPr/>
      </xdr:nvSpPr>
      <xdr:spPr>
        <a:xfrm>
          <a:off x="16129000" y="249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34434</xdr:rowOff>
    </xdr:from>
    <xdr:ext cx="736600" cy="259045"/>
    <xdr:sp macro="" textlink="">
      <xdr:nvSpPr>
        <xdr:cNvPr id="462" name="テキスト ボックス 461"/>
        <xdr:cNvSpPr txBox="1"/>
      </xdr:nvSpPr>
      <xdr:spPr>
        <a:xfrm>
          <a:off x="15798800" y="2263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41825</xdr:rowOff>
    </xdr:from>
    <xdr:to>
      <xdr:col>22</xdr:col>
      <xdr:colOff>254000</xdr:colOff>
      <xdr:row>14</xdr:row>
      <xdr:rowOff>143425</xdr:rowOff>
    </xdr:to>
    <xdr:sp macro="" textlink="">
      <xdr:nvSpPr>
        <xdr:cNvPr id="463" name="円/楕円 462"/>
        <xdr:cNvSpPr/>
      </xdr:nvSpPr>
      <xdr:spPr>
        <a:xfrm>
          <a:off x="15240000" y="244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153602</xdr:rowOff>
    </xdr:from>
    <xdr:ext cx="762000" cy="259045"/>
    <xdr:sp macro="" textlink="">
      <xdr:nvSpPr>
        <xdr:cNvPr id="464" name="テキスト ボックス 463"/>
        <xdr:cNvSpPr txBox="1"/>
      </xdr:nvSpPr>
      <xdr:spPr>
        <a:xfrm>
          <a:off x="14909800" y="221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9525</xdr:rowOff>
    </xdr:from>
    <xdr:to>
      <xdr:col>21</xdr:col>
      <xdr:colOff>50800</xdr:colOff>
      <xdr:row>15</xdr:row>
      <xdr:rowOff>111125</xdr:rowOff>
    </xdr:to>
    <xdr:sp macro="" textlink="">
      <xdr:nvSpPr>
        <xdr:cNvPr id="465" name="円/楕円 464"/>
        <xdr:cNvSpPr/>
      </xdr:nvSpPr>
      <xdr:spPr>
        <a:xfrm>
          <a:off x="14351000" y="258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121302</xdr:rowOff>
    </xdr:from>
    <xdr:ext cx="762000" cy="259045"/>
    <xdr:sp macro="" textlink="">
      <xdr:nvSpPr>
        <xdr:cNvPr id="466" name="テキスト ボックス 465"/>
        <xdr:cNvSpPr txBox="1"/>
      </xdr:nvSpPr>
      <xdr:spPr>
        <a:xfrm>
          <a:off x="14020800" y="235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32.5</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65828</xdr:rowOff>
    </xdr:from>
    <xdr:to>
      <xdr:col>19</xdr:col>
      <xdr:colOff>533400</xdr:colOff>
      <xdr:row>15</xdr:row>
      <xdr:rowOff>167428</xdr:rowOff>
    </xdr:to>
    <xdr:sp macro="" textlink="">
      <xdr:nvSpPr>
        <xdr:cNvPr id="467" name="円/楕円 466"/>
        <xdr:cNvSpPr/>
      </xdr:nvSpPr>
      <xdr:spPr>
        <a:xfrm>
          <a:off x="13462000" y="263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6155</xdr:rowOff>
    </xdr:from>
    <xdr:ext cx="762000" cy="259045"/>
    <xdr:sp macro="" textlink="">
      <xdr:nvSpPr>
        <xdr:cNvPr id="468" name="テキスト ボックス 467"/>
        <xdr:cNvSpPr txBox="1"/>
      </xdr:nvSpPr>
      <xdr:spPr>
        <a:xfrm>
          <a:off x="13131800" y="2406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三重県鈴鹿市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200,551
193,539
194.46
62,960,073
61,646,639
856,219
37,299,725
45,445,171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22.2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26</a:t>
          </a:r>
          <a:r>
            <a:rPr kumimoji="1" lang="ja-JP" altLang="en-US" sz="1300">
              <a:latin typeface="ＭＳ Ｐゴシック"/>
            </a:rPr>
            <a:t>年度に比べ</a:t>
          </a:r>
          <a:r>
            <a:rPr kumimoji="1" lang="en-US" altLang="ja-JP" sz="1300">
              <a:latin typeface="ＭＳ Ｐゴシック"/>
            </a:rPr>
            <a:t>0.1</a:t>
          </a:r>
          <a:r>
            <a:rPr kumimoji="1" lang="ja-JP" altLang="en-US" sz="1300">
              <a:latin typeface="ＭＳ Ｐゴシック"/>
            </a:rPr>
            <a:t>ポイント減少しているが，類似団体や全国，三重県平均と比べ高い値となっている。</a:t>
          </a:r>
        </a:p>
        <a:p>
          <a:r>
            <a:rPr kumimoji="1" lang="ja-JP" altLang="en-US" sz="1300">
              <a:latin typeface="ＭＳ Ｐゴシック"/>
            </a:rPr>
            <a:t>時間外勤務の縮減と適正人員の配置，短時間勤務再任用職員及び嘱託・臨時職員の活用，行政サービスの担い手最適化の検討等により，引き続き人件費の削減を図る。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31750</xdr:rowOff>
    </xdr:from>
    <xdr:to>
      <xdr:col>7</xdr:col>
      <xdr:colOff>15875</xdr:colOff>
      <xdr:row>41</xdr:row>
      <xdr:rowOff>133350</xdr:rowOff>
    </xdr:to>
    <xdr:cxnSp macro="">
      <xdr:nvCxnSpPr>
        <xdr:cNvPr id="61" name="直線コネクタ 60"/>
        <xdr:cNvCxnSpPr/>
      </xdr:nvCxnSpPr>
      <xdr:spPr>
        <a:xfrm flipV="1">
          <a:off x="4826000" y="56896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105427</xdr:rowOff>
    </xdr:from>
    <xdr:ext cx="762000" cy="259045"/>
    <xdr:sp macro="" textlink="">
      <xdr:nvSpPr>
        <xdr:cNvPr id="62" name="人件費最小値テキスト"/>
        <xdr:cNvSpPr txBox="1"/>
      </xdr:nvSpPr>
      <xdr:spPr>
        <a:xfrm>
          <a:off x="49149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29.9</a:t>
          </a:r>
          <a:endParaRPr kumimoji="1" lang="ja-JP" altLang="en-US" sz="1000" b="1">
            <a:latin typeface="ＭＳ Ｐゴシック"/>
          </a:endParaRPr>
        </a:p>
      </xdr:txBody>
    </xdr:sp>
    <xdr:clientData/>
  </xdr:oneCellAnchor>
  <xdr:twoCellAnchor>
    <xdr:from>
      <xdr:col>6</xdr:col>
      <xdr:colOff>612775</xdr:colOff>
      <xdr:row>41</xdr:row>
      <xdr:rowOff>133350</xdr:rowOff>
    </xdr:from>
    <xdr:to>
      <xdr:col>7</xdr:col>
      <xdr:colOff>104775</xdr:colOff>
      <xdr:row>41</xdr:row>
      <xdr:rowOff>133350</xdr:rowOff>
    </xdr:to>
    <xdr:cxnSp macro="">
      <xdr:nvCxnSpPr>
        <xdr:cNvPr id="63" name="直線コネクタ 62"/>
        <xdr:cNvCxnSpPr/>
      </xdr:nvCxnSpPr>
      <xdr:spPr>
        <a:xfrm>
          <a:off x="47371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a:t>
          </a:r>
          <a:endParaRPr kumimoji="1" lang="ja-JP" altLang="en-US" sz="1000" b="1">
            <a:latin typeface="ＭＳ Ｐゴシック"/>
          </a:endParaRPr>
        </a:p>
      </xdr:txBody>
    </xdr:sp>
    <xdr:clientData/>
  </xdr:oneCellAnchor>
  <xdr:twoCellAnchor>
    <xdr:from>
      <xdr:col>6</xdr:col>
      <xdr:colOff>612775</xdr:colOff>
      <xdr:row>33</xdr:row>
      <xdr:rowOff>31750</xdr:rowOff>
    </xdr:from>
    <xdr:to>
      <xdr:col>7</xdr:col>
      <xdr:colOff>104775</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0</xdr:rowOff>
    </xdr:from>
    <xdr:to>
      <xdr:col>7</xdr:col>
      <xdr:colOff>15875</xdr:colOff>
      <xdr:row>40</xdr:row>
      <xdr:rowOff>12700</xdr:rowOff>
    </xdr:to>
    <xdr:cxnSp macro="">
      <xdr:nvCxnSpPr>
        <xdr:cNvPr id="66" name="直線コネクタ 65"/>
        <xdr:cNvCxnSpPr/>
      </xdr:nvCxnSpPr>
      <xdr:spPr>
        <a:xfrm flipV="1">
          <a:off x="3987800" y="68580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60977</xdr:rowOff>
    </xdr:from>
    <xdr:ext cx="762000" cy="259045"/>
    <xdr:sp macro="" textlink="">
      <xdr:nvSpPr>
        <xdr:cNvPr id="67" name="人件費平均値テキスト"/>
        <xdr:cNvSpPr txBox="1"/>
      </xdr:nvSpPr>
      <xdr:spPr>
        <a:xfrm>
          <a:off x="4914900" y="6233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44450</xdr:rowOff>
    </xdr:from>
    <xdr:to>
      <xdr:col>7</xdr:col>
      <xdr:colOff>66675</xdr:colOff>
      <xdr:row>37</xdr:row>
      <xdr:rowOff>146050</xdr:rowOff>
    </xdr:to>
    <xdr:sp macro="" textlink="">
      <xdr:nvSpPr>
        <xdr:cNvPr id="68" name="フローチャート : 判断 67"/>
        <xdr:cNvSpPr/>
      </xdr:nvSpPr>
      <xdr:spPr>
        <a:xfrm>
          <a:off x="47752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12700</xdr:rowOff>
    </xdr:from>
    <xdr:to>
      <xdr:col>5</xdr:col>
      <xdr:colOff>549275</xdr:colOff>
      <xdr:row>40</xdr:row>
      <xdr:rowOff>63500</xdr:rowOff>
    </xdr:to>
    <xdr:cxnSp macro="">
      <xdr:nvCxnSpPr>
        <xdr:cNvPr id="69" name="直線コネクタ 68"/>
        <xdr:cNvCxnSpPr/>
      </xdr:nvCxnSpPr>
      <xdr:spPr>
        <a:xfrm flipV="1">
          <a:off x="3098800" y="6870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25400</xdr:rowOff>
    </xdr:from>
    <xdr:to>
      <xdr:col>5</xdr:col>
      <xdr:colOff>600075</xdr:colOff>
      <xdr:row>38</xdr:row>
      <xdr:rowOff>127000</xdr:rowOff>
    </xdr:to>
    <xdr:sp macro="" textlink="">
      <xdr:nvSpPr>
        <xdr:cNvPr id="70" name="フローチャート : 判断 69"/>
        <xdr:cNvSpPr/>
      </xdr:nvSpPr>
      <xdr:spPr>
        <a:xfrm>
          <a:off x="3937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137177</xdr:rowOff>
    </xdr:from>
    <xdr:ext cx="736600" cy="259045"/>
    <xdr:sp macro="" textlink="">
      <xdr:nvSpPr>
        <xdr:cNvPr id="71" name="テキスト ボックス 70"/>
        <xdr:cNvSpPr txBox="1"/>
      </xdr:nvSpPr>
      <xdr:spPr>
        <a:xfrm>
          <a:off x="3606800" y="630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63500</xdr:rowOff>
    </xdr:from>
    <xdr:to>
      <xdr:col>4</xdr:col>
      <xdr:colOff>346075</xdr:colOff>
      <xdr:row>41</xdr:row>
      <xdr:rowOff>19050</xdr:rowOff>
    </xdr:to>
    <xdr:cxnSp macro="">
      <xdr:nvCxnSpPr>
        <xdr:cNvPr id="72" name="直線コネクタ 71"/>
        <xdr:cNvCxnSpPr/>
      </xdr:nvCxnSpPr>
      <xdr:spPr>
        <a:xfrm flipV="1">
          <a:off x="2209800" y="69215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12700</xdr:rowOff>
    </xdr:from>
    <xdr:to>
      <xdr:col>4</xdr:col>
      <xdr:colOff>396875</xdr:colOff>
      <xdr:row>38</xdr:row>
      <xdr:rowOff>114300</xdr:rowOff>
    </xdr:to>
    <xdr:sp macro="" textlink="">
      <xdr:nvSpPr>
        <xdr:cNvPr id="73" name="フローチャート : 判断 72"/>
        <xdr:cNvSpPr/>
      </xdr:nvSpPr>
      <xdr:spPr>
        <a:xfrm>
          <a:off x="30480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124477</xdr:rowOff>
    </xdr:from>
    <xdr:ext cx="762000" cy="259045"/>
    <xdr:sp macro="" textlink="">
      <xdr:nvSpPr>
        <xdr:cNvPr id="74" name="テキスト ボックス 73"/>
        <xdr:cNvSpPr txBox="1"/>
      </xdr:nvSpPr>
      <xdr:spPr>
        <a:xfrm>
          <a:off x="2717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101600</xdr:rowOff>
    </xdr:from>
    <xdr:to>
      <xdr:col>3</xdr:col>
      <xdr:colOff>142875</xdr:colOff>
      <xdr:row>41</xdr:row>
      <xdr:rowOff>19050</xdr:rowOff>
    </xdr:to>
    <xdr:cxnSp macro="">
      <xdr:nvCxnSpPr>
        <xdr:cNvPr id="75" name="直線コネクタ 74"/>
        <xdr:cNvCxnSpPr/>
      </xdr:nvCxnSpPr>
      <xdr:spPr>
        <a:xfrm>
          <a:off x="1320800" y="69596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139700</xdr:rowOff>
    </xdr:from>
    <xdr:to>
      <xdr:col>3</xdr:col>
      <xdr:colOff>193675</xdr:colOff>
      <xdr:row>39</xdr:row>
      <xdr:rowOff>69850</xdr:rowOff>
    </xdr:to>
    <xdr:sp macro="" textlink="">
      <xdr:nvSpPr>
        <xdr:cNvPr id="76" name="フローチャート : 判断 75"/>
        <xdr:cNvSpPr/>
      </xdr:nvSpPr>
      <xdr:spPr>
        <a:xfrm>
          <a:off x="21590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80027</xdr:rowOff>
    </xdr:from>
    <xdr:ext cx="762000" cy="259045"/>
    <xdr:sp macro="" textlink="">
      <xdr:nvSpPr>
        <xdr:cNvPr id="77" name="テキスト ボックス 76"/>
        <xdr:cNvSpPr txBox="1"/>
      </xdr:nvSpPr>
      <xdr:spPr>
        <a:xfrm>
          <a:off x="1828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57150</xdr:rowOff>
    </xdr:from>
    <xdr:to>
      <xdr:col>1</xdr:col>
      <xdr:colOff>676275</xdr:colOff>
      <xdr:row>39</xdr:row>
      <xdr:rowOff>158750</xdr:rowOff>
    </xdr:to>
    <xdr:sp macro="" textlink="">
      <xdr:nvSpPr>
        <xdr:cNvPr id="78" name="フローチャート : 判断 77"/>
        <xdr:cNvSpPr/>
      </xdr:nvSpPr>
      <xdr:spPr>
        <a:xfrm>
          <a:off x="12700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168927</xdr:rowOff>
    </xdr:from>
    <xdr:ext cx="762000" cy="259045"/>
    <xdr:sp macro="" textlink="">
      <xdr:nvSpPr>
        <xdr:cNvPr id="79" name="テキスト ボックス 78"/>
        <xdr:cNvSpPr txBox="1"/>
      </xdr:nvSpPr>
      <xdr:spPr>
        <a:xfrm>
          <a:off x="939800" y="651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39</xdr:row>
      <xdr:rowOff>120650</xdr:rowOff>
    </xdr:from>
    <xdr:to>
      <xdr:col>7</xdr:col>
      <xdr:colOff>66675</xdr:colOff>
      <xdr:row>40</xdr:row>
      <xdr:rowOff>50800</xdr:rowOff>
    </xdr:to>
    <xdr:sp macro="" textlink="">
      <xdr:nvSpPr>
        <xdr:cNvPr id="85" name="円/楕円 84"/>
        <xdr:cNvSpPr/>
      </xdr:nvSpPr>
      <xdr:spPr>
        <a:xfrm>
          <a:off x="47752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92727</xdr:rowOff>
    </xdr:from>
    <xdr:ext cx="762000" cy="259045"/>
    <xdr:sp macro="" textlink="">
      <xdr:nvSpPr>
        <xdr:cNvPr id="86" name="人件費該当値テキスト"/>
        <xdr:cNvSpPr txBox="1"/>
      </xdr:nvSpPr>
      <xdr:spPr>
        <a:xfrm>
          <a:off x="4914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133350</xdr:rowOff>
    </xdr:from>
    <xdr:to>
      <xdr:col>5</xdr:col>
      <xdr:colOff>600075</xdr:colOff>
      <xdr:row>40</xdr:row>
      <xdr:rowOff>63500</xdr:rowOff>
    </xdr:to>
    <xdr:sp macro="" textlink="">
      <xdr:nvSpPr>
        <xdr:cNvPr id="87" name="円/楕円 86"/>
        <xdr:cNvSpPr/>
      </xdr:nvSpPr>
      <xdr:spPr>
        <a:xfrm>
          <a:off x="3937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48277</xdr:rowOff>
    </xdr:from>
    <xdr:ext cx="736600" cy="259045"/>
    <xdr:sp macro="" textlink="">
      <xdr:nvSpPr>
        <xdr:cNvPr id="88" name="テキスト ボックス 87"/>
        <xdr:cNvSpPr txBox="1"/>
      </xdr:nvSpPr>
      <xdr:spPr>
        <a:xfrm>
          <a:off x="3606800" y="690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12700</xdr:rowOff>
    </xdr:from>
    <xdr:to>
      <xdr:col>4</xdr:col>
      <xdr:colOff>396875</xdr:colOff>
      <xdr:row>40</xdr:row>
      <xdr:rowOff>114300</xdr:rowOff>
    </xdr:to>
    <xdr:sp macro="" textlink="">
      <xdr:nvSpPr>
        <xdr:cNvPr id="89" name="円/楕円 88"/>
        <xdr:cNvSpPr/>
      </xdr:nvSpPr>
      <xdr:spPr>
        <a:xfrm>
          <a:off x="3048000" y="68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99077</xdr:rowOff>
    </xdr:from>
    <xdr:ext cx="762000" cy="259045"/>
    <xdr:sp macro="" textlink="">
      <xdr:nvSpPr>
        <xdr:cNvPr id="90" name="テキスト ボックス 89"/>
        <xdr:cNvSpPr txBox="1"/>
      </xdr:nvSpPr>
      <xdr:spPr>
        <a:xfrm>
          <a:off x="27178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139700</xdr:rowOff>
    </xdr:from>
    <xdr:to>
      <xdr:col>3</xdr:col>
      <xdr:colOff>193675</xdr:colOff>
      <xdr:row>41</xdr:row>
      <xdr:rowOff>69850</xdr:rowOff>
    </xdr:to>
    <xdr:sp macro="" textlink="">
      <xdr:nvSpPr>
        <xdr:cNvPr id="91" name="円/楕円 90"/>
        <xdr:cNvSpPr/>
      </xdr:nvSpPr>
      <xdr:spPr>
        <a:xfrm>
          <a:off x="21590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54627</xdr:rowOff>
    </xdr:from>
    <xdr:ext cx="762000" cy="259045"/>
    <xdr:sp macro="" textlink="">
      <xdr:nvSpPr>
        <xdr:cNvPr id="92" name="テキスト ボックス 91"/>
        <xdr:cNvSpPr txBox="1"/>
      </xdr:nvSpPr>
      <xdr:spPr>
        <a:xfrm>
          <a:off x="18288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50800</xdr:rowOff>
    </xdr:from>
    <xdr:to>
      <xdr:col>1</xdr:col>
      <xdr:colOff>676275</xdr:colOff>
      <xdr:row>40</xdr:row>
      <xdr:rowOff>152400</xdr:rowOff>
    </xdr:to>
    <xdr:sp macro="" textlink="">
      <xdr:nvSpPr>
        <xdr:cNvPr id="93" name="円/楕円 92"/>
        <xdr:cNvSpPr/>
      </xdr:nvSpPr>
      <xdr:spPr>
        <a:xfrm>
          <a:off x="1270000" y="690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137177</xdr:rowOff>
    </xdr:from>
    <xdr:ext cx="762000" cy="259045"/>
    <xdr:sp macro="" textlink="">
      <xdr:nvSpPr>
        <xdr:cNvPr id="94" name="テキスト ボックス 93"/>
        <xdr:cNvSpPr txBox="1"/>
      </xdr:nvSpPr>
      <xdr:spPr>
        <a:xfrm>
          <a:off x="9398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類似団体，全国，三重県平均のいずれも上回っている。平成</a:t>
          </a:r>
          <a:r>
            <a:rPr kumimoji="1" lang="en-US" altLang="ja-JP" sz="1300">
              <a:latin typeface="ＭＳ Ｐゴシック"/>
            </a:rPr>
            <a:t>26</a:t>
          </a:r>
          <a:r>
            <a:rPr kumimoji="1" lang="ja-JP" altLang="en-US" sz="1300">
              <a:latin typeface="ＭＳ Ｐゴシック"/>
            </a:rPr>
            <a:t>年度から中学校給食の開始準備により学校給食費が増加したことなどから</a:t>
          </a:r>
          <a:r>
            <a:rPr kumimoji="1" lang="en-US" altLang="ja-JP" sz="1300">
              <a:latin typeface="ＭＳ Ｐゴシック"/>
            </a:rPr>
            <a:t>2.1</a:t>
          </a:r>
          <a:r>
            <a:rPr kumimoji="1" lang="ja-JP" altLang="en-US" sz="1300">
              <a:latin typeface="ＭＳ Ｐゴシック"/>
            </a:rPr>
            <a:t>ポイント悪化したが，平成</a:t>
          </a:r>
          <a:r>
            <a:rPr kumimoji="1" lang="en-US" altLang="ja-JP" sz="1300">
              <a:latin typeface="ＭＳ Ｐゴシック"/>
            </a:rPr>
            <a:t>27</a:t>
          </a:r>
          <a:r>
            <a:rPr kumimoji="1" lang="ja-JP" altLang="en-US" sz="1300">
              <a:latin typeface="ＭＳ Ｐゴシック"/>
            </a:rPr>
            <a:t>年度はほぼ横ばい。</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21</xdr:row>
      <xdr:rowOff>37193</xdr:rowOff>
    </xdr:to>
    <xdr:cxnSp macro="">
      <xdr:nvCxnSpPr>
        <xdr:cNvPr id="124" name="直線コネクタ 123"/>
        <xdr:cNvCxnSpPr/>
      </xdr:nvCxnSpPr>
      <xdr:spPr>
        <a:xfrm flipV="1">
          <a:off x="16510000" y="2102757"/>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9270</xdr:rowOff>
    </xdr:from>
    <xdr:ext cx="762000" cy="259045"/>
    <xdr:sp macro="" textlink="">
      <xdr:nvSpPr>
        <xdr:cNvPr id="125" name="物件費最小値テキスト"/>
        <xdr:cNvSpPr txBox="1"/>
      </xdr:nvSpPr>
      <xdr:spPr>
        <a:xfrm>
          <a:off x="16598900" y="360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a:t>
          </a:r>
          <a:endParaRPr kumimoji="1" lang="ja-JP" altLang="en-US" sz="1000" b="1">
            <a:latin typeface="ＭＳ Ｐゴシック"/>
          </a:endParaRPr>
        </a:p>
      </xdr:txBody>
    </xdr:sp>
    <xdr:clientData/>
  </xdr:oneCellAnchor>
  <xdr:twoCellAnchor>
    <xdr:from>
      <xdr:col>23</xdr:col>
      <xdr:colOff>628650</xdr:colOff>
      <xdr:row>21</xdr:row>
      <xdr:rowOff>37193</xdr:rowOff>
    </xdr:from>
    <xdr:to>
      <xdr:col>24</xdr:col>
      <xdr:colOff>120650</xdr:colOff>
      <xdr:row>21</xdr:row>
      <xdr:rowOff>37193</xdr:rowOff>
    </xdr:to>
    <xdr:cxnSp macro="">
      <xdr:nvCxnSpPr>
        <xdr:cNvPr id="126" name="直線コネクタ 125"/>
        <xdr:cNvCxnSpPr/>
      </xdr:nvCxnSpPr>
      <xdr:spPr>
        <a:xfrm>
          <a:off x="16421100" y="3637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7"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8" name="直線コネクタ 127"/>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110671</xdr:rowOff>
    </xdr:from>
    <xdr:to>
      <xdr:col>24</xdr:col>
      <xdr:colOff>31750</xdr:colOff>
      <xdr:row>18</xdr:row>
      <xdr:rowOff>143329</xdr:rowOff>
    </xdr:to>
    <xdr:cxnSp macro="">
      <xdr:nvCxnSpPr>
        <xdr:cNvPr id="129" name="直線コネクタ 128"/>
        <xdr:cNvCxnSpPr/>
      </xdr:nvCxnSpPr>
      <xdr:spPr>
        <a:xfrm flipV="1">
          <a:off x="15671800" y="319677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60070</xdr:rowOff>
    </xdr:from>
    <xdr:ext cx="762000" cy="259045"/>
    <xdr:sp macro="" textlink="">
      <xdr:nvSpPr>
        <xdr:cNvPr id="130" name="物件費平均値テキスト"/>
        <xdr:cNvSpPr txBox="1"/>
      </xdr:nvSpPr>
      <xdr:spPr>
        <a:xfrm>
          <a:off x="16598900" y="2631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43543</xdr:rowOff>
    </xdr:from>
    <xdr:to>
      <xdr:col>24</xdr:col>
      <xdr:colOff>82550</xdr:colOff>
      <xdr:row>16</xdr:row>
      <xdr:rowOff>145143</xdr:rowOff>
    </xdr:to>
    <xdr:sp macro="" textlink="">
      <xdr:nvSpPr>
        <xdr:cNvPr id="131" name="フローチャート : 判断 130"/>
        <xdr:cNvSpPr/>
      </xdr:nvSpPr>
      <xdr:spPr>
        <a:xfrm>
          <a:off x="16459200" y="278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143329</xdr:rowOff>
    </xdr:from>
    <xdr:to>
      <xdr:col>22</xdr:col>
      <xdr:colOff>565150</xdr:colOff>
      <xdr:row>18</xdr:row>
      <xdr:rowOff>143329</xdr:rowOff>
    </xdr:to>
    <xdr:cxnSp macro="">
      <xdr:nvCxnSpPr>
        <xdr:cNvPr id="132" name="直線コネクタ 131"/>
        <xdr:cNvCxnSpPr/>
      </xdr:nvCxnSpPr>
      <xdr:spPr>
        <a:xfrm>
          <a:off x="14782800" y="2886529"/>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59871</xdr:rowOff>
    </xdr:from>
    <xdr:to>
      <xdr:col>22</xdr:col>
      <xdr:colOff>615950</xdr:colOff>
      <xdr:row>16</xdr:row>
      <xdr:rowOff>161471</xdr:rowOff>
    </xdr:to>
    <xdr:sp macro="" textlink="">
      <xdr:nvSpPr>
        <xdr:cNvPr id="133" name="フローチャート : 判断 132"/>
        <xdr:cNvSpPr/>
      </xdr:nvSpPr>
      <xdr:spPr>
        <a:xfrm>
          <a:off x="15621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198</xdr:rowOff>
    </xdr:from>
    <xdr:ext cx="736600" cy="259045"/>
    <xdr:sp macro="" textlink="">
      <xdr:nvSpPr>
        <xdr:cNvPr id="134" name="テキスト ボックス 133"/>
        <xdr:cNvSpPr txBox="1"/>
      </xdr:nvSpPr>
      <xdr:spPr>
        <a:xfrm>
          <a:off x="15290800" y="2571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143329</xdr:rowOff>
    </xdr:from>
    <xdr:to>
      <xdr:col>21</xdr:col>
      <xdr:colOff>361950</xdr:colOff>
      <xdr:row>16</xdr:row>
      <xdr:rowOff>159657</xdr:rowOff>
    </xdr:to>
    <xdr:cxnSp macro="">
      <xdr:nvCxnSpPr>
        <xdr:cNvPr id="135" name="直線コネクタ 134"/>
        <xdr:cNvCxnSpPr/>
      </xdr:nvCxnSpPr>
      <xdr:spPr>
        <a:xfrm flipV="1">
          <a:off x="13893800" y="288652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166007</xdr:rowOff>
    </xdr:from>
    <xdr:to>
      <xdr:col>21</xdr:col>
      <xdr:colOff>412750</xdr:colOff>
      <xdr:row>16</xdr:row>
      <xdr:rowOff>96157</xdr:rowOff>
    </xdr:to>
    <xdr:sp macro="" textlink="">
      <xdr:nvSpPr>
        <xdr:cNvPr id="136" name="フローチャート : 判断 135"/>
        <xdr:cNvSpPr/>
      </xdr:nvSpPr>
      <xdr:spPr>
        <a:xfrm>
          <a:off x="14732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106334</xdr:rowOff>
    </xdr:from>
    <xdr:ext cx="762000" cy="259045"/>
    <xdr:sp macro="" textlink="">
      <xdr:nvSpPr>
        <xdr:cNvPr id="137" name="テキスト ボックス 136"/>
        <xdr:cNvSpPr txBox="1"/>
      </xdr:nvSpPr>
      <xdr:spPr>
        <a:xfrm>
          <a:off x="14401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159657</xdr:rowOff>
    </xdr:from>
    <xdr:to>
      <xdr:col>20</xdr:col>
      <xdr:colOff>158750</xdr:colOff>
      <xdr:row>17</xdr:row>
      <xdr:rowOff>20864</xdr:rowOff>
    </xdr:to>
    <xdr:cxnSp macro="">
      <xdr:nvCxnSpPr>
        <xdr:cNvPr id="138" name="直線コネクタ 137"/>
        <xdr:cNvCxnSpPr/>
      </xdr:nvCxnSpPr>
      <xdr:spPr>
        <a:xfrm flipV="1">
          <a:off x="13004800" y="29028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84364</xdr:rowOff>
    </xdr:from>
    <xdr:to>
      <xdr:col>20</xdr:col>
      <xdr:colOff>209550</xdr:colOff>
      <xdr:row>16</xdr:row>
      <xdr:rowOff>14514</xdr:rowOff>
    </xdr:to>
    <xdr:sp macro="" textlink="">
      <xdr:nvSpPr>
        <xdr:cNvPr id="139" name="フローチャート : 判断 138"/>
        <xdr:cNvSpPr/>
      </xdr:nvSpPr>
      <xdr:spPr>
        <a:xfrm>
          <a:off x="13843000" y="265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24691</xdr:rowOff>
    </xdr:from>
    <xdr:ext cx="762000" cy="259045"/>
    <xdr:sp macro="" textlink="">
      <xdr:nvSpPr>
        <xdr:cNvPr id="140" name="テキスト ボックス 139"/>
        <xdr:cNvSpPr txBox="1"/>
      </xdr:nvSpPr>
      <xdr:spPr>
        <a:xfrm>
          <a:off x="13512800" y="2424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19050</xdr:rowOff>
    </xdr:from>
    <xdr:to>
      <xdr:col>19</xdr:col>
      <xdr:colOff>6350</xdr:colOff>
      <xdr:row>15</xdr:row>
      <xdr:rowOff>120650</xdr:rowOff>
    </xdr:to>
    <xdr:sp macro="" textlink="">
      <xdr:nvSpPr>
        <xdr:cNvPr id="141" name="フローチャート : 判断 140"/>
        <xdr:cNvSpPr/>
      </xdr:nvSpPr>
      <xdr:spPr>
        <a:xfrm>
          <a:off x="12954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130827</xdr:rowOff>
    </xdr:from>
    <xdr:ext cx="762000" cy="259045"/>
    <xdr:sp macro="" textlink="">
      <xdr:nvSpPr>
        <xdr:cNvPr id="142" name="テキスト ボックス 141"/>
        <xdr:cNvSpPr txBox="1"/>
      </xdr:nvSpPr>
      <xdr:spPr>
        <a:xfrm>
          <a:off x="12623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59871</xdr:rowOff>
    </xdr:from>
    <xdr:to>
      <xdr:col>24</xdr:col>
      <xdr:colOff>82550</xdr:colOff>
      <xdr:row>18</xdr:row>
      <xdr:rowOff>161471</xdr:rowOff>
    </xdr:to>
    <xdr:sp macro="" textlink="">
      <xdr:nvSpPr>
        <xdr:cNvPr id="148" name="円/楕円 147"/>
        <xdr:cNvSpPr/>
      </xdr:nvSpPr>
      <xdr:spPr>
        <a:xfrm>
          <a:off x="16459200" y="314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31948</xdr:rowOff>
    </xdr:from>
    <xdr:ext cx="762000" cy="259045"/>
    <xdr:sp macro="" textlink="">
      <xdr:nvSpPr>
        <xdr:cNvPr id="149" name="物件費該当値テキスト"/>
        <xdr:cNvSpPr txBox="1"/>
      </xdr:nvSpPr>
      <xdr:spPr>
        <a:xfrm>
          <a:off x="165989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92529</xdr:rowOff>
    </xdr:from>
    <xdr:to>
      <xdr:col>22</xdr:col>
      <xdr:colOff>615950</xdr:colOff>
      <xdr:row>19</xdr:row>
      <xdr:rowOff>22678</xdr:rowOff>
    </xdr:to>
    <xdr:sp macro="" textlink="">
      <xdr:nvSpPr>
        <xdr:cNvPr id="150" name="円/楕円 149"/>
        <xdr:cNvSpPr/>
      </xdr:nvSpPr>
      <xdr:spPr>
        <a:xfrm>
          <a:off x="15621000" y="31786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7455</xdr:rowOff>
    </xdr:from>
    <xdr:ext cx="736600" cy="259045"/>
    <xdr:sp macro="" textlink="">
      <xdr:nvSpPr>
        <xdr:cNvPr id="151" name="テキスト ボックス 150"/>
        <xdr:cNvSpPr txBox="1"/>
      </xdr:nvSpPr>
      <xdr:spPr>
        <a:xfrm>
          <a:off x="15290800" y="326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92529</xdr:rowOff>
    </xdr:from>
    <xdr:to>
      <xdr:col>21</xdr:col>
      <xdr:colOff>412750</xdr:colOff>
      <xdr:row>17</xdr:row>
      <xdr:rowOff>22679</xdr:rowOff>
    </xdr:to>
    <xdr:sp macro="" textlink="">
      <xdr:nvSpPr>
        <xdr:cNvPr id="152" name="円/楕円 151"/>
        <xdr:cNvSpPr/>
      </xdr:nvSpPr>
      <xdr:spPr>
        <a:xfrm>
          <a:off x="14732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7456</xdr:rowOff>
    </xdr:from>
    <xdr:ext cx="762000" cy="259045"/>
    <xdr:sp macro="" textlink="">
      <xdr:nvSpPr>
        <xdr:cNvPr id="153" name="テキスト ボックス 152"/>
        <xdr:cNvSpPr txBox="1"/>
      </xdr:nvSpPr>
      <xdr:spPr>
        <a:xfrm>
          <a:off x="14401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108857</xdr:rowOff>
    </xdr:from>
    <xdr:to>
      <xdr:col>20</xdr:col>
      <xdr:colOff>209550</xdr:colOff>
      <xdr:row>17</xdr:row>
      <xdr:rowOff>39007</xdr:rowOff>
    </xdr:to>
    <xdr:sp macro="" textlink="">
      <xdr:nvSpPr>
        <xdr:cNvPr id="154" name="円/楕円 153"/>
        <xdr:cNvSpPr/>
      </xdr:nvSpPr>
      <xdr:spPr>
        <a:xfrm>
          <a:off x="13843000" y="285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23784</xdr:rowOff>
    </xdr:from>
    <xdr:ext cx="762000" cy="259045"/>
    <xdr:sp macro="" textlink="">
      <xdr:nvSpPr>
        <xdr:cNvPr id="155" name="テキスト ボックス 154"/>
        <xdr:cNvSpPr txBox="1"/>
      </xdr:nvSpPr>
      <xdr:spPr>
        <a:xfrm>
          <a:off x="13512800" y="293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141514</xdr:rowOff>
    </xdr:from>
    <xdr:to>
      <xdr:col>19</xdr:col>
      <xdr:colOff>6350</xdr:colOff>
      <xdr:row>17</xdr:row>
      <xdr:rowOff>71664</xdr:rowOff>
    </xdr:to>
    <xdr:sp macro="" textlink="">
      <xdr:nvSpPr>
        <xdr:cNvPr id="156" name="円/楕円 155"/>
        <xdr:cNvSpPr/>
      </xdr:nvSpPr>
      <xdr:spPr>
        <a:xfrm>
          <a:off x="12954000" y="288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56441</xdr:rowOff>
    </xdr:from>
    <xdr:ext cx="762000" cy="259045"/>
    <xdr:sp macro="" textlink="">
      <xdr:nvSpPr>
        <xdr:cNvPr id="157" name="テキスト ボックス 156"/>
        <xdr:cNvSpPr txBox="1"/>
      </xdr:nvSpPr>
      <xdr:spPr>
        <a:xfrm>
          <a:off x="12623800" y="297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社会保障経費の増により扶助費による決算額が増加し，経常収支比率も</a:t>
          </a:r>
          <a:r>
            <a:rPr kumimoji="1" lang="en-US" altLang="ja-JP" sz="1300">
              <a:latin typeface="ＭＳ Ｐゴシック"/>
            </a:rPr>
            <a:t>0.4</a:t>
          </a:r>
          <a:r>
            <a:rPr kumimoji="1" lang="ja-JP" altLang="en-US" sz="1300">
              <a:latin typeface="ＭＳ Ｐゴシック"/>
            </a:rPr>
            <a:t>ポイント増加した。</a:t>
          </a:r>
        </a:p>
        <a:p>
          <a:r>
            <a:rPr kumimoji="1" lang="ja-JP" altLang="en-US" sz="1300">
              <a:latin typeface="ＭＳ Ｐゴシック"/>
            </a:rPr>
            <a:t>子ども子育て関連経費や障がい者への自立支援への経費が増加する傾向にある。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146050</xdr:rowOff>
    </xdr:from>
    <xdr:to>
      <xdr:col>7</xdr:col>
      <xdr:colOff>15875</xdr:colOff>
      <xdr:row>61</xdr:row>
      <xdr:rowOff>127000</xdr:rowOff>
    </xdr:to>
    <xdr:cxnSp macro="">
      <xdr:nvCxnSpPr>
        <xdr:cNvPr id="185" name="直線コネクタ 184"/>
        <xdr:cNvCxnSpPr/>
      </xdr:nvCxnSpPr>
      <xdr:spPr>
        <a:xfrm flipV="1">
          <a:off x="4826000" y="92329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99077</xdr:rowOff>
    </xdr:from>
    <xdr:ext cx="762000" cy="259045"/>
    <xdr:sp macro="" textlink="">
      <xdr:nvSpPr>
        <xdr:cNvPr id="186" name="扶助費最小値テキスト"/>
        <xdr:cNvSpPr txBox="1"/>
      </xdr:nvSpPr>
      <xdr:spPr>
        <a:xfrm>
          <a:off x="4914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6</xdr:col>
      <xdr:colOff>612775</xdr:colOff>
      <xdr:row>61</xdr:row>
      <xdr:rowOff>127000</xdr:rowOff>
    </xdr:from>
    <xdr:to>
      <xdr:col>7</xdr:col>
      <xdr:colOff>104775</xdr:colOff>
      <xdr:row>61</xdr:row>
      <xdr:rowOff>127000</xdr:rowOff>
    </xdr:to>
    <xdr:cxnSp macro="">
      <xdr:nvCxnSpPr>
        <xdr:cNvPr id="187" name="直線コネクタ 186"/>
        <xdr:cNvCxnSpPr/>
      </xdr:nvCxnSpPr>
      <xdr:spPr>
        <a:xfrm>
          <a:off x="4737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60977</xdr:rowOff>
    </xdr:from>
    <xdr:ext cx="762000" cy="259045"/>
    <xdr:sp macro="" textlink="">
      <xdr:nvSpPr>
        <xdr:cNvPr id="188" name="扶助費最大値テキスト"/>
        <xdr:cNvSpPr txBox="1"/>
      </xdr:nvSpPr>
      <xdr:spPr>
        <a:xfrm>
          <a:off x="4914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6</xdr:col>
      <xdr:colOff>612775</xdr:colOff>
      <xdr:row>53</xdr:row>
      <xdr:rowOff>146050</xdr:rowOff>
    </xdr:from>
    <xdr:to>
      <xdr:col>7</xdr:col>
      <xdr:colOff>104775</xdr:colOff>
      <xdr:row>53</xdr:row>
      <xdr:rowOff>146050</xdr:rowOff>
    </xdr:to>
    <xdr:cxnSp macro="">
      <xdr:nvCxnSpPr>
        <xdr:cNvPr id="189" name="直線コネクタ 188"/>
        <xdr:cNvCxnSpPr/>
      </xdr:nvCxnSpPr>
      <xdr:spPr>
        <a:xfrm>
          <a:off x="4737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69850</xdr:rowOff>
    </xdr:from>
    <xdr:to>
      <xdr:col>7</xdr:col>
      <xdr:colOff>15875</xdr:colOff>
      <xdr:row>57</xdr:row>
      <xdr:rowOff>146050</xdr:rowOff>
    </xdr:to>
    <xdr:cxnSp macro="">
      <xdr:nvCxnSpPr>
        <xdr:cNvPr id="190" name="直線コネクタ 189"/>
        <xdr:cNvCxnSpPr/>
      </xdr:nvCxnSpPr>
      <xdr:spPr>
        <a:xfrm>
          <a:off x="3987800" y="98425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58</xdr:row>
      <xdr:rowOff>29227</xdr:rowOff>
    </xdr:from>
    <xdr:ext cx="762000" cy="259045"/>
    <xdr:sp macro="" textlink="">
      <xdr:nvSpPr>
        <xdr:cNvPr id="191" name="扶助費平均値テキスト"/>
        <xdr:cNvSpPr txBox="1"/>
      </xdr:nvSpPr>
      <xdr:spPr>
        <a:xfrm>
          <a:off x="4914900" y="9973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6</xdr:col>
      <xdr:colOff>650875</xdr:colOff>
      <xdr:row>58</xdr:row>
      <xdr:rowOff>57150</xdr:rowOff>
    </xdr:from>
    <xdr:to>
      <xdr:col>7</xdr:col>
      <xdr:colOff>66675</xdr:colOff>
      <xdr:row>58</xdr:row>
      <xdr:rowOff>158750</xdr:rowOff>
    </xdr:to>
    <xdr:sp macro="" textlink="">
      <xdr:nvSpPr>
        <xdr:cNvPr id="192" name="フローチャート : 判断 191"/>
        <xdr:cNvSpPr/>
      </xdr:nvSpPr>
      <xdr:spPr>
        <a:xfrm>
          <a:off x="4775200" y="1000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50800</xdr:rowOff>
    </xdr:from>
    <xdr:to>
      <xdr:col>5</xdr:col>
      <xdr:colOff>549275</xdr:colOff>
      <xdr:row>57</xdr:row>
      <xdr:rowOff>69850</xdr:rowOff>
    </xdr:to>
    <xdr:cxnSp macro="">
      <xdr:nvCxnSpPr>
        <xdr:cNvPr id="193" name="直線コネクタ 192"/>
        <xdr:cNvCxnSpPr/>
      </xdr:nvCxnSpPr>
      <xdr:spPr>
        <a:xfrm>
          <a:off x="3098800" y="96520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133350</xdr:rowOff>
    </xdr:from>
    <xdr:to>
      <xdr:col>5</xdr:col>
      <xdr:colOff>600075</xdr:colOff>
      <xdr:row>58</xdr:row>
      <xdr:rowOff>63500</xdr:rowOff>
    </xdr:to>
    <xdr:sp macro="" textlink="">
      <xdr:nvSpPr>
        <xdr:cNvPr id="194" name="フローチャート : 判断 193"/>
        <xdr:cNvSpPr/>
      </xdr:nvSpPr>
      <xdr:spPr>
        <a:xfrm>
          <a:off x="3937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48277</xdr:rowOff>
    </xdr:from>
    <xdr:ext cx="736600" cy="259045"/>
    <xdr:sp macro="" textlink="">
      <xdr:nvSpPr>
        <xdr:cNvPr id="195" name="テキスト ボックス 194"/>
        <xdr:cNvSpPr txBox="1"/>
      </xdr:nvSpPr>
      <xdr:spPr>
        <a:xfrm>
          <a:off x="3606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50800</xdr:rowOff>
    </xdr:from>
    <xdr:to>
      <xdr:col>4</xdr:col>
      <xdr:colOff>346075</xdr:colOff>
      <xdr:row>56</xdr:row>
      <xdr:rowOff>127000</xdr:rowOff>
    </xdr:to>
    <xdr:cxnSp macro="">
      <xdr:nvCxnSpPr>
        <xdr:cNvPr id="196" name="直線コネクタ 195"/>
        <xdr:cNvCxnSpPr/>
      </xdr:nvCxnSpPr>
      <xdr:spPr>
        <a:xfrm flipV="1">
          <a:off x="2209800" y="9652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19050</xdr:rowOff>
    </xdr:from>
    <xdr:to>
      <xdr:col>4</xdr:col>
      <xdr:colOff>396875</xdr:colOff>
      <xdr:row>57</xdr:row>
      <xdr:rowOff>120650</xdr:rowOff>
    </xdr:to>
    <xdr:sp macro="" textlink="">
      <xdr:nvSpPr>
        <xdr:cNvPr id="197" name="フローチャート : 判断 196"/>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105427</xdr:rowOff>
    </xdr:from>
    <xdr:ext cx="762000" cy="259045"/>
    <xdr:sp macro="" textlink="">
      <xdr:nvSpPr>
        <xdr:cNvPr id="198" name="テキスト ボックス 197"/>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107950</xdr:rowOff>
    </xdr:from>
    <xdr:to>
      <xdr:col>3</xdr:col>
      <xdr:colOff>142875</xdr:colOff>
      <xdr:row>56</xdr:row>
      <xdr:rowOff>127000</xdr:rowOff>
    </xdr:to>
    <xdr:cxnSp macro="">
      <xdr:nvCxnSpPr>
        <xdr:cNvPr id="199" name="直線コネクタ 198"/>
        <xdr:cNvCxnSpPr/>
      </xdr:nvCxnSpPr>
      <xdr:spPr>
        <a:xfrm>
          <a:off x="1320800" y="95377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19050</xdr:rowOff>
    </xdr:from>
    <xdr:to>
      <xdr:col>3</xdr:col>
      <xdr:colOff>193675</xdr:colOff>
      <xdr:row>57</xdr:row>
      <xdr:rowOff>120650</xdr:rowOff>
    </xdr:to>
    <xdr:sp macro="" textlink="">
      <xdr:nvSpPr>
        <xdr:cNvPr id="200" name="フローチャート : 判断 199"/>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105427</xdr:rowOff>
    </xdr:from>
    <xdr:ext cx="762000" cy="259045"/>
    <xdr:sp macro="" textlink="">
      <xdr:nvSpPr>
        <xdr:cNvPr id="201" name="テキスト ボックス 200"/>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57150</xdr:rowOff>
    </xdr:from>
    <xdr:to>
      <xdr:col>1</xdr:col>
      <xdr:colOff>676275</xdr:colOff>
      <xdr:row>56</xdr:row>
      <xdr:rowOff>158750</xdr:rowOff>
    </xdr:to>
    <xdr:sp macro="" textlink="">
      <xdr:nvSpPr>
        <xdr:cNvPr id="202" name="フローチャート : 判断 201"/>
        <xdr:cNvSpPr/>
      </xdr:nvSpPr>
      <xdr:spPr>
        <a:xfrm>
          <a:off x="1270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143527</xdr:rowOff>
    </xdr:from>
    <xdr:ext cx="762000" cy="259045"/>
    <xdr:sp macro="" textlink="">
      <xdr:nvSpPr>
        <xdr:cNvPr id="203" name="テキスト ボックス 202"/>
        <xdr:cNvSpPr txBox="1"/>
      </xdr:nvSpPr>
      <xdr:spPr>
        <a:xfrm>
          <a:off x="939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57</xdr:row>
      <xdr:rowOff>95250</xdr:rowOff>
    </xdr:from>
    <xdr:to>
      <xdr:col>7</xdr:col>
      <xdr:colOff>66675</xdr:colOff>
      <xdr:row>58</xdr:row>
      <xdr:rowOff>25400</xdr:rowOff>
    </xdr:to>
    <xdr:sp macro="" textlink="">
      <xdr:nvSpPr>
        <xdr:cNvPr id="209" name="円/楕円 208"/>
        <xdr:cNvSpPr/>
      </xdr:nvSpPr>
      <xdr:spPr>
        <a:xfrm>
          <a:off x="4775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111777</xdr:rowOff>
    </xdr:from>
    <xdr:ext cx="762000" cy="259045"/>
    <xdr:sp macro="" textlink="">
      <xdr:nvSpPr>
        <xdr:cNvPr id="210" name="扶助費該当値テキスト"/>
        <xdr:cNvSpPr txBox="1"/>
      </xdr:nvSpPr>
      <xdr:spPr>
        <a:xfrm>
          <a:off x="49149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19050</xdr:rowOff>
    </xdr:from>
    <xdr:to>
      <xdr:col>5</xdr:col>
      <xdr:colOff>600075</xdr:colOff>
      <xdr:row>57</xdr:row>
      <xdr:rowOff>120650</xdr:rowOff>
    </xdr:to>
    <xdr:sp macro="" textlink="">
      <xdr:nvSpPr>
        <xdr:cNvPr id="211" name="円/楕円 210"/>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130827</xdr:rowOff>
    </xdr:from>
    <xdr:ext cx="736600" cy="259045"/>
    <xdr:sp macro="" textlink="">
      <xdr:nvSpPr>
        <xdr:cNvPr id="212" name="テキスト ボックス 211"/>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0</xdr:rowOff>
    </xdr:from>
    <xdr:to>
      <xdr:col>4</xdr:col>
      <xdr:colOff>396875</xdr:colOff>
      <xdr:row>56</xdr:row>
      <xdr:rowOff>101600</xdr:rowOff>
    </xdr:to>
    <xdr:sp macro="" textlink="">
      <xdr:nvSpPr>
        <xdr:cNvPr id="213" name="円/楕円 212"/>
        <xdr:cNvSpPr/>
      </xdr:nvSpPr>
      <xdr:spPr>
        <a:xfrm>
          <a:off x="3048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111777</xdr:rowOff>
    </xdr:from>
    <xdr:ext cx="762000" cy="259045"/>
    <xdr:sp macro="" textlink="">
      <xdr:nvSpPr>
        <xdr:cNvPr id="214" name="テキスト ボックス 213"/>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76200</xdr:rowOff>
    </xdr:from>
    <xdr:to>
      <xdr:col>3</xdr:col>
      <xdr:colOff>193675</xdr:colOff>
      <xdr:row>57</xdr:row>
      <xdr:rowOff>6350</xdr:rowOff>
    </xdr:to>
    <xdr:sp macro="" textlink="">
      <xdr:nvSpPr>
        <xdr:cNvPr id="215" name="円/楕円 214"/>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16527</xdr:rowOff>
    </xdr:from>
    <xdr:ext cx="762000" cy="259045"/>
    <xdr:sp macro="" textlink="">
      <xdr:nvSpPr>
        <xdr:cNvPr id="216" name="テキスト ボックス 215"/>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57150</xdr:rowOff>
    </xdr:from>
    <xdr:to>
      <xdr:col>1</xdr:col>
      <xdr:colOff>676275</xdr:colOff>
      <xdr:row>55</xdr:row>
      <xdr:rowOff>158750</xdr:rowOff>
    </xdr:to>
    <xdr:sp macro="" textlink="">
      <xdr:nvSpPr>
        <xdr:cNvPr id="217" name="円/楕円 216"/>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168927</xdr:rowOff>
    </xdr:from>
    <xdr:ext cx="762000" cy="259045"/>
    <xdr:sp macro="" textlink="">
      <xdr:nvSpPr>
        <xdr:cNvPr id="218" name="テキスト ボックス 217"/>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経常的な経費としては繰出金が主なものであるが，平成</a:t>
          </a:r>
          <a:r>
            <a:rPr kumimoji="1" lang="en-US" altLang="ja-JP" sz="1300">
              <a:latin typeface="ＭＳ Ｐゴシック"/>
            </a:rPr>
            <a:t>24</a:t>
          </a:r>
          <a:r>
            <a:rPr kumimoji="1" lang="ja-JP" altLang="en-US" sz="1300">
              <a:latin typeface="ＭＳ Ｐゴシック"/>
            </a:rPr>
            <a:t>年度は，下水道事業の公営企業化に伴い，繰出金を補助金として支出したために繰出金は減少し大きく変動した。</a:t>
          </a:r>
        </a:p>
        <a:p>
          <a:r>
            <a:rPr kumimoji="1" lang="ja-JP" altLang="en-US" sz="1300">
              <a:latin typeface="ＭＳ Ｐゴシック"/>
            </a:rPr>
            <a:t>後期高齢者医療特別会計や介護保険事業のための鈴亀地区広域連合負担金など民生費繰出金が増加する傾向にある。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86178</xdr:rowOff>
    </xdr:from>
    <xdr:to>
      <xdr:col>24</xdr:col>
      <xdr:colOff>31750</xdr:colOff>
      <xdr:row>61</xdr:row>
      <xdr:rowOff>102507</xdr:rowOff>
    </xdr:to>
    <xdr:cxnSp macro="">
      <xdr:nvCxnSpPr>
        <xdr:cNvPr id="248" name="直線コネクタ 247"/>
        <xdr:cNvCxnSpPr/>
      </xdr:nvCxnSpPr>
      <xdr:spPr>
        <a:xfrm flipV="1">
          <a:off x="16510000" y="917302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74584</xdr:rowOff>
    </xdr:from>
    <xdr:ext cx="762000" cy="259045"/>
    <xdr:sp macro="" textlink="">
      <xdr:nvSpPr>
        <xdr:cNvPr id="249" name="その他最小値テキスト"/>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23</xdr:col>
      <xdr:colOff>628650</xdr:colOff>
      <xdr:row>61</xdr:row>
      <xdr:rowOff>102507</xdr:rowOff>
    </xdr:from>
    <xdr:to>
      <xdr:col>24</xdr:col>
      <xdr:colOff>120650</xdr:colOff>
      <xdr:row>61</xdr:row>
      <xdr:rowOff>102507</xdr:rowOff>
    </xdr:to>
    <xdr:cxnSp macro="">
      <xdr:nvCxnSpPr>
        <xdr:cNvPr id="250" name="直線コネクタ 249"/>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1105</xdr:rowOff>
    </xdr:from>
    <xdr:ext cx="762000" cy="259045"/>
    <xdr:sp macro="" textlink="">
      <xdr:nvSpPr>
        <xdr:cNvPr id="251" name="その他最大値テキスト"/>
        <xdr:cNvSpPr txBox="1"/>
      </xdr:nvSpPr>
      <xdr:spPr>
        <a:xfrm>
          <a:off x="16598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23</xdr:col>
      <xdr:colOff>628650</xdr:colOff>
      <xdr:row>53</xdr:row>
      <xdr:rowOff>86178</xdr:rowOff>
    </xdr:from>
    <xdr:to>
      <xdr:col>24</xdr:col>
      <xdr:colOff>120650</xdr:colOff>
      <xdr:row>53</xdr:row>
      <xdr:rowOff>86178</xdr:rowOff>
    </xdr:to>
    <xdr:cxnSp macro="">
      <xdr:nvCxnSpPr>
        <xdr:cNvPr id="252" name="直線コネクタ 251"/>
        <xdr:cNvCxnSpPr/>
      </xdr:nvCxnSpPr>
      <xdr:spPr>
        <a:xfrm>
          <a:off x="16421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45357</xdr:rowOff>
    </xdr:from>
    <xdr:to>
      <xdr:col>24</xdr:col>
      <xdr:colOff>31750</xdr:colOff>
      <xdr:row>56</xdr:row>
      <xdr:rowOff>45357</xdr:rowOff>
    </xdr:to>
    <xdr:cxnSp macro="">
      <xdr:nvCxnSpPr>
        <xdr:cNvPr id="253" name="直線コネクタ 252"/>
        <xdr:cNvCxnSpPr/>
      </xdr:nvCxnSpPr>
      <xdr:spPr>
        <a:xfrm>
          <a:off x="15671800" y="96465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40112</xdr:rowOff>
    </xdr:from>
    <xdr:ext cx="762000" cy="259045"/>
    <xdr:sp macro="" textlink="">
      <xdr:nvSpPr>
        <xdr:cNvPr id="254" name="その他平均値テキスト"/>
        <xdr:cNvSpPr txBox="1"/>
      </xdr:nvSpPr>
      <xdr:spPr>
        <a:xfrm>
          <a:off x="16598900" y="98127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68035</xdr:rowOff>
    </xdr:from>
    <xdr:to>
      <xdr:col>24</xdr:col>
      <xdr:colOff>82550</xdr:colOff>
      <xdr:row>57</xdr:row>
      <xdr:rowOff>169635</xdr:rowOff>
    </xdr:to>
    <xdr:sp macro="" textlink="">
      <xdr:nvSpPr>
        <xdr:cNvPr id="255" name="フローチャート : 判断 254"/>
        <xdr:cNvSpPr/>
      </xdr:nvSpPr>
      <xdr:spPr>
        <a:xfrm>
          <a:off x="164592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69850</xdr:rowOff>
    </xdr:from>
    <xdr:to>
      <xdr:col>22</xdr:col>
      <xdr:colOff>565150</xdr:colOff>
      <xdr:row>56</xdr:row>
      <xdr:rowOff>45357</xdr:rowOff>
    </xdr:to>
    <xdr:cxnSp macro="">
      <xdr:nvCxnSpPr>
        <xdr:cNvPr id="256" name="直線コネクタ 255"/>
        <xdr:cNvCxnSpPr/>
      </xdr:nvCxnSpPr>
      <xdr:spPr>
        <a:xfrm>
          <a:off x="14782800" y="9499600"/>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84365</xdr:rowOff>
    </xdr:from>
    <xdr:to>
      <xdr:col>22</xdr:col>
      <xdr:colOff>615950</xdr:colOff>
      <xdr:row>58</xdr:row>
      <xdr:rowOff>14515</xdr:rowOff>
    </xdr:to>
    <xdr:sp macro="" textlink="">
      <xdr:nvSpPr>
        <xdr:cNvPr id="257" name="フローチャート : 判断 256"/>
        <xdr:cNvSpPr/>
      </xdr:nvSpPr>
      <xdr:spPr>
        <a:xfrm>
          <a:off x="15621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170742</xdr:rowOff>
    </xdr:from>
    <xdr:ext cx="736600" cy="259045"/>
    <xdr:sp macro="" textlink="">
      <xdr:nvSpPr>
        <xdr:cNvPr id="258" name="テキスト ボックス 257"/>
        <xdr:cNvSpPr txBox="1"/>
      </xdr:nvSpPr>
      <xdr:spPr>
        <a:xfrm>
          <a:off x="15290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37193</xdr:rowOff>
    </xdr:from>
    <xdr:to>
      <xdr:col>21</xdr:col>
      <xdr:colOff>361950</xdr:colOff>
      <xdr:row>55</xdr:row>
      <xdr:rowOff>69850</xdr:rowOff>
    </xdr:to>
    <xdr:cxnSp macro="">
      <xdr:nvCxnSpPr>
        <xdr:cNvPr id="259" name="直線コネクタ 258"/>
        <xdr:cNvCxnSpPr/>
      </xdr:nvCxnSpPr>
      <xdr:spPr>
        <a:xfrm>
          <a:off x="13893800" y="94669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2722</xdr:rowOff>
    </xdr:from>
    <xdr:to>
      <xdr:col>21</xdr:col>
      <xdr:colOff>412750</xdr:colOff>
      <xdr:row>57</xdr:row>
      <xdr:rowOff>104322</xdr:rowOff>
    </xdr:to>
    <xdr:sp macro="" textlink="">
      <xdr:nvSpPr>
        <xdr:cNvPr id="260" name="フローチャート : 判断 259"/>
        <xdr:cNvSpPr/>
      </xdr:nvSpPr>
      <xdr:spPr>
        <a:xfrm>
          <a:off x="14732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89099</xdr:rowOff>
    </xdr:from>
    <xdr:ext cx="762000" cy="259045"/>
    <xdr:sp macro="" textlink="">
      <xdr:nvSpPr>
        <xdr:cNvPr id="261" name="テキスト ボックス 260"/>
        <xdr:cNvSpPr txBox="1"/>
      </xdr:nvSpPr>
      <xdr:spPr>
        <a:xfrm>
          <a:off x="14401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37193</xdr:rowOff>
    </xdr:from>
    <xdr:to>
      <xdr:col>20</xdr:col>
      <xdr:colOff>158750</xdr:colOff>
      <xdr:row>58</xdr:row>
      <xdr:rowOff>78015</xdr:rowOff>
    </xdr:to>
    <xdr:cxnSp macro="">
      <xdr:nvCxnSpPr>
        <xdr:cNvPr id="262" name="直線コネクタ 261"/>
        <xdr:cNvCxnSpPr/>
      </xdr:nvCxnSpPr>
      <xdr:spPr>
        <a:xfrm flipV="1">
          <a:off x="13004800" y="9466943"/>
          <a:ext cx="889000" cy="55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141515</xdr:rowOff>
    </xdr:from>
    <xdr:to>
      <xdr:col>20</xdr:col>
      <xdr:colOff>209550</xdr:colOff>
      <xdr:row>57</xdr:row>
      <xdr:rowOff>71665</xdr:rowOff>
    </xdr:to>
    <xdr:sp macro="" textlink="">
      <xdr:nvSpPr>
        <xdr:cNvPr id="263" name="フローチャート : 判断 262"/>
        <xdr:cNvSpPr/>
      </xdr:nvSpPr>
      <xdr:spPr>
        <a:xfrm>
          <a:off x="13843000" y="97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56442</xdr:rowOff>
    </xdr:from>
    <xdr:ext cx="762000" cy="259045"/>
    <xdr:sp macro="" textlink="">
      <xdr:nvSpPr>
        <xdr:cNvPr id="264" name="テキスト ボックス 263"/>
        <xdr:cNvSpPr txBox="1"/>
      </xdr:nvSpPr>
      <xdr:spPr>
        <a:xfrm>
          <a:off x="135128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108857</xdr:rowOff>
    </xdr:from>
    <xdr:to>
      <xdr:col>19</xdr:col>
      <xdr:colOff>6350</xdr:colOff>
      <xdr:row>57</xdr:row>
      <xdr:rowOff>39007</xdr:rowOff>
    </xdr:to>
    <xdr:sp macro="" textlink="">
      <xdr:nvSpPr>
        <xdr:cNvPr id="265" name="フローチャート : 判断 264"/>
        <xdr:cNvSpPr/>
      </xdr:nvSpPr>
      <xdr:spPr>
        <a:xfrm>
          <a:off x="12954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49184</xdr:rowOff>
    </xdr:from>
    <xdr:ext cx="762000" cy="259045"/>
    <xdr:sp macro="" textlink="">
      <xdr:nvSpPr>
        <xdr:cNvPr id="266" name="テキスト ボックス 265"/>
        <xdr:cNvSpPr txBox="1"/>
      </xdr:nvSpPr>
      <xdr:spPr>
        <a:xfrm>
          <a:off x="12623800" y="947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166007</xdr:rowOff>
    </xdr:from>
    <xdr:to>
      <xdr:col>24</xdr:col>
      <xdr:colOff>82550</xdr:colOff>
      <xdr:row>56</xdr:row>
      <xdr:rowOff>96157</xdr:rowOff>
    </xdr:to>
    <xdr:sp macro="" textlink="">
      <xdr:nvSpPr>
        <xdr:cNvPr id="272" name="円/楕円 271"/>
        <xdr:cNvSpPr/>
      </xdr:nvSpPr>
      <xdr:spPr>
        <a:xfrm>
          <a:off x="164592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11084</xdr:rowOff>
    </xdr:from>
    <xdr:ext cx="762000" cy="259045"/>
    <xdr:sp macro="" textlink="">
      <xdr:nvSpPr>
        <xdr:cNvPr id="273" name="その他該当値テキスト"/>
        <xdr:cNvSpPr txBox="1"/>
      </xdr:nvSpPr>
      <xdr:spPr>
        <a:xfrm>
          <a:off x="165989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166007</xdr:rowOff>
    </xdr:from>
    <xdr:to>
      <xdr:col>22</xdr:col>
      <xdr:colOff>615950</xdr:colOff>
      <xdr:row>56</xdr:row>
      <xdr:rowOff>96157</xdr:rowOff>
    </xdr:to>
    <xdr:sp macro="" textlink="">
      <xdr:nvSpPr>
        <xdr:cNvPr id="274" name="円/楕円 273"/>
        <xdr:cNvSpPr/>
      </xdr:nvSpPr>
      <xdr:spPr>
        <a:xfrm>
          <a:off x="15621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106334</xdr:rowOff>
    </xdr:from>
    <xdr:ext cx="736600" cy="259045"/>
    <xdr:sp macro="" textlink="">
      <xdr:nvSpPr>
        <xdr:cNvPr id="275" name="テキスト ボックス 274"/>
        <xdr:cNvSpPr txBox="1"/>
      </xdr:nvSpPr>
      <xdr:spPr>
        <a:xfrm>
          <a:off x="15290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19050</xdr:rowOff>
    </xdr:from>
    <xdr:to>
      <xdr:col>21</xdr:col>
      <xdr:colOff>412750</xdr:colOff>
      <xdr:row>55</xdr:row>
      <xdr:rowOff>120650</xdr:rowOff>
    </xdr:to>
    <xdr:sp macro="" textlink="">
      <xdr:nvSpPr>
        <xdr:cNvPr id="276" name="円/楕円 275"/>
        <xdr:cNvSpPr/>
      </xdr:nvSpPr>
      <xdr:spPr>
        <a:xfrm>
          <a:off x="14732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130827</xdr:rowOff>
    </xdr:from>
    <xdr:ext cx="762000" cy="259045"/>
    <xdr:sp macro="" textlink="">
      <xdr:nvSpPr>
        <xdr:cNvPr id="277" name="テキスト ボックス 276"/>
        <xdr:cNvSpPr txBox="1"/>
      </xdr:nvSpPr>
      <xdr:spPr>
        <a:xfrm>
          <a:off x="14401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157843</xdr:rowOff>
    </xdr:from>
    <xdr:to>
      <xdr:col>20</xdr:col>
      <xdr:colOff>209550</xdr:colOff>
      <xdr:row>55</xdr:row>
      <xdr:rowOff>87993</xdr:rowOff>
    </xdr:to>
    <xdr:sp macro="" textlink="">
      <xdr:nvSpPr>
        <xdr:cNvPr id="278" name="円/楕円 277"/>
        <xdr:cNvSpPr/>
      </xdr:nvSpPr>
      <xdr:spPr>
        <a:xfrm>
          <a:off x="13843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98170</xdr:rowOff>
    </xdr:from>
    <xdr:ext cx="762000" cy="259045"/>
    <xdr:sp macro="" textlink="">
      <xdr:nvSpPr>
        <xdr:cNvPr id="279" name="テキスト ボックス 278"/>
        <xdr:cNvSpPr txBox="1"/>
      </xdr:nvSpPr>
      <xdr:spPr>
        <a:xfrm>
          <a:off x="13512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27215</xdr:rowOff>
    </xdr:from>
    <xdr:to>
      <xdr:col>19</xdr:col>
      <xdr:colOff>6350</xdr:colOff>
      <xdr:row>58</xdr:row>
      <xdr:rowOff>128815</xdr:rowOff>
    </xdr:to>
    <xdr:sp macro="" textlink="">
      <xdr:nvSpPr>
        <xdr:cNvPr id="280" name="円/楕円 279"/>
        <xdr:cNvSpPr/>
      </xdr:nvSpPr>
      <xdr:spPr>
        <a:xfrm>
          <a:off x="129540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113592</xdr:rowOff>
    </xdr:from>
    <xdr:ext cx="762000" cy="259045"/>
    <xdr:sp macro="" textlink="">
      <xdr:nvSpPr>
        <xdr:cNvPr id="281" name="テキスト ボックス 280"/>
        <xdr:cNvSpPr txBox="1"/>
      </xdr:nvSpPr>
      <xdr:spPr>
        <a:xfrm>
          <a:off x="12623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24</a:t>
          </a:r>
          <a:r>
            <a:rPr kumimoji="1" lang="ja-JP" altLang="en-US" sz="1300">
              <a:latin typeface="ＭＳ Ｐゴシック"/>
            </a:rPr>
            <a:t>年度から，下水道事業の公営企業化に伴い，繰出金を補助金として支出したために大幅に増加した。全国，三重県平均は下回っているが普通会計に過度な負担とならないよう，下水道事業における適正な受益者負担のあり方を検討していく。</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20320</xdr:rowOff>
    </xdr:from>
    <xdr:to>
      <xdr:col>24</xdr:col>
      <xdr:colOff>31750</xdr:colOff>
      <xdr:row>40</xdr:row>
      <xdr:rowOff>149860</xdr:rowOff>
    </xdr:to>
    <xdr:cxnSp macro="">
      <xdr:nvCxnSpPr>
        <xdr:cNvPr id="308" name="直線コネクタ 307"/>
        <xdr:cNvCxnSpPr/>
      </xdr:nvCxnSpPr>
      <xdr:spPr>
        <a:xfrm flipV="1">
          <a:off x="16510000" y="584962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121937</xdr:rowOff>
    </xdr:from>
    <xdr:ext cx="762000" cy="259045"/>
    <xdr:sp macro="" textlink="">
      <xdr:nvSpPr>
        <xdr:cNvPr id="309" name="補助費等最小値テキスト"/>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23</xdr:col>
      <xdr:colOff>628650</xdr:colOff>
      <xdr:row>40</xdr:row>
      <xdr:rowOff>149860</xdr:rowOff>
    </xdr:from>
    <xdr:to>
      <xdr:col>24</xdr:col>
      <xdr:colOff>120650</xdr:colOff>
      <xdr:row>40</xdr:row>
      <xdr:rowOff>149860</xdr:rowOff>
    </xdr:to>
    <xdr:cxnSp macro="">
      <xdr:nvCxnSpPr>
        <xdr:cNvPr id="310" name="直線コネクタ 309"/>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106697</xdr:rowOff>
    </xdr:from>
    <xdr:ext cx="762000" cy="259045"/>
    <xdr:sp macro="" textlink="">
      <xdr:nvSpPr>
        <xdr:cNvPr id="311" name="補助費等最大値テキスト"/>
        <xdr:cNvSpPr txBox="1"/>
      </xdr:nvSpPr>
      <xdr:spPr>
        <a:xfrm>
          <a:off x="16598900" y="559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34</xdr:row>
      <xdr:rowOff>20320</xdr:rowOff>
    </xdr:from>
    <xdr:to>
      <xdr:col>24</xdr:col>
      <xdr:colOff>120650</xdr:colOff>
      <xdr:row>34</xdr:row>
      <xdr:rowOff>20320</xdr:rowOff>
    </xdr:to>
    <xdr:cxnSp macro="">
      <xdr:nvCxnSpPr>
        <xdr:cNvPr id="312" name="直線コネクタ 311"/>
        <xdr:cNvCxnSpPr/>
      </xdr:nvCxnSpPr>
      <xdr:spPr>
        <a:xfrm>
          <a:off x="16421100" y="584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24130</xdr:rowOff>
    </xdr:from>
    <xdr:to>
      <xdr:col>24</xdr:col>
      <xdr:colOff>31750</xdr:colOff>
      <xdr:row>37</xdr:row>
      <xdr:rowOff>31750</xdr:rowOff>
    </xdr:to>
    <xdr:cxnSp macro="">
      <xdr:nvCxnSpPr>
        <xdr:cNvPr id="313" name="直線コネクタ 312"/>
        <xdr:cNvCxnSpPr/>
      </xdr:nvCxnSpPr>
      <xdr:spPr>
        <a:xfrm flipV="1">
          <a:off x="15671800" y="63677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161307</xdr:rowOff>
    </xdr:from>
    <xdr:ext cx="762000" cy="259045"/>
    <xdr:sp macro="" textlink="">
      <xdr:nvSpPr>
        <xdr:cNvPr id="314"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15" name="フローチャート : 判断 314"/>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24130</xdr:rowOff>
    </xdr:from>
    <xdr:to>
      <xdr:col>22</xdr:col>
      <xdr:colOff>565150</xdr:colOff>
      <xdr:row>37</xdr:row>
      <xdr:rowOff>31750</xdr:rowOff>
    </xdr:to>
    <xdr:cxnSp macro="">
      <xdr:nvCxnSpPr>
        <xdr:cNvPr id="316" name="直線コネクタ 315"/>
        <xdr:cNvCxnSpPr/>
      </xdr:nvCxnSpPr>
      <xdr:spPr>
        <a:xfrm>
          <a:off x="14782800" y="6367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68580</xdr:rowOff>
    </xdr:from>
    <xdr:to>
      <xdr:col>22</xdr:col>
      <xdr:colOff>615950</xdr:colOff>
      <xdr:row>36</xdr:row>
      <xdr:rowOff>170180</xdr:rowOff>
    </xdr:to>
    <xdr:sp macro="" textlink="">
      <xdr:nvSpPr>
        <xdr:cNvPr id="317" name="フローチャート : 判断 316"/>
        <xdr:cNvSpPr/>
      </xdr:nvSpPr>
      <xdr:spPr>
        <a:xfrm>
          <a:off x="15621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8907</xdr:rowOff>
    </xdr:from>
    <xdr:ext cx="736600" cy="259045"/>
    <xdr:sp macro="" textlink="">
      <xdr:nvSpPr>
        <xdr:cNvPr id="318" name="テキスト ボックス 317"/>
        <xdr:cNvSpPr txBox="1"/>
      </xdr:nvSpPr>
      <xdr:spPr>
        <a:xfrm>
          <a:off x="15290800" y="600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24130</xdr:rowOff>
    </xdr:from>
    <xdr:to>
      <xdr:col>21</xdr:col>
      <xdr:colOff>361950</xdr:colOff>
      <xdr:row>37</xdr:row>
      <xdr:rowOff>39370</xdr:rowOff>
    </xdr:to>
    <xdr:cxnSp macro="">
      <xdr:nvCxnSpPr>
        <xdr:cNvPr id="319" name="直線コネクタ 318"/>
        <xdr:cNvCxnSpPr/>
      </xdr:nvCxnSpPr>
      <xdr:spPr>
        <a:xfrm flipV="1">
          <a:off x="13893800" y="6367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83820</xdr:rowOff>
    </xdr:from>
    <xdr:to>
      <xdr:col>21</xdr:col>
      <xdr:colOff>412750</xdr:colOff>
      <xdr:row>37</xdr:row>
      <xdr:rowOff>13970</xdr:rowOff>
    </xdr:to>
    <xdr:sp macro="" textlink="">
      <xdr:nvSpPr>
        <xdr:cNvPr id="320" name="フローチャート : 判断 319"/>
        <xdr:cNvSpPr/>
      </xdr:nvSpPr>
      <xdr:spPr>
        <a:xfrm>
          <a:off x="14732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24147</xdr:rowOff>
    </xdr:from>
    <xdr:ext cx="762000" cy="259045"/>
    <xdr:sp macro="" textlink="">
      <xdr:nvSpPr>
        <xdr:cNvPr id="321" name="テキスト ボックス 320"/>
        <xdr:cNvSpPr txBox="1"/>
      </xdr:nvSpPr>
      <xdr:spPr>
        <a:xfrm>
          <a:off x="14401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50800</xdr:rowOff>
    </xdr:from>
    <xdr:to>
      <xdr:col>20</xdr:col>
      <xdr:colOff>158750</xdr:colOff>
      <xdr:row>37</xdr:row>
      <xdr:rowOff>39370</xdr:rowOff>
    </xdr:to>
    <xdr:cxnSp macro="">
      <xdr:nvCxnSpPr>
        <xdr:cNvPr id="322" name="直線コネクタ 321"/>
        <xdr:cNvCxnSpPr/>
      </xdr:nvCxnSpPr>
      <xdr:spPr>
        <a:xfrm>
          <a:off x="13004800" y="5880100"/>
          <a:ext cx="889000" cy="50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83820</xdr:rowOff>
    </xdr:from>
    <xdr:to>
      <xdr:col>20</xdr:col>
      <xdr:colOff>209550</xdr:colOff>
      <xdr:row>37</xdr:row>
      <xdr:rowOff>13970</xdr:rowOff>
    </xdr:to>
    <xdr:sp macro="" textlink="">
      <xdr:nvSpPr>
        <xdr:cNvPr id="323" name="フローチャート : 判断 322"/>
        <xdr:cNvSpPr/>
      </xdr:nvSpPr>
      <xdr:spPr>
        <a:xfrm>
          <a:off x="13843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24147</xdr:rowOff>
    </xdr:from>
    <xdr:ext cx="762000" cy="259045"/>
    <xdr:sp macro="" textlink="">
      <xdr:nvSpPr>
        <xdr:cNvPr id="324" name="テキスト ボックス 323"/>
        <xdr:cNvSpPr txBox="1"/>
      </xdr:nvSpPr>
      <xdr:spPr>
        <a:xfrm>
          <a:off x="13512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60960</xdr:rowOff>
    </xdr:from>
    <xdr:to>
      <xdr:col>19</xdr:col>
      <xdr:colOff>6350</xdr:colOff>
      <xdr:row>36</xdr:row>
      <xdr:rowOff>162560</xdr:rowOff>
    </xdr:to>
    <xdr:sp macro="" textlink="">
      <xdr:nvSpPr>
        <xdr:cNvPr id="325" name="フローチャート : 判断 324"/>
        <xdr:cNvSpPr/>
      </xdr:nvSpPr>
      <xdr:spPr>
        <a:xfrm>
          <a:off x="12954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147337</xdr:rowOff>
    </xdr:from>
    <xdr:ext cx="762000" cy="259045"/>
    <xdr:sp macro="" textlink="">
      <xdr:nvSpPr>
        <xdr:cNvPr id="326" name="テキスト ボックス 325"/>
        <xdr:cNvSpPr txBox="1"/>
      </xdr:nvSpPr>
      <xdr:spPr>
        <a:xfrm>
          <a:off x="12623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32" name="円/楕円 331"/>
        <xdr:cNvSpPr/>
      </xdr:nvSpPr>
      <xdr:spPr>
        <a:xfrm>
          <a:off x="16459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116857</xdr:rowOff>
    </xdr:from>
    <xdr:ext cx="762000" cy="259045"/>
    <xdr:sp macro="" textlink="">
      <xdr:nvSpPr>
        <xdr:cNvPr id="333" name="補助費等該当値テキスト"/>
        <xdr:cNvSpPr txBox="1"/>
      </xdr:nvSpPr>
      <xdr:spPr>
        <a:xfrm>
          <a:off x="16598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152400</xdr:rowOff>
    </xdr:from>
    <xdr:to>
      <xdr:col>22</xdr:col>
      <xdr:colOff>615950</xdr:colOff>
      <xdr:row>37</xdr:row>
      <xdr:rowOff>82550</xdr:rowOff>
    </xdr:to>
    <xdr:sp macro="" textlink="">
      <xdr:nvSpPr>
        <xdr:cNvPr id="334" name="円/楕円 333"/>
        <xdr:cNvSpPr/>
      </xdr:nvSpPr>
      <xdr:spPr>
        <a:xfrm>
          <a:off x="15621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67327</xdr:rowOff>
    </xdr:from>
    <xdr:ext cx="736600" cy="259045"/>
    <xdr:sp macro="" textlink="">
      <xdr:nvSpPr>
        <xdr:cNvPr id="335" name="テキスト ボックス 334"/>
        <xdr:cNvSpPr txBox="1"/>
      </xdr:nvSpPr>
      <xdr:spPr>
        <a:xfrm>
          <a:off x="15290800" y="641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144780</xdr:rowOff>
    </xdr:from>
    <xdr:to>
      <xdr:col>21</xdr:col>
      <xdr:colOff>412750</xdr:colOff>
      <xdr:row>37</xdr:row>
      <xdr:rowOff>74930</xdr:rowOff>
    </xdr:to>
    <xdr:sp macro="" textlink="">
      <xdr:nvSpPr>
        <xdr:cNvPr id="336" name="円/楕円 335"/>
        <xdr:cNvSpPr/>
      </xdr:nvSpPr>
      <xdr:spPr>
        <a:xfrm>
          <a:off x="14732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59707</xdr:rowOff>
    </xdr:from>
    <xdr:ext cx="762000" cy="259045"/>
    <xdr:sp macro="" textlink="">
      <xdr:nvSpPr>
        <xdr:cNvPr id="337" name="テキスト ボックス 336"/>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160020</xdr:rowOff>
    </xdr:from>
    <xdr:to>
      <xdr:col>20</xdr:col>
      <xdr:colOff>209550</xdr:colOff>
      <xdr:row>37</xdr:row>
      <xdr:rowOff>90170</xdr:rowOff>
    </xdr:to>
    <xdr:sp macro="" textlink="">
      <xdr:nvSpPr>
        <xdr:cNvPr id="338" name="円/楕円 337"/>
        <xdr:cNvSpPr/>
      </xdr:nvSpPr>
      <xdr:spPr>
        <a:xfrm>
          <a:off x="13843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74947</xdr:rowOff>
    </xdr:from>
    <xdr:ext cx="762000" cy="259045"/>
    <xdr:sp macro="" textlink="">
      <xdr:nvSpPr>
        <xdr:cNvPr id="339" name="テキスト ボックス 338"/>
        <xdr:cNvSpPr txBox="1"/>
      </xdr:nvSpPr>
      <xdr:spPr>
        <a:xfrm>
          <a:off x="13512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0</xdr:rowOff>
    </xdr:from>
    <xdr:to>
      <xdr:col>19</xdr:col>
      <xdr:colOff>6350</xdr:colOff>
      <xdr:row>34</xdr:row>
      <xdr:rowOff>101600</xdr:rowOff>
    </xdr:to>
    <xdr:sp macro="" textlink="">
      <xdr:nvSpPr>
        <xdr:cNvPr id="340" name="円/楕円 339"/>
        <xdr:cNvSpPr/>
      </xdr:nvSpPr>
      <xdr:spPr>
        <a:xfrm>
          <a:off x="12954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111777</xdr:rowOff>
    </xdr:from>
    <xdr:ext cx="762000" cy="259045"/>
    <xdr:sp macro="" textlink="">
      <xdr:nvSpPr>
        <xdr:cNvPr id="341" name="テキスト ボックス 340"/>
        <xdr:cNvSpPr txBox="1"/>
      </xdr:nvSpPr>
      <xdr:spPr>
        <a:xfrm>
          <a:off x="12623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過去の市債発行の抑制等の効果により，元利償還金の決算額が減少し，それに係る経常収支比率もここ数年減少傾向にある。類似団体，全国，三重県平均を下回っている。今後，老朽化している公共施設の更新等により投資的経費に係る市債発行額が増加する見込みもあるため，臨時財政対策債等の発行を抑制し，公債費負担の軽減に努める。</a:t>
          </a: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6" name="直線コネクタ 355"/>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7" name="テキスト ボックス 356"/>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8" name="直線コネクタ 357"/>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9" name="テキスト ボックス 358"/>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60" name="直線コネクタ 359"/>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61" name="テキスト ボックス 360"/>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62" name="直線コネクタ 361"/>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3" name="テキスト ボックス 362"/>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4" name="直線コネクタ 363"/>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5" name="テキスト ボックス 364"/>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6" name="直線コネクタ 365"/>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7" name="テキスト ボックス 366"/>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8" name="直線コネクタ 36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9" name="テキスト ボックス 36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76381</xdr:rowOff>
    </xdr:from>
    <xdr:to>
      <xdr:col>7</xdr:col>
      <xdr:colOff>15875</xdr:colOff>
      <xdr:row>81</xdr:row>
      <xdr:rowOff>4536</xdr:rowOff>
    </xdr:to>
    <xdr:cxnSp macro="">
      <xdr:nvCxnSpPr>
        <xdr:cNvPr id="371" name="直線コネクタ 370"/>
        <xdr:cNvCxnSpPr/>
      </xdr:nvCxnSpPr>
      <xdr:spPr>
        <a:xfrm flipV="1">
          <a:off x="4826000" y="12592231"/>
          <a:ext cx="0" cy="1299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148063</xdr:rowOff>
    </xdr:from>
    <xdr:ext cx="762000" cy="259045"/>
    <xdr:sp macro="" textlink="">
      <xdr:nvSpPr>
        <xdr:cNvPr id="372" name="公債費最小値テキスト"/>
        <xdr:cNvSpPr txBox="1"/>
      </xdr:nvSpPr>
      <xdr:spPr>
        <a:xfrm>
          <a:off x="4914900" y="1386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612775</xdr:colOff>
      <xdr:row>81</xdr:row>
      <xdr:rowOff>4536</xdr:rowOff>
    </xdr:from>
    <xdr:to>
      <xdr:col>7</xdr:col>
      <xdr:colOff>104775</xdr:colOff>
      <xdr:row>81</xdr:row>
      <xdr:rowOff>4536</xdr:rowOff>
    </xdr:to>
    <xdr:cxnSp macro="">
      <xdr:nvCxnSpPr>
        <xdr:cNvPr id="373" name="直線コネクタ 372"/>
        <xdr:cNvCxnSpPr/>
      </xdr:nvCxnSpPr>
      <xdr:spPr>
        <a:xfrm>
          <a:off x="4737100" y="1389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162758</xdr:rowOff>
    </xdr:from>
    <xdr:ext cx="762000" cy="259045"/>
    <xdr:sp macro="" textlink="">
      <xdr:nvSpPr>
        <xdr:cNvPr id="374" name="公債費最大値テキスト"/>
        <xdr:cNvSpPr txBox="1"/>
      </xdr:nvSpPr>
      <xdr:spPr>
        <a:xfrm>
          <a:off x="4914900" y="12335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6</xdr:col>
      <xdr:colOff>612775</xdr:colOff>
      <xdr:row>73</xdr:row>
      <xdr:rowOff>76381</xdr:rowOff>
    </xdr:from>
    <xdr:to>
      <xdr:col>7</xdr:col>
      <xdr:colOff>104775</xdr:colOff>
      <xdr:row>73</xdr:row>
      <xdr:rowOff>76381</xdr:rowOff>
    </xdr:to>
    <xdr:cxnSp macro="">
      <xdr:nvCxnSpPr>
        <xdr:cNvPr id="375" name="直線コネクタ 374"/>
        <xdr:cNvCxnSpPr/>
      </xdr:nvCxnSpPr>
      <xdr:spPr>
        <a:xfrm>
          <a:off x="4737100" y="12592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86178</xdr:rowOff>
    </xdr:from>
    <xdr:to>
      <xdr:col>7</xdr:col>
      <xdr:colOff>15875</xdr:colOff>
      <xdr:row>75</xdr:row>
      <xdr:rowOff>125367</xdr:rowOff>
    </xdr:to>
    <xdr:cxnSp macro="">
      <xdr:nvCxnSpPr>
        <xdr:cNvPr id="376" name="直線コネクタ 375"/>
        <xdr:cNvCxnSpPr/>
      </xdr:nvCxnSpPr>
      <xdr:spPr>
        <a:xfrm flipV="1">
          <a:off x="3987800" y="12944928"/>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79301</xdr:rowOff>
    </xdr:from>
    <xdr:ext cx="762000" cy="259045"/>
    <xdr:sp macro="" textlink="">
      <xdr:nvSpPr>
        <xdr:cNvPr id="377" name="公債費平均値テキスト"/>
        <xdr:cNvSpPr txBox="1"/>
      </xdr:nvSpPr>
      <xdr:spPr>
        <a:xfrm>
          <a:off x="4914900" y="129380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107224</xdr:rowOff>
    </xdr:from>
    <xdr:to>
      <xdr:col>7</xdr:col>
      <xdr:colOff>66675</xdr:colOff>
      <xdr:row>76</xdr:row>
      <xdr:rowOff>37374</xdr:rowOff>
    </xdr:to>
    <xdr:sp macro="" textlink="">
      <xdr:nvSpPr>
        <xdr:cNvPr id="378" name="フローチャート : 判断 377"/>
        <xdr:cNvSpPr/>
      </xdr:nvSpPr>
      <xdr:spPr>
        <a:xfrm>
          <a:off x="4775200" y="1296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125367</xdr:rowOff>
    </xdr:from>
    <xdr:to>
      <xdr:col>5</xdr:col>
      <xdr:colOff>549275</xdr:colOff>
      <xdr:row>75</xdr:row>
      <xdr:rowOff>158024</xdr:rowOff>
    </xdr:to>
    <xdr:cxnSp macro="">
      <xdr:nvCxnSpPr>
        <xdr:cNvPr id="379" name="直線コネクタ 378"/>
        <xdr:cNvCxnSpPr/>
      </xdr:nvCxnSpPr>
      <xdr:spPr>
        <a:xfrm flipV="1">
          <a:off x="3098800" y="1298411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33745</xdr:rowOff>
    </xdr:from>
    <xdr:to>
      <xdr:col>5</xdr:col>
      <xdr:colOff>600075</xdr:colOff>
      <xdr:row>76</xdr:row>
      <xdr:rowOff>135345</xdr:rowOff>
    </xdr:to>
    <xdr:sp macro="" textlink="">
      <xdr:nvSpPr>
        <xdr:cNvPr id="380" name="フローチャート : 判断 379"/>
        <xdr:cNvSpPr/>
      </xdr:nvSpPr>
      <xdr:spPr>
        <a:xfrm>
          <a:off x="3937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120122</xdr:rowOff>
    </xdr:from>
    <xdr:ext cx="736600" cy="259045"/>
    <xdr:sp macro="" textlink="">
      <xdr:nvSpPr>
        <xdr:cNvPr id="381" name="テキスト ボックス 380"/>
        <xdr:cNvSpPr txBox="1"/>
      </xdr:nvSpPr>
      <xdr:spPr>
        <a:xfrm>
          <a:off x="3606800" y="1315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158024</xdr:rowOff>
    </xdr:from>
    <xdr:to>
      <xdr:col>4</xdr:col>
      <xdr:colOff>346075</xdr:colOff>
      <xdr:row>76</xdr:row>
      <xdr:rowOff>32294</xdr:rowOff>
    </xdr:to>
    <xdr:cxnSp macro="">
      <xdr:nvCxnSpPr>
        <xdr:cNvPr id="382" name="直線コネクタ 381"/>
        <xdr:cNvCxnSpPr/>
      </xdr:nvCxnSpPr>
      <xdr:spPr>
        <a:xfrm flipV="1">
          <a:off x="2209800" y="1301677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53339</xdr:rowOff>
    </xdr:from>
    <xdr:to>
      <xdr:col>4</xdr:col>
      <xdr:colOff>396875</xdr:colOff>
      <xdr:row>76</xdr:row>
      <xdr:rowOff>154939</xdr:rowOff>
    </xdr:to>
    <xdr:sp macro="" textlink="">
      <xdr:nvSpPr>
        <xdr:cNvPr id="383" name="フローチャート : 判断 382"/>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139716</xdr:rowOff>
    </xdr:from>
    <xdr:ext cx="762000" cy="259045"/>
    <xdr:sp macro="" textlink="">
      <xdr:nvSpPr>
        <xdr:cNvPr id="384" name="テキスト ボックス 383"/>
        <xdr:cNvSpPr txBox="1"/>
      </xdr:nvSpPr>
      <xdr:spPr>
        <a:xfrm>
          <a:off x="2717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32294</xdr:rowOff>
    </xdr:from>
    <xdr:to>
      <xdr:col>3</xdr:col>
      <xdr:colOff>142875</xdr:colOff>
      <xdr:row>76</xdr:row>
      <xdr:rowOff>32294</xdr:rowOff>
    </xdr:to>
    <xdr:cxnSp macro="">
      <xdr:nvCxnSpPr>
        <xdr:cNvPr id="385" name="直線コネクタ 384"/>
        <xdr:cNvCxnSpPr/>
      </xdr:nvCxnSpPr>
      <xdr:spPr>
        <a:xfrm>
          <a:off x="1320800" y="130624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85998</xdr:rowOff>
    </xdr:from>
    <xdr:to>
      <xdr:col>3</xdr:col>
      <xdr:colOff>193675</xdr:colOff>
      <xdr:row>77</xdr:row>
      <xdr:rowOff>16148</xdr:rowOff>
    </xdr:to>
    <xdr:sp macro="" textlink="">
      <xdr:nvSpPr>
        <xdr:cNvPr id="386" name="フローチャート : 判断 385"/>
        <xdr:cNvSpPr/>
      </xdr:nvSpPr>
      <xdr:spPr>
        <a:xfrm>
          <a:off x="2159000" y="1311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925</xdr:rowOff>
    </xdr:from>
    <xdr:ext cx="762000" cy="259045"/>
    <xdr:sp macro="" textlink="">
      <xdr:nvSpPr>
        <xdr:cNvPr id="387" name="テキスト ボックス 386"/>
        <xdr:cNvSpPr txBox="1"/>
      </xdr:nvSpPr>
      <xdr:spPr>
        <a:xfrm>
          <a:off x="1828800" y="13202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99061</xdr:rowOff>
    </xdr:from>
    <xdr:to>
      <xdr:col>1</xdr:col>
      <xdr:colOff>676275</xdr:colOff>
      <xdr:row>77</xdr:row>
      <xdr:rowOff>29211</xdr:rowOff>
    </xdr:to>
    <xdr:sp macro="" textlink="">
      <xdr:nvSpPr>
        <xdr:cNvPr id="388" name="フローチャート : 判断 387"/>
        <xdr:cNvSpPr/>
      </xdr:nvSpPr>
      <xdr:spPr>
        <a:xfrm>
          <a:off x="1270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13988</xdr:rowOff>
    </xdr:from>
    <xdr:ext cx="762000" cy="259045"/>
    <xdr:sp macro="" textlink="">
      <xdr:nvSpPr>
        <xdr:cNvPr id="389" name="テキスト ボックス 388"/>
        <xdr:cNvSpPr txBox="1"/>
      </xdr:nvSpPr>
      <xdr:spPr>
        <a:xfrm>
          <a:off x="939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35378</xdr:rowOff>
    </xdr:from>
    <xdr:to>
      <xdr:col>7</xdr:col>
      <xdr:colOff>66675</xdr:colOff>
      <xdr:row>75</xdr:row>
      <xdr:rowOff>136978</xdr:rowOff>
    </xdr:to>
    <xdr:sp macro="" textlink="">
      <xdr:nvSpPr>
        <xdr:cNvPr id="395" name="円/楕円 394"/>
        <xdr:cNvSpPr/>
      </xdr:nvSpPr>
      <xdr:spPr>
        <a:xfrm>
          <a:off x="4775200" y="1289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51905</xdr:rowOff>
    </xdr:from>
    <xdr:ext cx="762000" cy="259045"/>
    <xdr:sp macro="" textlink="">
      <xdr:nvSpPr>
        <xdr:cNvPr id="396" name="公債費該当値テキスト"/>
        <xdr:cNvSpPr txBox="1"/>
      </xdr:nvSpPr>
      <xdr:spPr>
        <a:xfrm>
          <a:off x="4914900" y="1273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74567</xdr:rowOff>
    </xdr:from>
    <xdr:to>
      <xdr:col>5</xdr:col>
      <xdr:colOff>600075</xdr:colOff>
      <xdr:row>76</xdr:row>
      <xdr:rowOff>4716</xdr:rowOff>
    </xdr:to>
    <xdr:sp macro="" textlink="">
      <xdr:nvSpPr>
        <xdr:cNvPr id="397" name="円/楕円 396"/>
        <xdr:cNvSpPr/>
      </xdr:nvSpPr>
      <xdr:spPr>
        <a:xfrm>
          <a:off x="3937000" y="129333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14894</xdr:rowOff>
    </xdr:from>
    <xdr:ext cx="736600" cy="259045"/>
    <xdr:sp macro="" textlink="">
      <xdr:nvSpPr>
        <xdr:cNvPr id="398" name="テキスト ボックス 397"/>
        <xdr:cNvSpPr txBox="1"/>
      </xdr:nvSpPr>
      <xdr:spPr>
        <a:xfrm>
          <a:off x="3606800" y="12702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107224</xdr:rowOff>
    </xdr:from>
    <xdr:to>
      <xdr:col>4</xdr:col>
      <xdr:colOff>396875</xdr:colOff>
      <xdr:row>76</xdr:row>
      <xdr:rowOff>37374</xdr:rowOff>
    </xdr:to>
    <xdr:sp macro="" textlink="">
      <xdr:nvSpPr>
        <xdr:cNvPr id="399" name="円/楕円 398"/>
        <xdr:cNvSpPr/>
      </xdr:nvSpPr>
      <xdr:spPr>
        <a:xfrm>
          <a:off x="3048000" y="1296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47551</xdr:rowOff>
    </xdr:from>
    <xdr:ext cx="762000" cy="259045"/>
    <xdr:sp macro="" textlink="">
      <xdr:nvSpPr>
        <xdr:cNvPr id="400" name="テキスト ボックス 399"/>
        <xdr:cNvSpPr txBox="1"/>
      </xdr:nvSpPr>
      <xdr:spPr>
        <a:xfrm>
          <a:off x="2717800" y="1273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152944</xdr:rowOff>
    </xdr:from>
    <xdr:to>
      <xdr:col>3</xdr:col>
      <xdr:colOff>193675</xdr:colOff>
      <xdr:row>76</xdr:row>
      <xdr:rowOff>83094</xdr:rowOff>
    </xdr:to>
    <xdr:sp macro="" textlink="">
      <xdr:nvSpPr>
        <xdr:cNvPr id="401" name="円/楕円 400"/>
        <xdr:cNvSpPr/>
      </xdr:nvSpPr>
      <xdr:spPr>
        <a:xfrm>
          <a:off x="2159000" y="1301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93271</xdr:rowOff>
    </xdr:from>
    <xdr:ext cx="762000" cy="259045"/>
    <xdr:sp macro="" textlink="">
      <xdr:nvSpPr>
        <xdr:cNvPr id="402" name="テキスト ボックス 401"/>
        <xdr:cNvSpPr txBox="1"/>
      </xdr:nvSpPr>
      <xdr:spPr>
        <a:xfrm>
          <a:off x="1828800" y="1278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152944</xdr:rowOff>
    </xdr:from>
    <xdr:to>
      <xdr:col>1</xdr:col>
      <xdr:colOff>676275</xdr:colOff>
      <xdr:row>76</xdr:row>
      <xdr:rowOff>83094</xdr:rowOff>
    </xdr:to>
    <xdr:sp macro="" textlink="">
      <xdr:nvSpPr>
        <xdr:cNvPr id="403" name="円/楕円 402"/>
        <xdr:cNvSpPr/>
      </xdr:nvSpPr>
      <xdr:spPr>
        <a:xfrm>
          <a:off x="1270000" y="1301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93271</xdr:rowOff>
    </xdr:from>
    <xdr:ext cx="762000" cy="259045"/>
    <xdr:sp macro="" textlink="">
      <xdr:nvSpPr>
        <xdr:cNvPr id="404" name="テキスト ボックス 403"/>
        <xdr:cNvSpPr txBox="1"/>
      </xdr:nvSpPr>
      <xdr:spPr>
        <a:xfrm>
          <a:off x="939800" y="1278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公債費に係る経常収支比率は減少しているが，その他は横ばい。</a:t>
          </a:r>
        </a:p>
        <a:p>
          <a:r>
            <a:rPr kumimoji="1" lang="ja-JP" altLang="en-US" sz="1300">
              <a:latin typeface="ＭＳ Ｐゴシック"/>
            </a:rPr>
            <a:t>今後も社会保障費の増加による扶助費や公共施設の老朽化による維持補修費の増加が見込まれる。行財政改革や公共施設管理計画により経常的経費の削減に努める必要がある。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9" name="直線コネクタ 41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20" name="テキスト ボックス 41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21" name="直線コネクタ 42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2" name="テキスト ボックス 42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3" name="直線コネクタ 42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4" name="テキスト ボックス 42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5" name="直線コネクタ 42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6" name="テキスト ボックス 42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147574</xdr:rowOff>
    </xdr:from>
    <xdr:to>
      <xdr:col>24</xdr:col>
      <xdr:colOff>31750</xdr:colOff>
      <xdr:row>79</xdr:row>
      <xdr:rowOff>92711</xdr:rowOff>
    </xdr:to>
    <xdr:cxnSp macro="">
      <xdr:nvCxnSpPr>
        <xdr:cNvPr id="430" name="直線コネクタ 429"/>
        <xdr:cNvCxnSpPr/>
      </xdr:nvCxnSpPr>
      <xdr:spPr>
        <a:xfrm flipV="1">
          <a:off x="16510000" y="12663424"/>
          <a:ext cx="0" cy="973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64788</xdr:rowOff>
    </xdr:from>
    <xdr:ext cx="762000" cy="259045"/>
    <xdr:sp macro="" textlink="">
      <xdr:nvSpPr>
        <xdr:cNvPr id="431" name="公債費以外最小値テキスト"/>
        <xdr:cNvSpPr txBox="1"/>
      </xdr:nvSpPr>
      <xdr:spPr>
        <a:xfrm>
          <a:off x="16598900" y="136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23</xdr:col>
      <xdr:colOff>628650</xdr:colOff>
      <xdr:row>79</xdr:row>
      <xdr:rowOff>92711</xdr:rowOff>
    </xdr:from>
    <xdr:to>
      <xdr:col>24</xdr:col>
      <xdr:colOff>120650</xdr:colOff>
      <xdr:row>79</xdr:row>
      <xdr:rowOff>92711</xdr:rowOff>
    </xdr:to>
    <xdr:cxnSp macro="">
      <xdr:nvCxnSpPr>
        <xdr:cNvPr id="432" name="直線コネクタ 431"/>
        <xdr:cNvCxnSpPr/>
      </xdr:nvCxnSpPr>
      <xdr:spPr>
        <a:xfrm>
          <a:off x="16421100" y="1363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62501</xdr:rowOff>
    </xdr:from>
    <xdr:ext cx="762000" cy="259045"/>
    <xdr:sp macro="" textlink="">
      <xdr:nvSpPr>
        <xdr:cNvPr id="433" name="公債費以外最大値テキスト"/>
        <xdr:cNvSpPr txBox="1"/>
      </xdr:nvSpPr>
      <xdr:spPr>
        <a:xfrm>
          <a:off x="16598900" y="1240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61.7</a:t>
          </a:r>
          <a:endParaRPr kumimoji="1" lang="ja-JP" altLang="en-US" sz="1000" b="1">
            <a:latin typeface="ＭＳ Ｐゴシック"/>
          </a:endParaRPr>
        </a:p>
      </xdr:txBody>
    </xdr:sp>
    <xdr:clientData/>
  </xdr:oneCellAnchor>
  <xdr:twoCellAnchor>
    <xdr:from>
      <xdr:col>23</xdr:col>
      <xdr:colOff>628650</xdr:colOff>
      <xdr:row>73</xdr:row>
      <xdr:rowOff>147574</xdr:rowOff>
    </xdr:from>
    <xdr:to>
      <xdr:col>24</xdr:col>
      <xdr:colOff>120650</xdr:colOff>
      <xdr:row>73</xdr:row>
      <xdr:rowOff>147574</xdr:rowOff>
    </xdr:to>
    <xdr:cxnSp macro="">
      <xdr:nvCxnSpPr>
        <xdr:cNvPr id="434" name="直線コネクタ 433"/>
        <xdr:cNvCxnSpPr/>
      </xdr:nvCxnSpPr>
      <xdr:spPr>
        <a:xfrm>
          <a:off x="16421100" y="1266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99568</xdr:rowOff>
    </xdr:from>
    <xdr:to>
      <xdr:col>24</xdr:col>
      <xdr:colOff>31750</xdr:colOff>
      <xdr:row>78</xdr:row>
      <xdr:rowOff>99568</xdr:rowOff>
    </xdr:to>
    <xdr:cxnSp macro="">
      <xdr:nvCxnSpPr>
        <xdr:cNvPr id="435" name="直線コネクタ 434"/>
        <xdr:cNvCxnSpPr/>
      </xdr:nvCxnSpPr>
      <xdr:spPr>
        <a:xfrm>
          <a:off x="15671800" y="134726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85869</xdr:rowOff>
    </xdr:from>
    <xdr:ext cx="762000" cy="259045"/>
    <xdr:sp macro="" textlink="">
      <xdr:nvSpPr>
        <xdr:cNvPr id="436" name="公債費以外平均値テキスト"/>
        <xdr:cNvSpPr txBox="1"/>
      </xdr:nvSpPr>
      <xdr:spPr>
        <a:xfrm>
          <a:off x="16598900" y="13116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69342</xdr:rowOff>
    </xdr:from>
    <xdr:to>
      <xdr:col>24</xdr:col>
      <xdr:colOff>82550</xdr:colOff>
      <xdr:row>77</xdr:row>
      <xdr:rowOff>170942</xdr:rowOff>
    </xdr:to>
    <xdr:sp macro="" textlink="">
      <xdr:nvSpPr>
        <xdr:cNvPr id="437" name="フローチャート : 判断 436"/>
        <xdr:cNvSpPr/>
      </xdr:nvSpPr>
      <xdr:spPr>
        <a:xfrm>
          <a:off x="16459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101854</xdr:rowOff>
    </xdr:from>
    <xdr:to>
      <xdr:col>22</xdr:col>
      <xdr:colOff>565150</xdr:colOff>
      <xdr:row>78</xdr:row>
      <xdr:rowOff>99568</xdr:rowOff>
    </xdr:to>
    <xdr:cxnSp macro="">
      <xdr:nvCxnSpPr>
        <xdr:cNvPr id="438" name="直線コネクタ 437"/>
        <xdr:cNvCxnSpPr/>
      </xdr:nvCxnSpPr>
      <xdr:spPr>
        <a:xfrm>
          <a:off x="14782800" y="13303504"/>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64770</xdr:rowOff>
    </xdr:from>
    <xdr:to>
      <xdr:col>22</xdr:col>
      <xdr:colOff>615950</xdr:colOff>
      <xdr:row>77</xdr:row>
      <xdr:rowOff>166370</xdr:rowOff>
    </xdr:to>
    <xdr:sp macro="" textlink="">
      <xdr:nvSpPr>
        <xdr:cNvPr id="439" name="フローチャート : 判断 438"/>
        <xdr:cNvSpPr/>
      </xdr:nvSpPr>
      <xdr:spPr>
        <a:xfrm>
          <a:off x="15621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5097</xdr:rowOff>
    </xdr:from>
    <xdr:ext cx="736600" cy="259045"/>
    <xdr:sp macro="" textlink="">
      <xdr:nvSpPr>
        <xdr:cNvPr id="440" name="テキスト ボックス 439"/>
        <xdr:cNvSpPr txBox="1"/>
      </xdr:nvSpPr>
      <xdr:spPr>
        <a:xfrm>
          <a:off x="15290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76.0</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101854</xdr:rowOff>
    </xdr:from>
    <xdr:to>
      <xdr:col>21</xdr:col>
      <xdr:colOff>361950</xdr:colOff>
      <xdr:row>77</xdr:row>
      <xdr:rowOff>170435</xdr:rowOff>
    </xdr:to>
    <xdr:cxnSp macro="">
      <xdr:nvCxnSpPr>
        <xdr:cNvPr id="441" name="直線コネクタ 440"/>
        <xdr:cNvCxnSpPr/>
      </xdr:nvCxnSpPr>
      <xdr:spPr>
        <a:xfrm flipV="1">
          <a:off x="13893800" y="13303504"/>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763</xdr:rowOff>
    </xdr:from>
    <xdr:to>
      <xdr:col>21</xdr:col>
      <xdr:colOff>412750</xdr:colOff>
      <xdr:row>77</xdr:row>
      <xdr:rowOff>102363</xdr:rowOff>
    </xdr:to>
    <xdr:sp macro="" textlink="">
      <xdr:nvSpPr>
        <xdr:cNvPr id="442" name="フローチャート : 判断 441"/>
        <xdr:cNvSpPr/>
      </xdr:nvSpPr>
      <xdr:spPr>
        <a:xfrm>
          <a:off x="14732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112540</xdr:rowOff>
    </xdr:from>
    <xdr:ext cx="762000" cy="259045"/>
    <xdr:sp macro="" textlink="">
      <xdr:nvSpPr>
        <xdr:cNvPr id="443" name="テキスト ボックス 442"/>
        <xdr:cNvSpPr txBox="1"/>
      </xdr:nvSpPr>
      <xdr:spPr>
        <a:xfrm>
          <a:off x="14401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127000</xdr:rowOff>
    </xdr:from>
    <xdr:to>
      <xdr:col>20</xdr:col>
      <xdr:colOff>158750</xdr:colOff>
      <xdr:row>77</xdr:row>
      <xdr:rowOff>170435</xdr:rowOff>
    </xdr:to>
    <xdr:cxnSp macro="">
      <xdr:nvCxnSpPr>
        <xdr:cNvPr id="444" name="直線コネクタ 443"/>
        <xdr:cNvCxnSpPr/>
      </xdr:nvCxnSpPr>
      <xdr:spPr>
        <a:xfrm>
          <a:off x="13004800" y="13157200"/>
          <a:ext cx="889000" cy="21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14478</xdr:rowOff>
    </xdr:from>
    <xdr:to>
      <xdr:col>20</xdr:col>
      <xdr:colOff>209550</xdr:colOff>
      <xdr:row>77</xdr:row>
      <xdr:rowOff>116078</xdr:rowOff>
    </xdr:to>
    <xdr:sp macro="" textlink="">
      <xdr:nvSpPr>
        <xdr:cNvPr id="445" name="フローチャート : 判断 444"/>
        <xdr:cNvSpPr/>
      </xdr:nvSpPr>
      <xdr:spPr>
        <a:xfrm>
          <a:off x="13843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126255</xdr:rowOff>
    </xdr:from>
    <xdr:ext cx="762000" cy="259045"/>
    <xdr:sp macro="" textlink="">
      <xdr:nvSpPr>
        <xdr:cNvPr id="446" name="テキスト ボックス 445"/>
        <xdr:cNvSpPr txBox="1"/>
      </xdr:nvSpPr>
      <xdr:spPr>
        <a:xfrm>
          <a:off x="13512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144780</xdr:rowOff>
    </xdr:from>
    <xdr:to>
      <xdr:col>19</xdr:col>
      <xdr:colOff>6350</xdr:colOff>
      <xdr:row>77</xdr:row>
      <xdr:rowOff>74930</xdr:rowOff>
    </xdr:to>
    <xdr:sp macro="" textlink="">
      <xdr:nvSpPr>
        <xdr:cNvPr id="447" name="フローチャート : 判断 446"/>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59707</xdr:rowOff>
    </xdr:from>
    <xdr:ext cx="762000" cy="259045"/>
    <xdr:sp macro="" textlink="">
      <xdr:nvSpPr>
        <xdr:cNvPr id="448" name="テキスト ボックス 447"/>
        <xdr:cNvSpPr txBox="1"/>
      </xdr:nvSpPr>
      <xdr:spPr>
        <a:xfrm>
          <a:off x="12623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48768</xdr:rowOff>
    </xdr:from>
    <xdr:to>
      <xdr:col>24</xdr:col>
      <xdr:colOff>82550</xdr:colOff>
      <xdr:row>78</xdr:row>
      <xdr:rowOff>150368</xdr:rowOff>
    </xdr:to>
    <xdr:sp macro="" textlink="">
      <xdr:nvSpPr>
        <xdr:cNvPr id="454" name="円/楕円 453"/>
        <xdr:cNvSpPr/>
      </xdr:nvSpPr>
      <xdr:spPr>
        <a:xfrm>
          <a:off x="164592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20845</xdr:rowOff>
    </xdr:from>
    <xdr:ext cx="762000" cy="259045"/>
    <xdr:sp macro="" textlink="">
      <xdr:nvSpPr>
        <xdr:cNvPr id="455" name="公債費以外該当値テキスト"/>
        <xdr:cNvSpPr txBox="1"/>
      </xdr:nvSpPr>
      <xdr:spPr>
        <a:xfrm>
          <a:off x="165989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48768</xdr:rowOff>
    </xdr:from>
    <xdr:to>
      <xdr:col>22</xdr:col>
      <xdr:colOff>615950</xdr:colOff>
      <xdr:row>78</xdr:row>
      <xdr:rowOff>150368</xdr:rowOff>
    </xdr:to>
    <xdr:sp macro="" textlink="">
      <xdr:nvSpPr>
        <xdr:cNvPr id="456" name="円/楕円 455"/>
        <xdr:cNvSpPr/>
      </xdr:nvSpPr>
      <xdr:spPr>
        <a:xfrm>
          <a:off x="15621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135145</xdr:rowOff>
    </xdr:from>
    <xdr:ext cx="736600" cy="259045"/>
    <xdr:sp macro="" textlink="">
      <xdr:nvSpPr>
        <xdr:cNvPr id="457" name="テキスト ボックス 456"/>
        <xdr:cNvSpPr txBox="1"/>
      </xdr:nvSpPr>
      <xdr:spPr>
        <a:xfrm>
          <a:off x="15290800" y="13508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51054</xdr:rowOff>
    </xdr:from>
    <xdr:to>
      <xdr:col>21</xdr:col>
      <xdr:colOff>412750</xdr:colOff>
      <xdr:row>77</xdr:row>
      <xdr:rowOff>152654</xdr:rowOff>
    </xdr:to>
    <xdr:sp macro="" textlink="">
      <xdr:nvSpPr>
        <xdr:cNvPr id="458" name="円/楕円 457"/>
        <xdr:cNvSpPr/>
      </xdr:nvSpPr>
      <xdr:spPr>
        <a:xfrm>
          <a:off x="14732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137431</xdr:rowOff>
    </xdr:from>
    <xdr:ext cx="762000" cy="259045"/>
    <xdr:sp macro="" textlink="">
      <xdr:nvSpPr>
        <xdr:cNvPr id="459" name="テキスト ボックス 458"/>
        <xdr:cNvSpPr txBox="1"/>
      </xdr:nvSpPr>
      <xdr:spPr>
        <a:xfrm>
          <a:off x="14401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119635</xdr:rowOff>
    </xdr:from>
    <xdr:to>
      <xdr:col>20</xdr:col>
      <xdr:colOff>209550</xdr:colOff>
      <xdr:row>78</xdr:row>
      <xdr:rowOff>49785</xdr:rowOff>
    </xdr:to>
    <xdr:sp macro="" textlink="">
      <xdr:nvSpPr>
        <xdr:cNvPr id="460" name="円/楕円 459"/>
        <xdr:cNvSpPr/>
      </xdr:nvSpPr>
      <xdr:spPr>
        <a:xfrm>
          <a:off x="13843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34562</xdr:rowOff>
    </xdr:from>
    <xdr:ext cx="762000" cy="259045"/>
    <xdr:sp macro="" textlink="">
      <xdr:nvSpPr>
        <xdr:cNvPr id="461" name="テキスト ボックス 460"/>
        <xdr:cNvSpPr txBox="1"/>
      </xdr:nvSpPr>
      <xdr:spPr>
        <a:xfrm>
          <a:off x="13512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76200</xdr:rowOff>
    </xdr:from>
    <xdr:to>
      <xdr:col>19</xdr:col>
      <xdr:colOff>6350</xdr:colOff>
      <xdr:row>77</xdr:row>
      <xdr:rowOff>6350</xdr:rowOff>
    </xdr:to>
    <xdr:sp macro="" textlink="">
      <xdr:nvSpPr>
        <xdr:cNvPr id="462" name="円/楕円 461"/>
        <xdr:cNvSpPr/>
      </xdr:nvSpPr>
      <xdr:spPr>
        <a:xfrm>
          <a:off x="12954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16527</xdr:rowOff>
    </xdr:from>
    <xdr:ext cx="762000" cy="259045"/>
    <xdr:sp macro="" textlink="">
      <xdr:nvSpPr>
        <xdr:cNvPr id="463" name="テキスト ボックス 462"/>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三重県鈴鹿市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32207</xdr:rowOff>
    </xdr:from>
    <xdr:to>
      <xdr:col>4</xdr:col>
      <xdr:colOff>1117600</xdr:colOff>
      <xdr:row>19</xdr:row>
      <xdr:rowOff>119258</xdr:rowOff>
    </xdr:to>
    <xdr:cxnSp macro="">
      <xdr:nvCxnSpPr>
        <xdr:cNvPr id="43" name="直線コネクタ 42"/>
        <xdr:cNvCxnSpPr/>
      </xdr:nvCxnSpPr>
      <xdr:spPr bwMode="auto">
        <a:xfrm flipV="1">
          <a:off x="5651500" y="2308682"/>
          <a:ext cx="0" cy="11157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91335</xdr:rowOff>
    </xdr:from>
    <xdr:ext cx="762000" cy="259045"/>
    <xdr:sp macro="" textlink="">
      <xdr:nvSpPr>
        <xdr:cNvPr id="44" name="人口1人当たり決算額の推移最小値テキスト130"/>
        <xdr:cNvSpPr txBox="1"/>
      </xdr:nvSpPr>
      <xdr:spPr>
        <a:xfrm>
          <a:off x="5740400" y="3396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51,211</a:t>
          </a:r>
          <a:endParaRPr kumimoji="1" lang="ja-JP" altLang="en-US" sz="1000" b="1">
            <a:latin typeface="ＭＳ Ｐゴシック"/>
          </a:endParaRPr>
        </a:p>
      </xdr:txBody>
    </xdr:sp>
    <xdr:clientData/>
  </xdr:oneCellAnchor>
  <xdr:twoCellAnchor>
    <xdr:from>
      <xdr:col>4</xdr:col>
      <xdr:colOff>1028700</xdr:colOff>
      <xdr:row>19</xdr:row>
      <xdr:rowOff>119258</xdr:rowOff>
    </xdr:from>
    <xdr:to>
      <xdr:col>5</xdr:col>
      <xdr:colOff>73025</xdr:colOff>
      <xdr:row>19</xdr:row>
      <xdr:rowOff>119258</xdr:rowOff>
    </xdr:to>
    <xdr:cxnSp macro="">
      <xdr:nvCxnSpPr>
        <xdr:cNvPr id="45" name="直線コネクタ 44"/>
        <xdr:cNvCxnSpPr/>
      </xdr:nvCxnSpPr>
      <xdr:spPr bwMode="auto">
        <a:xfrm>
          <a:off x="5562600" y="34244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118584</xdr:rowOff>
    </xdr:from>
    <xdr:ext cx="762000" cy="259045"/>
    <xdr:sp macro="" textlink="">
      <xdr:nvSpPr>
        <xdr:cNvPr id="46" name="人口1人当たり決算額の推移最大値テキスト130"/>
        <xdr:cNvSpPr txBox="1"/>
      </xdr:nvSpPr>
      <xdr:spPr>
        <a:xfrm>
          <a:off x="5740400" y="2052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75,615</a:t>
          </a:r>
          <a:endParaRPr kumimoji="1" lang="ja-JP" altLang="en-US" sz="1000" b="1">
            <a:latin typeface="ＭＳ Ｐゴシック"/>
          </a:endParaRPr>
        </a:p>
      </xdr:txBody>
    </xdr:sp>
    <xdr:clientData/>
  </xdr:oneCellAnchor>
  <xdr:twoCellAnchor>
    <xdr:from>
      <xdr:col>4</xdr:col>
      <xdr:colOff>1028700</xdr:colOff>
      <xdr:row>13</xdr:row>
      <xdr:rowOff>32207</xdr:rowOff>
    </xdr:from>
    <xdr:to>
      <xdr:col>5</xdr:col>
      <xdr:colOff>73025</xdr:colOff>
      <xdr:row>13</xdr:row>
      <xdr:rowOff>32207</xdr:rowOff>
    </xdr:to>
    <xdr:cxnSp macro="">
      <xdr:nvCxnSpPr>
        <xdr:cNvPr id="47" name="直線コネクタ 46"/>
        <xdr:cNvCxnSpPr/>
      </xdr:nvCxnSpPr>
      <xdr:spPr bwMode="auto">
        <a:xfrm>
          <a:off x="5562600" y="23086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80670</xdr:rowOff>
    </xdr:from>
    <xdr:to>
      <xdr:col>4</xdr:col>
      <xdr:colOff>1117600</xdr:colOff>
      <xdr:row>16</xdr:row>
      <xdr:rowOff>163332</xdr:rowOff>
    </xdr:to>
    <xdr:cxnSp macro="">
      <xdr:nvCxnSpPr>
        <xdr:cNvPr id="48" name="直線コネクタ 47"/>
        <xdr:cNvCxnSpPr/>
      </xdr:nvCxnSpPr>
      <xdr:spPr bwMode="auto">
        <a:xfrm flipV="1">
          <a:off x="5003800" y="2871495"/>
          <a:ext cx="647700" cy="826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150263</xdr:rowOff>
    </xdr:from>
    <xdr:ext cx="762000" cy="259045"/>
    <xdr:sp macro="" textlink="">
      <xdr:nvSpPr>
        <xdr:cNvPr id="49" name="人口1人当たり決算額の推移平均値テキスト130"/>
        <xdr:cNvSpPr txBox="1"/>
      </xdr:nvSpPr>
      <xdr:spPr>
        <a:xfrm>
          <a:off x="5740400" y="2941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60,061</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6736</xdr:rowOff>
    </xdr:from>
    <xdr:to>
      <xdr:col>5</xdr:col>
      <xdr:colOff>34925</xdr:colOff>
      <xdr:row>17</xdr:row>
      <xdr:rowOff>108336</xdr:rowOff>
    </xdr:to>
    <xdr:sp macro="" textlink="">
      <xdr:nvSpPr>
        <xdr:cNvPr id="50" name="フローチャート : 判断 49"/>
        <xdr:cNvSpPr/>
      </xdr:nvSpPr>
      <xdr:spPr bwMode="auto">
        <a:xfrm>
          <a:off x="5600700" y="29690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163332</xdr:rowOff>
    </xdr:from>
    <xdr:to>
      <xdr:col>4</xdr:col>
      <xdr:colOff>469900</xdr:colOff>
      <xdr:row>17</xdr:row>
      <xdr:rowOff>48941</xdr:rowOff>
    </xdr:to>
    <xdr:cxnSp macro="">
      <xdr:nvCxnSpPr>
        <xdr:cNvPr id="51" name="直線コネクタ 50"/>
        <xdr:cNvCxnSpPr/>
      </xdr:nvCxnSpPr>
      <xdr:spPr bwMode="auto">
        <a:xfrm flipV="1">
          <a:off x="4305300" y="2954157"/>
          <a:ext cx="698500" cy="570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136489</xdr:rowOff>
    </xdr:from>
    <xdr:to>
      <xdr:col>4</xdr:col>
      <xdr:colOff>520700</xdr:colOff>
      <xdr:row>17</xdr:row>
      <xdr:rowOff>66639</xdr:rowOff>
    </xdr:to>
    <xdr:sp macro="" textlink="">
      <xdr:nvSpPr>
        <xdr:cNvPr id="52" name="フローチャート : 判断 51"/>
        <xdr:cNvSpPr/>
      </xdr:nvSpPr>
      <xdr:spPr bwMode="auto">
        <a:xfrm>
          <a:off x="4953000" y="292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51416</xdr:rowOff>
    </xdr:from>
    <xdr:ext cx="736600" cy="259045"/>
    <xdr:sp macro="" textlink="">
      <xdr:nvSpPr>
        <xdr:cNvPr id="53" name="テキスト ボックス 52"/>
        <xdr:cNvSpPr txBox="1"/>
      </xdr:nvSpPr>
      <xdr:spPr>
        <a:xfrm>
          <a:off x="4622800" y="3013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60,973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6421</xdr:rowOff>
    </xdr:from>
    <xdr:to>
      <xdr:col>3</xdr:col>
      <xdr:colOff>904875</xdr:colOff>
      <xdr:row>17</xdr:row>
      <xdr:rowOff>48941</xdr:rowOff>
    </xdr:to>
    <xdr:cxnSp macro="">
      <xdr:nvCxnSpPr>
        <xdr:cNvPr id="54" name="直線コネクタ 53"/>
        <xdr:cNvCxnSpPr/>
      </xdr:nvCxnSpPr>
      <xdr:spPr bwMode="auto">
        <a:xfrm>
          <a:off x="3606800" y="2968696"/>
          <a:ext cx="698500" cy="425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139690</xdr:rowOff>
    </xdr:from>
    <xdr:to>
      <xdr:col>3</xdr:col>
      <xdr:colOff>955675</xdr:colOff>
      <xdr:row>17</xdr:row>
      <xdr:rowOff>69840</xdr:rowOff>
    </xdr:to>
    <xdr:sp macro="" textlink="">
      <xdr:nvSpPr>
        <xdr:cNvPr id="55" name="フローチャート : 判断 54"/>
        <xdr:cNvSpPr/>
      </xdr:nvSpPr>
      <xdr:spPr bwMode="auto">
        <a:xfrm>
          <a:off x="4254500" y="2930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80017</xdr:rowOff>
    </xdr:from>
    <xdr:ext cx="762000" cy="259045"/>
    <xdr:sp macro="" textlink="">
      <xdr:nvSpPr>
        <xdr:cNvPr id="56" name="テキスト ボックス 55"/>
        <xdr:cNvSpPr txBox="1"/>
      </xdr:nvSpPr>
      <xdr:spPr>
        <a:xfrm>
          <a:off x="3924300" y="269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78019</xdr:rowOff>
    </xdr:from>
    <xdr:to>
      <xdr:col>3</xdr:col>
      <xdr:colOff>206375</xdr:colOff>
      <xdr:row>17</xdr:row>
      <xdr:rowOff>6421</xdr:rowOff>
    </xdr:to>
    <xdr:cxnSp macro="">
      <xdr:nvCxnSpPr>
        <xdr:cNvPr id="57" name="直線コネクタ 56"/>
        <xdr:cNvCxnSpPr/>
      </xdr:nvCxnSpPr>
      <xdr:spPr bwMode="auto">
        <a:xfrm>
          <a:off x="2908300" y="2868844"/>
          <a:ext cx="698500" cy="998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94747</xdr:rowOff>
    </xdr:from>
    <xdr:to>
      <xdr:col>3</xdr:col>
      <xdr:colOff>257175</xdr:colOff>
      <xdr:row>17</xdr:row>
      <xdr:rowOff>24897</xdr:rowOff>
    </xdr:to>
    <xdr:sp macro="" textlink="">
      <xdr:nvSpPr>
        <xdr:cNvPr id="58" name="フローチャート : 判断 57"/>
        <xdr:cNvSpPr/>
      </xdr:nvSpPr>
      <xdr:spPr bwMode="auto">
        <a:xfrm>
          <a:off x="3556000" y="2885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35074</xdr:rowOff>
    </xdr:from>
    <xdr:ext cx="762000" cy="259045"/>
    <xdr:sp macro="" textlink="">
      <xdr:nvSpPr>
        <xdr:cNvPr id="59" name="テキスト ボックス 58"/>
        <xdr:cNvSpPr txBox="1"/>
      </xdr:nvSpPr>
      <xdr:spPr>
        <a:xfrm>
          <a:off x="3225800" y="2654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162367</xdr:rowOff>
    </xdr:from>
    <xdr:to>
      <xdr:col>2</xdr:col>
      <xdr:colOff>692150</xdr:colOff>
      <xdr:row>16</xdr:row>
      <xdr:rowOff>92517</xdr:rowOff>
    </xdr:to>
    <xdr:sp macro="" textlink="">
      <xdr:nvSpPr>
        <xdr:cNvPr id="60" name="フローチャート : 判断 59"/>
        <xdr:cNvSpPr/>
      </xdr:nvSpPr>
      <xdr:spPr bwMode="auto">
        <a:xfrm>
          <a:off x="2857500" y="27817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102694</xdr:rowOff>
    </xdr:from>
    <xdr:ext cx="762000" cy="259045"/>
    <xdr:sp macro="" textlink="">
      <xdr:nvSpPr>
        <xdr:cNvPr id="61" name="テキスト ボックス 60"/>
        <xdr:cNvSpPr txBox="1"/>
      </xdr:nvSpPr>
      <xdr:spPr>
        <a:xfrm>
          <a:off x="2527300" y="255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29870</xdr:rowOff>
    </xdr:from>
    <xdr:to>
      <xdr:col>5</xdr:col>
      <xdr:colOff>34925</xdr:colOff>
      <xdr:row>16</xdr:row>
      <xdr:rowOff>131470</xdr:rowOff>
    </xdr:to>
    <xdr:sp macro="" textlink="">
      <xdr:nvSpPr>
        <xdr:cNvPr id="67" name="円/楕円 66"/>
        <xdr:cNvSpPr/>
      </xdr:nvSpPr>
      <xdr:spPr bwMode="auto">
        <a:xfrm>
          <a:off x="5600700" y="28206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46397</xdr:rowOff>
    </xdr:from>
    <xdr:ext cx="762000" cy="259045"/>
    <xdr:sp macro="" textlink="">
      <xdr:nvSpPr>
        <xdr:cNvPr id="68" name="人口1人当たり決算額の推移該当値テキスト130"/>
        <xdr:cNvSpPr txBox="1"/>
      </xdr:nvSpPr>
      <xdr:spPr>
        <a:xfrm>
          <a:off x="5740400" y="2665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63,305</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112532</xdr:rowOff>
    </xdr:from>
    <xdr:to>
      <xdr:col>4</xdr:col>
      <xdr:colOff>520700</xdr:colOff>
      <xdr:row>17</xdr:row>
      <xdr:rowOff>42682</xdr:rowOff>
    </xdr:to>
    <xdr:sp macro="" textlink="">
      <xdr:nvSpPr>
        <xdr:cNvPr id="69" name="円/楕円 68"/>
        <xdr:cNvSpPr/>
      </xdr:nvSpPr>
      <xdr:spPr bwMode="auto">
        <a:xfrm>
          <a:off x="4953000" y="29033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52859</xdr:rowOff>
    </xdr:from>
    <xdr:ext cx="736600" cy="259045"/>
    <xdr:sp macro="" textlink="">
      <xdr:nvSpPr>
        <xdr:cNvPr id="70" name="テキスト ボックス 69"/>
        <xdr:cNvSpPr txBox="1"/>
      </xdr:nvSpPr>
      <xdr:spPr>
        <a:xfrm>
          <a:off x="4622800" y="2672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61,497</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169591</xdr:rowOff>
    </xdr:from>
    <xdr:to>
      <xdr:col>3</xdr:col>
      <xdr:colOff>955675</xdr:colOff>
      <xdr:row>17</xdr:row>
      <xdr:rowOff>99741</xdr:rowOff>
    </xdr:to>
    <xdr:sp macro="" textlink="">
      <xdr:nvSpPr>
        <xdr:cNvPr id="71" name="円/楕円 70"/>
        <xdr:cNvSpPr/>
      </xdr:nvSpPr>
      <xdr:spPr bwMode="auto">
        <a:xfrm>
          <a:off x="4254500" y="29604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84518</xdr:rowOff>
    </xdr:from>
    <xdr:ext cx="762000" cy="259045"/>
    <xdr:sp macro="" textlink="">
      <xdr:nvSpPr>
        <xdr:cNvPr id="72" name="テキスト ボックス 71"/>
        <xdr:cNvSpPr txBox="1"/>
      </xdr:nvSpPr>
      <xdr:spPr>
        <a:xfrm>
          <a:off x="3924300" y="304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60,249</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127071</xdr:rowOff>
    </xdr:from>
    <xdr:to>
      <xdr:col>3</xdr:col>
      <xdr:colOff>257175</xdr:colOff>
      <xdr:row>17</xdr:row>
      <xdr:rowOff>57221</xdr:rowOff>
    </xdr:to>
    <xdr:sp macro="" textlink="">
      <xdr:nvSpPr>
        <xdr:cNvPr id="73" name="円/楕円 72"/>
        <xdr:cNvSpPr/>
      </xdr:nvSpPr>
      <xdr:spPr bwMode="auto">
        <a:xfrm>
          <a:off x="3556000" y="2917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41998</xdr:rowOff>
    </xdr:from>
    <xdr:ext cx="762000" cy="259045"/>
    <xdr:sp macro="" textlink="">
      <xdr:nvSpPr>
        <xdr:cNvPr id="74" name="テキスト ボックス 73"/>
        <xdr:cNvSpPr txBox="1"/>
      </xdr:nvSpPr>
      <xdr:spPr>
        <a:xfrm>
          <a:off x="3225800" y="300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61,179</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27219</xdr:rowOff>
    </xdr:from>
    <xdr:to>
      <xdr:col>2</xdr:col>
      <xdr:colOff>692150</xdr:colOff>
      <xdr:row>16</xdr:row>
      <xdr:rowOff>128819</xdr:rowOff>
    </xdr:to>
    <xdr:sp macro="" textlink="">
      <xdr:nvSpPr>
        <xdr:cNvPr id="75" name="円/楕円 74"/>
        <xdr:cNvSpPr/>
      </xdr:nvSpPr>
      <xdr:spPr bwMode="auto">
        <a:xfrm>
          <a:off x="2857500" y="2818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113596</xdr:rowOff>
    </xdr:from>
    <xdr:ext cx="762000" cy="259045"/>
    <xdr:sp macro="" textlink="">
      <xdr:nvSpPr>
        <xdr:cNvPr id="76" name="テキスト ボックス 75"/>
        <xdr:cNvSpPr txBox="1"/>
      </xdr:nvSpPr>
      <xdr:spPr>
        <a:xfrm>
          <a:off x="2527300" y="290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63,363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3" name="テキスト ボックス 92"/>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311023</xdr:rowOff>
    </xdr:from>
    <xdr:to>
      <xdr:col>4</xdr:col>
      <xdr:colOff>1117600</xdr:colOff>
      <xdr:row>38</xdr:row>
      <xdr:rowOff>151308</xdr:rowOff>
    </xdr:to>
    <xdr:cxnSp macro="">
      <xdr:nvCxnSpPr>
        <xdr:cNvPr id="105" name="直線コネクタ 104"/>
        <xdr:cNvCxnSpPr/>
      </xdr:nvCxnSpPr>
      <xdr:spPr bwMode="auto">
        <a:xfrm flipV="1">
          <a:off x="5651500" y="6235573"/>
          <a:ext cx="0" cy="138333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123385</xdr:rowOff>
    </xdr:from>
    <xdr:ext cx="762000" cy="259045"/>
    <xdr:sp macro="" textlink="">
      <xdr:nvSpPr>
        <xdr:cNvPr id="106" name="人口1人当たり決算額の推移最小値テキスト445"/>
        <xdr:cNvSpPr txBox="1"/>
      </xdr:nvSpPr>
      <xdr:spPr>
        <a:xfrm>
          <a:off x="5740400" y="7590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-1,638</a:t>
          </a:r>
          <a:endParaRPr kumimoji="1" lang="ja-JP" altLang="en-US" sz="1000" b="1">
            <a:latin typeface="ＭＳ Ｐゴシック"/>
          </a:endParaRPr>
        </a:p>
      </xdr:txBody>
    </xdr:sp>
    <xdr:clientData/>
  </xdr:oneCellAnchor>
  <xdr:twoCellAnchor>
    <xdr:from>
      <xdr:col>4</xdr:col>
      <xdr:colOff>1028700</xdr:colOff>
      <xdr:row>38</xdr:row>
      <xdr:rowOff>151308</xdr:rowOff>
    </xdr:from>
    <xdr:to>
      <xdr:col>5</xdr:col>
      <xdr:colOff>73025</xdr:colOff>
      <xdr:row>38</xdr:row>
      <xdr:rowOff>151308</xdr:rowOff>
    </xdr:to>
    <xdr:cxnSp macro="">
      <xdr:nvCxnSpPr>
        <xdr:cNvPr id="107" name="直線コネクタ 106"/>
        <xdr:cNvCxnSpPr/>
      </xdr:nvCxnSpPr>
      <xdr:spPr bwMode="auto">
        <a:xfrm>
          <a:off x="5562600" y="76189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54500</xdr:rowOff>
    </xdr:from>
    <xdr:ext cx="762000" cy="259045"/>
    <xdr:sp macro="" textlink="">
      <xdr:nvSpPr>
        <xdr:cNvPr id="108" name="人口1人当たり決算額の推移最大値テキスト445"/>
        <xdr:cNvSpPr txBox="1"/>
      </xdr:nvSpPr>
      <xdr:spPr>
        <a:xfrm>
          <a:off x="5740400" y="5979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34,670</a:t>
          </a:r>
          <a:endParaRPr kumimoji="1" lang="ja-JP" altLang="en-US" sz="1000" b="1">
            <a:latin typeface="ＭＳ Ｐゴシック"/>
          </a:endParaRPr>
        </a:p>
      </xdr:txBody>
    </xdr:sp>
    <xdr:clientData/>
  </xdr:oneCellAnchor>
  <xdr:twoCellAnchor>
    <xdr:from>
      <xdr:col>4</xdr:col>
      <xdr:colOff>1028700</xdr:colOff>
      <xdr:row>33</xdr:row>
      <xdr:rowOff>311023</xdr:rowOff>
    </xdr:from>
    <xdr:to>
      <xdr:col>5</xdr:col>
      <xdr:colOff>73025</xdr:colOff>
      <xdr:row>33</xdr:row>
      <xdr:rowOff>311023</xdr:rowOff>
    </xdr:to>
    <xdr:cxnSp macro="">
      <xdr:nvCxnSpPr>
        <xdr:cNvPr id="109" name="直線コネクタ 108"/>
        <xdr:cNvCxnSpPr/>
      </xdr:nvCxnSpPr>
      <xdr:spPr bwMode="auto">
        <a:xfrm>
          <a:off x="5562600" y="62355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33769</xdr:rowOff>
    </xdr:from>
    <xdr:to>
      <xdr:col>4</xdr:col>
      <xdr:colOff>1117600</xdr:colOff>
      <xdr:row>37</xdr:row>
      <xdr:rowOff>108331</xdr:rowOff>
    </xdr:to>
    <xdr:cxnSp macro="">
      <xdr:nvCxnSpPr>
        <xdr:cNvPr id="110" name="直線コネクタ 109"/>
        <xdr:cNvCxnSpPr/>
      </xdr:nvCxnSpPr>
      <xdr:spPr bwMode="auto">
        <a:xfrm flipV="1">
          <a:off x="5003800" y="7158469"/>
          <a:ext cx="647700" cy="745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84472</xdr:rowOff>
    </xdr:from>
    <xdr:ext cx="762000" cy="259045"/>
    <xdr:sp macro="" textlink="">
      <xdr:nvSpPr>
        <xdr:cNvPr id="111" name="人口1人当たり決算額の推移平均値テキスト445"/>
        <xdr:cNvSpPr txBox="1"/>
      </xdr:nvSpPr>
      <xdr:spPr>
        <a:xfrm>
          <a:off x="5740400" y="7209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7,050</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112395</xdr:rowOff>
    </xdr:from>
    <xdr:to>
      <xdr:col>5</xdr:col>
      <xdr:colOff>34925</xdr:colOff>
      <xdr:row>37</xdr:row>
      <xdr:rowOff>213995</xdr:rowOff>
    </xdr:to>
    <xdr:sp macro="" textlink="">
      <xdr:nvSpPr>
        <xdr:cNvPr id="112" name="フローチャート : 判断 111"/>
        <xdr:cNvSpPr/>
      </xdr:nvSpPr>
      <xdr:spPr bwMode="auto">
        <a:xfrm>
          <a:off x="5600700" y="72370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42494</xdr:rowOff>
    </xdr:from>
    <xdr:to>
      <xdr:col>4</xdr:col>
      <xdr:colOff>469900</xdr:colOff>
      <xdr:row>37</xdr:row>
      <xdr:rowOff>108331</xdr:rowOff>
    </xdr:to>
    <xdr:cxnSp macro="">
      <xdr:nvCxnSpPr>
        <xdr:cNvPr id="113" name="直線コネクタ 112"/>
        <xdr:cNvCxnSpPr/>
      </xdr:nvCxnSpPr>
      <xdr:spPr bwMode="auto">
        <a:xfrm>
          <a:off x="4305300" y="7167194"/>
          <a:ext cx="698500" cy="658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81611</xdr:rowOff>
    </xdr:from>
    <xdr:to>
      <xdr:col>4</xdr:col>
      <xdr:colOff>520700</xdr:colOff>
      <xdr:row>37</xdr:row>
      <xdr:rowOff>183211</xdr:rowOff>
    </xdr:to>
    <xdr:sp macro="" textlink="">
      <xdr:nvSpPr>
        <xdr:cNvPr id="114" name="フローチャート : 判断 113"/>
        <xdr:cNvSpPr/>
      </xdr:nvSpPr>
      <xdr:spPr bwMode="auto">
        <a:xfrm>
          <a:off x="4953000" y="7206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167988</xdr:rowOff>
    </xdr:from>
    <xdr:ext cx="736600" cy="259045"/>
    <xdr:sp macro="" textlink="">
      <xdr:nvSpPr>
        <xdr:cNvPr id="115" name="テキスト ボックス 114"/>
        <xdr:cNvSpPr txBox="1"/>
      </xdr:nvSpPr>
      <xdr:spPr>
        <a:xfrm>
          <a:off x="4622800" y="7292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7,858</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150470</xdr:rowOff>
    </xdr:from>
    <xdr:to>
      <xdr:col>3</xdr:col>
      <xdr:colOff>904875</xdr:colOff>
      <xdr:row>37</xdr:row>
      <xdr:rowOff>42494</xdr:rowOff>
    </xdr:to>
    <xdr:cxnSp macro="">
      <xdr:nvCxnSpPr>
        <xdr:cNvPr id="116" name="直線コネクタ 115"/>
        <xdr:cNvCxnSpPr/>
      </xdr:nvCxnSpPr>
      <xdr:spPr bwMode="auto">
        <a:xfrm>
          <a:off x="3606800" y="7103720"/>
          <a:ext cx="698500" cy="634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26860</xdr:rowOff>
    </xdr:from>
    <xdr:to>
      <xdr:col>3</xdr:col>
      <xdr:colOff>955675</xdr:colOff>
      <xdr:row>37</xdr:row>
      <xdr:rowOff>128460</xdr:rowOff>
    </xdr:to>
    <xdr:sp macro="" textlink="">
      <xdr:nvSpPr>
        <xdr:cNvPr id="117" name="フローチャート : 判断 116"/>
        <xdr:cNvSpPr/>
      </xdr:nvSpPr>
      <xdr:spPr bwMode="auto">
        <a:xfrm>
          <a:off x="4254500" y="7151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113237</xdr:rowOff>
    </xdr:from>
    <xdr:ext cx="762000" cy="259045"/>
    <xdr:sp macro="" textlink="">
      <xdr:nvSpPr>
        <xdr:cNvPr id="118" name="テキスト ボックス 117"/>
        <xdr:cNvSpPr txBox="1"/>
      </xdr:nvSpPr>
      <xdr:spPr>
        <a:xfrm>
          <a:off x="3924300" y="723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150470</xdr:rowOff>
    </xdr:from>
    <xdr:to>
      <xdr:col>3</xdr:col>
      <xdr:colOff>206375</xdr:colOff>
      <xdr:row>37</xdr:row>
      <xdr:rowOff>78994</xdr:rowOff>
    </xdr:to>
    <xdr:cxnSp macro="">
      <xdr:nvCxnSpPr>
        <xdr:cNvPr id="119" name="直線コネクタ 118"/>
        <xdr:cNvCxnSpPr/>
      </xdr:nvCxnSpPr>
      <xdr:spPr bwMode="auto">
        <a:xfrm flipV="1">
          <a:off x="2908300" y="7103720"/>
          <a:ext cx="698500" cy="99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130949</xdr:rowOff>
    </xdr:from>
    <xdr:to>
      <xdr:col>3</xdr:col>
      <xdr:colOff>257175</xdr:colOff>
      <xdr:row>37</xdr:row>
      <xdr:rowOff>61099</xdr:rowOff>
    </xdr:to>
    <xdr:sp macro="" textlink="">
      <xdr:nvSpPr>
        <xdr:cNvPr id="120" name="フローチャート : 判断 119"/>
        <xdr:cNvSpPr/>
      </xdr:nvSpPr>
      <xdr:spPr bwMode="auto">
        <a:xfrm>
          <a:off x="3556000" y="7084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45876</xdr:rowOff>
    </xdr:from>
    <xdr:ext cx="762000" cy="259045"/>
    <xdr:sp macro="" textlink="">
      <xdr:nvSpPr>
        <xdr:cNvPr id="121" name="テキスト ボックス 120"/>
        <xdr:cNvSpPr txBox="1"/>
      </xdr:nvSpPr>
      <xdr:spPr>
        <a:xfrm>
          <a:off x="3225800" y="7170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88278</xdr:rowOff>
    </xdr:from>
    <xdr:to>
      <xdr:col>2</xdr:col>
      <xdr:colOff>692150</xdr:colOff>
      <xdr:row>37</xdr:row>
      <xdr:rowOff>18428</xdr:rowOff>
    </xdr:to>
    <xdr:sp macro="" textlink="">
      <xdr:nvSpPr>
        <xdr:cNvPr id="122" name="フローチャート : 判断 121"/>
        <xdr:cNvSpPr/>
      </xdr:nvSpPr>
      <xdr:spPr bwMode="auto">
        <a:xfrm>
          <a:off x="2857500" y="70415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200055</xdr:rowOff>
    </xdr:from>
    <xdr:ext cx="762000" cy="259045"/>
    <xdr:sp macro="" textlink="">
      <xdr:nvSpPr>
        <xdr:cNvPr id="123" name="テキスト ボックス 122"/>
        <xdr:cNvSpPr txBox="1"/>
      </xdr:nvSpPr>
      <xdr:spPr>
        <a:xfrm>
          <a:off x="2527300" y="6810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12,183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154419</xdr:rowOff>
    </xdr:from>
    <xdr:to>
      <xdr:col>5</xdr:col>
      <xdr:colOff>34925</xdr:colOff>
      <xdr:row>37</xdr:row>
      <xdr:rowOff>84569</xdr:rowOff>
    </xdr:to>
    <xdr:sp macro="" textlink="">
      <xdr:nvSpPr>
        <xdr:cNvPr id="129" name="円/楕円 128"/>
        <xdr:cNvSpPr/>
      </xdr:nvSpPr>
      <xdr:spPr bwMode="auto">
        <a:xfrm>
          <a:off x="5600700" y="7107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342396</xdr:rowOff>
    </xdr:from>
    <xdr:ext cx="762000" cy="259045"/>
    <xdr:sp macro="" textlink="">
      <xdr:nvSpPr>
        <xdr:cNvPr id="130" name="人口1人当たり決算額の推移該当値テキスト445"/>
        <xdr:cNvSpPr txBox="1"/>
      </xdr:nvSpPr>
      <xdr:spPr>
        <a:xfrm>
          <a:off x="5740400" y="6952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10,447</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57531</xdr:rowOff>
    </xdr:from>
    <xdr:to>
      <xdr:col>4</xdr:col>
      <xdr:colOff>520700</xdr:colOff>
      <xdr:row>37</xdr:row>
      <xdr:rowOff>159131</xdr:rowOff>
    </xdr:to>
    <xdr:sp macro="" textlink="">
      <xdr:nvSpPr>
        <xdr:cNvPr id="131" name="円/楕円 130"/>
        <xdr:cNvSpPr/>
      </xdr:nvSpPr>
      <xdr:spPr bwMode="auto">
        <a:xfrm>
          <a:off x="4953000" y="7182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340758</xdr:rowOff>
    </xdr:from>
    <xdr:ext cx="736600" cy="259045"/>
    <xdr:sp macro="" textlink="">
      <xdr:nvSpPr>
        <xdr:cNvPr id="132" name="テキスト ボックス 131"/>
        <xdr:cNvSpPr txBox="1"/>
      </xdr:nvSpPr>
      <xdr:spPr>
        <a:xfrm>
          <a:off x="4622800" y="6951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8,490</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163144</xdr:rowOff>
    </xdr:from>
    <xdr:to>
      <xdr:col>3</xdr:col>
      <xdr:colOff>955675</xdr:colOff>
      <xdr:row>37</xdr:row>
      <xdr:rowOff>93294</xdr:rowOff>
    </xdr:to>
    <xdr:sp macro="" textlink="">
      <xdr:nvSpPr>
        <xdr:cNvPr id="133" name="円/楕円 132"/>
        <xdr:cNvSpPr/>
      </xdr:nvSpPr>
      <xdr:spPr bwMode="auto">
        <a:xfrm>
          <a:off x="4254500" y="7116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274921</xdr:rowOff>
    </xdr:from>
    <xdr:ext cx="762000" cy="259045"/>
    <xdr:sp macro="" textlink="">
      <xdr:nvSpPr>
        <xdr:cNvPr id="134" name="テキスト ボックス 133"/>
        <xdr:cNvSpPr txBox="1"/>
      </xdr:nvSpPr>
      <xdr:spPr>
        <a:xfrm>
          <a:off x="3924300" y="688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10,218</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99670</xdr:rowOff>
    </xdr:from>
    <xdr:to>
      <xdr:col>3</xdr:col>
      <xdr:colOff>257175</xdr:colOff>
      <xdr:row>37</xdr:row>
      <xdr:rowOff>29820</xdr:rowOff>
    </xdr:to>
    <xdr:sp macro="" textlink="">
      <xdr:nvSpPr>
        <xdr:cNvPr id="135" name="円/楕円 134"/>
        <xdr:cNvSpPr/>
      </xdr:nvSpPr>
      <xdr:spPr bwMode="auto">
        <a:xfrm>
          <a:off x="3556000" y="7052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211447</xdr:rowOff>
    </xdr:from>
    <xdr:ext cx="762000" cy="259045"/>
    <xdr:sp macro="" textlink="">
      <xdr:nvSpPr>
        <xdr:cNvPr id="136" name="テキスト ボックス 135"/>
        <xdr:cNvSpPr txBox="1"/>
      </xdr:nvSpPr>
      <xdr:spPr>
        <a:xfrm>
          <a:off x="3225800" y="682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11,884</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28194</xdr:rowOff>
    </xdr:from>
    <xdr:to>
      <xdr:col>2</xdr:col>
      <xdr:colOff>692150</xdr:colOff>
      <xdr:row>37</xdr:row>
      <xdr:rowOff>129794</xdr:rowOff>
    </xdr:to>
    <xdr:sp macro="" textlink="">
      <xdr:nvSpPr>
        <xdr:cNvPr id="137" name="円/楕円 136"/>
        <xdr:cNvSpPr/>
      </xdr:nvSpPr>
      <xdr:spPr bwMode="auto">
        <a:xfrm>
          <a:off x="2857500" y="7152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114571</xdr:rowOff>
    </xdr:from>
    <xdr:ext cx="762000" cy="259045"/>
    <xdr:sp macro="" textlink="">
      <xdr:nvSpPr>
        <xdr:cNvPr id="138" name="テキスト ボックス 137"/>
        <xdr:cNvSpPr txBox="1"/>
      </xdr:nvSpPr>
      <xdr:spPr>
        <a:xfrm>
          <a:off x="2527300" y="723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三重県鈴鹿市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200,551
193,539
194.46
62,960,073
61,646,639
856,219
37,299,725
45,445,171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22.2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67,905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106827</xdr:rowOff>
    </xdr:from>
    <xdr:to>
      <xdr:col>6</xdr:col>
      <xdr:colOff>510540</xdr:colOff>
      <xdr:row>39</xdr:row>
      <xdr:rowOff>46386</xdr:rowOff>
    </xdr:to>
    <xdr:cxnSp macro="">
      <xdr:nvCxnSpPr>
        <xdr:cNvPr id="54" name="直線コネクタ 53"/>
        <xdr:cNvCxnSpPr/>
      </xdr:nvCxnSpPr>
      <xdr:spPr>
        <a:xfrm flipV="1">
          <a:off x="4633595" y="5421777"/>
          <a:ext cx="1270" cy="1311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50213</xdr:rowOff>
    </xdr:from>
    <xdr:ext cx="534377" cy="259045"/>
    <xdr:sp macro="" textlink="">
      <xdr:nvSpPr>
        <xdr:cNvPr id="55" name="人件費最小値テキスト"/>
        <xdr:cNvSpPr txBox="1"/>
      </xdr:nvSpPr>
      <xdr:spPr>
        <a:xfrm>
          <a:off x="4686300" y="673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48,291</a:t>
          </a:r>
          <a:endParaRPr kumimoji="1" lang="ja-JP" altLang="en-US" sz="1000" b="1">
            <a:latin typeface="ＭＳ Ｐゴシック"/>
          </a:endParaRPr>
        </a:p>
      </xdr:txBody>
    </xdr:sp>
    <xdr:clientData/>
  </xdr:oneCellAnchor>
  <xdr:twoCellAnchor>
    <xdr:from>
      <xdr:col>6</xdr:col>
      <xdr:colOff>422275</xdr:colOff>
      <xdr:row>39</xdr:row>
      <xdr:rowOff>46386</xdr:rowOff>
    </xdr:from>
    <xdr:to>
      <xdr:col>6</xdr:col>
      <xdr:colOff>600075</xdr:colOff>
      <xdr:row>39</xdr:row>
      <xdr:rowOff>46386</xdr:rowOff>
    </xdr:to>
    <xdr:cxnSp macro="">
      <xdr:nvCxnSpPr>
        <xdr:cNvPr id="56" name="直線コネクタ 55"/>
        <xdr:cNvCxnSpPr/>
      </xdr:nvCxnSpPr>
      <xdr:spPr>
        <a:xfrm>
          <a:off x="4546600" y="6732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53504</xdr:rowOff>
    </xdr:from>
    <xdr:ext cx="534377" cy="259045"/>
    <xdr:sp macro="" textlink="">
      <xdr:nvSpPr>
        <xdr:cNvPr id="57" name="人件費最大値テキスト"/>
        <xdr:cNvSpPr txBox="1"/>
      </xdr:nvSpPr>
      <xdr:spPr>
        <a:xfrm>
          <a:off x="4686300" y="519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76,969</a:t>
          </a:r>
          <a:endParaRPr kumimoji="1" lang="ja-JP" altLang="en-US" sz="1000" b="1">
            <a:latin typeface="ＭＳ Ｐゴシック"/>
          </a:endParaRPr>
        </a:p>
      </xdr:txBody>
    </xdr:sp>
    <xdr:clientData/>
  </xdr:oneCellAnchor>
  <xdr:twoCellAnchor>
    <xdr:from>
      <xdr:col>6</xdr:col>
      <xdr:colOff>422275</xdr:colOff>
      <xdr:row>31</xdr:row>
      <xdr:rowOff>106827</xdr:rowOff>
    </xdr:from>
    <xdr:to>
      <xdr:col>6</xdr:col>
      <xdr:colOff>600075</xdr:colOff>
      <xdr:row>31</xdr:row>
      <xdr:rowOff>106827</xdr:rowOff>
    </xdr:to>
    <xdr:cxnSp macro="">
      <xdr:nvCxnSpPr>
        <xdr:cNvPr id="58" name="直線コネクタ 57"/>
        <xdr:cNvCxnSpPr/>
      </xdr:nvCxnSpPr>
      <xdr:spPr>
        <a:xfrm>
          <a:off x="4546600" y="542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130327</xdr:rowOff>
    </xdr:from>
    <xdr:to>
      <xdr:col>6</xdr:col>
      <xdr:colOff>511175</xdr:colOff>
      <xdr:row>36</xdr:row>
      <xdr:rowOff>61199</xdr:rowOff>
    </xdr:to>
    <xdr:cxnSp macro="">
      <xdr:nvCxnSpPr>
        <xdr:cNvPr id="59" name="直線コネクタ 58"/>
        <xdr:cNvCxnSpPr/>
      </xdr:nvCxnSpPr>
      <xdr:spPr>
        <a:xfrm flipV="1">
          <a:off x="3797300" y="6131077"/>
          <a:ext cx="838200" cy="102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53337</xdr:rowOff>
    </xdr:from>
    <xdr:ext cx="534377" cy="259045"/>
    <xdr:sp macro="" textlink="">
      <xdr:nvSpPr>
        <xdr:cNvPr id="60" name="人件費平均値テキスト"/>
        <xdr:cNvSpPr txBox="1"/>
      </xdr:nvSpPr>
      <xdr:spPr>
        <a:xfrm>
          <a:off x="4686300" y="6225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74910</xdr:rowOff>
    </xdr:from>
    <xdr:to>
      <xdr:col>6</xdr:col>
      <xdr:colOff>561975</xdr:colOff>
      <xdr:row>37</xdr:row>
      <xdr:rowOff>5060</xdr:rowOff>
    </xdr:to>
    <xdr:sp macro="" textlink="">
      <xdr:nvSpPr>
        <xdr:cNvPr id="61" name="フローチャート : 判断 60"/>
        <xdr:cNvSpPr/>
      </xdr:nvSpPr>
      <xdr:spPr>
        <a:xfrm>
          <a:off x="4584700" y="624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61199</xdr:rowOff>
    </xdr:from>
    <xdr:to>
      <xdr:col>5</xdr:col>
      <xdr:colOff>358775</xdr:colOff>
      <xdr:row>36</xdr:row>
      <xdr:rowOff>83830</xdr:rowOff>
    </xdr:to>
    <xdr:cxnSp macro="">
      <xdr:nvCxnSpPr>
        <xdr:cNvPr id="62" name="直線コネクタ 61"/>
        <xdr:cNvCxnSpPr/>
      </xdr:nvCxnSpPr>
      <xdr:spPr>
        <a:xfrm flipV="1">
          <a:off x="2908300" y="6233399"/>
          <a:ext cx="889000" cy="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111349</xdr:rowOff>
    </xdr:from>
    <xdr:to>
      <xdr:col>5</xdr:col>
      <xdr:colOff>409575</xdr:colOff>
      <xdr:row>37</xdr:row>
      <xdr:rowOff>41499</xdr:rowOff>
    </xdr:to>
    <xdr:sp macro="" textlink="">
      <xdr:nvSpPr>
        <xdr:cNvPr id="63" name="フローチャート : 判断 62"/>
        <xdr:cNvSpPr/>
      </xdr:nvSpPr>
      <xdr:spPr>
        <a:xfrm>
          <a:off x="3746500" y="628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32626</xdr:rowOff>
    </xdr:from>
    <xdr:ext cx="534377" cy="259045"/>
    <xdr:sp macro="" textlink="">
      <xdr:nvSpPr>
        <xdr:cNvPr id="64" name="テキスト ボックス 63"/>
        <xdr:cNvSpPr txBox="1"/>
      </xdr:nvSpPr>
      <xdr:spPr>
        <a:xfrm>
          <a:off x="3530111" y="637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57,009</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16073</xdr:rowOff>
    </xdr:from>
    <xdr:to>
      <xdr:col>4</xdr:col>
      <xdr:colOff>155575</xdr:colOff>
      <xdr:row>36</xdr:row>
      <xdr:rowOff>83830</xdr:rowOff>
    </xdr:to>
    <xdr:cxnSp macro="">
      <xdr:nvCxnSpPr>
        <xdr:cNvPr id="65" name="直線コネクタ 64"/>
        <xdr:cNvCxnSpPr/>
      </xdr:nvCxnSpPr>
      <xdr:spPr>
        <a:xfrm>
          <a:off x="2019300" y="6188273"/>
          <a:ext cx="889000" cy="67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98318</xdr:rowOff>
    </xdr:from>
    <xdr:to>
      <xdr:col>4</xdr:col>
      <xdr:colOff>206375</xdr:colOff>
      <xdr:row>37</xdr:row>
      <xdr:rowOff>28468</xdr:rowOff>
    </xdr:to>
    <xdr:sp macro="" textlink="">
      <xdr:nvSpPr>
        <xdr:cNvPr id="66" name="フローチャート : 判断 65"/>
        <xdr:cNvSpPr/>
      </xdr:nvSpPr>
      <xdr:spPr>
        <a:xfrm>
          <a:off x="2857500" y="627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19595</xdr:rowOff>
    </xdr:from>
    <xdr:ext cx="534377" cy="259045"/>
    <xdr:sp macro="" textlink="">
      <xdr:nvSpPr>
        <xdr:cNvPr id="67" name="テキスト ボックス 66"/>
        <xdr:cNvSpPr txBox="1"/>
      </xdr:nvSpPr>
      <xdr:spPr>
        <a:xfrm>
          <a:off x="2641111" y="636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57,294</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150536</xdr:rowOff>
    </xdr:from>
    <xdr:to>
      <xdr:col>2</xdr:col>
      <xdr:colOff>638175</xdr:colOff>
      <xdr:row>36</xdr:row>
      <xdr:rowOff>16073</xdr:rowOff>
    </xdr:to>
    <xdr:cxnSp macro="">
      <xdr:nvCxnSpPr>
        <xdr:cNvPr id="68" name="直線コネクタ 67"/>
        <xdr:cNvCxnSpPr/>
      </xdr:nvCxnSpPr>
      <xdr:spPr>
        <a:xfrm>
          <a:off x="1130300" y="6151286"/>
          <a:ext cx="889000" cy="3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31064</xdr:rowOff>
    </xdr:from>
    <xdr:to>
      <xdr:col>3</xdr:col>
      <xdr:colOff>3175</xdr:colOff>
      <xdr:row>36</xdr:row>
      <xdr:rowOff>132664</xdr:rowOff>
    </xdr:to>
    <xdr:sp macro="" textlink="">
      <xdr:nvSpPr>
        <xdr:cNvPr id="69" name="フローチャート : 判断 68"/>
        <xdr:cNvSpPr/>
      </xdr:nvSpPr>
      <xdr:spPr>
        <a:xfrm>
          <a:off x="1968500" y="62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123791</xdr:rowOff>
    </xdr:from>
    <xdr:ext cx="534377" cy="259045"/>
    <xdr:sp macro="" textlink="">
      <xdr:nvSpPr>
        <xdr:cNvPr id="70" name="テキスト ボックス 69"/>
        <xdr:cNvSpPr txBox="1"/>
      </xdr:nvSpPr>
      <xdr:spPr>
        <a:xfrm>
          <a:off x="1752111" y="629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58,765</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70246</xdr:rowOff>
    </xdr:from>
    <xdr:to>
      <xdr:col>1</xdr:col>
      <xdr:colOff>485775</xdr:colOff>
      <xdr:row>36</xdr:row>
      <xdr:rowOff>396</xdr:rowOff>
    </xdr:to>
    <xdr:sp macro="" textlink="">
      <xdr:nvSpPr>
        <xdr:cNvPr id="71" name="フローチャート : 判断 70"/>
        <xdr:cNvSpPr/>
      </xdr:nvSpPr>
      <xdr:spPr>
        <a:xfrm>
          <a:off x="1079500" y="607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16923</xdr:rowOff>
    </xdr:from>
    <xdr:ext cx="534377" cy="259045"/>
    <xdr:sp macro="" textlink="">
      <xdr:nvSpPr>
        <xdr:cNvPr id="72" name="テキスト ボックス 71"/>
        <xdr:cNvSpPr txBox="1"/>
      </xdr:nvSpPr>
      <xdr:spPr>
        <a:xfrm>
          <a:off x="863111" y="584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61,658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79527</xdr:rowOff>
    </xdr:from>
    <xdr:to>
      <xdr:col>6</xdr:col>
      <xdr:colOff>561975</xdr:colOff>
      <xdr:row>36</xdr:row>
      <xdr:rowOff>9677</xdr:rowOff>
    </xdr:to>
    <xdr:sp macro="" textlink="">
      <xdr:nvSpPr>
        <xdr:cNvPr id="78" name="円/楕円 77"/>
        <xdr:cNvSpPr/>
      </xdr:nvSpPr>
      <xdr:spPr>
        <a:xfrm>
          <a:off x="4584700" y="608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102404</xdr:rowOff>
    </xdr:from>
    <xdr:ext cx="534377" cy="259045"/>
    <xdr:sp macro="" textlink="">
      <xdr:nvSpPr>
        <xdr:cNvPr id="79" name="人件費該当値テキスト"/>
        <xdr:cNvSpPr txBox="1"/>
      </xdr:nvSpPr>
      <xdr:spPr>
        <a:xfrm>
          <a:off x="4686300" y="5931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61,455</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10399</xdr:rowOff>
    </xdr:from>
    <xdr:to>
      <xdr:col>5</xdr:col>
      <xdr:colOff>409575</xdr:colOff>
      <xdr:row>36</xdr:row>
      <xdr:rowOff>111999</xdr:rowOff>
    </xdr:to>
    <xdr:sp macro="" textlink="">
      <xdr:nvSpPr>
        <xdr:cNvPr id="80" name="円/楕円 79"/>
        <xdr:cNvSpPr/>
      </xdr:nvSpPr>
      <xdr:spPr>
        <a:xfrm>
          <a:off x="3746500" y="618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128526</xdr:rowOff>
    </xdr:from>
    <xdr:ext cx="534377" cy="259045"/>
    <xdr:sp macro="" textlink="">
      <xdr:nvSpPr>
        <xdr:cNvPr id="81" name="テキスト ボックス 80"/>
        <xdr:cNvSpPr txBox="1"/>
      </xdr:nvSpPr>
      <xdr:spPr>
        <a:xfrm>
          <a:off x="3530111" y="5957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59,217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33030</xdr:rowOff>
    </xdr:from>
    <xdr:to>
      <xdr:col>4</xdr:col>
      <xdr:colOff>206375</xdr:colOff>
      <xdr:row>36</xdr:row>
      <xdr:rowOff>134630</xdr:rowOff>
    </xdr:to>
    <xdr:sp macro="" textlink="">
      <xdr:nvSpPr>
        <xdr:cNvPr id="82" name="円/楕円 81"/>
        <xdr:cNvSpPr/>
      </xdr:nvSpPr>
      <xdr:spPr>
        <a:xfrm>
          <a:off x="2857500" y="620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151157</xdr:rowOff>
    </xdr:from>
    <xdr:ext cx="534377" cy="259045"/>
    <xdr:sp macro="" textlink="">
      <xdr:nvSpPr>
        <xdr:cNvPr id="83" name="テキスト ボックス 82"/>
        <xdr:cNvSpPr txBox="1"/>
      </xdr:nvSpPr>
      <xdr:spPr>
        <a:xfrm>
          <a:off x="2641111" y="598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58,722</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136723</xdr:rowOff>
    </xdr:from>
    <xdr:to>
      <xdr:col>3</xdr:col>
      <xdr:colOff>3175</xdr:colOff>
      <xdr:row>36</xdr:row>
      <xdr:rowOff>66873</xdr:rowOff>
    </xdr:to>
    <xdr:sp macro="" textlink="">
      <xdr:nvSpPr>
        <xdr:cNvPr id="84" name="円/楕円 83"/>
        <xdr:cNvSpPr/>
      </xdr:nvSpPr>
      <xdr:spPr>
        <a:xfrm>
          <a:off x="1968500" y="613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83400</xdr:rowOff>
    </xdr:from>
    <xdr:ext cx="534377" cy="259045"/>
    <xdr:sp macro="" textlink="">
      <xdr:nvSpPr>
        <xdr:cNvPr id="85" name="テキスト ボックス 84"/>
        <xdr:cNvSpPr txBox="1"/>
      </xdr:nvSpPr>
      <xdr:spPr>
        <a:xfrm>
          <a:off x="1752111" y="5912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60,204</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99736</xdr:rowOff>
    </xdr:from>
    <xdr:to>
      <xdr:col>1</xdr:col>
      <xdr:colOff>485775</xdr:colOff>
      <xdr:row>36</xdr:row>
      <xdr:rowOff>29886</xdr:rowOff>
    </xdr:to>
    <xdr:sp macro="" textlink="">
      <xdr:nvSpPr>
        <xdr:cNvPr id="86" name="円/楕円 85"/>
        <xdr:cNvSpPr/>
      </xdr:nvSpPr>
      <xdr:spPr>
        <a:xfrm>
          <a:off x="1079500" y="610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21013</xdr:rowOff>
    </xdr:from>
    <xdr:ext cx="534377" cy="259045"/>
    <xdr:sp macro="" textlink="">
      <xdr:nvSpPr>
        <xdr:cNvPr id="87" name="テキスト ボックス 86"/>
        <xdr:cNvSpPr txBox="1"/>
      </xdr:nvSpPr>
      <xdr:spPr>
        <a:xfrm>
          <a:off x="863111" y="619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61,013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08" name="テキスト ボックス 107"/>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128689</xdr:rowOff>
    </xdr:from>
    <xdr:to>
      <xdr:col>6</xdr:col>
      <xdr:colOff>510540</xdr:colOff>
      <xdr:row>58</xdr:row>
      <xdr:rowOff>164312</xdr:rowOff>
    </xdr:to>
    <xdr:cxnSp macro="">
      <xdr:nvCxnSpPr>
        <xdr:cNvPr id="112" name="直線コネクタ 111"/>
        <xdr:cNvCxnSpPr/>
      </xdr:nvCxnSpPr>
      <xdr:spPr>
        <a:xfrm flipV="1">
          <a:off x="4633595" y="8701189"/>
          <a:ext cx="1270" cy="1407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168139</xdr:rowOff>
    </xdr:from>
    <xdr:ext cx="534377" cy="259045"/>
    <xdr:sp macro="" textlink="">
      <xdr:nvSpPr>
        <xdr:cNvPr id="113" name="物件費最小値テキスト"/>
        <xdr:cNvSpPr txBox="1"/>
      </xdr:nvSpPr>
      <xdr:spPr>
        <a:xfrm>
          <a:off x="4686300" y="1011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31,354</a:t>
          </a:r>
          <a:endParaRPr kumimoji="1" lang="ja-JP" altLang="en-US" sz="1000" b="1">
            <a:latin typeface="ＭＳ Ｐゴシック"/>
          </a:endParaRPr>
        </a:p>
      </xdr:txBody>
    </xdr:sp>
    <xdr:clientData/>
  </xdr:oneCellAnchor>
  <xdr:twoCellAnchor>
    <xdr:from>
      <xdr:col>6</xdr:col>
      <xdr:colOff>422275</xdr:colOff>
      <xdr:row>58</xdr:row>
      <xdr:rowOff>164312</xdr:rowOff>
    </xdr:from>
    <xdr:to>
      <xdr:col>6</xdr:col>
      <xdr:colOff>600075</xdr:colOff>
      <xdr:row>58</xdr:row>
      <xdr:rowOff>164312</xdr:rowOff>
    </xdr:to>
    <xdr:cxnSp macro="">
      <xdr:nvCxnSpPr>
        <xdr:cNvPr id="114" name="直線コネクタ 113"/>
        <xdr:cNvCxnSpPr/>
      </xdr:nvCxnSpPr>
      <xdr:spPr>
        <a:xfrm>
          <a:off x="4546600" y="1010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75366</xdr:rowOff>
    </xdr:from>
    <xdr:ext cx="534377" cy="259045"/>
    <xdr:sp macro="" textlink="">
      <xdr:nvSpPr>
        <xdr:cNvPr id="115" name="物件費最大値テキスト"/>
        <xdr:cNvSpPr txBox="1"/>
      </xdr:nvSpPr>
      <xdr:spPr>
        <a:xfrm>
          <a:off x="4686300" y="847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68,289</a:t>
          </a:r>
          <a:endParaRPr kumimoji="1" lang="ja-JP" altLang="en-US" sz="1000" b="1">
            <a:latin typeface="ＭＳ Ｐゴシック"/>
          </a:endParaRPr>
        </a:p>
      </xdr:txBody>
    </xdr:sp>
    <xdr:clientData/>
  </xdr:oneCellAnchor>
  <xdr:twoCellAnchor>
    <xdr:from>
      <xdr:col>6</xdr:col>
      <xdr:colOff>422275</xdr:colOff>
      <xdr:row>50</xdr:row>
      <xdr:rowOff>128689</xdr:rowOff>
    </xdr:from>
    <xdr:to>
      <xdr:col>6</xdr:col>
      <xdr:colOff>600075</xdr:colOff>
      <xdr:row>50</xdr:row>
      <xdr:rowOff>128689</xdr:rowOff>
    </xdr:to>
    <xdr:cxnSp macro="">
      <xdr:nvCxnSpPr>
        <xdr:cNvPr id="116" name="直線コネクタ 115"/>
        <xdr:cNvCxnSpPr/>
      </xdr:nvCxnSpPr>
      <xdr:spPr>
        <a:xfrm>
          <a:off x="4546600" y="870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27686</xdr:rowOff>
    </xdr:from>
    <xdr:to>
      <xdr:col>6</xdr:col>
      <xdr:colOff>511175</xdr:colOff>
      <xdr:row>56</xdr:row>
      <xdr:rowOff>63043</xdr:rowOff>
    </xdr:to>
    <xdr:cxnSp macro="">
      <xdr:nvCxnSpPr>
        <xdr:cNvPr id="117" name="直線コネクタ 116"/>
        <xdr:cNvCxnSpPr/>
      </xdr:nvCxnSpPr>
      <xdr:spPr>
        <a:xfrm flipV="1">
          <a:off x="3797300" y="9628886"/>
          <a:ext cx="838200" cy="3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53</xdr:row>
      <xdr:rowOff>33215</xdr:rowOff>
    </xdr:from>
    <xdr:ext cx="534377" cy="259045"/>
    <xdr:sp macro="" textlink="">
      <xdr:nvSpPr>
        <xdr:cNvPr id="118" name="物件費平均値テキスト"/>
        <xdr:cNvSpPr txBox="1"/>
      </xdr:nvSpPr>
      <xdr:spPr>
        <a:xfrm>
          <a:off x="4686300" y="9120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52,062</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10338</xdr:rowOff>
    </xdr:from>
    <xdr:to>
      <xdr:col>6</xdr:col>
      <xdr:colOff>561975</xdr:colOff>
      <xdr:row>54</xdr:row>
      <xdr:rowOff>111938</xdr:rowOff>
    </xdr:to>
    <xdr:sp macro="" textlink="">
      <xdr:nvSpPr>
        <xdr:cNvPr id="119" name="フローチャート : 判断 118"/>
        <xdr:cNvSpPr/>
      </xdr:nvSpPr>
      <xdr:spPr>
        <a:xfrm>
          <a:off x="4584700" y="9268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63043</xdr:rowOff>
    </xdr:from>
    <xdr:to>
      <xdr:col>5</xdr:col>
      <xdr:colOff>358775</xdr:colOff>
      <xdr:row>57</xdr:row>
      <xdr:rowOff>13018</xdr:rowOff>
    </xdr:to>
    <xdr:cxnSp macro="">
      <xdr:nvCxnSpPr>
        <xdr:cNvPr id="120" name="直線コネクタ 119"/>
        <xdr:cNvCxnSpPr/>
      </xdr:nvCxnSpPr>
      <xdr:spPr>
        <a:xfrm flipV="1">
          <a:off x="2908300" y="9664243"/>
          <a:ext cx="889000" cy="12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53</xdr:row>
      <xdr:rowOff>63602</xdr:rowOff>
    </xdr:from>
    <xdr:to>
      <xdr:col>5</xdr:col>
      <xdr:colOff>409575</xdr:colOff>
      <xdr:row>53</xdr:row>
      <xdr:rowOff>165202</xdr:rowOff>
    </xdr:to>
    <xdr:sp macro="" textlink="">
      <xdr:nvSpPr>
        <xdr:cNvPr id="121" name="フローチャート : 判断 120"/>
        <xdr:cNvSpPr/>
      </xdr:nvSpPr>
      <xdr:spPr>
        <a:xfrm>
          <a:off x="3746500" y="915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10279</xdr:rowOff>
    </xdr:from>
    <xdr:ext cx="534377" cy="259045"/>
    <xdr:sp macro="" textlink="">
      <xdr:nvSpPr>
        <xdr:cNvPr id="122" name="テキスト ボックス 121"/>
        <xdr:cNvSpPr txBox="1"/>
      </xdr:nvSpPr>
      <xdr:spPr>
        <a:xfrm>
          <a:off x="3530111" y="892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55,164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10237</xdr:rowOff>
    </xdr:from>
    <xdr:to>
      <xdr:col>4</xdr:col>
      <xdr:colOff>155575</xdr:colOff>
      <xdr:row>57</xdr:row>
      <xdr:rowOff>13018</xdr:rowOff>
    </xdr:to>
    <xdr:cxnSp macro="">
      <xdr:nvCxnSpPr>
        <xdr:cNvPr id="123" name="直線コネクタ 122"/>
        <xdr:cNvCxnSpPr/>
      </xdr:nvCxnSpPr>
      <xdr:spPr>
        <a:xfrm>
          <a:off x="2019300" y="9782887"/>
          <a:ext cx="8890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18529</xdr:rowOff>
    </xdr:from>
    <xdr:to>
      <xdr:col>4</xdr:col>
      <xdr:colOff>206375</xdr:colOff>
      <xdr:row>54</xdr:row>
      <xdr:rowOff>120129</xdr:rowOff>
    </xdr:to>
    <xdr:sp macro="" textlink="">
      <xdr:nvSpPr>
        <xdr:cNvPr id="124" name="フローチャート : 判断 123"/>
        <xdr:cNvSpPr/>
      </xdr:nvSpPr>
      <xdr:spPr>
        <a:xfrm>
          <a:off x="2857500" y="92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136656</xdr:rowOff>
    </xdr:from>
    <xdr:ext cx="534377" cy="259045"/>
    <xdr:sp macro="" textlink="">
      <xdr:nvSpPr>
        <xdr:cNvPr id="125" name="テキスト ボックス 124"/>
        <xdr:cNvSpPr txBox="1"/>
      </xdr:nvSpPr>
      <xdr:spPr>
        <a:xfrm>
          <a:off x="2641111" y="905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51,847</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44336</xdr:rowOff>
    </xdr:from>
    <xdr:to>
      <xdr:col>2</xdr:col>
      <xdr:colOff>638175</xdr:colOff>
      <xdr:row>57</xdr:row>
      <xdr:rowOff>10237</xdr:rowOff>
    </xdr:to>
    <xdr:cxnSp macro="">
      <xdr:nvCxnSpPr>
        <xdr:cNvPr id="126" name="直線コネクタ 125"/>
        <xdr:cNvCxnSpPr/>
      </xdr:nvCxnSpPr>
      <xdr:spPr>
        <a:xfrm>
          <a:off x="1130300" y="9645536"/>
          <a:ext cx="889000" cy="137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117437</xdr:rowOff>
    </xdr:from>
    <xdr:to>
      <xdr:col>3</xdr:col>
      <xdr:colOff>3175</xdr:colOff>
      <xdr:row>55</xdr:row>
      <xdr:rowOff>47587</xdr:rowOff>
    </xdr:to>
    <xdr:sp macro="" textlink="">
      <xdr:nvSpPr>
        <xdr:cNvPr id="127" name="フローチャート : 判断 126"/>
        <xdr:cNvSpPr/>
      </xdr:nvSpPr>
      <xdr:spPr>
        <a:xfrm>
          <a:off x="1968500" y="9375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64114</xdr:rowOff>
    </xdr:from>
    <xdr:ext cx="534377" cy="259045"/>
    <xdr:sp macro="" textlink="">
      <xdr:nvSpPr>
        <xdr:cNvPr id="128" name="テキスト ボックス 127"/>
        <xdr:cNvSpPr txBox="1"/>
      </xdr:nvSpPr>
      <xdr:spPr>
        <a:xfrm>
          <a:off x="1752111" y="915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49,251</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36437</xdr:rowOff>
    </xdr:from>
    <xdr:to>
      <xdr:col>1</xdr:col>
      <xdr:colOff>485775</xdr:colOff>
      <xdr:row>54</xdr:row>
      <xdr:rowOff>138037</xdr:rowOff>
    </xdr:to>
    <xdr:sp macro="" textlink="">
      <xdr:nvSpPr>
        <xdr:cNvPr id="129" name="フローチャート : 判断 128"/>
        <xdr:cNvSpPr/>
      </xdr:nvSpPr>
      <xdr:spPr>
        <a:xfrm>
          <a:off x="1079500" y="9294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52</xdr:row>
      <xdr:rowOff>154564</xdr:rowOff>
    </xdr:from>
    <xdr:ext cx="534377" cy="259045"/>
    <xdr:sp macro="" textlink="">
      <xdr:nvSpPr>
        <xdr:cNvPr id="130" name="テキスト ボックス 129"/>
        <xdr:cNvSpPr txBox="1"/>
      </xdr:nvSpPr>
      <xdr:spPr>
        <a:xfrm>
          <a:off x="863111" y="906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148336</xdr:rowOff>
    </xdr:from>
    <xdr:to>
      <xdr:col>6</xdr:col>
      <xdr:colOff>561975</xdr:colOff>
      <xdr:row>56</xdr:row>
      <xdr:rowOff>78486</xdr:rowOff>
    </xdr:to>
    <xdr:sp macro="" textlink="">
      <xdr:nvSpPr>
        <xdr:cNvPr id="136" name="円/楕円 135"/>
        <xdr:cNvSpPr/>
      </xdr:nvSpPr>
      <xdr:spPr>
        <a:xfrm>
          <a:off x="4584700" y="957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126763</xdr:rowOff>
    </xdr:from>
    <xdr:ext cx="534377" cy="259045"/>
    <xdr:sp macro="" textlink="">
      <xdr:nvSpPr>
        <xdr:cNvPr id="137" name="物件費該当値テキスト"/>
        <xdr:cNvSpPr txBox="1"/>
      </xdr:nvSpPr>
      <xdr:spPr>
        <a:xfrm>
          <a:off x="4686300" y="955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43,940</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12243</xdr:rowOff>
    </xdr:from>
    <xdr:to>
      <xdr:col>5</xdr:col>
      <xdr:colOff>409575</xdr:colOff>
      <xdr:row>56</xdr:row>
      <xdr:rowOff>113843</xdr:rowOff>
    </xdr:to>
    <xdr:sp macro="" textlink="">
      <xdr:nvSpPr>
        <xdr:cNvPr id="138" name="円/楕円 137"/>
        <xdr:cNvSpPr/>
      </xdr:nvSpPr>
      <xdr:spPr>
        <a:xfrm>
          <a:off x="3746500" y="961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104970</xdr:rowOff>
    </xdr:from>
    <xdr:ext cx="534377" cy="259045"/>
    <xdr:sp macro="" textlink="">
      <xdr:nvSpPr>
        <xdr:cNvPr id="139" name="テキスト ボックス 138"/>
        <xdr:cNvSpPr txBox="1"/>
      </xdr:nvSpPr>
      <xdr:spPr>
        <a:xfrm>
          <a:off x="3530111" y="970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43,012</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133668</xdr:rowOff>
    </xdr:from>
    <xdr:to>
      <xdr:col>4</xdr:col>
      <xdr:colOff>206375</xdr:colOff>
      <xdr:row>57</xdr:row>
      <xdr:rowOff>63818</xdr:rowOff>
    </xdr:to>
    <xdr:sp macro="" textlink="">
      <xdr:nvSpPr>
        <xdr:cNvPr id="140" name="円/楕円 139"/>
        <xdr:cNvSpPr/>
      </xdr:nvSpPr>
      <xdr:spPr>
        <a:xfrm>
          <a:off x="2857500" y="973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54945</xdr:rowOff>
    </xdr:from>
    <xdr:ext cx="534377" cy="259045"/>
    <xdr:sp macro="" textlink="">
      <xdr:nvSpPr>
        <xdr:cNvPr id="141" name="テキスト ボックス 140"/>
        <xdr:cNvSpPr txBox="1"/>
      </xdr:nvSpPr>
      <xdr:spPr>
        <a:xfrm>
          <a:off x="2641111" y="982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39,825</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130887</xdr:rowOff>
    </xdr:from>
    <xdr:to>
      <xdr:col>3</xdr:col>
      <xdr:colOff>3175</xdr:colOff>
      <xdr:row>57</xdr:row>
      <xdr:rowOff>61037</xdr:rowOff>
    </xdr:to>
    <xdr:sp macro="" textlink="">
      <xdr:nvSpPr>
        <xdr:cNvPr id="142" name="円/楕円 141"/>
        <xdr:cNvSpPr/>
      </xdr:nvSpPr>
      <xdr:spPr>
        <a:xfrm>
          <a:off x="1968500" y="973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52164</xdr:rowOff>
    </xdr:from>
    <xdr:ext cx="534377" cy="259045"/>
    <xdr:sp macro="" textlink="">
      <xdr:nvSpPr>
        <xdr:cNvPr id="143" name="テキスト ボックス 142"/>
        <xdr:cNvSpPr txBox="1"/>
      </xdr:nvSpPr>
      <xdr:spPr>
        <a:xfrm>
          <a:off x="1752111" y="982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39,898</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164986</xdr:rowOff>
    </xdr:from>
    <xdr:to>
      <xdr:col>1</xdr:col>
      <xdr:colOff>485775</xdr:colOff>
      <xdr:row>56</xdr:row>
      <xdr:rowOff>95136</xdr:rowOff>
    </xdr:to>
    <xdr:sp macro="" textlink="">
      <xdr:nvSpPr>
        <xdr:cNvPr id="144" name="円/楕円 143"/>
        <xdr:cNvSpPr/>
      </xdr:nvSpPr>
      <xdr:spPr>
        <a:xfrm>
          <a:off x="1079500" y="959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86263</xdr:rowOff>
    </xdr:from>
    <xdr:ext cx="534377" cy="259045"/>
    <xdr:sp macro="" textlink="">
      <xdr:nvSpPr>
        <xdr:cNvPr id="145" name="テキスト ボックス 144"/>
        <xdr:cNvSpPr txBox="1"/>
      </xdr:nvSpPr>
      <xdr:spPr>
        <a:xfrm>
          <a:off x="863111" y="968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43,503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9" name="テキスト ボックス 158"/>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1" name="テキスト ボックス 160"/>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3" name="テキスト ボックス 162"/>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5" name="テキスト ボックス 164"/>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7" name="テキスト ボックス 166"/>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9724</xdr:rowOff>
    </xdr:from>
    <xdr:to>
      <xdr:col>6</xdr:col>
      <xdr:colOff>510540</xdr:colOff>
      <xdr:row>78</xdr:row>
      <xdr:rowOff>97899</xdr:rowOff>
    </xdr:to>
    <xdr:cxnSp macro="">
      <xdr:nvCxnSpPr>
        <xdr:cNvPr id="171" name="直線コネクタ 170"/>
        <xdr:cNvCxnSpPr/>
      </xdr:nvCxnSpPr>
      <xdr:spPr>
        <a:xfrm flipV="1">
          <a:off x="4633595" y="12182674"/>
          <a:ext cx="1270" cy="1288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101726</xdr:rowOff>
    </xdr:from>
    <xdr:ext cx="469744" cy="259045"/>
    <xdr:sp macro="" textlink="">
      <xdr:nvSpPr>
        <xdr:cNvPr id="172" name="維持補修費最小値テキスト"/>
        <xdr:cNvSpPr txBox="1"/>
      </xdr:nvSpPr>
      <xdr:spPr>
        <a:xfrm>
          <a:off x="4686300" y="13474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1,056</a:t>
          </a:r>
          <a:endParaRPr kumimoji="1" lang="ja-JP" altLang="en-US" sz="1000" b="1">
            <a:latin typeface="ＭＳ Ｐゴシック"/>
          </a:endParaRPr>
        </a:p>
      </xdr:txBody>
    </xdr:sp>
    <xdr:clientData/>
  </xdr:oneCellAnchor>
  <xdr:twoCellAnchor>
    <xdr:from>
      <xdr:col>6</xdr:col>
      <xdr:colOff>422275</xdr:colOff>
      <xdr:row>78</xdr:row>
      <xdr:rowOff>97899</xdr:rowOff>
    </xdr:from>
    <xdr:to>
      <xdr:col>6</xdr:col>
      <xdr:colOff>600075</xdr:colOff>
      <xdr:row>78</xdr:row>
      <xdr:rowOff>97899</xdr:rowOff>
    </xdr:to>
    <xdr:cxnSp macro="">
      <xdr:nvCxnSpPr>
        <xdr:cNvPr id="173" name="直線コネクタ 172"/>
        <xdr:cNvCxnSpPr/>
      </xdr:nvCxnSpPr>
      <xdr:spPr>
        <a:xfrm>
          <a:off x="4546600" y="13470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127851</xdr:rowOff>
    </xdr:from>
    <xdr:ext cx="469744" cy="259045"/>
    <xdr:sp macro="" textlink="">
      <xdr:nvSpPr>
        <xdr:cNvPr id="174" name="維持補修費最大値テキスト"/>
        <xdr:cNvSpPr txBox="1"/>
      </xdr:nvSpPr>
      <xdr:spPr>
        <a:xfrm>
          <a:off x="4686300" y="11957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8,946</a:t>
          </a:r>
          <a:endParaRPr kumimoji="1" lang="ja-JP" altLang="en-US" sz="1000" b="1">
            <a:latin typeface="ＭＳ Ｐゴシック"/>
          </a:endParaRPr>
        </a:p>
      </xdr:txBody>
    </xdr:sp>
    <xdr:clientData/>
  </xdr:oneCellAnchor>
  <xdr:twoCellAnchor>
    <xdr:from>
      <xdr:col>6</xdr:col>
      <xdr:colOff>422275</xdr:colOff>
      <xdr:row>71</xdr:row>
      <xdr:rowOff>9724</xdr:rowOff>
    </xdr:from>
    <xdr:to>
      <xdr:col>6</xdr:col>
      <xdr:colOff>600075</xdr:colOff>
      <xdr:row>71</xdr:row>
      <xdr:rowOff>9724</xdr:rowOff>
    </xdr:to>
    <xdr:cxnSp macro="">
      <xdr:nvCxnSpPr>
        <xdr:cNvPr id="175" name="直線コネクタ 174"/>
        <xdr:cNvCxnSpPr/>
      </xdr:nvCxnSpPr>
      <xdr:spPr>
        <a:xfrm>
          <a:off x="4546600" y="12182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165989</xdr:rowOff>
    </xdr:from>
    <xdr:to>
      <xdr:col>6</xdr:col>
      <xdr:colOff>511175</xdr:colOff>
      <xdr:row>74</xdr:row>
      <xdr:rowOff>24584</xdr:rowOff>
    </xdr:to>
    <xdr:cxnSp macro="">
      <xdr:nvCxnSpPr>
        <xdr:cNvPr id="176" name="直線コネクタ 175"/>
        <xdr:cNvCxnSpPr/>
      </xdr:nvCxnSpPr>
      <xdr:spPr>
        <a:xfrm>
          <a:off x="3797300" y="12681839"/>
          <a:ext cx="838200" cy="3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127254</xdr:rowOff>
    </xdr:from>
    <xdr:ext cx="469744" cy="259045"/>
    <xdr:sp macro="" textlink="">
      <xdr:nvSpPr>
        <xdr:cNvPr id="177" name="維持補修費平均値テキスト"/>
        <xdr:cNvSpPr txBox="1"/>
      </xdr:nvSpPr>
      <xdr:spPr>
        <a:xfrm>
          <a:off x="4686300" y="129860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3,583</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148827</xdr:rowOff>
    </xdr:from>
    <xdr:to>
      <xdr:col>6</xdr:col>
      <xdr:colOff>561975</xdr:colOff>
      <xdr:row>76</xdr:row>
      <xdr:rowOff>78977</xdr:rowOff>
    </xdr:to>
    <xdr:sp macro="" textlink="">
      <xdr:nvSpPr>
        <xdr:cNvPr id="178" name="フローチャート : 判断 177"/>
        <xdr:cNvSpPr/>
      </xdr:nvSpPr>
      <xdr:spPr>
        <a:xfrm>
          <a:off x="4584700" y="1300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165989</xdr:rowOff>
    </xdr:from>
    <xdr:to>
      <xdr:col>5</xdr:col>
      <xdr:colOff>358775</xdr:colOff>
      <xdr:row>74</xdr:row>
      <xdr:rowOff>94633</xdr:rowOff>
    </xdr:to>
    <xdr:cxnSp macro="">
      <xdr:nvCxnSpPr>
        <xdr:cNvPr id="179" name="直線コネクタ 178"/>
        <xdr:cNvCxnSpPr/>
      </xdr:nvCxnSpPr>
      <xdr:spPr>
        <a:xfrm flipV="1">
          <a:off x="2908300" y="12681839"/>
          <a:ext cx="889000" cy="100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168094</xdr:rowOff>
    </xdr:from>
    <xdr:to>
      <xdr:col>5</xdr:col>
      <xdr:colOff>409575</xdr:colOff>
      <xdr:row>76</xdr:row>
      <xdr:rowOff>98244</xdr:rowOff>
    </xdr:to>
    <xdr:sp macro="" textlink="">
      <xdr:nvSpPr>
        <xdr:cNvPr id="180" name="フローチャート : 判断 179"/>
        <xdr:cNvSpPr/>
      </xdr:nvSpPr>
      <xdr:spPr>
        <a:xfrm>
          <a:off x="3746500" y="1302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89371</xdr:rowOff>
    </xdr:from>
    <xdr:ext cx="469744" cy="259045"/>
    <xdr:sp macro="" textlink="">
      <xdr:nvSpPr>
        <xdr:cNvPr id="181" name="テキスト ボックス 180"/>
        <xdr:cNvSpPr txBox="1"/>
      </xdr:nvSpPr>
      <xdr:spPr>
        <a:xfrm>
          <a:off x="3562427" y="1311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3,465</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94633</xdr:rowOff>
    </xdr:from>
    <xdr:to>
      <xdr:col>4</xdr:col>
      <xdr:colOff>155575</xdr:colOff>
      <xdr:row>75</xdr:row>
      <xdr:rowOff>4173</xdr:rowOff>
    </xdr:to>
    <xdr:cxnSp macro="">
      <xdr:nvCxnSpPr>
        <xdr:cNvPr id="182" name="直線コネクタ 181"/>
        <xdr:cNvCxnSpPr/>
      </xdr:nvCxnSpPr>
      <xdr:spPr>
        <a:xfrm flipV="1">
          <a:off x="2019300" y="12781933"/>
          <a:ext cx="889000" cy="8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5297</xdr:rowOff>
    </xdr:from>
    <xdr:to>
      <xdr:col>4</xdr:col>
      <xdr:colOff>206375</xdr:colOff>
      <xdr:row>76</xdr:row>
      <xdr:rowOff>106897</xdr:rowOff>
    </xdr:to>
    <xdr:sp macro="" textlink="">
      <xdr:nvSpPr>
        <xdr:cNvPr id="183" name="フローチャート : 判断 182"/>
        <xdr:cNvSpPr/>
      </xdr:nvSpPr>
      <xdr:spPr>
        <a:xfrm>
          <a:off x="2857500" y="1303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98024</xdr:rowOff>
    </xdr:from>
    <xdr:ext cx="469744" cy="259045"/>
    <xdr:sp macro="" textlink="">
      <xdr:nvSpPr>
        <xdr:cNvPr id="184" name="テキスト ボックス 183"/>
        <xdr:cNvSpPr txBox="1"/>
      </xdr:nvSpPr>
      <xdr:spPr>
        <a:xfrm>
          <a:off x="2673427" y="13128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166969</xdr:rowOff>
    </xdr:from>
    <xdr:to>
      <xdr:col>2</xdr:col>
      <xdr:colOff>638175</xdr:colOff>
      <xdr:row>75</xdr:row>
      <xdr:rowOff>4173</xdr:rowOff>
    </xdr:to>
    <xdr:cxnSp macro="">
      <xdr:nvCxnSpPr>
        <xdr:cNvPr id="185" name="直線コネクタ 184"/>
        <xdr:cNvCxnSpPr/>
      </xdr:nvCxnSpPr>
      <xdr:spPr>
        <a:xfrm>
          <a:off x="1130300" y="12854269"/>
          <a:ext cx="889000" cy="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12646</xdr:rowOff>
    </xdr:from>
    <xdr:to>
      <xdr:col>3</xdr:col>
      <xdr:colOff>3175</xdr:colOff>
      <xdr:row>76</xdr:row>
      <xdr:rowOff>114246</xdr:rowOff>
    </xdr:to>
    <xdr:sp macro="" textlink="">
      <xdr:nvSpPr>
        <xdr:cNvPr id="186" name="フローチャート : 判断 185"/>
        <xdr:cNvSpPr/>
      </xdr:nvSpPr>
      <xdr:spPr>
        <a:xfrm>
          <a:off x="1968500" y="1304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105373</xdr:rowOff>
    </xdr:from>
    <xdr:ext cx="469744" cy="259045"/>
    <xdr:sp macro="" textlink="">
      <xdr:nvSpPr>
        <xdr:cNvPr id="187" name="テキスト ボックス 186"/>
        <xdr:cNvSpPr txBox="1"/>
      </xdr:nvSpPr>
      <xdr:spPr>
        <a:xfrm>
          <a:off x="1784427" y="13135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1378</xdr:rowOff>
    </xdr:from>
    <xdr:to>
      <xdr:col>1</xdr:col>
      <xdr:colOff>485775</xdr:colOff>
      <xdr:row>76</xdr:row>
      <xdr:rowOff>102978</xdr:rowOff>
    </xdr:to>
    <xdr:sp macro="" textlink="">
      <xdr:nvSpPr>
        <xdr:cNvPr id="188" name="フローチャート : 判断 187"/>
        <xdr:cNvSpPr/>
      </xdr:nvSpPr>
      <xdr:spPr>
        <a:xfrm>
          <a:off x="1079500" y="13031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94105</xdr:rowOff>
    </xdr:from>
    <xdr:ext cx="469744" cy="259045"/>
    <xdr:sp macro="" textlink="">
      <xdr:nvSpPr>
        <xdr:cNvPr id="189" name="テキスト ボックス 188"/>
        <xdr:cNvSpPr txBox="1"/>
      </xdr:nvSpPr>
      <xdr:spPr>
        <a:xfrm>
          <a:off x="895427" y="13124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73</xdr:row>
      <xdr:rowOff>145234</xdr:rowOff>
    </xdr:from>
    <xdr:to>
      <xdr:col>6</xdr:col>
      <xdr:colOff>561975</xdr:colOff>
      <xdr:row>74</xdr:row>
      <xdr:rowOff>75384</xdr:rowOff>
    </xdr:to>
    <xdr:sp macro="" textlink="">
      <xdr:nvSpPr>
        <xdr:cNvPr id="195" name="円/楕円 194"/>
        <xdr:cNvSpPr/>
      </xdr:nvSpPr>
      <xdr:spPr>
        <a:xfrm>
          <a:off x="4584700" y="1266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168111</xdr:rowOff>
    </xdr:from>
    <xdr:ext cx="469744" cy="259045"/>
    <xdr:sp macro="" textlink="">
      <xdr:nvSpPr>
        <xdr:cNvPr id="196" name="維持補修費該当値テキスト"/>
        <xdr:cNvSpPr txBox="1"/>
      </xdr:nvSpPr>
      <xdr:spPr>
        <a:xfrm>
          <a:off x="4686300" y="12512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5,705</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115189</xdr:rowOff>
    </xdr:from>
    <xdr:to>
      <xdr:col>5</xdr:col>
      <xdr:colOff>409575</xdr:colOff>
      <xdr:row>74</xdr:row>
      <xdr:rowOff>45339</xdr:rowOff>
    </xdr:to>
    <xdr:sp macro="" textlink="">
      <xdr:nvSpPr>
        <xdr:cNvPr id="197" name="円/楕円 196"/>
        <xdr:cNvSpPr/>
      </xdr:nvSpPr>
      <xdr:spPr>
        <a:xfrm>
          <a:off x="3746500" y="1263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72</xdr:row>
      <xdr:rowOff>61866</xdr:rowOff>
    </xdr:from>
    <xdr:ext cx="469744" cy="259045"/>
    <xdr:sp macro="" textlink="">
      <xdr:nvSpPr>
        <xdr:cNvPr id="198" name="テキスト ボックス 197"/>
        <xdr:cNvSpPr txBox="1"/>
      </xdr:nvSpPr>
      <xdr:spPr>
        <a:xfrm>
          <a:off x="3562427" y="1240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5,889</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43833</xdr:rowOff>
    </xdr:from>
    <xdr:to>
      <xdr:col>4</xdr:col>
      <xdr:colOff>206375</xdr:colOff>
      <xdr:row>74</xdr:row>
      <xdr:rowOff>145433</xdr:rowOff>
    </xdr:to>
    <xdr:sp macro="" textlink="">
      <xdr:nvSpPr>
        <xdr:cNvPr id="199" name="円/楕円 198"/>
        <xdr:cNvSpPr/>
      </xdr:nvSpPr>
      <xdr:spPr>
        <a:xfrm>
          <a:off x="2857500" y="1273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72</xdr:row>
      <xdr:rowOff>161960</xdr:rowOff>
    </xdr:from>
    <xdr:ext cx="469744" cy="259045"/>
    <xdr:sp macro="" textlink="">
      <xdr:nvSpPr>
        <xdr:cNvPr id="200" name="テキスト ボックス 199"/>
        <xdr:cNvSpPr txBox="1"/>
      </xdr:nvSpPr>
      <xdr:spPr>
        <a:xfrm>
          <a:off x="2673427" y="12506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5,276</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124823</xdr:rowOff>
    </xdr:from>
    <xdr:to>
      <xdr:col>3</xdr:col>
      <xdr:colOff>3175</xdr:colOff>
      <xdr:row>75</xdr:row>
      <xdr:rowOff>54973</xdr:rowOff>
    </xdr:to>
    <xdr:sp macro="" textlink="">
      <xdr:nvSpPr>
        <xdr:cNvPr id="201" name="円/楕円 200"/>
        <xdr:cNvSpPr/>
      </xdr:nvSpPr>
      <xdr:spPr>
        <a:xfrm>
          <a:off x="1968500" y="1281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73</xdr:row>
      <xdr:rowOff>71500</xdr:rowOff>
    </xdr:from>
    <xdr:ext cx="469744" cy="259045"/>
    <xdr:sp macro="" textlink="">
      <xdr:nvSpPr>
        <xdr:cNvPr id="202" name="テキスト ボックス 201"/>
        <xdr:cNvSpPr txBox="1"/>
      </xdr:nvSpPr>
      <xdr:spPr>
        <a:xfrm>
          <a:off x="1784427" y="12587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4,780</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116169</xdr:rowOff>
    </xdr:from>
    <xdr:to>
      <xdr:col>1</xdr:col>
      <xdr:colOff>485775</xdr:colOff>
      <xdr:row>75</xdr:row>
      <xdr:rowOff>46319</xdr:rowOff>
    </xdr:to>
    <xdr:sp macro="" textlink="">
      <xdr:nvSpPr>
        <xdr:cNvPr id="203" name="円/楕円 202"/>
        <xdr:cNvSpPr/>
      </xdr:nvSpPr>
      <xdr:spPr>
        <a:xfrm>
          <a:off x="1079500" y="1280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73</xdr:row>
      <xdr:rowOff>62846</xdr:rowOff>
    </xdr:from>
    <xdr:ext cx="469744" cy="259045"/>
    <xdr:sp macro="" textlink="">
      <xdr:nvSpPr>
        <xdr:cNvPr id="204" name="テキスト ボックス 203"/>
        <xdr:cNvSpPr txBox="1"/>
      </xdr:nvSpPr>
      <xdr:spPr>
        <a:xfrm>
          <a:off x="895427" y="1257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73,019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62052</xdr:rowOff>
    </xdr:from>
    <xdr:to>
      <xdr:col>6</xdr:col>
      <xdr:colOff>510540</xdr:colOff>
      <xdr:row>97</xdr:row>
      <xdr:rowOff>136519</xdr:rowOff>
    </xdr:to>
    <xdr:cxnSp macro="">
      <xdr:nvCxnSpPr>
        <xdr:cNvPr id="229" name="直線コネクタ 228"/>
        <xdr:cNvCxnSpPr/>
      </xdr:nvCxnSpPr>
      <xdr:spPr>
        <a:xfrm flipV="1">
          <a:off x="4633595" y="15664002"/>
          <a:ext cx="1270" cy="1103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140346</xdr:rowOff>
    </xdr:from>
    <xdr:ext cx="534377" cy="259045"/>
    <xdr:sp macro="" textlink="">
      <xdr:nvSpPr>
        <xdr:cNvPr id="230" name="扶助費最小値テキスト"/>
        <xdr:cNvSpPr txBox="1"/>
      </xdr:nvSpPr>
      <xdr:spPr>
        <a:xfrm>
          <a:off x="4686300" y="1677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73,167</a:t>
          </a:r>
          <a:endParaRPr kumimoji="1" lang="ja-JP" altLang="en-US" sz="1000" b="1">
            <a:latin typeface="ＭＳ Ｐゴシック"/>
          </a:endParaRPr>
        </a:p>
      </xdr:txBody>
    </xdr:sp>
    <xdr:clientData/>
  </xdr:oneCellAnchor>
  <xdr:twoCellAnchor>
    <xdr:from>
      <xdr:col>6</xdr:col>
      <xdr:colOff>422275</xdr:colOff>
      <xdr:row>97</xdr:row>
      <xdr:rowOff>136519</xdr:rowOff>
    </xdr:from>
    <xdr:to>
      <xdr:col>6</xdr:col>
      <xdr:colOff>600075</xdr:colOff>
      <xdr:row>97</xdr:row>
      <xdr:rowOff>136519</xdr:rowOff>
    </xdr:to>
    <xdr:cxnSp macro="">
      <xdr:nvCxnSpPr>
        <xdr:cNvPr id="231" name="直線コネクタ 230"/>
        <xdr:cNvCxnSpPr/>
      </xdr:nvCxnSpPr>
      <xdr:spPr>
        <a:xfrm>
          <a:off x="4546600" y="16767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8729</xdr:rowOff>
    </xdr:from>
    <xdr:ext cx="599010" cy="259045"/>
    <xdr:sp macro="" textlink="">
      <xdr:nvSpPr>
        <xdr:cNvPr id="232" name="扶助費最大値テキスト"/>
        <xdr:cNvSpPr txBox="1"/>
      </xdr:nvSpPr>
      <xdr:spPr>
        <a:xfrm>
          <a:off x="4686300" y="1543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131,076</a:t>
          </a:r>
          <a:endParaRPr kumimoji="1" lang="ja-JP" altLang="en-US" sz="1000" b="1">
            <a:latin typeface="ＭＳ Ｐゴシック"/>
          </a:endParaRPr>
        </a:p>
      </xdr:txBody>
    </xdr:sp>
    <xdr:clientData/>
  </xdr:oneCellAnchor>
  <xdr:twoCellAnchor>
    <xdr:from>
      <xdr:col>6</xdr:col>
      <xdr:colOff>422275</xdr:colOff>
      <xdr:row>91</xdr:row>
      <xdr:rowOff>62052</xdr:rowOff>
    </xdr:from>
    <xdr:to>
      <xdr:col>6</xdr:col>
      <xdr:colOff>600075</xdr:colOff>
      <xdr:row>91</xdr:row>
      <xdr:rowOff>62052</xdr:rowOff>
    </xdr:to>
    <xdr:cxnSp macro="">
      <xdr:nvCxnSpPr>
        <xdr:cNvPr id="233" name="直線コネクタ 232"/>
        <xdr:cNvCxnSpPr/>
      </xdr:nvCxnSpPr>
      <xdr:spPr>
        <a:xfrm>
          <a:off x="4546600" y="15664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61785</xdr:rowOff>
    </xdr:from>
    <xdr:to>
      <xdr:col>6</xdr:col>
      <xdr:colOff>511175</xdr:colOff>
      <xdr:row>97</xdr:row>
      <xdr:rowOff>82798</xdr:rowOff>
    </xdr:to>
    <xdr:cxnSp macro="">
      <xdr:nvCxnSpPr>
        <xdr:cNvPr id="234" name="直線コネクタ 233"/>
        <xdr:cNvCxnSpPr/>
      </xdr:nvCxnSpPr>
      <xdr:spPr>
        <a:xfrm flipV="1">
          <a:off x="3797300" y="16692435"/>
          <a:ext cx="838200" cy="2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130351</xdr:rowOff>
    </xdr:from>
    <xdr:ext cx="534377" cy="259045"/>
    <xdr:sp macro="" textlink="">
      <xdr:nvSpPr>
        <xdr:cNvPr id="235" name="扶助費平均値テキスト"/>
        <xdr:cNvSpPr txBox="1"/>
      </xdr:nvSpPr>
      <xdr:spPr>
        <a:xfrm>
          <a:off x="4686300" y="16075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99,025</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107474</xdr:rowOff>
    </xdr:from>
    <xdr:to>
      <xdr:col>6</xdr:col>
      <xdr:colOff>561975</xdr:colOff>
      <xdr:row>95</xdr:row>
      <xdr:rowOff>37624</xdr:rowOff>
    </xdr:to>
    <xdr:sp macro="" textlink="">
      <xdr:nvSpPr>
        <xdr:cNvPr id="236" name="フローチャート : 判断 235"/>
        <xdr:cNvSpPr/>
      </xdr:nvSpPr>
      <xdr:spPr>
        <a:xfrm>
          <a:off x="4584700" y="1622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82798</xdr:rowOff>
    </xdr:from>
    <xdr:to>
      <xdr:col>5</xdr:col>
      <xdr:colOff>358775</xdr:colOff>
      <xdr:row>98</xdr:row>
      <xdr:rowOff>4387</xdr:rowOff>
    </xdr:to>
    <xdr:cxnSp macro="">
      <xdr:nvCxnSpPr>
        <xdr:cNvPr id="237" name="直線コネクタ 236"/>
        <xdr:cNvCxnSpPr/>
      </xdr:nvCxnSpPr>
      <xdr:spPr>
        <a:xfrm flipV="1">
          <a:off x="2908300" y="16713448"/>
          <a:ext cx="889000" cy="9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148737</xdr:rowOff>
    </xdr:from>
    <xdr:to>
      <xdr:col>5</xdr:col>
      <xdr:colOff>409575</xdr:colOff>
      <xdr:row>96</xdr:row>
      <xdr:rowOff>78887</xdr:rowOff>
    </xdr:to>
    <xdr:sp macro="" textlink="">
      <xdr:nvSpPr>
        <xdr:cNvPr id="238" name="フローチャート : 判断 237"/>
        <xdr:cNvSpPr/>
      </xdr:nvSpPr>
      <xdr:spPr>
        <a:xfrm>
          <a:off x="3746500" y="16436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95414</xdr:rowOff>
    </xdr:from>
    <xdr:ext cx="534377" cy="259045"/>
    <xdr:sp macro="" textlink="">
      <xdr:nvSpPr>
        <xdr:cNvPr id="239" name="テキスト ボックス 238"/>
        <xdr:cNvSpPr txBox="1"/>
      </xdr:nvSpPr>
      <xdr:spPr>
        <a:xfrm>
          <a:off x="3530111" y="1621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87,859</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4387</xdr:rowOff>
    </xdr:from>
    <xdr:to>
      <xdr:col>4</xdr:col>
      <xdr:colOff>155575</xdr:colOff>
      <xdr:row>98</xdr:row>
      <xdr:rowOff>9950</xdr:rowOff>
    </xdr:to>
    <xdr:cxnSp macro="">
      <xdr:nvCxnSpPr>
        <xdr:cNvPr id="240" name="直線コネクタ 239"/>
        <xdr:cNvCxnSpPr/>
      </xdr:nvCxnSpPr>
      <xdr:spPr>
        <a:xfrm flipV="1">
          <a:off x="2019300" y="16806487"/>
          <a:ext cx="889000" cy="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77584</xdr:rowOff>
    </xdr:from>
    <xdr:to>
      <xdr:col>4</xdr:col>
      <xdr:colOff>206375</xdr:colOff>
      <xdr:row>97</xdr:row>
      <xdr:rowOff>7734</xdr:rowOff>
    </xdr:to>
    <xdr:sp macro="" textlink="">
      <xdr:nvSpPr>
        <xdr:cNvPr id="241" name="フローチャート : 判断 240"/>
        <xdr:cNvSpPr/>
      </xdr:nvSpPr>
      <xdr:spPr>
        <a:xfrm>
          <a:off x="2857500" y="165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24261</xdr:rowOff>
    </xdr:from>
    <xdr:ext cx="534377" cy="259045"/>
    <xdr:sp macro="" textlink="">
      <xdr:nvSpPr>
        <xdr:cNvPr id="242" name="テキスト ボックス 241"/>
        <xdr:cNvSpPr txBox="1"/>
      </xdr:nvSpPr>
      <xdr:spPr>
        <a:xfrm>
          <a:off x="2641111" y="1631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82,594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127222</xdr:rowOff>
    </xdr:from>
    <xdr:to>
      <xdr:col>2</xdr:col>
      <xdr:colOff>638175</xdr:colOff>
      <xdr:row>98</xdr:row>
      <xdr:rowOff>9950</xdr:rowOff>
    </xdr:to>
    <xdr:cxnSp macro="">
      <xdr:nvCxnSpPr>
        <xdr:cNvPr id="243" name="直線コネクタ 242"/>
        <xdr:cNvCxnSpPr/>
      </xdr:nvCxnSpPr>
      <xdr:spPr>
        <a:xfrm>
          <a:off x="1130300" y="16757872"/>
          <a:ext cx="889000" cy="5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79966</xdr:rowOff>
    </xdr:from>
    <xdr:to>
      <xdr:col>3</xdr:col>
      <xdr:colOff>3175</xdr:colOff>
      <xdr:row>97</xdr:row>
      <xdr:rowOff>10116</xdr:rowOff>
    </xdr:to>
    <xdr:sp macro="" textlink="">
      <xdr:nvSpPr>
        <xdr:cNvPr id="244" name="フローチャート : 判断 243"/>
        <xdr:cNvSpPr/>
      </xdr:nvSpPr>
      <xdr:spPr>
        <a:xfrm>
          <a:off x="1968500" y="16539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26643</xdr:rowOff>
    </xdr:from>
    <xdr:ext cx="534377" cy="259045"/>
    <xdr:sp macro="" textlink="">
      <xdr:nvSpPr>
        <xdr:cNvPr id="245" name="テキスト ボックス 244"/>
        <xdr:cNvSpPr txBox="1"/>
      </xdr:nvSpPr>
      <xdr:spPr>
        <a:xfrm>
          <a:off x="1752111" y="1631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82,469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60686</xdr:rowOff>
    </xdr:from>
    <xdr:to>
      <xdr:col>1</xdr:col>
      <xdr:colOff>485775</xdr:colOff>
      <xdr:row>96</xdr:row>
      <xdr:rowOff>162286</xdr:rowOff>
    </xdr:to>
    <xdr:sp macro="" textlink="">
      <xdr:nvSpPr>
        <xdr:cNvPr id="246" name="フローチャート : 判断 245"/>
        <xdr:cNvSpPr/>
      </xdr:nvSpPr>
      <xdr:spPr>
        <a:xfrm>
          <a:off x="1079500" y="1651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7363</xdr:rowOff>
    </xdr:from>
    <xdr:ext cx="534377" cy="259045"/>
    <xdr:sp macro="" textlink="">
      <xdr:nvSpPr>
        <xdr:cNvPr id="247" name="テキスト ボックス 246"/>
        <xdr:cNvSpPr txBox="1"/>
      </xdr:nvSpPr>
      <xdr:spPr>
        <a:xfrm>
          <a:off x="863111" y="1629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83,481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10985</xdr:rowOff>
    </xdr:from>
    <xdr:to>
      <xdr:col>6</xdr:col>
      <xdr:colOff>561975</xdr:colOff>
      <xdr:row>97</xdr:row>
      <xdr:rowOff>112585</xdr:rowOff>
    </xdr:to>
    <xdr:sp macro="" textlink="">
      <xdr:nvSpPr>
        <xdr:cNvPr id="253" name="円/楕円 252"/>
        <xdr:cNvSpPr/>
      </xdr:nvSpPr>
      <xdr:spPr>
        <a:xfrm>
          <a:off x="4584700" y="1664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97362</xdr:rowOff>
    </xdr:from>
    <xdr:ext cx="534377" cy="259045"/>
    <xdr:sp macro="" textlink="">
      <xdr:nvSpPr>
        <xdr:cNvPr id="254" name="扶助費該当値テキスト"/>
        <xdr:cNvSpPr txBox="1"/>
      </xdr:nvSpPr>
      <xdr:spPr>
        <a:xfrm>
          <a:off x="4686300" y="165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77,090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31998</xdr:rowOff>
    </xdr:from>
    <xdr:to>
      <xdr:col>5</xdr:col>
      <xdr:colOff>409575</xdr:colOff>
      <xdr:row>97</xdr:row>
      <xdr:rowOff>133598</xdr:rowOff>
    </xdr:to>
    <xdr:sp macro="" textlink="">
      <xdr:nvSpPr>
        <xdr:cNvPr id="255" name="円/楕円 254"/>
        <xdr:cNvSpPr/>
      </xdr:nvSpPr>
      <xdr:spPr>
        <a:xfrm>
          <a:off x="3746500" y="1666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124725</xdr:rowOff>
    </xdr:from>
    <xdr:ext cx="534377" cy="259045"/>
    <xdr:sp macro="" textlink="">
      <xdr:nvSpPr>
        <xdr:cNvPr id="256" name="テキスト ボックス 255"/>
        <xdr:cNvSpPr txBox="1"/>
      </xdr:nvSpPr>
      <xdr:spPr>
        <a:xfrm>
          <a:off x="3530111" y="1675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75,987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125037</xdr:rowOff>
    </xdr:from>
    <xdr:to>
      <xdr:col>4</xdr:col>
      <xdr:colOff>206375</xdr:colOff>
      <xdr:row>98</xdr:row>
      <xdr:rowOff>55187</xdr:rowOff>
    </xdr:to>
    <xdr:sp macro="" textlink="">
      <xdr:nvSpPr>
        <xdr:cNvPr id="257" name="円/楕円 256"/>
        <xdr:cNvSpPr/>
      </xdr:nvSpPr>
      <xdr:spPr>
        <a:xfrm>
          <a:off x="2857500" y="1675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46314</xdr:rowOff>
    </xdr:from>
    <xdr:ext cx="534377" cy="259045"/>
    <xdr:sp macro="" textlink="">
      <xdr:nvSpPr>
        <xdr:cNvPr id="258" name="テキスト ボックス 257"/>
        <xdr:cNvSpPr txBox="1"/>
      </xdr:nvSpPr>
      <xdr:spPr>
        <a:xfrm>
          <a:off x="2641111" y="1684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71,103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130600</xdr:rowOff>
    </xdr:from>
    <xdr:to>
      <xdr:col>3</xdr:col>
      <xdr:colOff>3175</xdr:colOff>
      <xdr:row>98</xdr:row>
      <xdr:rowOff>60750</xdr:rowOff>
    </xdr:to>
    <xdr:sp macro="" textlink="">
      <xdr:nvSpPr>
        <xdr:cNvPr id="259" name="円/楕円 258"/>
        <xdr:cNvSpPr/>
      </xdr:nvSpPr>
      <xdr:spPr>
        <a:xfrm>
          <a:off x="1968500" y="1676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51877</xdr:rowOff>
    </xdr:from>
    <xdr:ext cx="534377" cy="259045"/>
    <xdr:sp macro="" textlink="">
      <xdr:nvSpPr>
        <xdr:cNvPr id="260" name="テキスト ボックス 259"/>
        <xdr:cNvSpPr txBox="1"/>
      </xdr:nvSpPr>
      <xdr:spPr>
        <a:xfrm>
          <a:off x="1752111" y="16853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70,811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76422</xdr:rowOff>
    </xdr:from>
    <xdr:to>
      <xdr:col>1</xdr:col>
      <xdr:colOff>485775</xdr:colOff>
      <xdr:row>98</xdr:row>
      <xdr:rowOff>6572</xdr:rowOff>
    </xdr:to>
    <xdr:sp macro="" textlink="">
      <xdr:nvSpPr>
        <xdr:cNvPr id="261" name="円/楕円 260"/>
        <xdr:cNvSpPr/>
      </xdr:nvSpPr>
      <xdr:spPr>
        <a:xfrm>
          <a:off x="1079500" y="1670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169149</xdr:rowOff>
    </xdr:from>
    <xdr:ext cx="534377" cy="259045"/>
    <xdr:sp macro="" textlink="">
      <xdr:nvSpPr>
        <xdr:cNvPr id="262" name="テキスト ボックス 261"/>
        <xdr:cNvSpPr txBox="1"/>
      </xdr:nvSpPr>
      <xdr:spPr>
        <a:xfrm>
          <a:off x="863111" y="1679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73,655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49,476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5" name="テキスト ボックス 274"/>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3" name="テキスト ボックス 28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38299</xdr:rowOff>
    </xdr:from>
    <xdr:ext cx="531299" cy="259045"/>
    <xdr:sp macro="" textlink="">
      <xdr:nvSpPr>
        <xdr:cNvPr id="285" name="テキスト ボックス 284"/>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147081</xdr:rowOff>
    </xdr:from>
    <xdr:to>
      <xdr:col>15</xdr:col>
      <xdr:colOff>180340</xdr:colOff>
      <xdr:row>38</xdr:row>
      <xdr:rowOff>101753</xdr:rowOff>
    </xdr:to>
    <xdr:cxnSp macro="">
      <xdr:nvCxnSpPr>
        <xdr:cNvPr id="289" name="直線コネクタ 288"/>
        <xdr:cNvCxnSpPr/>
      </xdr:nvCxnSpPr>
      <xdr:spPr>
        <a:xfrm flipV="1">
          <a:off x="10475595" y="5290581"/>
          <a:ext cx="1270" cy="1326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105580</xdr:rowOff>
    </xdr:from>
    <xdr:ext cx="534377" cy="259045"/>
    <xdr:sp macro="" textlink="">
      <xdr:nvSpPr>
        <xdr:cNvPr id="290" name="補助費等最小値テキスト"/>
        <xdr:cNvSpPr txBox="1"/>
      </xdr:nvSpPr>
      <xdr:spPr>
        <a:xfrm>
          <a:off x="10528300" y="662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15,162</a:t>
          </a:r>
          <a:endParaRPr kumimoji="1" lang="ja-JP" altLang="en-US" sz="1000" b="1">
            <a:latin typeface="ＭＳ Ｐゴシック"/>
          </a:endParaRPr>
        </a:p>
      </xdr:txBody>
    </xdr:sp>
    <xdr:clientData/>
  </xdr:oneCellAnchor>
  <xdr:twoCellAnchor>
    <xdr:from>
      <xdr:col>15</xdr:col>
      <xdr:colOff>92075</xdr:colOff>
      <xdr:row>38</xdr:row>
      <xdr:rowOff>101753</xdr:rowOff>
    </xdr:from>
    <xdr:to>
      <xdr:col>15</xdr:col>
      <xdr:colOff>269875</xdr:colOff>
      <xdr:row>38</xdr:row>
      <xdr:rowOff>101753</xdr:rowOff>
    </xdr:to>
    <xdr:cxnSp macro="">
      <xdr:nvCxnSpPr>
        <xdr:cNvPr id="291" name="直線コネクタ 290"/>
        <xdr:cNvCxnSpPr/>
      </xdr:nvCxnSpPr>
      <xdr:spPr>
        <a:xfrm>
          <a:off x="10388600" y="6616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93758</xdr:rowOff>
    </xdr:from>
    <xdr:ext cx="534377" cy="259045"/>
    <xdr:sp macro="" textlink="">
      <xdr:nvSpPr>
        <xdr:cNvPr id="292" name="補助費等最大値テキスト"/>
        <xdr:cNvSpPr txBox="1"/>
      </xdr:nvSpPr>
      <xdr:spPr>
        <a:xfrm>
          <a:off x="10528300" y="506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55,774</a:t>
          </a:r>
          <a:endParaRPr kumimoji="1" lang="ja-JP" altLang="en-US" sz="1000" b="1">
            <a:latin typeface="ＭＳ Ｐゴシック"/>
          </a:endParaRPr>
        </a:p>
      </xdr:txBody>
    </xdr:sp>
    <xdr:clientData/>
  </xdr:oneCellAnchor>
  <xdr:twoCellAnchor>
    <xdr:from>
      <xdr:col>15</xdr:col>
      <xdr:colOff>92075</xdr:colOff>
      <xdr:row>30</xdr:row>
      <xdr:rowOff>147081</xdr:rowOff>
    </xdr:from>
    <xdr:to>
      <xdr:col>15</xdr:col>
      <xdr:colOff>269875</xdr:colOff>
      <xdr:row>30</xdr:row>
      <xdr:rowOff>147081</xdr:rowOff>
    </xdr:to>
    <xdr:cxnSp macro="">
      <xdr:nvCxnSpPr>
        <xdr:cNvPr id="293" name="直線コネクタ 292"/>
        <xdr:cNvCxnSpPr/>
      </xdr:nvCxnSpPr>
      <xdr:spPr>
        <a:xfrm>
          <a:off x="10388600" y="529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170038</xdr:rowOff>
    </xdr:from>
    <xdr:to>
      <xdr:col>15</xdr:col>
      <xdr:colOff>180975</xdr:colOff>
      <xdr:row>36</xdr:row>
      <xdr:rowOff>99107</xdr:rowOff>
    </xdr:to>
    <xdr:cxnSp macro="">
      <xdr:nvCxnSpPr>
        <xdr:cNvPr id="294" name="直線コネクタ 293"/>
        <xdr:cNvCxnSpPr/>
      </xdr:nvCxnSpPr>
      <xdr:spPr>
        <a:xfrm flipV="1">
          <a:off x="9639300" y="5999338"/>
          <a:ext cx="838200" cy="27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123497</xdr:rowOff>
    </xdr:from>
    <xdr:ext cx="534377" cy="259045"/>
    <xdr:sp macro="" textlink="">
      <xdr:nvSpPr>
        <xdr:cNvPr id="295" name="補助費等平均値テキスト"/>
        <xdr:cNvSpPr txBox="1"/>
      </xdr:nvSpPr>
      <xdr:spPr>
        <a:xfrm>
          <a:off x="10528300" y="5952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33,280</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145070</xdr:rowOff>
    </xdr:from>
    <xdr:to>
      <xdr:col>15</xdr:col>
      <xdr:colOff>231775</xdr:colOff>
      <xdr:row>35</xdr:row>
      <xdr:rowOff>75220</xdr:rowOff>
    </xdr:to>
    <xdr:sp macro="" textlink="">
      <xdr:nvSpPr>
        <xdr:cNvPr id="296" name="フローチャート : 判断 295"/>
        <xdr:cNvSpPr/>
      </xdr:nvSpPr>
      <xdr:spPr>
        <a:xfrm>
          <a:off x="10426700" y="597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99107</xdr:rowOff>
    </xdr:from>
    <xdr:to>
      <xdr:col>14</xdr:col>
      <xdr:colOff>28575</xdr:colOff>
      <xdr:row>36</xdr:row>
      <xdr:rowOff>113933</xdr:rowOff>
    </xdr:to>
    <xdr:cxnSp macro="">
      <xdr:nvCxnSpPr>
        <xdr:cNvPr id="297" name="直線コネクタ 296"/>
        <xdr:cNvCxnSpPr/>
      </xdr:nvCxnSpPr>
      <xdr:spPr>
        <a:xfrm flipV="1">
          <a:off x="8750300" y="6271307"/>
          <a:ext cx="889000" cy="1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3175</xdr:rowOff>
    </xdr:from>
    <xdr:to>
      <xdr:col>14</xdr:col>
      <xdr:colOff>79375</xdr:colOff>
      <xdr:row>36</xdr:row>
      <xdr:rowOff>104775</xdr:rowOff>
    </xdr:to>
    <xdr:sp macro="" textlink="">
      <xdr:nvSpPr>
        <xdr:cNvPr id="298" name="フローチャート : 判断 297"/>
        <xdr:cNvSpPr/>
      </xdr:nvSpPr>
      <xdr:spPr>
        <a:xfrm>
          <a:off x="9588500" y="61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121302</xdr:rowOff>
    </xdr:from>
    <xdr:ext cx="534377" cy="259045"/>
    <xdr:sp macro="" textlink="">
      <xdr:nvSpPr>
        <xdr:cNvPr id="299" name="テキスト ボックス 298"/>
        <xdr:cNvSpPr txBox="1"/>
      </xdr:nvSpPr>
      <xdr:spPr>
        <a:xfrm>
          <a:off x="9372111" y="595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27,125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113933</xdr:rowOff>
    </xdr:from>
    <xdr:to>
      <xdr:col>12</xdr:col>
      <xdr:colOff>511175</xdr:colOff>
      <xdr:row>36</xdr:row>
      <xdr:rowOff>121412</xdr:rowOff>
    </xdr:to>
    <xdr:cxnSp macro="">
      <xdr:nvCxnSpPr>
        <xdr:cNvPr id="300" name="直線コネクタ 299"/>
        <xdr:cNvCxnSpPr/>
      </xdr:nvCxnSpPr>
      <xdr:spPr>
        <a:xfrm flipV="1">
          <a:off x="7861300" y="6286133"/>
          <a:ext cx="889000" cy="7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130766</xdr:rowOff>
    </xdr:from>
    <xdr:to>
      <xdr:col>12</xdr:col>
      <xdr:colOff>561975</xdr:colOff>
      <xdr:row>35</xdr:row>
      <xdr:rowOff>60916</xdr:rowOff>
    </xdr:to>
    <xdr:sp macro="" textlink="">
      <xdr:nvSpPr>
        <xdr:cNvPr id="301" name="フローチャート : 判断 300"/>
        <xdr:cNvSpPr/>
      </xdr:nvSpPr>
      <xdr:spPr>
        <a:xfrm>
          <a:off x="8699500" y="5960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77443</xdr:rowOff>
    </xdr:from>
    <xdr:ext cx="534377" cy="259045"/>
    <xdr:sp macro="" textlink="">
      <xdr:nvSpPr>
        <xdr:cNvPr id="302" name="テキスト ボックス 301"/>
        <xdr:cNvSpPr txBox="1"/>
      </xdr:nvSpPr>
      <xdr:spPr>
        <a:xfrm>
          <a:off x="8483111" y="573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33,718</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121412</xdr:rowOff>
    </xdr:from>
    <xdr:to>
      <xdr:col>11</xdr:col>
      <xdr:colOff>307975</xdr:colOff>
      <xdr:row>39</xdr:row>
      <xdr:rowOff>49664</xdr:rowOff>
    </xdr:to>
    <xdr:cxnSp macro="">
      <xdr:nvCxnSpPr>
        <xdr:cNvPr id="303" name="直線コネクタ 302"/>
        <xdr:cNvCxnSpPr/>
      </xdr:nvCxnSpPr>
      <xdr:spPr>
        <a:xfrm flipV="1">
          <a:off x="6972300" y="6293612"/>
          <a:ext cx="889000" cy="442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8270</xdr:rowOff>
    </xdr:from>
    <xdr:to>
      <xdr:col>11</xdr:col>
      <xdr:colOff>358775</xdr:colOff>
      <xdr:row>35</xdr:row>
      <xdr:rowOff>109870</xdr:rowOff>
    </xdr:to>
    <xdr:sp macro="" textlink="">
      <xdr:nvSpPr>
        <xdr:cNvPr id="304" name="フローチャート : 判断 303"/>
        <xdr:cNvSpPr/>
      </xdr:nvSpPr>
      <xdr:spPr>
        <a:xfrm>
          <a:off x="7810500" y="600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126397</xdr:rowOff>
    </xdr:from>
    <xdr:ext cx="534377" cy="259045"/>
    <xdr:sp macro="" textlink="">
      <xdr:nvSpPr>
        <xdr:cNvPr id="305" name="テキスト ボックス 304"/>
        <xdr:cNvSpPr txBox="1"/>
      </xdr:nvSpPr>
      <xdr:spPr>
        <a:xfrm>
          <a:off x="7594111" y="578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32,219</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90990</xdr:rowOff>
    </xdr:from>
    <xdr:to>
      <xdr:col>10</xdr:col>
      <xdr:colOff>155575</xdr:colOff>
      <xdr:row>36</xdr:row>
      <xdr:rowOff>21140</xdr:rowOff>
    </xdr:to>
    <xdr:sp macro="" textlink="">
      <xdr:nvSpPr>
        <xdr:cNvPr id="306" name="フローチャート : 判断 305"/>
        <xdr:cNvSpPr/>
      </xdr:nvSpPr>
      <xdr:spPr>
        <a:xfrm>
          <a:off x="6921500" y="609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37667</xdr:rowOff>
    </xdr:from>
    <xdr:ext cx="534377" cy="259045"/>
    <xdr:sp macro="" textlink="">
      <xdr:nvSpPr>
        <xdr:cNvPr id="307" name="テキスト ボックス 306"/>
        <xdr:cNvSpPr txBox="1"/>
      </xdr:nvSpPr>
      <xdr:spPr>
        <a:xfrm>
          <a:off x="6705111" y="5866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119238</xdr:rowOff>
    </xdr:from>
    <xdr:to>
      <xdr:col>15</xdr:col>
      <xdr:colOff>231775</xdr:colOff>
      <xdr:row>35</xdr:row>
      <xdr:rowOff>49388</xdr:rowOff>
    </xdr:to>
    <xdr:sp macro="" textlink="">
      <xdr:nvSpPr>
        <xdr:cNvPr id="313" name="円/楕円 312"/>
        <xdr:cNvSpPr/>
      </xdr:nvSpPr>
      <xdr:spPr>
        <a:xfrm>
          <a:off x="10426700" y="594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142115</xdr:rowOff>
    </xdr:from>
    <xdr:ext cx="534377" cy="259045"/>
    <xdr:sp macro="" textlink="">
      <xdr:nvSpPr>
        <xdr:cNvPr id="314" name="補助費等該当値テキスト"/>
        <xdr:cNvSpPr txBox="1"/>
      </xdr:nvSpPr>
      <xdr:spPr>
        <a:xfrm>
          <a:off x="10528300" y="5799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34,071</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48307</xdr:rowOff>
    </xdr:from>
    <xdr:to>
      <xdr:col>14</xdr:col>
      <xdr:colOff>79375</xdr:colOff>
      <xdr:row>36</xdr:row>
      <xdr:rowOff>149907</xdr:rowOff>
    </xdr:to>
    <xdr:sp macro="" textlink="">
      <xdr:nvSpPr>
        <xdr:cNvPr id="315" name="円/楕円 314"/>
        <xdr:cNvSpPr/>
      </xdr:nvSpPr>
      <xdr:spPr>
        <a:xfrm>
          <a:off x="9588500" y="622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141034</xdr:rowOff>
    </xdr:from>
    <xdr:ext cx="534377" cy="259045"/>
    <xdr:sp macro="" textlink="">
      <xdr:nvSpPr>
        <xdr:cNvPr id="316" name="テキスト ボックス 315"/>
        <xdr:cNvSpPr txBox="1"/>
      </xdr:nvSpPr>
      <xdr:spPr>
        <a:xfrm>
          <a:off x="9372111" y="6313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25,743</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63133</xdr:rowOff>
    </xdr:from>
    <xdr:to>
      <xdr:col>12</xdr:col>
      <xdr:colOff>561975</xdr:colOff>
      <xdr:row>36</xdr:row>
      <xdr:rowOff>164733</xdr:rowOff>
    </xdr:to>
    <xdr:sp macro="" textlink="">
      <xdr:nvSpPr>
        <xdr:cNvPr id="317" name="円/楕円 316"/>
        <xdr:cNvSpPr/>
      </xdr:nvSpPr>
      <xdr:spPr>
        <a:xfrm>
          <a:off x="8699500" y="623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155860</xdr:rowOff>
    </xdr:from>
    <xdr:ext cx="534377" cy="259045"/>
    <xdr:sp macro="" textlink="">
      <xdr:nvSpPr>
        <xdr:cNvPr id="318" name="テキスト ボックス 317"/>
        <xdr:cNvSpPr txBox="1"/>
      </xdr:nvSpPr>
      <xdr:spPr>
        <a:xfrm>
          <a:off x="8483111" y="632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25,289</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70612</xdr:rowOff>
    </xdr:from>
    <xdr:to>
      <xdr:col>11</xdr:col>
      <xdr:colOff>358775</xdr:colOff>
      <xdr:row>37</xdr:row>
      <xdr:rowOff>762</xdr:rowOff>
    </xdr:to>
    <xdr:sp macro="" textlink="">
      <xdr:nvSpPr>
        <xdr:cNvPr id="319" name="円/楕円 318"/>
        <xdr:cNvSpPr/>
      </xdr:nvSpPr>
      <xdr:spPr>
        <a:xfrm>
          <a:off x="7810500" y="624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163339</xdr:rowOff>
    </xdr:from>
    <xdr:ext cx="534377" cy="259045"/>
    <xdr:sp macro="" textlink="">
      <xdr:nvSpPr>
        <xdr:cNvPr id="320" name="テキスト ボックス 319"/>
        <xdr:cNvSpPr txBox="1"/>
      </xdr:nvSpPr>
      <xdr:spPr>
        <a:xfrm>
          <a:off x="7594111" y="633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25,060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170314</xdr:rowOff>
    </xdr:from>
    <xdr:to>
      <xdr:col>10</xdr:col>
      <xdr:colOff>155575</xdr:colOff>
      <xdr:row>39</xdr:row>
      <xdr:rowOff>100464</xdr:rowOff>
    </xdr:to>
    <xdr:sp macro="" textlink="">
      <xdr:nvSpPr>
        <xdr:cNvPr id="321" name="円/楕円 320"/>
        <xdr:cNvSpPr/>
      </xdr:nvSpPr>
      <xdr:spPr>
        <a:xfrm>
          <a:off x="6921500" y="668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39</xdr:row>
      <xdr:rowOff>91591</xdr:rowOff>
    </xdr:from>
    <xdr:ext cx="534377" cy="259045"/>
    <xdr:sp macro="" textlink="">
      <xdr:nvSpPr>
        <xdr:cNvPr id="322" name="テキスト ボックス 321"/>
        <xdr:cNvSpPr txBox="1"/>
      </xdr:nvSpPr>
      <xdr:spPr>
        <a:xfrm>
          <a:off x="6705111" y="6778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11,507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3" name="テキスト ボックス 332"/>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57</xdr:row>
      <xdr:rowOff>168927</xdr:rowOff>
    </xdr:from>
    <xdr:ext cx="531299" cy="259045"/>
    <xdr:sp macro="" textlink="">
      <xdr:nvSpPr>
        <xdr:cNvPr id="335" name="テキスト ボックス 334"/>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46362</xdr:rowOff>
    </xdr:from>
    <xdr:to>
      <xdr:col>15</xdr:col>
      <xdr:colOff>180340</xdr:colOff>
      <xdr:row>58</xdr:row>
      <xdr:rowOff>141803</xdr:rowOff>
    </xdr:to>
    <xdr:cxnSp macro="">
      <xdr:nvCxnSpPr>
        <xdr:cNvPr id="345" name="直線コネクタ 344"/>
        <xdr:cNvCxnSpPr/>
      </xdr:nvCxnSpPr>
      <xdr:spPr>
        <a:xfrm flipV="1">
          <a:off x="10475595" y="8618862"/>
          <a:ext cx="1270" cy="1467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145630</xdr:rowOff>
    </xdr:from>
    <xdr:ext cx="534377" cy="259045"/>
    <xdr:sp macro="" textlink="">
      <xdr:nvSpPr>
        <xdr:cNvPr id="346" name="普通建設事業費最小値テキスト"/>
        <xdr:cNvSpPr txBox="1"/>
      </xdr:nvSpPr>
      <xdr:spPr>
        <a:xfrm>
          <a:off x="10528300" y="1008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19,908</a:t>
          </a:r>
          <a:endParaRPr kumimoji="1" lang="ja-JP" altLang="en-US" sz="1000" b="1">
            <a:latin typeface="ＭＳ Ｐゴシック"/>
          </a:endParaRPr>
        </a:p>
      </xdr:txBody>
    </xdr:sp>
    <xdr:clientData/>
  </xdr:oneCellAnchor>
  <xdr:twoCellAnchor>
    <xdr:from>
      <xdr:col>15</xdr:col>
      <xdr:colOff>92075</xdr:colOff>
      <xdr:row>58</xdr:row>
      <xdr:rowOff>141803</xdr:rowOff>
    </xdr:from>
    <xdr:to>
      <xdr:col>15</xdr:col>
      <xdr:colOff>269875</xdr:colOff>
      <xdr:row>58</xdr:row>
      <xdr:rowOff>141803</xdr:rowOff>
    </xdr:to>
    <xdr:cxnSp macro="">
      <xdr:nvCxnSpPr>
        <xdr:cNvPr id="347" name="直線コネクタ 346"/>
        <xdr:cNvCxnSpPr/>
      </xdr:nvCxnSpPr>
      <xdr:spPr>
        <a:xfrm>
          <a:off x="10388600" y="10085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164489</xdr:rowOff>
    </xdr:from>
    <xdr:ext cx="534377" cy="259045"/>
    <xdr:sp macro="" textlink="">
      <xdr:nvSpPr>
        <xdr:cNvPr id="348" name="普通建設事業費最大値テキスト"/>
        <xdr:cNvSpPr txBox="1"/>
      </xdr:nvSpPr>
      <xdr:spPr>
        <a:xfrm>
          <a:off x="10528300" y="839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84,083</a:t>
          </a:r>
          <a:endParaRPr kumimoji="1" lang="ja-JP" altLang="en-US" sz="1000" b="1">
            <a:latin typeface="ＭＳ Ｐゴシック"/>
          </a:endParaRPr>
        </a:p>
      </xdr:txBody>
    </xdr:sp>
    <xdr:clientData/>
  </xdr:oneCellAnchor>
  <xdr:twoCellAnchor>
    <xdr:from>
      <xdr:col>15</xdr:col>
      <xdr:colOff>92075</xdr:colOff>
      <xdr:row>50</xdr:row>
      <xdr:rowOff>46362</xdr:rowOff>
    </xdr:from>
    <xdr:to>
      <xdr:col>15</xdr:col>
      <xdr:colOff>269875</xdr:colOff>
      <xdr:row>50</xdr:row>
      <xdr:rowOff>46362</xdr:rowOff>
    </xdr:to>
    <xdr:cxnSp macro="">
      <xdr:nvCxnSpPr>
        <xdr:cNvPr id="349" name="直線コネクタ 348"/>
        <xdr:cNvCxnSpPr/>
      </xdr:nvCxnSpPr>
      <xdr:spPr>
        <a:xfrm>
          <a:off x="10388600" y="8618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42842</xdr:rowOff>
    </xdr:from>
    <xdr:to>
      <xdr:col>15</xdr:col>
      <xdr:colOff>180975</xdr:colOff>
      <xdr:row>57</xdr:row>
      <xdr:rowOff>170859</xdr:rowOff>
    </xdr:to>
    <xdr:cxnSp macro="">
      <xdr:nvCxnSpPr>
        <xdr:cNvPr id="350" name="直線コネクタ 349"/>
        <xdr:cNvCxnSpPr/>
      </xdr:nvCxnSpPr>
      <xdr:spPr>
        <a:xfrm>
          <a:off x="9639300" y="9472592"/>
          <a:ext cx="838200" cy="47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88185</xdr:rowOff>
    </xdr:from>
    <xdr:ext cx="534377" cy="259045"/>
    <xdr:sp macro="" textlink="">
      <xdr:nvSpPr>
        <xdr:cNvPr id="351" name="普通建設事業費平均値テキスト"/>
        <xdr:cNvSpPr txBox="1"/>
      </xdr:nvSpPr>
      <xdr:spPr>
        <a:xfrm>
          <a:off x="10528300" y="9346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43,532</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65308</xdr:rowOff>
    </xdr:from>
    <xdr:to>
      <xdr:col>15</xdr:col>
      <xdr:colOff>231775</xdr:colOff>
      <xdr:row>55</xdr:row>
      <xdr:rowOff>166908</xdr:rowOff>
    </xdr:to>
    <xdr:sp macro="" textlink="">
      <xdr:nvSpPr>
        <xdr:cNvPr id="352" name="フローチャート : 判断 351"/>
        <xdr:cNvSpPr/>
      </xdr:nvSpPr>
      <xdr:spPr>
        <a:xfrm>
          <a:off x="10426700" y="949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42842</xdr:rowOff>
    </xdr:from>
    <xdr:to>
      <xdr:col>14</xdr:col>
      <xdr:colOff>28575</xdr:colOff>
      <xdr:row>57</xdr:row>
      <xdr:rowOff>108039</xdr:rowOff>
    </xdr:to>
    <xdr:cxnSp macro="">
      <xdr:nvCxnSpPr>
        <xdr:cNvPr id="353" name="直線コネクタ 352"/>
        <xdr:cNvCxnSpPr/>
      </xdr:nvCxnSpPr>
      <xdr:spPr>
        <a:xfrm flipV="1">
          <a:off x="8750300" y="9472592"/>
          <a:ext cx="889000" cy="40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29076</xdr:rowOff>
    </xdr:from>
    <xdr:to>
      <xdr:col>14</xdr:col>
      <xdr:colOff>79375</xdr:colOff>
      <xdr:row>55</xdr:row>
      <xdr:rowOff>130676</xdr:rowOff>
    </xdr:to>
    <xdr:sp macro="" textlink="">
      <xdr:nvSpPr>
        <xdr:cNvPr id="354" name="フローチャート : 判断 353"/>
        <xdr:cNvSpPr/>
      </xdr:nvSpPr>
      <xdr:spPr>
        <a:xfrm>
          <a:off x="9588500" y="945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121803</xdr:rowOff>
    </xdr:from>
    <xdr:ext cx="534377" cy="259045"/>
    <xdr:sp macro="" textlink="">
      <xdr:nvSpPr>
        <xdr:cNvPr id="355" name="テキスト ボックス 354"/>
        <xdr:cNvSpPr txBox="1"/>
      </xdr:nvSpPr>
      <xdr:spPr>
        <a:xfrm>
          <a:off x="9372111" y="955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45,117</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105296</xdr:rowOff>
    </xdr:from>
    <xdr:to>
      <xdr:col>12</xdr:col>
      <xdr:colOff>511175</xdr:colOff>
      <xdr:row>57</xdr:row>
      <xdr:rowOff>108039</xdr:rowOff>
    </xdr:to>
    <xdr:cxnSp macro="">
      <xdr:nvCxnSpPr>
        <xdr:cNvPr id="356" name="直線コネクタ 355"/>
        <xdr:cNvCxnSpPr/>
      </xdr:nvCxnSpPr>
      <xdr:spPr>
        <a:xfrm>
          <a:off x="7861300" y="9877946"/>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74247</xdr:rowOff>
    </xdr:from>
    <xdr:to>
      <xdr:col>12</xdr:col>
      <xdr:colOff>561975</xdr:colOff>
      <xdr:row>56</xdr:row>
      <xdr:rowOff>4397</xdr:rowOff>
    </xdr:to>
    <xdr:sp macro="" textlink="">
      <xdr:nvSpPr>
        <xdr:cNvPr id="357" name="フローチャート : 判断 356"/>
        <xdr:cNvSpPr/>
      </xdr:nvSpPr>
      <xdr:spPr>
        <a:xfrm>
          <a:off x="8699500" y="9503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20924</xdr:rowOff>
    </xdr:from>
    <xdr:ext cx="534377" cy="259045"/>
    <xdr:sp macro="" textlink="">
      <xdr:nvSpPr>
        <xdr:cNvPr id="358" name="テキスト ボックス 357"/>
        <xdr:cNvSpPr txBox="1"/>
      </xdr:nvSpPr>
      <xdr:spPr>
        <a:xfrm>
          <a:off x="8483111" y="9279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43,141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36853</xdr:rowOff>
    </xdr:from>
    <xdr:to>
      <xdr:col>11</xdr:col>
      <xdr:colOff>307975</xdr:colOff>
      <xdr:row>57</xdr:row>
      <xdr:rowOff>105296</xdr:rowOff>
    </xdr:to>
    <xdr:cxnSp macro="">
      <xdr:nvCxnSpPr>
        <xdr:cNvPr id="359" name="直線コネクタ 358"/>
        <xdr:cNvCxnSpPr/>
      </xdr:nvCxnSpPr>
      <xdr:spPr>
        <a:xfrm>
          <a:off x="6972300" y="9809503"/>
          <a:ext cx="889000" cy="6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159194</xdr:rowOff>
    </xdr:from>
    <xdr:to>
      <xdr:col>11</xdr:col>
      <xdr:colOff>358775</xdr:colOff>
      <xdr:row>56</xdr:row>
      <xdr:rowOff>89344</xdr:rowOff>
    </xdr:to>
    <xdr:sp macro="" textlink="">
      <xdr:nvSpPr>
        <xdr:cNvPr id="360" name="フローチャート : 判断 359"/>
        <xdr:cNvSpPr/>
      </xdr:nvSpPr>
      <xdr:spPr>
        <a:xfrm>
          <a:off x="7810500" y="958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105871</xdr:rowOff>
    </xdr:from>
    <xdr:ext cx="534377" cy="259045"/>
    <xdr:sp macro="" textlink="">
      <xdr:nvSpPr>
        <xdr:cNvPr id="361" name="テキスト ボックス 360"/>
        <xdr:cNvSpPr txBox="1"/>
      </xdr:nvSpPr>
      <xdr:spPr>
        <a:xfrm>
          <a:off x="7594111" y="936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39,425</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6467</xdr:rowOff>
    </xdr:from>
    <xdr:to>
      <xdr:col>10</xdr:col>
      <xdr:colOff>155575</xdr:colOff>
      <xdr:row>56</xdr:row>
      <xdr:rowOff>108067</xdr:rowOff>
    </xdr:to>
    <xdr:sp macro="" textlink="">
      <xdr:nvSpPr>
        <xdr:cNvPr id="362" name="フローチャート : 判断 361"/>
        <xdr:cNvSpPr/>
      </xdr:nvSpPr>
      <xdr:spPr>
        <a:xfrm>
          <a:off x="6921500" y="960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124594</xdr:rowOff>
    </xdr:from>
    <xdr:ext cx="534377" cy="259045"/>
    <xdr:sp macro="" textlink="">
      <xdr:nvSpPr>
        <xdr:cNvPr id="363" name="テキスト ボックス 362"/>
        <xdr:cNvSpPr txBox="1"/>
      </xdr:nvSpPr>
      <xdr:spPr>
        <a:xfrm>
          <a:off x="6705111" y="9382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120059</xdr:rowOff>
    </xdr:from>
    <xdr:to>
      <xdr:col>15</xdr:col>
      <xdr:colOff>231775</xdr:colOff>
      <xdr:row>58</xdr:row>
      <xdr:rowOff>50209</xdr:rowOff>
    </xdr:to>
    <xdr:sp macro="" textlink="">
      <xdr:nvSpPr>
        <xdr:cNvPr id="369" name="円/楕円 368"/>
        <xdr:cNvSpPr/>
      </xdr:nvSpPr>
      <xdr:spPr>
        <a:xfrm>
          <a:off x="10426700" y="989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98486</xdr:rowOff>
    </xdr:from>
    <xdr:ext cx="534377" cy="259045"/>
    <xdr:sp macro="" textlink="">
      <xdr:nvSpPr>
        <xdr:cNvPr id="370" name="普通建設事業費該当値テキスト"/>
        <xdr:cNvSpPr txBox="1"/>
      </xdr:nvSpPr>
      <xdr:spPr>
        <a:xfrm>
          <a:off x="10528300" y="9871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26,137</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163492</xdr:rowOff>
    </xdr:from>
    <xdr:to>
      <xdr:col>14</xdr:col>
      <xdr:colOff>79375</xdr:colOff>
      <xdr:row>55</xdr:row>
      <xdr:rowOff>93642</xdr:rowOff>
    </xdr:to>
    <xdr:sp macro="" textlink="">
      <xdr:nvSpPr>
        <xdr:cNvPr id="371" name="円/楕円 370"/>
        <xdr:cNvSpPr/>
      </xdr:nvSpPr>
      <xdr:spPr>
        <a:xfrm>
          <a:off x="9588500" y="942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110169</xdr:rowOff>
    </xdr:from>
    <xdr:ext cx="534377" cy="259045"/>
    <xdr:sp macro="" textlink="">
      <xdr:nvSpPr>
        <xdr:cNvPr id="372" name="テキスト ボックス 371"/>
        <xdr:cNvSpPr txBox="1"/>
      </xdr:nvSpPr>
      <xdr:spPr>
        <a:xfrm>
          <a:off x="9372111" y="919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46,737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57239</xdr:rowOff>
    </xdr:from>
    <xdr:to>
      <xdr:col>12</xdr:col>
      <xdr:colOff>561975</xdr:colOff>
      <xdr:row>57</xdr:row>
      <xdr:rowOff>158839</xdr:rowOff>
    </xdr:to>
    <xdr:sp macro="" textlink="">
      <xdr:nvSpPr>
        <xdr:cNvPr id="373" name="円/楕円 372"/>
        <xdr:cNvSpPr/>
      </xdr:nvSpPr>
      <xdr:spPr>
        <a:xfrm>
          <a:off x="8699500" y="982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149966</xdr:rowOff>
    </xdr:from>
    <xdr:ext cx="534377" cy="259045"/>
    <xdr:sp macro="" textlink="">
      <xdr:nvSpPr>
        <xdr:cNvPr id="374" name="テキスト ボックス 373"/>
        <xdr:cNvSpPr txBox="1"/>
      </xdr:nvSpPr>
      <xdr:spPr>
        <a:xfrm>
          <a:off x="8483111" y="992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28,885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54496</xdr:rowOff>
    </xdr:from>
    <xdr:to>
      <xdr:col>11</xdr:col>
      <xdr:colOff>358775</xdr:colOff>
      <xdr:row>57</xdr:row>
      <xdr:rowOff>156096</xdr:rowOff>
    </xdr:to>
    <xdr:sp macro="" textlink="">
      <xdr:nvSpPr>
        <xdr:cNvPr id="375" name="円/楕円 374"/>
        <xdr:cNvSpPr/>
      </xdr:nvSpPr>
      <xdr:spPr>
        <a:xfrm>
          <a:off x="7810500" y="982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147223</xdr:rowOff>
    </xdr:from>
    <xdr:ext cx="534377" cy="259045"/>
    <xdr:sp macro="" textlink="">
      <xdr:nvSpPr>
        <xdr:cNvPr id="376" name="テキスト ボックス 375"/>
        <xdr:cNvSpPr txBox="1"/>
      </xdr:nvSpPr>
      <xdr:spPr>
        <a:xfrm>
          <a:off x="7594111" y="9919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29,005</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157503</xdr:rowOff>
    </xdr:from>
    <xdr:to>
      <xdr:col>10</xdr:col>
      <xdr:colOff>155575</xdr:colOff>
      <xdr:row>57</xdr:row>
      <xdr:rowOff>87653</xdr:rowOff>
    </xdr:to>
    <xdr:sp macro="" textlink="">
      <xdr:nvSpPr>
        <xdr:cNvPr id="377" name="円/楕円 376"/>
        <xdr:cNvSpPr/>
      </xdr:nvSpPr>
      <xdr:spPr>
        <a:xfrm>
          <a:off x="6921500" y="975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78780</xdr:rowOff>
    </xdr:from>
    <xdr:ext cx="534377" cy="259045"/>
    <xdr:sp macro="" textlink="">
      <xdr:nvSpPr>
        <xdr:cNvPr id="378" name="テキスト ボックス 377"/>
        <xdr:cNvSpPr txBox="1"/>
      </xdr:nvSpPr>
      <xdr:spPr>
        <a:xfrm>
          <a:off x="6705111" y="985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31,999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75136</xdr:rowOff>
    </xdr:from>
    <xdr:to>
      <xdr:col>15</xdr:col>
      <xdr:colOff>180340</xdr:colOff>
      <xdr:row>79</xdr:row>
      <xdr:rowOff>19293</xdr:rowOff>
    </xdr:to>
    <xdr:cxnSp macro="">
      <xdr:nvCxnSpPr>
        <xdr:cNvPr id="404" name="直線コネクタ 403"/>
        <xdr:cNvCxnSpPr/>
      </xdr:nvCxnSpPr>
      <xdr:spPr>
        <a:xfrm flipV="1">
          <a:off x="10475595" y="12076636"/>
          <a:ext cx="1270" cy="1487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23120</xdr:rowOff>
    </xdr:from>
    <xdr:ext cx="469744" cy="259045"/>
    <xdr:sp macro="" textlink="">
      <xdr:nvSpPr>
        <xdr:cNvPr id="405" name="普通建設事業費 （ うち新規整備　）最小値テキスト"/>
        <xdr:cNvSpPr txBox="1"/>
      </xdr:nvSpPr>
      <xdr:spPr>
        <a:xfrm>
          <a:off x="10528300" y="13567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2,437</a:t>
          </a:r>
          <a:endParaRPr kumimoji="1" lang="ja-JP" altLang="en-US" sz="1000" b="1">
            <a:latin typeface="ＭＳ Ｐゴシック"/>
          </a:endParaRPr>
        </a:p>
      </xdr:txBody>
    </xdr:sp>
    <xdr:clientData/>
  </xdr:oneCellAnchor>
  <xdr:twoCellAnchor>
    <xdr:from>
      <xdr:col>15</xdr:col>
      <xdr:colOff>92075</xdr:colOff>
      <xdr:row>79</xdr:row>
      <xdr:rowOff>19293</xdr:rowOff>
    </xdr:from>
    <xdr:to>
      <xdr:col>15</xdr:col>
      <xdr:colOff>269875</xdr:colOff>
      <xdr:row>79</xdr:row>
      <xdr:rowOff>19293</xdr:rowOff>
    </xdr:to>
    <xdr:cxnSp macro="">
      <xdr:nvCxnSpPr>
        <xdr:cNvPr id="406" name="直線コネクタ 405"/>
        <xdr:cNvCxnSpPr/>
      </xdr:nvCxnSpPr>
      <xdr:spPr>
        <a:xfrm>
          <a:off x="10388600" y="1356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21813</xdr:rowOff>
    </xdr:from>
    <xdr:ext cx="534377" cy="259045"/>
    <xdr:sp macro="" textlink="">
      <xdr:nvSpPr>
        <xdr:cNvPr id="407" name="普通建設事業費 （ うち新規整備　）最大値テキスト"/>
        <xdr:cNvSpPr txBox="1"/>
      </xdr:nvSpPr>
      <xdr:spPr>
        <a:xfrm>
          <a:off x="10528300" y="1185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47,977</a:t>
          </a:r>
          <a:endParaRPr kumimoji="1" lang="ja-JP" altLang="en-US" sz="1000" b="1">
            <a:latin typeface="ＭＳ Ｐゴシック"/>
          </a:endParaRPr>
        </a:p>
      </xdr:txBody>
    </xdr:sp>
    <xdr:clientData/>
  </xdr:oneCellAnchor>
  <xdr:twoCellAnchor>
    <xdr:from>
      <xdr:col>15</xdr:col>
      <xdr:colOff>92075</xdr:colOff>
      <xdr:row>70</xdr:row>
      <xdr:rowOff>75136</xdr:rowOff>
    </xdr:from>
    <xdr:to>
      <xdr:col>15</xdr:col>
      <xdr:colOff>269875</xdr:colOff>
      <xdr:row>70</xdr:row>
      <xdr:rowOff>75136</xdr:rowOff>
    </xdr:to>
    <xdr:cxnSp macro="">
      <xdr:nvCxnSpPr>
        <xdr:cNvPr id="408" name="直線コネクタ 407"/>
        <xdr:cNvCxnSpPr/>
      </xdr:nvCxnSpPr>
      <xdr:spPr>
        <a:xfrm>
          <a:off x="10388600" y="1207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111386</xdr:rowOff>
    </xdr:from>
    <xdr:to>
      <xdr:col>15</xdr:col>
      <xdr:colOff>180975</xdr:colOff>
      <xdr:row>76</xdr:row>
      <xdr:rowOff>24975</xdr:rowOff>
    </xdr:to>
    <xdr:cxnSp macro="">
      <xdr:nvCxnSpPr>
        <xdr:cNvPr id="409" name="直線コネクタ 408"/>
        <xdr:cNvCxnSpPr/>
      </xdr:nvCxnSpPr>
      <xdr:spPr>
        <a:xfrm>
          <a:off x="9639300" y="12627236"/>
          <a:ext cx="838200" cy="4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131368</xdr:rowOff>
    </xdr:from>
    <xdr:ext cx="534377" cy="259045"/>
    <xdr:sp macro="" textlink="">
      <xdr:nvSpPr>
        <xdr:cNvPr id="410" name="普通建設事業費 （ うち新規整備　）平均値テキスト"/>
        <xdr:cNvSpPr txBox="1"/>
      </xdr:nvSpPr>
      <xdr:spPr>
        <a:xfrm>
          <a:off x="10528300" y="13161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12,539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152941</xdr:rowOff>
    </xdr:from>
    <xdr:to>
      <xdr:col>15</xdr:col>
      <xdr:colOff>231775</xdr:colOff>
      <xdr:row>77</xdr:row>
      <xdr:rowOff>83091</xdr:rowOff>
    </xdr:to>
    <xdr:sp macro="" textlink="">
      <xdr:nvSpPr>
        <xdr:cNvPr id="411" name="フローチャート : 判断 410"/>
        <xdr:cNvSpPr/>
      </xdr:nvSpPr>
      <xdr:spPr>
        <a:xfrm>
          <a:off x="10426700" y="1318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45008</xdr:rowOff>
    </xdr:from>
    <xdr:to>
      <xdr:col>14</xdr:col>
      <xdr:colOff>79375</xdr:colOff>
      <xdr:row>76</xdr:row>
      <xdr:rowOff>146608</xdr:rowOff>
    </xdr:to>
    <xdr:sp macro="" textlink="">
      <xdr:nvSpPr>
        <xdr:cNvPr id="412" name="フローチャート : 判断 411"/>
        <xdr:cNvSpPr/>
      </xdr:nvSpPr>
      <xdr:spPr>
        <a:xfrm>
          <a:off x="9588500" y="1307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137735</xdr:rowOff>
    </xdr:from>
    <xdr:ext cx="534377" cy="259045"/>
    <xdr:sp macro="" textlink="">
      <xdr:nvSpPr>
        <xdr:cNvPr id="413" name="テキスト ボックス 412"/>
        <xdr:cNvSpPr txBox="1"/>
      </xdr:nvSpPr>
      <xdr:spPr>
        <a:xfrm>
          <a:off x="9372111" y="1316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145625</xdr:rowOff>
    </xdr:from>
    <xdr:to>
      <xdr:col>15</xdr:col>
      <xdr:colOff>231775</xdr:colOff>
      <xdr:row>76</xdr:row>
      <xdr:rowOff>75775</xdr:rowOff>
    </xdr:to>
    <xdr:sp macro="" textlink="">
      <xdr:nvSpPr>
        <xdr:cNvPr id="419" name="円/楕円 418"/>
        <xdr:cNvSpPr/>
      </xdr:nvSpPr>
      <xdr:spPr>
        <a:xfrm>
          <a:off x="10426700" y="1300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168502</xdr:rowOff>
    </xdr:from>
    <xdr:ext cx="534377" cy="259045"/>
    <xdr:sp macro="" textlink="">
      <xdr:nvSpPr>
        <xdr:cNvPr id="420" name="普通建設事業費 （ うち新規整備　）該当値テキスト"/>
        <xdr:cNvSpPr txBox="1"/>
      </xdr:nvSpPr>
      <xdr:spPr>
        <a:xfrm>
          <a:off x="10528300" y="1285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18,013</a:t>
          </a:r>
          <a:endParaRPr kumimoji="1" lang="ja-JP" altLang="en-US" sz="1000" b="1">
            <a:solidFill>
              <a:srgbClr val="FF0000"/>
            </a:solidFill>
            <a:latin typeface="ＭＳ Ｐゴシック"/>
          </a:endParaRPr>
        </a:p>
      </xdr:txBody>
    </xdr:sp>
    <xdr:clientData/>
  </xdr:oneCellAnchor>
  <xdr:twoCellAnchor>
    <xdr:from>
      <xdr:col>13</xdr:col>
      <xdr:colOff>663575</xdr:colOff>
      <xdr:row>73</xdr:row>
      <xdr:rowOff>60586</xdr:rowOff>
    </xdr:from>
    <xdr:to>
      <xdr:col>14</xdr:col>
      <xdr:colOff>79375</xdr:colOff>
      <xdr:row>73</xdr:row>
      <xdr:rowOff>162186</xdr:rowOff>
    </xdr:to>
    <xdr:sp macro="" textlink="">
      <xdr:nvSpPr>
        <xdr:cNvPr id="421" name="円/楕円 420"/>
        <xdr:cNvSpPr/>
      </xdr:nvSpPr>
      <xdr:spPr>
        <a:xfrm>
          <a:off x="9588500" y="1257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7263</xdr:rowOff>
    </xdr:from>
    <xdr:ext cx="534377" cy="259045"/>
    <xdr:sp macro="" textlink="">
      <xdr:nvSpPr>
        <xdr:cNvPr id="422" name="テキスト ボックス 421"/>
        <xdr:cNvSpPr txBox="1"/>
      </xdr:nvSpPr>
      <xdr:spPr>
        <a:xfrm>
          <a:off x="9372111" y="123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31,117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15,083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4" name="テキスト ボックス 43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36" name="テキスト ボックス 435"/>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38" name="テキスト ボックス 437"/>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40" name="テキスト ボックス 439"/>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2" name="テキスト ボックス 44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49678</xdr:rowOff>
    </xdr:from>
    <xdr:to>
      <xdr:col>15</xdr:col>
      <xdr:colOff>180340</xdr:colOff>
      <xdr:row>98</xdr:row>
      <xdr:rowOff>20233</xdr:rowOff>
    </xdr:to>
    <xdr:cxnSp macro="">
      <xdr:nvCxnSpPr>
        <xdr:cNvPr id="444" name="直線コネクタ 443"/>
        <xdr:cNvCxnSpPr/>
      </xdr:nvCxnSpPr>
      <xdr:spPr>
        <a:xfrm flipV="1">
          <a:off x="10475595" y="15480178"/>
          <a:ext cx="1270" cy="1342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24060</xdr:rowOff>
    </xdr:from>
    <xdr:ext cx="469744" cy="259045"/>
    <xdr:sp macro="" textlink="">
      <xdr:nvSpPr>
        <xdr:cNvPr id="445" name="普通建設事業費 （ うち更新整備　）最小値テキスト"/>
        <xdr:cNvSpPr txBox="1"/>
      </xdr:nvSpPr>
      <xdr:spPr>
        <a:xfrm>
          <a:off x="10528300" y="1682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2,613</a:t>
          </a:r>
          <a:endParaRPr kumimoji="1" lang="ja-JP" altLang="en-US" sz="1000" b="1">
            <a:latin typeface="ＭＳ Ｐゴシック"/>
          </a:endParaRPr>
        </a:p>
      </xdr:txBody>
    </xdr:sp>
    <xdr:clientData/>
  </xdr:oneCellAnchor>
  <xdr:twoCellAnchor>
    <xdr:from>
      <xdr:col>15</xdr:col>
      <xdr:colOff>92075</xdr:colOff>
      <xdr:row>98</xdr:row>
      <xdr:rowOff>20233</xdr:rowOff>
    </xdr:from>
    <xdr:to>
      <xdr:col>15</xdr:col>
      <xdr:colOff>269875</xdr:colOff>
      <xdr:row>98</xdr:row>
      <xdr:rowOff>20233</xdr:rowOff>
    </xdr:to>
    <xdr:cxnSp macro="">
      <xdr:nvCxnSpPr>
        <xdr:cNvPr id="446" name="直線コネクタ 445"/>
        <xdr:cNvCxnSpPr/>
      </xdr:nvCxnSpPr>
      <xdr:spPr>
        <a:xfrm>
          <a:off x="10388600" y="16822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167805</xdr:rowOff>
    </xdr:from>
    <xdr:ext cx="534377" cy="259045"/>
    <xdr:sp macro="" textlink="">
      <xdr:nvSpPr>
        <xdr:cNvPr id="447" name="普通建設事業費 （ うち更新整備　）最大値テキスト"/>
        <xdr:cNvSpPr txBox="1"/>
      </xdr:nvSpPr>
      <xdr:spPr>
        <a:xfrm>
          <a:off x="10528300" y="1525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31,969</a:t>
          </a:r>
          <a:endParaRPr kumimoji="1" lang="ja-JP" altLang="en-US" sz="1000" b="1">
            <a:latin typeface="ＭＳ Ｐゴシック"/>
          </a:endParaRPr>
        </a:p>
      </xdr:txBody>
    </xdr:sp>
    <xdr:clientData/>
  </xdr:oneCellAnchor>
  <xdr:twoCellAnchor>
    <xdr:from>
      <xdr:col>15</xdr:col>
      <xdr:colOff>92075</xdr:colOff>
      <xdr:row>90</xdr:row>
      <xdr:rowOff>49678</xdr:rowOff>
    </xdr:from>
    <xdr:to>
      <xdr:col>15</xdr:col>
      <xdr:colOff>269875</xdr:colOff>
      <xdr:row>90</xdr:row>
      <xdr:rowOff>49678</xdr:rowOff>
    </xdr:to>
    <xdr:cxnSp macro="">
      <xdr:nvCxnSpPr>
        <xdr:cNvPr id="448" name="直線コネクタ 447"/>
        <xdr:cNvCxnSpPr/>
      </xdr:nvCxnSpPr>
      <xdr:spPr>
        <a:xfrm>
          <a:off x="10388600" y="15480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20233</xdr:rowOff>
    </xdr:from>
    <xdr:to>
      <xdr:col>15</xdr:col>
      <xdr:colOff>180975</xdr:colOff>
      <xdr:row>98</xdr:row>
      <xdr:rowOff>26863</xdr:rowOff>
    </xdr:to>
    <xdr:cxnSp macro="">
      <xdr:nvCxnSpPr>
        <xdr:cNvPr id="449" name="直線コネクタ 448"/>
        <xdr:cNvCxnSpPr/>
      </xdr:nvCxnSpPr>
      <xdr:spPr>
        <a:xfrm flipV="1">
          <a:off x="9639300" y="16822333"/>
          <a:ext cx="838200" cy="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27333</xdr:rowOff>
    </xdr:from>
    <xdr:ext cx="534377" cy="259045"/>
    <xdr:sp macro="" textlink="">
      <xdr:nvSpPr>
        <xdr:cNvPr id="450" name="普通建設事業費 （ うち更新整備　）平均値テキスト"/>
        <xdr:cNvSpPr txBox="1"/>
      </xdr:nvSpPr>
      <xdr:spPr>
        <a:xfrm>
          <a:off x="10528300" y="15972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16,847</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4456</xdr:rowOff>
    </xdr:from>
    <xdr:to>
      <xdr:col>15</xdr:col>
      <xdr:colOff>231775</xdr:colOff>
      <xdr:row>94</xdr:row>
      <xdr:rowOff>106056</xdr:rowOff>
    </xdr:to>
    <xdr:sp macro="" textlink="">
      <xdr:nvSpPr>
        <xdr:cNvPr id="451" name="フローチャート : 判断 450"/>
        <xdr:cNvSpPr/>
      </xdr:nvSpPr>
      <xdr:spPr>
        <a:xfrm>
          <a:off x="10426700" y="1612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93</xdr:row>
      <xdr:rowOff>62246</xdr:rowOff>
    </xdr:from>
    <xdr:to>
      <xdr:col>14</xdr:col>
      <xdr:colOff>79375</xdr:colOff>
      <xdr:row>93</xdr:row>
      <xdr:rowOff>163846</xdr:rowOff>
    </xdr:to>
    <xdr:sp macro="" textlink="">
      <xdr:nvSpPr>
        <xdr:cNvPr id="452" name="フローチャート : 判断 451"/>
        <xdr:cNvSpPr/>
      </xdr:nvSpPr>
      <xdr:spPr>
        <a:xfrm>
          <a:off x="9588500" y="1600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92</xdr:row>
      <xdr:rowOff>8923</xdr:rowOff>
    </xdr:from>
    <xdr:ext cx="534377" cy="259045"/>
    <xdr:sp macro="" textlink="">
      <xdr:nvSpPr>
        <xdr:cNvPr id="453" name="テキスト ボックス 452"/>
        <xdr:cNvSpPr txBox="1"/>
      </xdr:nvSpPr>
      <xdr:spPr>
        <a:xfrm>
          <a:off x="9372111" y="1578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19,333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140883</xdr:rowOff>
    </xdr:from>
    <xdr:to>
      <xdr:col>15</xdr:col>
      <xdr:colOff>231775</xdr:colOff>
      <xdr:row>98</xdr:row>
      <xdr:rowOff>71033</xdr:rowOff>
    </xdr:to>
    <xdr:sp macro="" textlink="">
      <xdr:nvSpPr>
        <xdr:cNvPr id="459" name="円/楕円 458"/>
        <xdr:cNvSpPr/>
      </xdr:nvSpPr>
      <xdr:spPr>
        <a:xfrm>
          <a:off x="10426700" y="1677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55810</xdr:rowOff>
    </xdr:from>
    <xdr:ext cx="469744" cy="259045"/>
    <xdr:sp macro="" textlink="">
      <xdr:nvSpPr>
        <xdr:cNvPr id="460" name="普通建設事業費 （ うち更新整備　）該当値テキスト"/>
        <xdr:cNvSpPr txBox="1"/>
      </xdr:nvSpPr>
      <xdr:spPr>
        <a:xfrm>
          <a:off x="10528300" y="16686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2,613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147513</xdr:rowOff>
    </xdr:from>
    <xdr:to>
      <xdr:col>14</xdr:col>
      <xdr:colOff>79375</xdr:colOff>
      <xdr:row>98</xdr:row>
      <xdr:rowOff>77663</xdr:rowOff>
    </xdr:to>
    <xdr:sp macro="" textlink="">
      <xdr:nvSpPr>
        <xdr:cNvPr id="461" name="円/楕円 460"/>
        <xdr:cNvSpPr/>
      </xdr:nvSpPr>
      <xdr:spPr>
        <a:xfrm>
          <a:off x="9588500" y="1677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68790</xdr:rowOff>
    </xdr:from>
    <xdr:ext cx="469744" cy="259045"/>
    <xdr:sp macro="" textlink="">
      <xdr:nvSpPr>
        <xdr:cNvPr id="462" name="テキスト ボックス 461"/>
        <xdr:cNvSpPr txBox="1"/>
      </xdr:nvSpPr>
      <xdr:spPr>
        <a:xfrm>
          <a:off x="9404427" y="16870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3" name="正方形/長方形 46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4" name="正方形/長方形 46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5" name="正方形/長方形 46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6" name="正方形/長方形 46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7" name="正方形/長方形 46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8" name="正方形/長方形 46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9" name="正方形/長方形 46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0" name="正方形/長方形 46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1" name="テキスト ボックス 47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2" name="直線コネクタ 47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3" name="直線コネクタ 47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4" name="テキスト ボックス 47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5" name="直線コネクタ 47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35</xdr:row>
      <xdr:rowOff>54627</xdr:rowOff>
    </xdr:from>
    <xdr:ext cx="467179" cy="259045"/>
    <xdr:sp macro="" textlink="">
      <xdr:nvSpPr>
        <xdr:cNvPr id="476" name="テキスト ボックス 475"/>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7" name="直線コネクタ 47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111777</xdr:rowOff>
    </xdr:from>
    <xdr:ext cx="467179" cy="259045"/>
    <xdr:sp macro="" textlink="">
      <xdr:nvSpPr>
        <xdr:cNvPr id="478" name="テキスト ボックス 477"/>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9" name="直線コネクタ 47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168927</xdr:rowOff>
    </xdr:from>
    <xdr:ext cx="467179" cy="259045"/>
    <xdr:sp macro="" textlink="">
      <xdr:nvSpPr>
        <xdr:cNvPr id="480" name="テキスト ボックス 479"/>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1" name="直線コネクタ 48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27</xdr:row>
      <xdr:rowOff>54627</xdr:rowOff>
    </xdr:from>
    <xdr:ext cx="467179" cy="259045"/>
    <xdr:sp macro="" textlink="">
      <xdr:nvSpPr>
        <xdr:cNvPr id="482" name="テキスト ボックス 481"/>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34</xdr:row>
      <xdr:rowOff>53289</xdr:rowOff>
    </xdr:from>
    <xdr:to>
      <xdr:col>23</xdr:col>
      <xdr:colOff>516889</xdr:colOff>
      <xdr:row>38</xdr:row>
      <xdr:rowOff>139700</xdr:rowOff>
    </xdr:to>
    <xdr:cxnSp macro="">
      <xdr:nvCxnSpPr>
        <xdr:cNvPr id="484" name="直線コネクタ 483"/>
        <xdr:cNvCxnSpPr/>
      </xdr:nvCxnSpPr>
      <xdr:spPr>
        <a:xfrm flipV="1">
          <a:off x="16317595" y="5882589"/>
          <a:ext cx="1269" cy="772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5"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6" name="直線コネクタ 485"/>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32</xdr:row>
      <xdr:rowOff>171416</xdr:rowOff>
    </xdr:from>
    <xdr:ext cx="469744" cy="259045"/>
    <xdr:sp macro="" textlink="">
      <xdr:nvSpPr>
        <xdr:cNvPr id="487" name="災害復旧事業費最大値テキスト"/>
        <xdr:cNvSpPr txBox="1"/>
      </xdr:nvSpPr>
      <xdr:spPr>
        <a:xfrm>
          <a:off x="16370300" y="5657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1,689</a:t>
          </a:r>
          <a:endParaRPr kumimoji="1" lang="ja-JP" altLang="en-US" sz="1000" b="1">
            <a:latin typeface="ＭＳ Ｐゴシック"/>
          </a:endParaRPr>
        </a:p>
      </xdr:txBody>
    </xdr:sp>
    <xdr:clientData/>
  </xdr:oneCellAnchor>
  <xdr:twoCellAnchor>
    <xdr:from>
      <xdr:col>23</xdr:col>
      <xdr:colOff>428625</xdr:colOff>
      <xdr:row>34</xdr:row>
      <xdr:rowOff>53289</xdr:rowOff>
    </xdr:from>
    <xdr:to>
      <xdr:col>23</xdr:col>
      <xdr:colOff>606425</xdr:colOff>
      <xdr:row>34</xdr:row>
      <xdr:rowOff>53289</xdr:rowOff>
    </xdr:to>
    <xdr:cxnSp macro="">
      <xdr:nvCxnSpPr>
        <xdr:cNvPr id="488" name="直線コネクタ 487"/>
        <xdr:cNvCxnSpPr/>
      </xdr:nvCxnSpPr>
      <xdr:spPr>
        <a:xfrm>
          <a:off x="16230600" y="588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43688</xdr:rowOff>
    </xdr:from>
    <xdr:to>
      <xdr:col>23</xdr:col>
      <xdr:colOff>517525</xdr:colOff>
      <xdr:row>38</xdr:row>
      <xdr:rowOff>90322</xdr:rowOff>
    </xdr:to>
    <xdr:cxnSp macro="">
      <xdr:nvCxnSpPr>
        <xdr:cNvPr id="489" name="直線コネクタ 488"/>
        <xdr:cNvCxnSpPr/>
      </xdr:nvCxnSpPr>
      <xdr:spPr>
        <a:xfrm>
          <a:off x="15481300" y="6558788"/>
          <a:ext cx="838200" cy="4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148353</xdr:rowOff>
    </xdr:from>
    <xdr:ext cx="378565" cy="259045"/>
    <xdr:sp macro="" textlink="">
      <xdr:nvSpPr>
        <xdr:cNvPr id="490" name="災害復旧事業費平均値テキスト"/>
        <xdr:cNvSpPr txBox="1"/>
      </xdr:nvSpPr>
      <xdr:spPr>
        <a:xfrm>
          <a:off x="16370300" y="63205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125476</xdr:rowOff>
    </xdr:from>
    <xdr:to>
      <xdr:col>23</xdr:col>
      <xdr:colOff>568325</xdr:colOff>
      <xdr:row>38</xdr:row>
      <xdr:rowOff>55626</xdr:rowOff>
    </xdr:to>
    <xdr:sp macro="" textlink="">
      <xdr:nvSpPr>
        <xdr:cNvPr id="491" name="フローチャート : 判断 490"/>
        <xdr:cNvSpPr/>
      </xdr:nvSpPr>
      <xdr:spPr>
        <a:xfrm>
          <a:off x="16268700" y="6469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155702</xdr:rowOff>
    </xdr:from>
    <xdr:to>
      <xdr:col>22</xdr:col>
      <xdr:colOff>365125</xdr:colOff>
      <xdr:row>38</xdr:row>
      <xdr:rowOff>43688</xdr:rowOff>
    </xdr:to>
    <xdr:cxnSp macro="">
      <xdr:nvCxnSpPr>
        <xdr:cNvPr id="492" name="直線コネクタ 491"/>
        <xdr:cNvCxnSpPr/>
      </xdr:nvCxnSpPr>
      <xdr:spPr>
        <a:xfrm>
          <a:off x="14592300" y="649935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33</xdr:row>
      <xdr:rowOff>92101</xdr:rowOff>
    </xdr:from>
    <xdr:to>
      <xdr:col>22</xdr:col>
      <xdr:colOff>415925</xdr:colOff>
      <xdr:row>34</xdr:row>
      <xdr:rowOff>22251</xdr:rowOff>
    </xdr:to>
    <xdr:sp macro="" textlink="">
      <xdr:nvSpPr>
        <xdr:cNvPr id="493" name="フローチャート : 判断 492"/>
        <xdr:cNvSpPr/>
      </xdr:nvSpPr>
      <xdr:spPr>
        <a:xfrm>
          <a:off x="15430500" y="574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32</xdr:row>
      <xdr:rowOff>38778</xdr:rowOff>
    </xdr:from>
    <xdr:ext cx="469744" cy="259045"/>
    <xdr:sp macro="" textlink="">
      <xdr:nvSpPr>
        <xdr:cNvPr id="494" name="テキスト ボックス 493"/>
        <xdr:cNvSpPr txBox="1"/>
      </xdr:nvSpPr>
      <xdr:spPr>
        <a:xfrm>
          <a:off x="15246427" y="552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78435</xdr:rowOff>
    </xdr:from>
    <xdr:to>
      <xdr:col>21</xdr:col>
      <xdr:colOff>161925</xdr:colOff>
      <xdr:row>37</xdr:row>
      <xdr:rowOff>155702</xdr:rowOff>
    </xdr:to>
    <xdr:cxnSp macro="">
      <xdr:nvCxnSpPr>
        <xdr:cNvPr id="495" name="直線コネクタ 494"/>
        <xdr:cNvCxnSpPr/>
      </xdr:nvCxnSpPr>
      <xdr:spPr>
        <a:xfrm>
          <a:off x="13703300" y="6079185"/>
          <a:ext cx="889000" cy="42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30</xdr:row>
      <xdr:rowOff>3861</xdr:rowOff>
    </xdr:from>
    <xdr:to>
      <xdr:col>21</xdr:col>
      <xdr:colOff>212725</xdr:colOff>
      <xdr:row>30</xdr:row>
      <xdr:rowOff>105461</xdr:rowOff>
    </xdr:to>
    <xdr:sp macro="" textlink="">
      <xdr:nvSpPr>
        <xdr:cNvPr id="496" name="フローチャート : 判断 495"/>
        <xdr:cNvSpPr/>
      </xdr:nvSpPr>
      <xdr:spPr>
        <a:xfrm>
          <a:off x="14541500" y="514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28</xdr:row>
      <xdr:rowOff>121988</xdr:rowOff>
    </xdr:from>
    <xdr:ext cx="469744" cy="259045"/>
    <xdr:sp macro="" textlink="">
      <xdr:nvSpPr>
        <xdr:cNvPr id="497" name="テキスト ボックス 496"/>
        <xdr:cNvSpPr txBox="1"/>
      </xdr:nvSpPr>
      <xdr:spPr>
        <a:xfrm>
          <a:off x="14357427" y="4922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3,186</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78435</xdr:rowOff>
    </xdr:from>
    <xdr:to>
      <xdr:col>19</xdr:col>
      <xdr:colOff>644525</xdr:colOff>
      <xdr:row>38</xdr:row>
      <xdr:rowOff>96266</xdr:rowOff>
    </xdr:to>
    <xdr:cxnSp macro="">
      <xdr:nvCxnSpPr>
        <xdr:cNvPr id="498" name="直線コネクタ 497"/>
        <xdr:cNvCxnSpPr/>
      </xdr:nvCxnSpPr>
      <xdr:spPr>
        <a:xfrm flipV="1">
          <a:off x="12814300" y="6079185"/>
          <a:ext cx="889000" cy="532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30</xdr:row>
      <xdr:rowOff>14376</xdr:rowOff>
    </xdr:from>
    <xdr:to>
      <xdr:col>20</xdr:col>
      <xdr:colOff>9525</xdr:colOff>
      <xdr:row>30</xdr:row>
      <xdr:rowOff>115976</xdr:rowOff>
    </xdr:to>
    <xdr:sp macro="" textlink="">
      <xdr:nvSpPr>
        <xdr:cNvPr id="499" name="フローチャート : 判断 498"/>
        <xdr:cNvSpPr/>
      </xdr:nvSpPr>
      <xdr:spPr>
        <a:xfrm>
          <a:off x="13652500" y="515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28</xdr:row>
      <xdr:rowOff>132503</xdr:rowOff>
    </xdr:from>
    <xdr:ext cx="469744" cy="259045"/>
    <xdr:sp macro="" textlink="">
      <xdr:nvSpPr>
        <xdr:cNvPr id="500" name="テキスト ボックス 499"/>
        <xdr:cNvSpPr txBox="1"/>
      </xdr:nvSpPr>
      <xdr:spPr>
        <a:xfrm>
          <a:off x="13468427" y="4933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a:t>
          </a:r>
          <a:endParaRPr kumimoji="1" lang="ja-JP" altLang="en-US" sz="1000" b="1">
            <a:solidFill>
              <a:srgbClr val="000080"/>
            </a:solidFill>
            <a:latin typeface="ＭＳ Ｐゴシック"/>
          </a:endParaRPr>
        </a:p>
      </xdr:txBody>
    </xdr:sp>
    <xdr:clientData/>
  </xdr:oneCellAnchor>
  <xdr:twoCellAnchor>
    <xdr:from>
      <xdr:col>18</xdr:col>
      <xdr:colOff>390525</xdr:colOff>
      <xdr:row>30</xdr:row>
      <xdr:rowOff>156566</xdr:rowOff>
    </xdr:from>
    <xdr:to>
      <xdr:col>18</xdr:col>
      <xdr:colOff>492125</xdr:colOff>
      <xdr:row>31</xdr:row>
      <xdr:rowOff>86716</xdr:rowOff>
    </xdr:to>
    <xdr:sp macro="" textlink="">
      <xdr:nvSpPr>
        <xdr:cNvPr id="501" name="フローチャート : 判断 500"/>
        <xdr:cNvSpPr/>
      </xdr:nvSpPr>
      <xdr:spPr>
        <a:xfrm>
          <a:off x="12763500" y="5300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29</xdr:row>
      <xdr:rowOff>103243</xdr:rowOff>
    </xdr:from>
    <xdr:ext cx="469744" cy="259045"/>
    <xdr:sp macro="" textlink="">
      <xdr:nvSpPr>
        <xdr:cNvPr id="502" name="テキスト ボックス 501"/>
        <xdr:cNvSpPr txBox="1"/>
      </xdr:nvSpPr>
      <xdr:spPr>
        <a:xfrm>
          <a:off x="12579427" y="5075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3" name="テキスト ボックス 50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4" name="テキスト ボックス 50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5" name="テキスト ボックス 50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6" name="テキスト ボックス 50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7" name="テキスト ボックス 50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39522</xdr:rowOff>
    </xdr:from>
    <xdr:to>
      <xdr:col>23</xdr:col>
      <xdr:colOff>568325</xdr:colOff>
      <xdr:row>38</xdr:row>
      <xdr:rowOff>141122</xdr:rowOff>
    </xdr:to>
    <xdr:sp macro="" textlink="">
      <xdr:nvSpPr>
        <xdr:cNvPr id="508" name="円/楕円 507"/>
        <xdr:cNvSpPr/>
      </xdr:nvSpPr>
      <xdr:spPr>
        <a:xfrm>
          <a:off x="16268700" y="655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125899</xdr:rowOff>
    </xdr:from>
    <xdr:ext cx="378565" cy="259045"/>
    <xdr:sp macro="" textlink="">
      <xdr:nvSpPr>
        <xdr:cNvPr id="509" name="災害復旧事業費該当値テキスト"/>
        <xdr:cNvSpPr txBox="1"/>
      </xdr:nvSpPr>
      <xdr:spPr>
        <a:xfrm>
          <a:off x="16370300" y="6469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164338</xdr:rowOff>
    </xdr:from>
    <xdr:to>
      <xdr:col>22</xdr:col>
      <xdr:colOff>415925</xdr:colOff>
      <xdr:row>38</xdr:row>
      <xdr:rowOff>94488</xdr:rowOff>
    </xdr:to>
    <xdr:sp macro="" textlink="">
      <xdr:nvSpPr>
        <xdr:cNvPr id="510" name="円/楕円 509"/>
        <xdr:cNvSpPr/>
      </xdr:nvSpPr>
      <xdr:spPr>
        <a:xfrm>
          <a:off x="15430500" y="650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85615</xdr:rowOff>
    </xdr:from>
    <xdr:ext cx="378565" cy="259045"/>
    <xdr:sp macro="" textlink="">
      <xdr:nvSpPr>
        <xdr:cNvPr id="511" name="テキスト ボックス 510"/>
        <xdr:cNvSpPr txBox="1"/>
      </xdr:nvSpPr>
      <xdr:spPr>
        <a:xfrm>
          <a:off x="15292017" y="66007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104902</xdr:rowOff>
    </xdr:from>
    <xdr:to>
      <xdr:col>21</xdr:col>
      <xdr:colOff>212725</xdr:colOff>
      <xdr:row>38</xdr:row>
      <xdr:rowOff>35052</xdr:rowOff>
    </xdr:to>
    <xdr:sp macro="" textlink="">
      <xdr:nvSpPr>
        <xdr:cNvPr id="512" name="円/楕円 511"/>
        <xdr:cNvSpPr/>
      </xdr:nvSpPr>
      <xdr:spPr>
        <a:xfrm>
          <a:off x="14541500" y="644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38</xdr:row>
      <xdr:rowOff>26179</xdr:rowOff>
    </xdr:from>
    <xdr:ext cx="378565" cy="259045"/>
    <xdr:sp macro="" textlink="">
      <xdr:nvSpPr>
        <xdr:cNvPr id="513" name="テキスト ボックス 512"/>
        <xdr:cNvSpPr txBox="1"/>
      </xdr:nvSpPr>
      <xdr:spPr>
        <a:xfrm>
          <a:off x="14403017" y="6541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27635</xdr:rowOff>
    </xdr:from>
    <xdr:to>
      <xdr:col>20</xdr:col>
      <xdr:colOff>9525</xdr:colOff>
      <xdr:row>35</xdr:row>
      <xdr:rowOff>129235</xdr:rowOff>
    </xdr:to>
    <xdr:sp macro="" textlink="">
      <xdr:nvSpPr>
        <xdr:cNvPr id="514" name="円/楕円 513"/>
        <xdr:cNvSpPr/>
      </xdr:nvSpPr>
      <xdr:spPr>
        <a:xfrm>
          <a:off x="13652500" y="602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35</xdr:row>
      <xdr:rowOff>120362</xdr:rowOff>
    </xdr:from>
    <xdr:ext cx="469744" cy="259045"/>
    <xdr:sp macro="" textlink="">
      <xdr:nvSpPr>
        <xdr:cNvPr id="515" name="テキスト ボックス 514"/>
        <xdr:cNvSpPr txBox="1"/>
      </xdr:nvSpPr>
      <xdr:spPr>
        <a:xfrm>
          <a:off x="13468427" y="612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45466</xdr:rowOff>
    </xdr:from>
    <xdr:to>
      <xdr:col>18</xdr:col>
      <xdr:colOff>492125</xdr:colOff>
      <xdr:row>38</xdr:row>
      <xdr:rowOff>147066</xdr:rowOff>
    </xdr:to>
    <xdr:sp macro="" textlink="">
      <xdr:nvSpPr>
        <xdr:cNvPr id="516" name="円/楕円 515"/>
        <xdr:cNvSpPr/>
      </xdr:nvSpPr>
      <xdr:spPr>
        <a:xfrm>
          <a:off x="12763500" y="656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38</xdr:row>
      <xdr:rowOff>138193</xdr:rowOff>
    </xdr:from>
    <xdr:ext cx="313932" cy="259045"/>
    <xdr:sp macro="" textlink="">
      <xdr:nvSpPr>
        <xdr:cNvPr id="517" name="テキスト ボックス 516"/>
        <xdr:cNvSpPr txBox="1"/>
      </xdr:nvSpPr>
      <xdr:spPr>
        <a:xfrm>
          <a:off x="12657333" y="6653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8" name="正方形/長方形 51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9" name="正方形/長方形 51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0" name="正方形/長方形 51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1" name="正方形/長方形 52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2" name="正方形/長方形 52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3" name="正方形/長方形 52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4" name="正方形/長方形 52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5" name="正方形/長方形 52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6" name="テキスト ボックス 52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7" name="直線コネクタ 52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8" name="直線コネクタ 52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9" name="テキスト ボックス 52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0" name="直線コネクタ 52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1" name="テキスト ボックス 53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3" name="直線コネクタ 53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7" name="直線コネクタ 53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8" name="直線コネクタ 53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0" name="フローチャート : 判断 53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1" name="直線コネクタ 54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2" name="フローチャート : 判断 54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3" name="テキスト ボックス 542"/>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4" name="直線コネクタ 54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5" name="フローチャート : 判断 54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6" name="テキスト ボックス 545"/>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7" name="直線コネクタ 54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8" name="フローチャート : 判断 54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9" name="テキスト ボックス 548"/>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0" name="フローチャート : 判断 54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1" name="テキスト ボックス 550"/>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2" name="テキスト ボックス 55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3" name="テキスト ボックス 55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4" name="テキスト ボックス 55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5" name="テキスト ボックス 55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6" name="テキスト ボックス 55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7" name="円/楕円 55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9" name="円/楕円 55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0" name="テキスト ボックス 559"/>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1" name="円/楕円 56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2" name="テキスト ボックス 561"/>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3" name="円/楕円 56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4" name="テキスト ボックス 563"/>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5" name="円/楕円 56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6" name="テキスト ボックス 565"/>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7" name="正方形/長方形 56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8" name="正方形/長方形 56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9" name="正方形/長方形 56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0" name="正方形/長方形 56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1" name="正方形/長方形 57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2" name="正方形/長方形 57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3" name="正方形/長方形 57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39,901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4" name="正方形/長方形 57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5" name="テキスト ボックス 57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6" name="直線コネクタ 57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7" name="直線コネクタ 57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8" name="テキスト ボックス 57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9" name="直線コネクタ 57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0" name="テキスト ボックス 57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1" name="直線コネクタ 58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2" name="テキスト ボックス 58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3" name="直線コネクタ 58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84" name="テキスト ボックス 58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5" name="直線コネクタ 58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86" name="テキスト ボックス 58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7" name="直線コネクタ 58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8" name="テキスト ボックス 58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7436</xdr:rowOff>
    </xdr:from>
    <xdr:to>
      <xdr:col>23</xdr:col>
      <xdr:colOff>516889</xdr:colOff>
      <xdr:row>77</xdr:row>
      <xdr:rowOff>119031</xdr:rowOff>
    </xdr:to>
    <xdr:cxnSp macro="">
      <xdr:nvCxnSpPr>
        <xdr:cNvPr id="590" name="直線コネクタ 589"/>
        <xdr:cNvCxnSpPr/>
      </xdr:nvCxnSpPr>
      <xdr:spPr>
        <a:xfrm flipV="1">
          <a:off x="16317595" y="12008936"/>
          <a:ext cx="1269" cy="1311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122858</xdr:rowOff>
    </xdr:from>
    <xdr:ext cx="534377" cy="259045"/>
    <xdr:sp macro="" textlink="">
      <xdr:nvSpPr>
        <xdr:cNvPr id="591" name="公債費最小値テキスト"/>
        <xdr:cNvSpPr txBox="1"/>
      </xdr:nvSpPr>
      <xdr:spPr>
        <a:xfrm>
          <a:off x="16370300" y="1332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14,085</a:t>
          </a:r>
          <a:endParaRPr kumimoji="1" lang="ja-JP" altLang="en-US" sz="1000" b="1">
            <a:latin typeface="ＭＳ Ｐゴシック"/>
          </a:endParaRPr>
        </a:p>
      </xdr:txBody>
    </xdr:sp>
    <xdr:clientData/>
  </xdr:oneCellAnchor>
  <xdr:twoCellAnchor>
    <xdr:from>
      <xdr:col>23</xdr:col>
      <xdr:colOff>428625</xdr:colOff>
      <xdr:row>77</xdr:row>
      <xdr:rowOff>119031</xdr:rowOff>
    </xdr:from>
    <xdr:to>
      <xdr:col>23</xdr:col>
      <xdr:colOff>606425</xdr:colOff>
      <xdr:row>77</xdr:row>
      <xdr:rowOff>119031</xdr:rowOff>
    </xdr:to>
    <xdr:cxnSp macro="">
      <xdr:nvCxnSpPr>
        <xdr:cNvPr id="592" name="直線コネクタ 591"/>
        <xdr:cNvCxnSpPr/>
      </xdr:nvCxnSpPr>
      <xdr:spPr>
        <a:xfrm>
          <a:off x="16230600" y="13320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125563</xdr:rowOff>
    </xdr:from>
    <xdr:ext cx="534377" cy="259045"/>
    <xdr:sp macro="" textlink="">
      <xdr:nvSpPr>
        <xdr:cNvPr id="593" name="公債費最大値テキスト"/>
        <xdr:cNvSpPr txBox="1"/>
      </xdr:nvSpPr>
      <xdr:spPr>
        <a:xfrm>
          <a:off x="16370300" y="1178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82,943</a:t>
          </a:r>
          <a:endParaRPr kumimoji="1" lang="ja-JP" altLang="en-US" sz="1000" b="1">
            <a:latin typeface="ＭＳ Ｐゴシック"/>
          </a:endParaRPr>
        </a:p>
      </xdr:txBody>
    </xdr:sp>
    <xdr:clientData/>
  </xdr:oneCellAnchor>
  <xdr:twoCellAnchor>
    <xdr:from>
      <xdr:col>23</xdr:col>
      <xdr:colOff>428625</xdr:colOff>
      <xdr:row>70</xdr:row>
      <xdr:rowOff>7436</xdr:rowOff>
    </xdr:from>
    <xdr:to>
      <xdr:col>23</xdr:col>
      <xdr:colOff>606425</xdr:colOff>
      <xdr:row>70</xdr:row>
      <xdr:rowOff>7436</xdr:rowOff>
    </xdr:to>
    <xdr:cxnSp macro="">
      <xdr:nvCxnSpPr>
        <xdr:cNvPr id="594" name="直線コネクタ 593"/>
        <xdr:cNvCxnSpPr/>
      </xdr:nvCxnSpPr>
      <xdr:spPr>
        <a:xfrm>
          <a:off x="16230600" y="12008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79084</xdr:rowOff>
    </xdr:from>
    <xdr:to>
      <xdr:col>23</xdr:col>
      <xdr:colOff>517525</xdr:colOff>
      <xdr:row>76</xdr:row>
      <xdr:rowOff>83655</xdr:rowOff>
    </xdr:to>
    <xdr:cxnSp macro="">
      <xdr:nvCxnSpPr>
        <xdr:cNvPr id="595" name="直線コネクタ 594"/>
        <xdr:cNvCxnSpPr/>
      </xdr:nvCxnSpPr>
      <xdr:spPr>
        <a:xfrm>
          <a:off x="15481300" y="13109284"/>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103128</xdr:rowOff>
    </xdr:from>
    <xdr:ext cx="534377" cy="259045"/>
    <xdr:sp macro="" textlink="">
      <xdr:nvSpPr>
        <xdr:cNvPr id="596" name="公債費平均値テキスト"/>
        <xdr:cNvSpPr txBox="1"/>
      </xdr:nvSpPr>
      <xdr:spPr>
        <a:xfrm>
          <a:off x="16370300" y="12790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31,454</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80251</xdr:rowOff>
    </xdr:from>
    <xdr:to>
      <xdr:col>23</xdr:col>
      <xdr:colOff>568325</xdr:colOff>
      <xdr:row>76</xdr:row>
      <xdr:rowOff>10401</xdr:rowOff>
    </xdr:to>
    <xdr:sp macro="" textlink="">
      <xdr:nvSpPr>
        <xdr:cNvPr id="597" name="フローチャート : 判断 596"/>
        <xdr:cNvSpPr/>
      </xdr:nvSpPr>
      <xdr:spPr>
        <a:xfrm>
          <a:off x="16268700" y="1293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50946</xdr:rowOff>
    </xdr:from>
    <xdr:to>
      <xdr:col>22</xdr:col>
      <xdr:colOff>365125</xdr:colOff>
      <xdr:row>76</xdr:row>
      <xdr:rowOff>79084</xdr:rowOff>
    </xdr:to>
    <xdr:cxnSp macro="">
      <xdr:nvCxnSpPr>
        <xdr:cNvPr id="598" name="直線コネクタ 597"/>
        <xdr:cNvCxnSpPr/>
      </xdr:nvCxnSpPr>
      <xdr:spPr>
        <a:xfrm>
          <a:off x="14592300" y="13081146"/>
          <a:ext cx="889000" cy="2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64612</xdr:rowOff>
    </xdr:from>
    <xdr:to>
      <xdr:col>22</xdr:col>
      <xdr:colOff>415925</xdr:colOff>
      <xdr:row>75</xdr:row>
      <xdr:rowOff>166212</xdr:rowOff>
    </xdr:to>
    <xdr:sp macro="" textlink="">
      <xdr:nvSpPr>
        <xdr:cNvPr id="599" name="フローチャート : 判断 598"/>
        <xdr:cNvSpPr/>
      </xdr:nvSpPr>
      <xdr:spPr>
        <a:xfrm>
          <a:off x="15430500" y="12923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11289</xdr:rowOff>
    </xdr:from>
    <xdr:ext cx="534377" cy="259045"/>
    <xdr:sp macro="" textlink="">
      <xdr:nvSpPr>
        <xdr:cNvPr id="600" name="テキスト ボックス 599"/>
        <xdr:cNvSpPr txBox="1"/>
      </xdr:nvSpPr>
      <xdr:spPr>
        <a:xfrm>
          <a:off x="15214111" y="1269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32,275</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35934</xdr:rowOff>
    </xdr:from>
    <xdr:to>
      <xdr:col>21</xdr:col>
      <xdr:colOff>161925</xdr:colOff>
      <xdr:row>76</xdr:row>
      <xdr:rowOff>50946</xdr:rowOff>
    </xdr:to>
    <xdr:cxnSp macro="">
      <xdr:nvCxnSpPr>
        <xdr:cNvPr id="601" name="直線コネクタ 600"/>
        <xdr:cNvCxnSpPr/>
      </xdr:nvCxnSpPr>
      <xdr:spPr>
        <a:xfrm>
          <a:off x="13703300" y="13066134"/>
          <a:ext cx="889000" cy="1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47771</xdr:rowOff>
    </xdr:from>
    <xdr:to>
      <xdr:col>21</xdr:col>
      <xdr:colOff>212725</xdr:colOff>
      <xdr:row>75</xdr:row>
      <xdr:rowOff>149371</xdr:rowOff>
    </xdr:to>
    <xdr:sp macro="" textlink="">
      <xdr:nvSpPr>
        <xdr:cNvPr id="602" name="フローチャート : 判断 601"/>
        <xdr:cNvSpPr/>
      </xdr:nvSpPr>
      <xdr:spPr>
        <a:xfrm>
          <a:off x="14541500" y="1290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165898</xdr:rowOff>
    </xdr:from>
    <xdr:ext cx="534377" cy="259045"/>
    <xdr:sp macro="" textlink="">
      <xdr:nvSpPr>
        <xdr:cNvPr id="603" name="テキスト ボックス 602"/>
        <xdr:cNvSpPr txBox="1"/>
      </xdr:nvSpPr>
      <xdr:spPr>
        <a:xfrm>
          <a:off x="14325111" y="1268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33,159</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8979</xdr:rowOff>
    </xdr:from>
    <xdr:to>
      <xdr:col>19</xdr:col>
      <xdr:colOff>644525</xdr:colOff>
      <xdr:row>76</xdr:row>
      <xdr:rowOff>35934</xdr:rowOff>
    </xdr:to>
    <xdr:cxnSp macro="">
      <xdr:nvCxnSpPr>
        <xdr:cNvPr id="604" name="直線コネクタ 603"/>
        <xdr:cNvCxnSpPr/>
      </xdr:nvCxnSpPr>
      <xdr:spPr>
        <a:xfrm>
          <a:off x="12814300" y="13039179"/>
          <a:ext cx="889000" cy="26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39275</xdr:rowOff>
    </xdr:from>
    <xdr:to>
      <xdr:col>20</xdr:col>
      <xdr:colOff>9525</xdr:colOff>
      <xdr:row>75</xdr:row>
      <xdr:rowOff>140875</xdr:rowOff>
    </xdr:to>
    <xdr:sp macro="" textlink="">
      <xdr:nvSpPr>
        <xdr:cNvPr id="605" name="フローチャート : 判断 604"/>
        <xdr:cNvSpPr/>
      </xdr:nvSpPr>
      <xdr:spPr>
        <a:xfrm>
          <a:off x="13652500" y="1289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157402</xdr:rowOff>
    </xdr:from>
    <xdr:ext cx="534377" cy="259045"/>
    <xdr:sp macro="" textlink="">
      <xdr:nvSpPr>
        <xdr:cNvPr id="606" name="テキスト ボックス 605"/>
        <xdr:cNvSpPr txBox="1"/>
      </xdr:nvSpPr>
      <xdr:spPr>
        <a:xfrm>
          <a:off x="13436111" y="1267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33,605</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12129</xdr:rowOff>
    </xdr:from>
    <xdr:to>
      <xdr:col>18</xdr:col>
      <xdr:colOff>492125</xdr:colOff>
      <xdr:row>75</xdr:row>
      <xdr:rowOff>113729</xdr:rowOff>
    </xdr:to>
    <xdr:sp macro="" textlink="">
      <xdr:nvSpPr>
        <xdr:cNvPr id="607" name="フローチャート : 判断 606"/>
        <xdr:cNvSpPr/>
      </xdr:nvSpPr>
      <xdr:spPr>
        <a:xfrm>
          <a:off x="12763500" y="1287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130256</xdr:rowOff>
    </xdr:from>
    <xdr:ext cx="534377" cy="259045"/>
    <xdr:sp macro="" textlink="">
      <xdr:nvSpPr>
        <xdr:cNvPr id="608" name="テキスト ボックス 607"/>
        <xdr:cNvSpPr txBox="1"/>
      </xdr:nvSpPr>
      <xdr:spPr>
        <a:xfrm>
          <a:off x="12547111" y="1264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35,030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9" name="テキスト ボックス 60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0" name="テキスト ボックス 60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1" name="テキスト ボックス 61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2" name="テキスト ボックス 61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3" name="テキスト ボックス 61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32855</xdr:rowOff>
    </xdr:from>
    <xdr:to>
      <xdr:col>23</xdr:col>
      <xdr:colOff>568325</xdr:colOff>
      <xdr:row>76</xdr:row>
      <xdr:rowOff>134455</xdr:rowOff>
    </xdr:to>
    <xdr:sp macro="" textlink="">
      <xdr:nvSpPr>
        <xdr:cNvPr id="614" name="円/楕円 613"/>
        <xdr:cNvSpPr/>
      </xdr:nvSpPr>
      <xdr:spPr>
        <a:xfrm>
          <a:off x="16268700" y="1306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11282</xdr:rowOff>
    </xdr:from>
    <xdr:ext cx="534377" cy="259045"/>
    <xdr:sp macro="" textlink="">
      <xdr:nvSpPr>
        <xdr:cNvPr id="615" name="公債費該当値テキスト"/>
        <xdr:cNvSpPr txBox="1"/>
      </xdr:nvSpPr>
      <xdr:spPr>
        <a:xfrm>
          <a:off x="16370300" y="13041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24,942</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28284</xdr:rowOff>
    </xdr:from>
    <xdr:to>
      <xdr:col>22</xdr:col>
      <xdr:colOff>415925</xdr:colOff>
      <xdr:row>76</xdr:row>
      <xdr:rowOff>129884</xdr:rowOff>
    </xdr:to>
    <xdr:sp macro="" textlink="">
      <xdr:nvSpPr>
        <xdr:cNvPr id="616" name="円/楕円 615"/>
        <xdr:cNvSpPr/>
      </xdr:nvSpPr>
      <xdr:spPr>
        <a:xfrm>
          <a:off x="15430500" y="1305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121011</xdr:rowOff>
    </xdr:from>
    <xdr:ext cx="534377" cy="259045"/>
    <xdr:sp macro="" textlink="">
      <xdr:nvSpPr>
        <xdr:cNvPr id="617" name="テキスト ボックス 616"/>
        <xdr:cNvSpPr txBox="1"/>
      </xdr:nvSpPr>
      <xdr:spPr>
        <a:xfrm>
          <a:off x="15214111" y="1315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25,182</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146</xdr:rowOff>
    </xdr:from>
    <xdr:to>
      <xdr:col>21</xdr:col>
      <xdr:colOff>212725</xdr:colOff>
      <xdr:row>76</xdr:row>
      <xdr:rowOff>101746</xdr:rowOff>
    </xdr:to>
    <xdr:sp macro="" textlink="">
      <xdr:nvSpPr>
        <xdr:cNvPr id="618" name="円/楕円 617"/>
        <xdr:cNvSpPr/>
      </xdr:nvSpPr>
      <xdr:spPr>
        <a:xfrm>
          <a:off x="14541500" y="1303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92873</xdr:rowOff>
    </xdr:from>
    <xdr:ext cx="534377" cy="259045"/>
    <xdr:sp macro="" textlink="">
      <xdr:nvSpPr>
        <xdr:cNvPr id="619" name="テキスト ボックス 618"/>
        <xdr:cNvSpPr txBox="1"/>
      </xdr:nvSpPr>
      <xdr:spPr>
        <a:xfrm>
          <a:off x="14325111" y="1312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26,659</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156584</xdr:rowOff>
    </xdr:from>
    <xdr:to>
      <xdr:col>20</xdr:col>
      <xdr:colOff>9525</xdr:colOff>
      <xdr:row>76</xdr:row>
      <xdr:rowOff>86734</xdr:rowOff>
    </xdr:to>
    <xdr:sp macro="" textlink="">
      <xdr:nvSpPr>
        <xdr:cNvPr id="620" name="円/楕円 619"/>
        <xdr:cNvSpPr/>
      </xdr:nvSpPr>
      <xdr:spPr>
        <a:xfrm>
          <a:off x="13652500" y="1301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77861</xdr:rowOff>
    </xdr:from>
    <xdr:ext cx="534377" cy="259045"/>
    <xdr:sp macro="" textlink="">
      <xdr:nvSpPr>
        <xdr:cNvPr id="621" name="テキスト ボックス 620"/>
        <xdr:cNvSpPr txBox="1"/>
      </xdr:nvSpPr>
      <xdr:spPr>
        <a:xfrm>
          <a:off x="13436111" y="1310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27,447</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129629</xdr:rowOff>
    </xdr:from>
    <xdr:to>
      <xdr:col>18</xdr:col>
      <xdr:colOff>492125</xdr:colOff>
      <xdr:row>76</xdr:row>
      <xdr:rowOff>59779</xdr:rowOff>
    </xdr:to>
    <xdr:sp macro="" textlink="">
      <xdr:nvSpPr>
        <xdr:cNvPr id="622" name="円/楕円 621"/>
        <xdr:cNvSpPr/>
      </xdr:nvSpPr>
      <xdr:spPr>
        <a:xfrm>
          <a:off x="12763500" y="1298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50906</xdr:rowOff>
    </xdr:from>
    <xdr:ext cx="534377" cy="259045"/>
    <xdr:sp macro="" textlink="">
      <xdr:nvSpPr>
        <xdr:cNvPr id="623" name="テキスト ボックス 622"/>
        <xdr:cNvSpPr txBox="1"/>
      </xdr:nvSpPr>
      <xdr:spPr>
        <a:xfrm>
          <a:off x="12547111" y="13081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28,862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4" name="正方形/長方形 62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5" name="正方形/長方形 62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6" name="正方形/長方形 62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7" name="正方形/長方形 62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8" name="正方形/長方形 62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9" name="正方形/長方形 62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0" name="正方形/長方形 62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10,836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1" name="正方形/長方形 63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2" name="テキスト ボックス 63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3" name="直線コネクタ 63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4" name="直線コネクタ 63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5" name="テキスト ボックス 63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36" name="直線コネクタ 63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37" name="テキスト ボックス 63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38" name="直線コネクタ 63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39" name="テキスト ボックス 63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0" name="直線コネクタ 63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41" name="テキスト ボックス 64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2" name="直線コネクタ 64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43" name="テキスト ボックス 64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4" name="直線コネクタ 64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38298</xdr:rowOff>
    </xdr:from>
    <xdr:ext cx="531299" cy="259045"/>
    <xdr:sp macro="" textlink="">
      <xdr:nvSpPr>
        <xdr:cNvPr id="645" name="テキスト ボックス 644"/>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47" name="テキスト ボックス 64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55575</xdr:rowOff>
    </xdr:from>
    <xdr:to>
      <xdr:col>23</xdr:col>
      <xdr:colOff>516889</xdr:colOff>
      <xdr:row>99</xdr:row>
      <xdr:rowOff>96038</xdr:rowOff>
    </xdr:to>
    <xdr:cxnSp macro="">
      <xdr:nvCxnSpPr>
        <xdr:cNvPr id="649" name="直線コネクタ 648"/>
        <xdr:cNvCxnSpPr/>
      </xdr:nvCxnSpPr>
      <xdr:spPr>
        <a:xfrm flipV="1">
          <a:off x="16317595" y="15657525"/>
          <a:ext cx="1269" cy="1412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99865</xdr:rowOff>
    </xdr:from>
    <xdr:ext cx="313932" cy="259045"/>
    <xdr:sp macro="" textlink="">
      <xdr:nvSpPr>
        <xdr:cNvPr id="650" name="積立金最小値テキスト"/>
        <xdr:cNvSpPr txBox="1"/>
      </xdr:nvSpPr>
      <xdr:spPr>
        <a:xfrm>
          <a:off x="16370300" y="170734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23</xdr:col>
      <xdr:colOff>428625</xdr:colOff>
      <xdr:row>99</xdr:row>
      <xdr:rowOff>96038</xdr:rowOff>
    </xdr:from>
    <xdr:to>
      <xdr:col>23</xdr:col>
      <xdr:colOff>606425</xdr:colOff>
      <xdr:row>99</xdr:row>
      <xdr:rowOff>96038</xdr:rowOff>
    </xdr:to>
    <xdr:cxnSp macro="">
      <xdr:nvCxnSpPr>
        <xdr:cNvPr id="651" name="直線コネクタ 650"/>
        <xdr:cNvCxnSpPr/>
      </xdr:nvCxnSpPr>
      <xdr:spPr>
        <a:xfrm>
          <a:off x="16230600" y="17069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2252</xdr:rowOff>
    </xdr:from>
    <xdr:ext cx="534377" cy="259045"/>
    <xdr:sp macro="" textlink="">
      <xdr:nvSpPr>
        <xdr:cNvPr id="652" name="積立金最大値テキスト"/>
        <xdr:cNvSpPr txBox="1"/>
      </xdr:nvSpPr>
      <xdr:spPr>
        <a:xfrm>
          <a:off x="16370300" y="15432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43,326</a:t>
          </a:r>
          <a:endParaRPr kumimoji="1" lang="ja-JP" altLang="en-US" sz="1000" b="1">
            <a:latin typeface="ＭＳ Ｐゴシック"/>
          </a:endParaRPr>
        </a:p>
      </xdr:txBody>
    </xdr:sp>
    <xdr:clientData/>
  </xdr:oneCellAnchor>
  <xdr:twoCellAnchor>
    <xdr:from>
      <xdr:col>23</xdr:col>
      <xdr:colOff>428625</xdr:colOff>
      <xdr:row>91</xdr:row>
      <xdr:rowOff>55575</xdr:rowOff>
    </xdr:from>
    <xdr:to>
      <xdr:col>23</xdr:col>
      <xdr:colOff>606425</xdr:colOff>
      <xdr:row>91</xdr:row>
      <xdr:rowOff>55575</xdr:rowOff>
    </xdr:to>
    <xdr:cxnSp macro="">
      <xdr:nvCxnSpPr>
        <xdr:cNvPr id="653" name="直線コネクタ 652"/>
        <xdr:cNvCxnSpPr/>
      </xdr:nvCxnSpPr>
      <xdr:spPr>
        <a:xfrm>
          <a:off x="16230600" y="15657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94862</xdr:rowOff>
    </xdr:from>
    <xdr:to>
      <xdr:col>23</xdr:col>
      <xdr:colOff>517525</xdr:colOff>
      <xdr:row>99</xdr:row>
      <xdr:rowOff>96038</xdr:rowOff>
    </xdr:to>
    <xdr:cxnSp macro="">
      <xdr:nvCxnSpPr>
        <xdr:cNvPr id="654" name="直線コネクタ 653"/>
        <xdr:cNvCxnSpPr/>
      </xdr:nvCxnSpPr>
      <xdr:spPr>
        <a:xfrm>
          <a:off x="15481300" y="17068412"/>
          <a:ext cx="838200" cy="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42804</xdr:rowOff>
    </xdr:from>
    <xdr:ext cx="534377" cy="259045"/>
    <xdr:sp macro="" textlink="">
      <xdr:nvSpPr>
        <xdr:cNvPr id="655" name="積立金平均値テキスト"/>
        <xdr:cNvSpPr txBox="1"/>
      </xdr:nvSpPr>
      <xdr:spPr>
        <a:xfrm>
          <a:off x="16370300" y="16502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11,362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19927</xdr:rowOff>
    </xdr:from>
    <xdr:to>
      <xdr:col>23</xdr:col>
      <xdr:colOff>568325</xdr:colOff>
      <xdr:row>97</xdr:row>
      <xdr:rowOff>121527</xdr:rowOff>
    </xdr:to>
    <xdr:sp macro="" textlink="">
      <xdr:nvSpPr>
        <xdr:cNvPr id="656" name="フローチャート : 判断 655"/>
        <xdr:cNvSpPr/>
      </xdr:nvSpPr>
      <xdr:spPr>
        <a:xfrm>
          <a:off x="16268700" y="1665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94013</xdr:rowOff>
    </xdr:from>
    <xdr:to>
      <xdr:col>22</xdr:col>
      <xdr:colOff>365125</xdr:colOff>
      <xdr:row>99</xdr:row>
      <xdr:rowOff>94862</xdr:rowOff>
    </xdr:to>
    <xdr:cxnSp macro="">
      <xdr:nvCxnSpPr>
        <xdr:cNvPr id="657" name="直線コネクタ 656"/>
        <xdr:cNvCxnSpPr/>
      </xdr:nvCxnSpPr>
      <xdr:spPr>
        <a:xfrm>
          <a:off x="14592300" y="17067563"/>
          <a:ext cx="889000" cy="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103825</xdr:rowOff>
    </xdr:from>
    <xdr:to>
      <xdr:col>22</xdr:col>
      <xdr:colOff>415925</xdr:colOff>
      <xdr:row>98</xdr:row>
      <xdr:rowOff>33975</xdr:rowOff>
    </xdr:to>
    <xdr:sp macro="" textlink="">
      <xdr:nvSpPr>
        <xdr:cNvPr id="658" name="フローチャート : 判断 657"/>
        <xdr:cNvSpPr/>
      </xdr:nvSpPr>
      <xdr:spPr>
        <a:xfrm>
          <a:off x="15430500" y="1673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96</xdr:row>
      <xdr:rowOff>50502</xdr:rowOff>
    </xdr:from>
    <xdr:ext cx="469744" cy="259045"/>
    <xdr:sp macro="" textlink="">
      <xdr:nvSpPr>
        <xdr:cNvPr id="659" name="テキスト ボックス 658"/>
        <xdr:cNvSpPr txBox="1"/>
      </xdr:nvSpPr>
      <xdr:spPr>
        <a:xfrm>
          <a:off x="15246427" y="1650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8,793</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92021</xdr:rowOff>
    </xdr:from>
    <xdr:to>
      <xdr:col>21</xdr:col>
      <xdr:colOff>161925</xdr:colOff>
      <xdr:row>99</xdr:row>
      <xdr:rowOff>94013</xdr:rowOff>
    </xdr:to>
    <xdr:cxnSp macro="">
      <xdr:nvCxnSpPr>
        <xdr:cNvPr id="660" name="直線コネクタ 659"/>
        <xdr:cNvCxnSpPr/>
      </xdr:nvCxnSpPr>
      <xdr:spPr>
        <a:xfrm>
          <a:off x="13703300" y="17065571"/>
          <a:ext cx="889000" cy="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54806</xdr:rowOff>
    </xdr:from>
    <xdr:to>
      <xdr:col>21</xdr:col>
      <xdr:colOff>212725</xdr:colOff>
      <xdr:row>96</xdr:row>
      <xdr:rowOff>156406</xdr:rowOff>
    </xdr:to>
    <xdr:sp macro="" textlink="">
      <xdr:nvSpPr>
        <xdr:cNvPr id="661" name="フローチャート : 判断 660"/>
        <xdr:cNvSpPr/>
      </xdr:nvSpPr>
      <xdr:spPr>
        <a:xfrm>
          <a:off x="14541500" y="16514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1483</xdr:rowOff>
    </xdr:from>
    <xdr:ext cx="534377" cy="259045"/>
    <xdr:sp macro="" textlink="">
      <xdr:nvSpPr>
        <xdr:cNvPr id="662" name="テキスト ボックス 661"/>
        <xdr:cNvSpPr txBox="1"/>
      </xdr:nvSpPr>
      <xdr:spPr>
        <a:xfrm>
          <a:off x="14325111" y="1628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15,544</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89734</xdr:rowOff>
    </xdr:from>
    <xdr:to>
      <xdr:col>19</xdr:col>
      <xdr:colOff>644525</xdr:colOff>
      <xdr:row>99</xdr:row>
      <xdr:rowOff>92021</xdr:rowOff>
    </xdr:to>
    <xdr:cxnSp macro="">
      <xdr:nvCxnSpPr>
        <xdr:cNvPr id="663" name="直線コネクタ 662"/>
        <xdr:cNvCxnSpPr/>
      </xdr:nvCxnSpPr>
      <xdr:spPr>
        <a:xfrm>
          <a:off x="12814300" y="17063284"/>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25284</xdr:rowOff>
    </xdr:from>
    <xdr:to>
      <xdr:col>20</xdr:col>
      <xdr:colOff>9525</xdr:colOff>
      <xdr:row>95</xdr:row>
      <xdr:rowOff>126884</xdr:rowOff>
    </xdr:to>
    <xdr:sp macro="" textlink="">
      <xdr:nvSpPr>
        <xdr:cNvPr id="664" name="フローチャート : 判断 663"/>
        <xdr:cNvSpPr/>
      </xdr:nvSpPr>
      <xdr:spPr>
        <a:xfrm>
          <a:off x="13652500" y="1631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143411</xdr:rowOff>
    </xdr:from>
    <xdr:ext cx="534377" cy="259045"/>
    <xdr:sp macro="" textlink="">
      <xdr:nvSpPr>
        <xdr:cNvPr id="665" name="テキスト ボックス 664"/>
        <xdr:cNvSpPr txBox="1"/>
      </xdr:nvSpPr>
      <xdr:spPr>
        <a:xfrm>
          <a:off x="13436111" y="1608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21,698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103073</xdr:rowOff>
    </xdr:from>
    <xdr:to>
      <xdr:col>18</xdr:col>
      <xdr:colOff>492125</xdr:colOff>
      <xdr:row>98</xdr:row>
      <xdr:rowOff>33223</xdr:rowOff>
    </xdr:to>
    <xdr:sp macro="" textlink="">
      <xdr:nvSpPr>
        <xdr:cNvPr id="666" name="フローチャート : 判断 665"/>
        <xdr:cNvSpPr/>
      </xdr:nvSpPr>
      <xdr:spPr>
        <a:xfrm>
          <a:off x="12763500" y="1673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96</xdr:row>
      <xdr:rowOff>49750</xdr:rowOff>
    </xdr:from>
    <xdr:ext cx="469744" cy="259045"/>
    <xdr:sp macro="" textlink="">
      <xdr:nvSpPr>
        <xdr:cNvPr id="667" name="テキスト ボックス 666"/>
        <xdr:cNvSpPr txBox="1"/>
      </xdr:nvSpPr>
      <xdr:spPr>
        <a:xfrm>
          <a:off x="12579427" y="16508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8,816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99</xdr:row>
      <xdr:rowOff>45238</xdr:rowOff>
    </xdr:from>
    <xdr:to>
      <xdr:col>23</xdr:col>
      <xdr:colOff>568325</xdr:colOff>
      <xdr:row>99</xdr:row>
      <xdr:rowOff>146838</xdr:rowOff>
    </xdr:to>
    <xdr:sp macro="" textlink="">
      <xdr:nvSpPr>
        <xdr:cNvPr id="673" name="円/楕円 672"/>
        <xdr:cNvSpPr/>
      </xdr:nvSpPr>
      <xdr:spPr>
        <a:xfrm>
          <a:off x="16268700" y="1701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131615</xdr:rowOff>
    </xdr:from>
    <xdr:ext cx="313932" cy="259045"/>
    <xdr:sp macro="" textlink="">
      <xdr:nvSpPr>
        <xdr:cNvPr id="674" name="積立金該当値テキスト"/>
        <xdr:cNvSpPr txBox="1"/>
      </xdr:nvSpPr>
      <xdr:spPr>
        <a:xfrm>
          <a:off x="16370300" y="169337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22</xdr:col>
      <xdr:colOff>314325</xdr:colOff>
      <xdr:row>99</xdr:row>
      <xdr:rowOff>44062</xdr:rowOff>
    </xdr:from>
    <xdr:to>
      <xdr:col>22</xdr:col>
      <xdr:colOff>415925</xdr:colOff>
      <xdr:row>99</xdr:row>
      <xdr:rowOff>145662</xdr:rowOff>
    </xdr:to>
    <xdr:sp macro="" textlink="">
      <xdr:nvSpPr>
        <xdr:cNvPr id="675" name="円/楕円 674"/>
        <xdr:cNvSpPr/>
      </xdr:nvSpPr>
      <xdr:spPr>
        <a:xfrm>
          <a:off x="15430500" y="1701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99</xdr:row>
      <xdr:rowOff>136789</xdr:rowOff>
    </xdr:from>
    <xdr:ext cx="378565" cy="259045"/>
    <xdr:sp macro="" textlink="">
      <xdr:nvSpPr>
        <xdr:cNvPr id="676" name="テキスト ボックス 675"/>
        <xdr:cNvSpPr txBox="1"/>
      </xdr:nvSpPr>
      <xdr:spPr>
        <a:xfrm>
          <a:off x="15292017" y="17110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111125</xdr:colOff>
      <xdr:row>99</xdr:row>
      <xdr:rowOff>43213</xdr:rowOff>
    </xdr:from>
    <xdr:to>
      <xdr:col>21</xdr:col>
      <xdr:colOff>212725</xdr:colOff>
      <xdr:row>99</xdr:row>
      <xdr:rowOff>144813</xdr:rowOff>
    </xdr:to>
    <xdr:sp macro="" textlink="">
      <xdr:nvSpPr>
        <xdr:cNvPr id="677" name="円/楕円 676"/>
        <xdr:cNvSpPr/>
      </xdr:nvSpPr>
      <xdr:spPr>
        <a:xfrm>
          <a:off x="14541500" y="1701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99</xdr:row>
      <xdr:rowOff>135940</xdr:rowOff>
    </xdr:from>
    <xdr:ext cx="378565" cy="259045"/>
    <xdr:sp macro="" textlink="">
      <xdr:nvSpPr>
        <xdr:cNvPr id="678" name="テキスト ボックス 677"/>
        <xdr:cNvSpPr txBox="1"/>
      </xdr:nvSpPr>
      <xdr:spPr>
        <a:xfrm>
          <a:off x="14403017" y="17109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19</xdr:col>
      <xdr:colOff>593725</xdr:colOff>
      <xdr:row>99</xdr:row>
      <xdr:rowOff>41221</xdr:rowOff>
    </xdr:from>
    <xdr:to>
      <xdr:col>20</xdr:col>
      <xdr:colOff>9525</xdr:colOff>
      <xdr:row>99</xdr:row>
      <xdr:rowOff>142821</xdr:rowOff>
    </xdr:to>
    <xdr:sp macro="" textlink="">
      <xdr:nvSpPr>
        <xdr:cNvPr id="679" name="円/楕円 678"/>
        <xdr:cNvSpPr/>
      </xdr:nvSpPr>
      <xdr:spPr>
        <a:xfrm>
          <a:off x="13652500" y="1701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99</xdr:row>
      <xdr:rowOff>133948</xdr:rowOff>
    </xdr:from>
    <xdr:ext cx="378565" cy="259045"/>
    <xdr:sp macro="" textlink="">
      <xdr:nvSpPr>
        <xdr:cNvPr id="680" name="テキスト ボックス 679"/>
        <xdr:cNvSpPr txBox="1"/>
      </xdr:nvSpPr>
      <xdr:spPr>
        <a:xfrm>
          <a:off x="13514017" y="17107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18</xdr:col>
      <xdr:colOff>390525</xdr:colOff>
      <xdr:row>99</xdr:row>
      <xdr:rowOff>38934</xdr:rowOff>
    </xdr:from>
    <xdr:to>
      <xdr:col>18</xdr:col>
      <xdr:colOff>492125</xdr:colOff>
      <xdr:row>99</xdr:row>
      <xdr:rowOff>140534</xdr:rowOff>
    </xdr:to>
    <xdr:sp macro="" textlink="">
      <xdr:nvSpPr>
        <xdr:cNvPr id="681" name="円/楕円 680"/>
        <xdr:cNvSpPr/>
      </xdr:nvSpPr>
      <xdr:spPr>
        <a:xfrm>
          <a:off x="12763500" y="1701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131661</xdr:rowOff>
    </xdr:from>
    <xdr:ext cx="378565" cy="259045"/>
    <xdr:sp macro="" textlink="">
      <xdr:nvSpPr>
        <xdr:cNvPr id="682" name="テキスト ボックス 681"/>
        <xdr:cNvSpPr txBox="1"/>
      </xdr:nvSpPr>
      <xdr:spPr>
        <a:xfrm>
          <a:off x="12625017" y="17105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4" name="正方形/長方形 68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5" name="正方形/長方形 68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6" name="正方形/長方形 68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7" name="正方形/長方形 68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8" name="正方形/長方形 68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9" name="正方形/長方形 68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0" name="正方形/長方形 68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1" name="テキスト ボックス 69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2" name="直線コネクタ 69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3" name="直線コネクタ 69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4" name="テキスト ボックス 69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5" name="直線コネクタ 69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6" name="テキスト ボックス 69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7" name="直線コネクタ 69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698" name="テキスト ボックス 69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9" name="直線コネクタ 69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0" name="テキスト ボックス 69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1" name="直線コネクタ 70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2" name="テキスト ボックス 70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3" name="直線コネクタ 70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04" name="テキスト ボックス 703"/>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5" name="直線コネクタ 70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06" name="テキスト ボックス 70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43035</xdr:rowOff>
    </xdr:from>
    <xdr:to>
      <xdr:col>32</xdr:col>
      <xdr:colOff>186689</xdr:colOff>
      <xdr:row>39</xdr:row>
      <xdr:rowOff>98878</xdr:rowOff>
    </xdr:to>
    <xdr:cxnSp macro="">
      <xdr:nvCxnSpPr>
        <xdr:cNvPr id="708" name="直線コネクタ 707"/>
        <xdr:cNvCxnSpPr/>
      </xdr:nvCxnSpPr>
      <xdr:spPr>
        <a:xfrm flipV="1">
          <a:off x="22159595" y="5186535"/>
          <a:ext cx="1269" cy="1598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0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0" name="直線コネクタ 70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161162</xdr:rowOff>
    </xdr:from>
    <xdr:ext cx="469744" cy="259045"/>
    <xdr:sp macro="" textlink="">
      <xdr:nvSpPr>
        <xdr:cNvPr id="711" name="投資及び出資金最大値テキスト"/>
        <xdr:cNvSpPr txBox="1"/>
      </xdr:nvSpPr>
      <xdr:spPr>
        <a:xfrm>
          <a:off x="22212300" y="4961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4,896</a:t>
          </a:r>
          <a:endParaRPr kumimoji="1" lang="ja-JP" altLang="en-US" sz="1000" b="1">
            <a:latin typeface="ＭＳ Ｐゴシック"/>
          </a:endParaRPr>
        </a:p>
      </xdr:txBody>
    </xdr:sp>
    <xdr:clientData/>
  </xdr:oneCellAnchor>
  <xdr:twoCellAnchor>
    <xdr:from>
      <xdr:col>32</xdr:col>
      <xdr:colOff>98425</xdr:colOff>
      <xdr:row>30</xdr:row>
      <xdr:rowOff>43035</xdr:rowOff>
    </xdr:from>
    <xdr:to>
      <xdr:col>32</xdr:col>
      <xdr:colOff>276225</xdr:colOff>
      <xdr:row>30</xdr:row>
      <xdr:rowOff>43035</xdr:rowOff>
    </xdr:to>
    <xdr:cxnSp macro="">
      <xdr:nvCxnSpPr>
        <xdr:cNvPr id="712" name="直線コネクタ 711"/>
        <xdr:cNvCxnSpPr/>
      </xdr:nvCxnSpPr>
      <xdr:spPr>
        <a:xfrm>
          <a:off x="22072600" y="518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86142</xdr:rowOff>
    </xdr:from>
    <xdr:to>
      <xdr:col>32</xdr:col>
      <xdr:colOff>187325</xdr:colOff>
      <xdr:row>39</xdr:row>
      <xdr:rowOff>86469</xdr:rowOff>
    </xdr:to>
    <xdr:cxnSp macro="">
      <xdr:nvCxnSpPr>
        <xdr:cNvPr id="713" name="直線コネクタ 712"/>
        <xdr:cNvCxnSpPr/>
      </xdr:nvCxnSpPr>
      <xdr:spPr>
        <a:xfrm flipV="1">
          <a:off x="21323300" y="6772692"/>
          <a:ext cx="8382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15112</xdr:rowOff>
    </xdr:from>
    <xdr:ext cx="378565" cy="259045"/>
    <xdr:sp macro="" textlink="">
      <xdr:nvSpPr>
        <xdr:cNvPr id="714" name="投資及び出資金平均値テキスト"/>
        <xdr:cNvSpPr txBox="1"/>
      </xdr:nvSpPr>
      <xdr:spPr>
        <a:xfrm>
          <a:off x="22212300" y="63587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163685</xdr:rowOff>
    </xdr:from>
    <xdr:to>
      <xdr:col>32</xdr:col>
      <xdr:colOff>238125</xdr:colOff>
      <xdr:row>38</xdr:row>
      <xdr:rowOff>93835</xdr:rowOff>
    </xdr:to>
    <xdr:sp macro="" textlink="">
      <xdr:nvSpPr>
        <xdr:cNvPr id="715" name="フローチャート : 判断 714"/>
        <xdr:cNvSpPr/>
      </xdr:nvSpPr>
      <xdr:spPr>
        <a:xfrm>
          <a:off x="22110700" y="650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86469</xdr:rowOff>
    </xdr:from>
    <xdr:to>
      <xdr:col>31</xdr:col>
      <xdr:colOff>34925</xdr:colOff>
      <xdr:row>39</xdr:row>
      <xdr:rowOff>86795</xdr:rowOff>
    </xdr:to>
    <xdr:cxnSp macro="">
      <xdr:nvCxnSpPr>
        <xdr:cNvPr id="716" name="直線コネクタ 715"/>
        <xdr:cNvCxnSpPr/>
      </xdr:nvCxnSpPr>
      <xdr:spPr>
        <a:xfrm flipV="1">
          <a:off x="20434300" y="6773019"/>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38281</xdr:rowOff>
    </xdr:from>
    <xdr:to>
      <xdr:col>31</xdr:col>
      <xdr:colOff>85725</xdr:colOff>
      <xdr:row>38</xdr:row>
      <xdr:rowOff>139881</xdr:rowOff>
    </xdr:to>
    <xdr:sp macro="" textlink="">
      <xdr:nvSpPr>
        <xdr:cNvPr id="717" name="フローチャート : 判断 716"/>
        <xdr:cNvSpPr/>
      </xdr:nvSpPr>
      <xdr:spPr>
        <a:xfrm>
          <a:off x="21272500" y="655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156408</xdr:rowOff>
    </xdr:from>
    <xdr:ext cx="378565" cy="259045"/>
    <xdr:sp macro="" textlink="">
      <xdr:nvSpPr>
        <xdr:cNvPr id="718" name="テキスト ボックス 717"/>
        <xdr:cNvSpPr txBox="1"/>
      </xdr:nvSpPr>
      <xdr:spPr>
        <a:xfrm>
          <a:off x="21134017" y="6328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86795</xdr:rowOff>
    </xdr:from>
    <xdr:to>
      <xdr:col>29</xdr:col>
      <xdr:colOff>517525</xdr:colOff>
      <xdr:row>39</xdr:row>
      <xdr:rowOff>86795</xdr:rowOff>
    </xdr:to>
    <xdr:cxnSp macro="">
      <xdr:nvCxnSpPr>
        <xdr:cNvPr id="719" name="直線コネクタ 718"/>
        <xdr:cNvCxnSpPr/>
      </xdr:nvCxnSpPr>
      <xdr:spPr>
        <a:xfrm>
          <a:off x="19545300" y="67733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40567</xdr:rowOff>
    </xdr:from>
    <xdr:to>
      <xdr:col>29</xdr:col>
      <xdr:colOff>568325</xdr:colOff>
      <xdr:row>38</xdr:row>
      <xdr:rowOff>142167</xdr:rowOff>
    </xdr:to>
    <xdr:sp macro="" textlink="">
      <xdr:nvSpPr>
        <xdr:cNvPr id="720" name="フローチャート : 判断 719"/>
        <xdr:cNvSpPr/>
      </xdr:nvSpPr>
      <xdr:spPr>
        <a:xfrm>
          <a:off x="20383500" y="655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158694</xdr:rowOff>
    </xdr:from>
    <xdr:ext cx="378565" cy="259045"/>
    <xdr:sp macro="" textlink="">
      <xdr:nvSpPr>
        <xdr:cNvPr id="721" name="テキスト ボックス 720"/>
        <xdr:cNvSpPr txBox="1"/>
      </xdr:nvSpPr>
      <xdr:spPr>
        <a:xfrm>
          <a:off x="20245017" y="6330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86795</xdr:rowOff>
    </xdr:from>
    <xdr:to>
      <xdr:col>28</xdr:col>
      <xdr:colOff>314325</xdr:colOff>
      <xdr:row>39</xdr:row>
      <xdr:rowOff>86795</xdr:rowOff>
    </xdr:to>
    <xdr:cxnSp macro="">
      <xdr:nvCxnSpPr>
        <xdr:cNvPr id="722" name="直線コネクタ 721"/>
        <xdr:cNvCxnSpPr/>
      </xdr:nvCxnSpPr>
      <xdr:spPr>
        <a:xfrm>
          <a:off x="18656300" y="67733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38608</xdr:rowOff>
    </xdr:from>
    <xdr:to>
      <xdr:col>28</xdr:col>
      <xdr:colOff>365125</xdr:colOff>
      <xdr:row>38</xdr:row>
      <xdr:rowOff>140208</xdr:rowOff>
    </xdr:to>
    <xdr:sp macro="" textlink="">
      <xdr:nvSpPr>
        <xdr:cNvPr id="723" name="フローチャート : 判断 722"/>
        <xdr:cNvSpPr/>
      </xdr:nvSpPr>
      <xdr:spPr>
        <a:xfrm>
          <a:off x="19494500" y="65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156735</xdr:rowOff>
    </xdr:from>
    <xdr:ext cx="378565" cy="259045"/>
    <xdr:sp macro="" textlink="">
      <xdr:nvSpPr>
        <xdr:cNvPr id="724" name="テキスト ボックス 723"/>
        <xdr:cNvSpPr txBox="1"/>
      </xdr:nvSpPr>
      <xdr:spPr>
        <a:xfrm>
          <a:off x="19356017" y="6328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167604</xdr:rowOff>
    </xdr:from>
    <xdr:to>
      <xdr:col>27</xdr:col>
      <xdr:colOff>161925</xdr:colOff>
      <xdr:row>38</xdr:row>
      <xdr:rowOff>97754</xdr:rowOff>
    </xdr:to>
    <xdr:sp macro="" textlink="">
      <xdr:nvSpPr>
        <xdr:cNvPr id="725" name="フローチャート : 判断 724"/>
        <xdr:cNvSpPr/>
      </xdr:nvSpPr>
      <xdr:spPr>
        <a:xfrm>
          <a:off x="18605500" y="651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114281</xdr:rowOff>
    </xdr:from>
    <xdr:ext cx="378565" cy="259045"/>
    <xdr:sp macro="" textlink="">
      <xdr:nvSpPr>
        <xdr:cNvPr id="726" name="テキスト ボックス 725"/>
        <xdr:cNvSpPr txBox="1"/>
      </xdr:nvSpPr>
      <xdr:spPr>
        <a:xfrm>
          <a:off x="18467017" y="6286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7" name="テキスト ボックス 72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8" name="テキスト ボックス 72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9" name="テキスト ボックス 72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0" name="テキスト ボックス 72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1" name="テキスト ボックス 73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35342</xdr:rowOff>
    </xdr:from>
    <xdr:to>
      <xdr:col>32</xdr:col>
      <xdr:colOff>238125</xdr:colOff>
      <xdr:row>39</xdr:row>
      <xdr:rowOff>136942</xdr:rowOff>
    </xdr:to>
    <xdr:sp macro="" textlink="">
      <xdr:nvSpPr>
        <xdr:cNvPr id="732" name="円/楕円 731"/>
        <xdr:cNvSpPr/>
      </xdr:nvSpPr>
      <xdr:spPr>
        <a:xfrm>
          <a:off x="22110700" y="672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121719</xdr:rowOff>
    </xdr:from>
    <xdr:ext cx="313932" cy="259045"/>
    <xdr:sp macro="" textlink="">
      <xdr:nvSpPr>
        <xdr:cNvPr id="733" name="投資及び出資金該当値テキスト"/>
        <xdr:cNvSpPr txBox="1"/>
      </xdr:nvSpPr>
      <xdr:spPr>
        <a:xfrm>
          <a:off x="22212300" y="66368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35669</xdr:rowOff>
    </xdr:from>
    <xdr:to>
      <xdr:col>31</xdr:col>
      <xdr:colOff>85725</xdr:colOff>
      <xdr:row>39</xdr:row>
      <xdr:rowOff>137269</xdr:rowOff>
    </xdr:to>
    <xdr:sp macro="" textlink="">
      <xdr:nvSpPr>
        <xdr:cNvPr id="734" name="円/楕円 733"/>
        <xdr:cNvSpPr/>
      </xdr:nvSpPr>
      <xdr:spPr>
        <a:xfrm>
          <a:off x="21272500" y="672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128396</xdr:rowOff>
    </xdr:from>
    <xdr:ext cx="313932" cy="259045"/>
    <xdr:sp macro="" textlink="">
      <xdr:nvSpPr>
        <xdr:cNvPr id="735" name="テキスト ボックス 734"/>
        <xdr:cNvSpPr txBox="1"/>
      </xdr:nvSpPr>
      <xdr:spPr>
        <a:xfrm>
          <a:off x="21166333" y="68149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35995</xdr:rowOff>
    </xdr:from>
    <xdr:to>
      <xdr:col>29</xdr:col>
      <xdr:colOff>568325</xdr:colOff>
      <xdr:row>39</xdr:row>
      <xdr:rowOff>137595</xdr:rowOff>
    </xdr:to>
    <xdr:sp macro="" textlink="">
      <xdr:nvSpPr>
        <xdr:cNvPr id="736" name="円/楕円 735"/>
        <xdr:cNvSpPr/>
      </xdr:nvSpPr>
      <xdr:spPr>
        <a:xfrm>
          <a:off x="20383500" y="672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128722</xdr:rowOff>
    </xdr:from>
    <xdr:ext cx="313932" cy="259045"/>
    <xdr:sp macro="" textlink="">
      <xdr:nvSpPr>
        <xdr:cNvPr id="737" name="テキスト ボックス 736"/>
        <xdr:cNvSpPr txBox="1"/>
      </xdr:nvSpPr>
      <xdr:spPr>
        <a:xfrm>
          <a:off x="20277333" y="68152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35995</xdr:rowOff>
    </xdr:from>
    <xdr:to>
      <xdr:col>28</xdr:col>
      <xdr:colOff>365125</xdr:colOff>
      <xdr:row>39</xdr:row>
      <xdr:rowOff>137595</xdr:rowOff>
    </xdr:to>
    <xdr:sp macro="" textlink="">
      <xdr:nvSpPr>
        <xdr:cNvPr id="738" name="円/楕円 737"/>
        <xdr:cNvSpPr/>
      </xdr:nvSpPr>
      <xdr:spPr>
        <a:xfrm>
          <a:off x="19494500" y="672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128722</xdr:rowOff>
    </xdr:from>
    <xdr:ext cx="313932" cy="259045"/>
    <xdr:sp macro="" textlink="">
      <xdr:nvSpPr>
        <xdr:cNvPr id="739" name="テキスト ボックス 738"/>
        <xdr:cNvSpPr txBox="1"/>
      </xdr:nvSpPr>
      <xdr:spPr>
        <a:xfrm>
          <a:off x="19388333" y="68152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35995</xdr:rowOff>
    </xdr:from>
    <xdr:to>
      <xdr:col>27</xdr:col>
      <xdr:colOff>161925</xdr:colOff>
      <xdr:row>39</xdr:row>
      <xdr:rowOff>137595</xdr:rowOff>
    </xdr:to>
    <xdr:sp macro="" textlink="">
      <xdr:nvSpPr>
        <xdr:cNvPr id="740" name="円/楕円 739"/>
        <xdr:cNvSpPr/>
      </xdr:nvSpPr>
      <xdr:spPr>
        <a:xfrm>
          <a:off x="18605500" y="672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128722</xdr:rowOff>
    </xdr:from>
    <xdr:ext cx="313932" cy="259045"/>
    <xdr:sp macro="" textlink="">
      <xdr:nvSpPr>
        <xdr:cNvPr id="741" name="テキスト ボックス 740"/>
        <xdr:cNvSpPr txBox="1"/>
      </xdr:nvSpPr>
      <xdr:spPr>
        <a:xfrm>
          <a:off x="18499333" y="68152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2" name="正方形/長方形 74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3" name="正方形/長方形 74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4" name="正方形/長方形 74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5" name="正方形/長方形 74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6" name="正方形/長方形 74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7" name="正方形/長方形 74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8" name="正方形/長方形 74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9" name="正方形/長方形 74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0" name="テキスト ボックス 74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1" name="直線コネクタ 75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2" name="直線コネクタ 75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3" name="テキスト ボックス 75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4" name="直線コネクタ 75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5" name="テキスト ボックス 75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6" name="直線コネクタ 75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7" name="テキスト ボックス 75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8" name="直線コネクタ 75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9" name="テキスト ボックス 75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0" name="直線コネクタ 75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1" name="テキスト ボックス 76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94757</xdr:rowOff>
    </xdr:from>
    <xdr:to>
      <xdr:col>32</xdr:col>
      <xdr:colOff>186689</xdr:colOff>
      <xdr:row>58</xdr:row>
      <xdr:rowOff>139700</xdr:rowOff>
    </xdr:to>
    <xdr:cxnSp macro="">
      <xdr:nvCxnSpPr>
        <xdr:cNvPr id="763" name="直線コネクタ 762"/>
        <xdr:cNvCxnSpPr/>
      </xdr:nvCxnSpPr>
      <xdr:spPr>
        <a:xfrm flipV="1">
          <a:off x="22159595" y="8667257"/>
          <a:ext cx="1269" cy="1416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5" name="直線コネクタ 76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41434</xdr:rowOff>
    </xdr:from>
    <xdr:ext cx="534377" cy="259045"/>
    <xdr:sp macro="" textlink="">
      <xdr:nvSpPr>
        <xdr:cNvPr id="766" name="貸付金最大値テキスト"/>
        <xdr:cNvSpPr txBox="1"/>
      </xdr:nvSpPr>
      <xdr:spPr>
        <a:xfrm>
          <a:off x="22212300" y="844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61,966</a:t>
          </a:r>
          <a:endParaRPr kumimoji="1" lang="ja-JP" altLang="en-US" sz="1000" b="1">
            <a:latin typeface="ＭＳ Ｐゴシック"/>
          </a:endParaRPr>
        </a:p>
      </xdr:txBody>
    </xdr:sp>
    <xdr:clientData/>
  </xdr:oneCellAnchor>
  <xdr:twoCellAnchor>
    <xdr:from>
      <xdr:col>32</xdr:col>
      <xdr:colOff>98425</xdr:colOff>
      <xdr:row>50</xdr:row>
      <xdr:rowOff>94757</xdr:rowOff>
    </xdr:from>
    <xdr:to>
      <xdr:col>32</xdr:col>
      <xdr:colOff>276225</xdr:colOff>
      <xdr:row>50</xdr:row>
      <xdr:rowOff>94757</xdr:rowOff>
    </xdr:to>
    <xdr:cxnSp macro="">
      <xdr:nvCxnSpPr>
        <xdr:cNvPr id="767" name="直線コネクタ 766"/>
        <xdr:cNvCxnSpPr/>
      </xdr:nvCxnSpPr>
      <xdr:spPr>
        <a:xfrm>
          <a:off x="22072600" y="8667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104267</xdr:rowOff>
    </xdr:from>
    <xdr:to>
      <xdr:col>32</xdr:col>
      <xdr:colOff>187325</xdr:colOff>
      <xdr:row>57</xdr:row>
      <xdr:rowOff>104770</xdr:rowOff>
    </xdr:to>
    <xdr:cxnSp macro="">
      <xdr:nvCxnSpPr>
        <xdr:cNvPr id="768" name="直線コネクタ 767"/>
        <xdr:cNvCxnSpPr/>
      </xdr:nvCxnSpPr>
      <xdr:spPr>
        <a:xfrm flipV="1">
          <a:off x="21323300" y="9876917"/>
          <a:ext cx="8382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78826</xdr:rowOff>
    </xdr:from>
    <xdr:ext cx="469744" cy="259045"/>
    <xdr:sp macro="" textlink="">
      <xdr:nvSpPr>
        <xdr:cNvPr id="769" name="貸付金平均値テキスト"/>
        <xdr:cNvSpPr txBox="1"/>
      </xdr:nvSpPr>
      <xdr:spPr>
        <a:xfrm>
          <a:off x="22212300" y="98514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6,997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100399</xdr:rowOff>
    </xdr:from>
    <xdr:to>
      <xdr:col>32</xdr:col>
      <xdr:colOff>238125</xdr:colOff>
      <xdr:row>58</xdr:row>
      <xdr:rowOff>30549</xdr:rowOff>
    </xdr:to>
    <xdr:sp macro="" textlink="">
      <xdr:nvSpPr>
        <xdr:cNvPr id="770" name="フローチャート : 判断 769"/>
        <xdr:cNvSpPr/>
      </xdr:nvSpPr>
      <xdr:spPr>
        <a:xfrm>
          <a:off x="22110700" y="987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140500</xdr:rowOff>
    </xdr:from>
    <xdr:to>
      <xdr:col>31</xdr:col>
      <xdr:colOff>34925</xdr:colOff>
      <xdr:row>57</xdr:row>
      <xdr:rowOff>104770</xdr:rowOff>
    </xdr:to>
    <xdr:cxnSp macro="">
      <xdr:nvCxnSpPr>
        <xdr:cNvPr id="771" name="直線コネクタ 770"/>
        <xdr:cNvCxnSpPr/>
      </xdr:nvCxnSpPr>
      <xdr:spPr>
        <a:xfrm>
          <a:off x="20434300" y="9741700"/>
          <a:ext cx="889000" cy="13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112675</xdr:rowOff>
    </xdr:from>
    <xdr:to>
      <xdr:col>31</xdr:col>
      <xdr:colOff>85725</xdr:colOff>
      <xdr:row>58</xdr:row>
      <xdr:rowOff>42825</xdr:rowOff>
    </xdr:to>
    <xdr:sp macro="" textlink="">
      <xdr:nvSpPr>
        <xdr:cNvPr id="772" name="フローチャート : 判断 771"/>
        <xdr:cNvSpPr/>
      </xdr:nvSpPr>
      <xdr:spPr>
        <a:xfrm>
          <a:off x="21272500" y="9885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33952</xdr:rowOff>
    </xdr:from>
    <xdr:ext cx="469744" cy="259045"/>
    <xdr:sp macro="" textlink="">
      <xdr:nvSpPr>
        <xdr:cNvPr id="773" name="テキスト ボックス 772"/>
        <xdr:cNvSpPr txBox="1"/>
      </xdr:nvSpPr>
      <xdr:spPr>
        <a:xfrm>
          <a:off x="21088427" y="9978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6,460</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140408</xdr:rowOff>
    </xdr:from>
    <xdr:to>
      <xdr:col>29</xdr:col>
      <xdr:colOff>517525</xdr:colOff>
      <xdr:row>56</xdr:row>
      <xdr:rowOff>140500</xdr:rowOff>
    </xdr:to>
    <xdr:cxnSp macro="">
      <xdr:nvCxnSpPr>
        <xdr:cNvPr id="774" name="直線コネクタ 773"/>
        <xdr:cNvCxnSpPr/>
      </xdr:nvCxnSpPr>
      <xdr:spPr>
        <a:xfrm>
          <a:off x="19545300" y="9741608"/>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124561</xdr:rowOff>
    </xdr:from>
    <xdr:to>
      <xdr:col>29</xdr:col>
      <xdr:colOff>568325</xdr:colOff>
      <xdr:row>58</xdr:row>
      <xdr:rowOff>54711</xdr:rowOff>
    </xdr:to>
    <xdr:sp macro="" textlink="">
      <xdr:nvSpPr>
        <xdr:cNvPr id="775" name="フローチャート : 判断 774"/>
        <xdr:cNvSpPr/>
      </xdr:nvSpPr>
      <xdr:spPr>
        <a:xfrm>
          <a:off x="20383500" y="989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45838</xdr:rowOff>
    </xdr:from>
    <xdr:ext cx="469744" cy="259045"/>
    <xdr:sp macro="" textlink="">
      <xdr:nvSpPr>
        <xdr:cNvPr id="776" name="テキスト ボックス 775"/>
        <xdr:cNvSpPr txBox="1"/>
      </xdr:nvSpPr>
      <xdr:spPr>
        <a:xfrm>
          <a:off x="20199427" y="998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5,940</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126212</xdr:rowOff>
    </xdr:from>
    <xdr:to>
      <xdr:col>28</xdr:col>
      <xdr:colOff>314325</xdr:colOff>
      <xdr:row>56</xdr:row>
      <xdr:rowOff>140408</xdr:rowOff>
    </xdr:to>
    <xdr:cxnSp macro="">
      <xdr:nvCxnSpPr>
        <xdr:cNvPr id="777" name="直線コネクタ 776"/>
        <xdr:cNvCxnSpPr/>
      </xdr:nvCxnSpPr>
      <xdr:spPr>
        <a:xfrm>
          <a:off x="18656300" y="9727412"/>
          <a:ext cx="889000" cy="1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117726</xdr:rowOff>
    </xdr:from>
    <xdr:to>
      <xdr:col>28</xdr:col>
      <xdr:colOff>365125</xdr:colOff>
      <xdr:row>58</xdr:row>
      <xdr:rowOff>47876</xdr:rowOff>
    </xdr:to>
    <xdr:sp macro="" textlink="">
      <xdr:nvSpPr>
        <xdr:cNvPr id="778" name="フローチャート : 判断 777"/>
        <xdr:cNvSpPr/>
      </xdr:nvSpPr>
      <xdr:spPr>
        <a:xfrm>
          <a:off x="19494500" y="9890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39003</xdr:rowOff>
    </xdr:from>
    <xdr:ext cx="469744" cy="259045"/>
    <xdr:sp macro="" textlink="">
      <xdr:nvSpPr>
        <xdr:cNvPr id="779" name="テキスト ボックス 778"/>
        <xdr:cNvSpPr txBox="1"/>
      </xdr:nvSpPr>
      <xdr:spPr>
        <a:xfrm>
          <a:off x="19310427" y="9983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89860</xdr:rowOff>
    </xdr:from>
    <xdr:to>
      <xdr:col>27</xdr:col>
      <xdr:colOff>161925</xdr:colOff>
      <xdr:row>58</xdr:row>
      <xdr:rowOff>20010</xdr:rowOff>
    </xdr:to>
    <xdr:sp macro="" textlink="">
      <xdr:nvSpPr>
        <xdr:cNvPr id="780" name="フローチャート : 判断 779"/>
        <xdr:cNvSpPr/>
      </xdr:nvSpPr>
      <xdr:spPr>
        <a:xfrm>
          <a:off x="18605500" y="986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11137</xdr:rowOff>
    </xdr:from>
    <xdr:ext cx="469744" cy="259045"/>
    <xdr:sp macro="" textlink="">
      <xdr:nvSpPr>
        <xdr:cNvPr id="781" name="テキスト ボックス 780"/>
        <xdr:cNvSpPr txBox="1"/>
      </xdr:nvSpPr>
      <xdr:spPr>
        <a:xfrm>
          <a:off x="18421427" y="995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2" name="テキスト ボックス 78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3" name="テキスト ボックス 78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4" name="テキスト ボックス 78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5" name="テキスト ボックス 78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6" name="テキスト ボックス 78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53467</xdr:rowOff>
    </xdr:from>
    <xdr:to>
      <xdr:col>32</xdr:col>
      <xdr:colOff>238125</xdr:colOff>
      <xdr:row>57</xdr:row>
      <xdr:rowOff>155067</xdr:rowOff>
    </xdr:to>
    <xdr:sp macro="" textlink="">
      <xdr:nvSpPr>
        <xdr:cNvPr id="787" name="円/楕円 786"/>
        <xdr:cNvSpPr/>
      </xdr:nvSpPr>
      <xdr:spPr>
        <a:xfrm>
          <a:off x="22110700" y="982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76344</xdr:rowOff>
    </xdr:from>
    <xdr:ext cx="469744" cy="259045"/>
    <xdr:sp macro="" textlink="">
      <xdr:nvSpPr>
        <xdr:cNvPr id="788" name="貸付金該当値テキスト"/>
        <xdr:cNvSpPr txBox="1"/>
      </xdr:nvSpPr>
      <xdr:spPr>
        <a:xfrm>
          <a:off x="22212300" y="967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9,050</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53970</xdr:rowOff>
    </xdr:from>
    <xdr:to>
      <xdr:col>31</xdr:col>
      <xdr:colOff>85725</xdr:colOff>
      <xdr:row>57</xdr:row>
      <xdr:rowOff>155570</xdr:rowOff>
    </xdr:to>
    <xdr:sp macro="" textlink="">
      <xdr:nvSpPr>
        <xdr:cNvPr id="789" name="円/楕円 788"/>
        <xdr:cNvSpPr/>
      </xdr:nvSpPr>
      <xdr:spPr>
        <a:xfrm>
          <a:off x="21272500" y="982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647</xdr:rowOff>
    </xdr:from>
    <xdr:ext cx="469744" cy="259045"/>
    <xdr:sp macro="" textlink="">
      <xdr:nvSpPr>
        <xdr:cNvPr id="790" name="テキスト ボックス 789"/>
        <xdr:cNvSpPr txBox="1"/>
      </xdr:nvSpPr>
      <xdr:spPr>
        <a:xfrm>
          <a:off x="21088427" y="960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9,028</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89700</xdr:rowOff>
    </xdr:from>
    <xdr:to>
      <xdr:col>29</xdr:col>
      <xdr:colOff>568325</xdr:colOff>
      <xdr:row>57</xdr:row>
      <xdr:rowOff>19850</xdr:rowOff>
    </xdr:to>
    <xdr:sp macro="" textlink="">
      <xdr:nvSpPr>
        <xdr:cNvPr id="791" name="円/楕円 790"/>
        <xdr:cNvSpPr/>
      </xdr:nvSpPr>
      <xdr:spPr>
        <a:xfrm>
          <a:off x="20383500" y="96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55</xdr:row>
      <xdr:rowOff>36377</xdr:rowOff>
    </xdr:from>
    <xdr:ext cx="534377" cy="259045"/>
    <xdr:sp macro="" textlink="">
      <xdr:nvSpPr>
        <xdr:cNvPr id="792" name="テキスト ボックス 791"/>
        <xdr:cNvSpPr txBox="1"/>
      </xdr:nvSpPr>
      <xdr:spPr>
        <a:xfrm>
          <a:off x="20167111" y="9466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14,965</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89608</xdr:rowOff>
    </xdr:from>
    <xdr:to>
      <xdr:col>28</xdr:col>
      <xdr:colOff>365125</xdr:colOff>
      <xdr:row>57</xdr:row>
      <xdr:rowOff>19758</xdr:rowOff>
    </xdr:to>
    <xdr:sp macro="" textlink="">
      <xdr:nvSpPr>
        <xdr:cNvPr id="793" name="円/楕円 792"/>
        <xdr:cNvSpPr/>
      </xdr:nvSpPr>
      <xdr:spPr>
        <a:xfrm>
          <a:off x="19494500" y="969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36285</xdr:rowOff>
    </xdr:from>
    <xdr:ext cx="534377" cy="259045"/>
    <xdr:sp macro="" textlink="">
      <xdr:nvSpPr>
        <xdr:cNvPr id="794" name="テキスト ボックス 793"/>
        <xdr:cNvSpPr txBox="1"/>
      </xdr:nvSpPr>
      <xdr:spPr>
        <a:xfrm>
          <a:off x="19278111" y="946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14,969</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75412</xdr:rowOff>
    </xdr:from>
    <xdr:to>
      <xdr:col>27</xdr:col>
      <xdr:colOff>161925</xdr:colOff>
      <xdr:row>57</xdr:row>
      <xdr:rowOff>5562</xdr:rowOff>
    </xdr:to>
    <xdr:sp macro="" textlink="">
      <xdr:nvSpPr>
        <xdr:cNvPr id="795" name="円/楕円 794"/>
        <xdr:cNvSpPr/>
      </xdr:nvSpPr>
      <xdr:spPr>
        <a:xfrm>
          <a:off x="18605500" y="967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22089</xdr:rowOff>
    </xdr:from>
    <xdr:ext cx="534377" cy="259045"/>
    <xdr:sp macro="" textlink="">
      <xdr:nvSpPr>
        <xdr:cNvPr id="796" name="テキスト ボックス 795"/>
        <xdr:cNvSpPr txBox="1"/>
      </xdr:nvSpPr>
      <xdr:spPr>
        <a:xfrm>
          <a:off x="18389111" y="9451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15,590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7" name="正方形/長方形 79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8" name="正方形/長方形 79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9" name="正方形/長方形 79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0" name="正方形/長方形 79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1" name="正方形/長方形 80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2" name="正方形/長方形 80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3" name="正方形/長方形 80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36,911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5" name="テキスト ボックス 80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6" name="直線コネクタ 80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07" name="テキスト ボックス 80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8" name="直線コネクタ 80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9" name="テキスト ボックス 80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0" name="直線コネクタ 80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1" name="テキスト ボックス 81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2" name="直線コネクタ 81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3" name="テキスト ボックス 81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4" name="直線コネクタ 81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5" name="テキスト ボックス 81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6" name="直線コネクタ 81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92727</xdr:rowOff>
    </xdr:from>
    <xdr:ext cx="531299" cy="259045"/>
    <xdr:sp macro="" textlink="">
      <xdr:nvSpPr>
        <xdr:cNvPr id="817" name="テキスト ボックス 816"/>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8" name="直線コネクタ 81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19" name="テキスト ボックス 818"/>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17018</xdr:rowOff>
    </xdr:from>
    <xdr:to>
      <xdr:col>32</xdr:col>
      <xdr:colOff>186689</xdr:colOff>
      <xdr:row>78</xdr:row>
      <xdr:rowOff>34430</xdr:rowOff>
    </xdr:to>
    <xdr:cxnSp macro="">
      <xdr:nvCxnSpPr>
        <xdr:cNvPr id="821" name="直線コネクタ 820"/>
        <xdr:cNvCxnSpPr/>
      </xdr:nvCxnSpPr>
      <xdr:spPr>
        <a:xfrm flipV="1">
          <a:off x="22159595" y="12189968"/>
          <a:ext cx="1269" cy="121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38257</xdr:rowOff>
    </xdr:from>
    <xdr:ext cx="534377" cy="259045"/>
    <xdr:sp macro="" textlink="">
      <xdr:nvSpPr>
        <xdr:cNvPr id="822" name="繰出金最小値テキスト"/>
        <xdr:cNvSpPr txBox="1"/>
      </xdr:nvSpPr>
      <xdr:spPr>
        <a:xfrm>
          <a:off x="22212300" y="1341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24,763</a:t>
          </a:r>
          <a:endParaRPr kumimoji="1" lang="ja-JP" altLang="en-US" sz="1000" b="1">
            <a:latin typeface="ＭＳ Ｐゴシック"/>
          </a:endParaRPr>
        </a:p>
      </xdr:txBody>
    </xdr:sp>
    <xdr:clientData/>
  </xdr:oneCellAnchor>
  <xdr:twoCellAnchor>
    <xdr:from>
      <xdr:col>32</xdr:col>
      <xdr:colOff>98425</xdr:colOff>
      <xdr:row>78</xdr:row>
      <xdr:rowOff>34430</xdr:rowOff>
    </xdr:from>
    <xdr:to>
      <xdr:col>32</xdr:col>
      <xdr:colOff>276225</xdr:colOff>
      <xdr:row>78</xdr:row>
      <xdr:rowOff>34430</xdr:rowOff>
    </xdr:to>
    <xdr:cxnSp macro="">
      <xdr:nvCxnSpPr>
        <xdr:cNvPr id="823" name="直線コネクタ 822"/>
        <xdr:cNvCxnSpPr/>
      </xdr:nvCxnSpPr>
      <xdr:spPr>
        <a:xfrm>
          <a:off x="22072600" y="1340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135145</xdr:rowOff>
    </xdr:from>
    <xdr:ext cx="534377" cy="259045"/>
    <xdr:sp macro="" textlink="">
      <xdr:nvSpPr>
        <xdr:cNvPr id="824" name="繰出金最大値テキスト"/>
        <xdr:cNvSpPr txBox="1"/>
      </xdr:nvSpPr>
      <xdr:spPr>
        <a:xfrm>
          <a:off x="22212300" y="1196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56,720</a:t>
          </a:r>
          <a:endParaRPr kumimoji="1" lang="ja-JP" altLang="en-US" sz="1000" b="1">
            <a:latin typeface="ＭＳ Ｐゴシック"/>
          </a:endParaRPr>
        </a:p>
      </xdr:txBody>
    </xdr:sp>
    <xdr:clientData/>
  </xdr:oneCellAnchor>
  <xdr:twoCellAnchor>
    <xdr:from>
      <xdr:col>32</xdr:col>
      <xdr:colOff>98425</xdr:colOff>
      <xdr:row>71</xdr:row>
      <xdr:rowOff>17018</xdr:rowOff>
    </xdr:from>
    <xdr:to>
      <xdr:col>32</xdr:col>
      <xdr:colOff>276225</xdr:colOff>
      <xdr:row>71</xdr:row>
      <xdr:rowOff>17018</xdr:rowOff>
    </xdr:to>
    <xdr:cxnSp macro="">
      <xdr:nvCxnSpPr>
        <xdr:cNvPr id="825" name="直線コネクタ 824"/>
        <xdr:cNvCxnSpPr/>
      </xdr:nvCxnSpPr>
      <xdr:spPr>
        <a:xfrm>
          <a:off x="22072600" y="12189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34430</xdr:rowOff>
    </xdr:from>
    <xdr:to>
      <xdr:col>32</xdr:col>
      <xdr:colOff>187325</xdr:colOff>
      <xdr:row>78</xdr:row>
      <xdr:rowOff>169418</xdr:rowOff>
    </xdr:to>
    <xdr:cxnSp macro="">
      <xdr:nvCxnSpPr>
        <xdr:cNvPr id="826" name="直線コネクタ 825"/>
        <xdr:cNvCxnSpPr/>
      </xdr:nvCxnSpPr>
      <xdr:spPr>
        <a:xfrm flipV="1">
          <a:off x="21323300" y="13407530"/>
          <a:ext cx="838200" cy="13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157992</xdr:rowOff>
    </xdr:from>
    <xdr:ext cx="534377" cy="259045"/>
    <xdr:sp macro="" textlink="">
      <xdr:nvSpPr>
        <xdr:cNvPr id="827" name="繰出金平均値テキスト"/>
        <xdr:cNvSpPr txBox="1"/>
      </xdr:nvSpPr>
      <xdr:spPr>
        <a:xfrm>
          <a:off x="22212300" y="12673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38,787</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135115</xdr:rowOff>
    </xdr:from>
    <xdr:to>
      <xdr:col>32</xdr:col>
      <xdr:colOff>238125</xdr:colOff>
      <xdr:row>75</xdr:row>
      <xdr:rowOff>65265</xdr:rowOff>
    </xdr:to>
    <xdr:sp macro="" textlink="">
      <xdr:nvSpPr>
        <xdr:cNvPr id="828" name="フローチャート : 判断 827"/>
        <xdr:cNvSpPr/>
      </xdr:nvSpPr>
      <xdr:spPr>
        <a:xfrm>
          <a:off x="22110700" y="128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169418</xdr:rowOff>
    </xdr:from>
    <xdr:to>
      <xdr:col>31</xdr:col>
      <xdr:colOff>34925</xdr:colOff>
      <xdr:row>79</xdr:row>
      <xdr:rowOff>28029</xdr:rowOff>
    </xdr:to>
    <xdr:cxnSp macro="">
      <xdr:nvCxnSpPr>
        <xdr:cNvPr id="829" name="直線コネクタ 828"/>
        <xdr:cNvCxnSpPr/>
      </xdr:nvCxnSpPr>
      <xdr:spPr>
        <a:xfrm flipV="1">
          <a:off x="20434300" y="13542518"/>
          <a:ext cx="889000" cy="3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80746</xdr:rowOff>
    </xdr:from>
    <xdr:to>
      <xdr:col>31</xdr:col>
      <xdr:colOff>85725</xdr:colOff>
      <xdr:row>76</xdr:row>
      <xdr:rowOff>10895</xdr:rowOff>
    </xdr:to>
    <xdr:sp macro="" textlink="">
      <xdr:nvSpPr>
        <xdr:cNvPr id="830" name="フローチャート : 判断 829"/>
        <xdr:cNvSpPr/>
      </xdr:nvSpPr>
      <xdr:spPr>
        <a:xfrm>
          <a:off x="21272500" y="1293949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27423</xdr:rowOff>
    </xdr:from>
    <xdr:ext cx="534377" cy="259045"/>
    <xdr:sp macro="" textlink="">
      <xdr:nvSpPr>
        <xdr:cNvPr id="831" name="テキスト ボックス 830"/>
        <xdr:cNvSpPr txBox="1"/>
      </xdr:nvSpPr>
      <xdr:spPr>
        <a:xfrm>
          <a:off x="21056111" y="1271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35,714</a:t>
          </a:r>
          <a:endParaRPr kumimoji="1" lang="ja-JP" altLang="en-US" sz="1000" b="1">
            <a:solidFill>
              <a:srgbClr val="000080"/>
            </a:solidFill>
            <a:latin typeface="ＭＳ Ｐゴシック"/>
          </a:endParaRPr>
        </a:p>
      </xdr:txBody>
    </xdr:sp>
    <xdr:clientData/>
  </xdr:oneCellAnchor>
  <xdr:twoCellAnchor>
    <xdr:from>
      <xdr:col>28</xdr:col>
      <xdr:colOff>314325</xdr:colOff>
      <xdr:row>79</xdr:row>
      <xdr:rowOff>28029</xdr:rowOff>
    </xdr:from>
    <xdr:to>
      <xdr:col>29</xdr:col>
      <xdr:colOff>517525</xdr:colOff>
      <xdr:row>79</xdr:row>
      <xdr:rowOff>58965</xdr:rowOff>
    </xdr:to>
    <xdr:cxnSp macro="">
      <xdr:nvCxnSpPr>
        <xdr:cNvPr id="832" name="直線コネクタ 831"/>
        <xdr:cNvCxnSpPr/>
      </xdr:nvCxnSpPr>
      <xdr:spPr>
        <a:xfrm flipV="1">
          <a:off x="19545300" y="13572579"/>
          <a:ext cx="889000" cy="30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116522</xdr:rowOff>
    </xdr:from>
    <xdr:to>
      <xdr:col>29</xdr:col>
      <xdr:colOff>568325</xdr:colOff>
      <xdr:row>76</xdr:row>
      <xdr:rowOff>46673</xdr:rowOff>
    </xdr:to>
    <xdr:sp macro="" textlink="">
      <xdr:nvSpPr>
        <xdr:cNvPr id="833" name="フローチャート : 判断 832"/>
        <xdr:cNvSpPr/>
      </xdr:nvSpPr>
      <xdr:spPr>
        <a:xfrm>
          <a:off x="20383500" y="1297527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63199</xdr:rowOff>
    </xdr:from>
    <xdr:ext cx="534377" cy="259045"/>
    <xdr:sp macro="" textlink="">
      <xdr:nvSpPr>
        <xdr:cNvPr id="834" name="テキスト ボックス 833"/>
        <xdr:cNvSpPr txBox="1"/>
      </xdr:nvSpPr>
      <xdr:spPr>
        <a:xfrm>
          <a:off x="20167111" y="1275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34,775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18123</xdr:rowOff>
    </xdr:from>
    <xdr:to>
      <xdr:col>28</xdr:col>
      <xdr:colOff>314325</xdr:colOff>
      <xdr:row>79</xdr:row>
      <xdr:rowOff>58965</xdr:rowOff>
    </xdr:to>
    <xdr:cxnSp macro="">
      <xdr:nvCxnSpPr>
        <xdr:cNvPr id="835" name="直線コネクタ 834"/>
        <xdr:cNvCxnSpPr/>
      </xdr:nvCxnSpPr>
      <xdr:spPr>
        <a:xfrm>
          <a:off x="18656300" y="13219773"/>
          <a:ext cx="889000" cy="383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137630</xdr:rowOff>
    </xdr:from>
    <xdr:to>
      <xdr:col>28</xdr:col>
      <xdr:colOff>365125</xdr:colOff>
      <xdr:row>76</xdr:row>
      <xdr:rowOff>67779</xdr:rowOff>
    </xdr:to>
    <xdr:sp macro="" textlink="">
      <xdr:nvSpPr>
        <xdr:cNvPr id="836" name="フローチャート : 判断 835"/>
        <xdr:cNvSpPr/>
      </xdr:nvSpPr>
      <xdr:spPr>
        <a:xfrm>
          <a:off x="19494500" y="129963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84307</xdr:rowOff>
    </xdr:from>
    <xdr:ext cx="534377" cy="259045"/>
    <xdr:sp macro="" textlink="">
      <xdr:nvSpPr>
        <xdr:cNvPr id="837" name="テキスト ボックス 836"/>
        <xdr:cNvSpPr txBox="1"/>
      </xdr:nvSpPr>
      <xdr:spPr>
        <a:xfrm>
          <a:off x="19278111" y="1277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34,221</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99263</xdr:rowOff>
    </xdr:from>
    <xdr:to>
      <xdr:col>27</xdr:col>
      <xdr:colOff>161925</xdr:colOff>
      <xdr:row>76</xdr:row>
      <xdr:rowOff>29412</xdr:rowOff>
    </xdr:to>
    <xdr:sp macro="" textlink="">
      <xdr:nvSpPr>
        <xdr:cNvPr id="838" name="フローチャート : 判断 837"/>
        <xdr:cNvSpPr/>
      </xdr:nvSpPr>
      <xdr:spPr>
        <a:xfrm>
          <a:off x="18605500" y="1295801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45940</xdr:rowOff>
    </xdr:from>
    <xdr:ext cx="534377" cy="259045"/>
    <xdr:sp macro="" textlink="">
      <xdr:nvSpPr>
        <xdr:cNvPr id="839" name="テキスト ボックス 838"/>
        <xdr:cNvSpPr txBox="1"/>
      </xdr:nvSpPr>
      <xdr:spPr>
        <a:xfrm>
          <a:off x="18389111" y="12733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0" name="テキスト ボックス 83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1" name="テキスト ボックス 84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2" name="テキスト ボックス 84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3" name="テキスト ボックス 84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4" name="テキスト ボックス 84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155080</xdr:rowOff>
    </xdr:from>
    <xdr:to>
      <xdr:col>32</xdr:col>
      <xdr:colOff>238125</xdr:colOff>
      <xdr:row>78</xdr:row>
      <xdr:rowOff>85230</xdr:rowOff>
    </xdr:to>
    <xdr:sp macro="" textlink="">
      <xdr:nvSpPr>
        <xdr:cNvPr id="845" name="円/楕円 844"/>
        <xdr:cNvSpPr/>
      </xdr:nvSpPr>
      <xdr:spPr>
        <a:xfrm>
          <a:off x="22110700" y="1335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70007</xdr:rowOff>
    </xdr:from>
    <xdr:ext cx="534377" cy="259045"/>
    <xdr:sp macro="" textlink="">
      <xdr:nvSpPr>
        <xdr:cNvPr id="846" name="繰出金該当値テキスト"/>
        <xdr:cNvSpPr txBox="1"/>
      </xdr:nvSpPr>
      <xdr:spPr>
        <a:xfrm>
          <a:off x="22212300" y="1327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24,763</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118618</xdr:rowOff>
    </xdr:from>
    <xdr:to>
      <xdr:col>31</xdr:col>
      <xdr:colOff>85725</xdr:colOff>
      <xdr:row>79</xdr:row>
      <xdr:rowOff>48768</xdr:rowOff>
    </xdr:to>
    <xdr:sp macro="" textlink="">
      <xdr:nvSpPr>
        <xdr:cNvPr id="847" name="円/楕円 846"/>
        <xdr:cNvSpPr/>
      </xdr:nvSpPr>
      <xdr:spPr>
        <a:xfrm>
          <a:off x="21272500" y="1349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79</xdr:row>
      <xdr:rowOff>39895</xdr:rowOff>
    </xdr:from>
    <xdr:ext cx="534377" cy="259045"/>
    <xdr:sp macro="" textlink="">
      <xdr:nvSpPr>
        <xdr:cNvPr id="848" name="テキスト ボックス 847"/>
        <xdr:cNvSpPr txBox="1"/>
      </xdr:nvSpPr>
      <xdr:spPr>
        <a:xfrm>
          <a:off x="21056111" y="13584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21,220</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148679</xdr:rowOff>
    </xdr:from>
    <xdr:to>
      <xdr:col>29</xdr:col>
      <xdr:colOff>568325</xdr:colOff>
      <xdr:row>79</xdr:row>
      <xdr:rowOff>78829</xdr:rowOff>
    </xdr:to>
    <xdr:sp macro="" textlink="">
      <xdr:nvSpPr>
        <xdr:cNvPr id="849" name="円/楕円 848"/>
        <xdr:cNvSpPr/>
      </xdr:nvSpPr>
      <xdr:spPr>
        <a:xfrm>
          <a:off x="20383500" y="1352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79</xdr:row>
      <xdr:rowOff>69956</xdr:rowOff>
    </xdr:from>
    <xdr:ext cx="534377" cy="259045"/>
    <xdr:sp macro="" textlink="">
      <xdr:nvSpPr>
        <xdr:cNvPr id="850" name="テキスト ボックス 849"/>
        <xdr:cNvSpPr txBox="1"/>
      </xdr:nvSpPr>
      <xdr:spPr>
        <a:xfrm>
          <a:off x="20167111" y="1361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20,431</a:t>
          </a:r>
          <a:endParaRPr kumimoji="1" lang="ja-JP" altLang="en-US" sz="1000" b="1">
            <a:solidFill>
              <a:srgbClr val="FF0000"/>
            </a:solidFill>
            <a:latin typeface="ＭＳ Ｐゴシック"/>
          </a:endParaRPr>
        </a:p>
      </xdr:txBody>
    </xdr:sp>
    <xdr:clientData/>
  </xdr:oneCellAnchor>
  <xdr:twoCellAnchor>
    <xdr:from>
      <xdr:col>28</xdr:col>
      <xdr:colOff>263525</xdr:colOff>
      <xdr:row>79</xdr:row>
      <xdr:rowOff>8165</xdr:rowOff>
    </xdr:from>
    <xdr:to>
      <xdr:col>28</xdr:col>
      <xdr:colOff>365125</xdr:colOff>
      <xdr:row>79</xdr:row>
      <xdr:rowOff>109765</xdr:rowOff>
    </xdr:to>
    <xdr:sp macro="" textlink="">
      <xdr:nvSpPr>
        <xdr:cNvPr id="851" name="円/楕円 850"/>
        <xdr:cNvSpPr/>
      </xdr:nvSpPr>
      <xdr:spPr>
        <a:xfrm>
          <a:off x="19494500" y="1355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79</xdr:row>
      <xdr:rowOff>100892</xdr:rowOff>
    </xdr:from>
    <xdr:ext cx="534377" cy="259045"/>
    <xdr:sp macro="" textlink="">
      <xdr:nvSpPr>
        <xdr:cNvPr id="852" name="テキスト ボックス 851"/>
        <xdr:cNvSpPr txBox="1"/>
      </xdr:nvSpPr>
      <xdr:spPr>
        <a:xfrm>
          <a:off x="19278111" y="1364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19,619</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138773</xdr:rowOff>
    </xdr:from>
    <xdr:to>
      <xdr:col>27</xdr:col>
      <xdr:colOff>161925</xdr:colOff>
      <xdr:row>77</xdr:row>
      <xdr:rowOff>68923</xdr:rowOff>
    </xdr:to>
    <xdr:sp macro="" textlink="">
      <xdr:nvSpPr>
        <xdr:cNvPr id="853" name="円/楕円 852"/>
        <xdr:cNvSpPr/>
      </xdr:nvSpPr>
      <xdr:spPr>
        <a:xfrm>
          <a:off x="18605500" y="1316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60050</xdr:rowOff>
    </xdr:from>
    <xdr:ext cx="534377" cy="259045"/>
    <xdr:sp macro="" textlink="">
      <xdr:nvSpPr>
        <xdr:cNvPr id="854" name="テキスト ボックス 853"/>
        <xdr:cNvSpPr txBox="1"/>
      </xdr:nvSpPr>
      <xdr:spPr>
        <a:xfrm>
          <a:off x="18389111" y="1326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29,691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5" name="正方形/長方形 85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6" name="正方形/長方形 85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7" name="正方形/長方形 85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8" name="正方形/長方形 85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9" name="正方形/長方形 85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0" name="正方形/長方形 85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1" name="正方形/長方形 86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2" name="正方形/長方形 86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3" name="テキスト ボックス 86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4" name="直線コネクタ 86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5" name="直線コネクタ 86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6" name="テキスト ボックス 86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7" name="直線コネクタ 86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8" name="テキスト ボックス 86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0" name="直線コネクタ 86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2" name="直線コネクタ 87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4" name="直線コネクタ 87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5" name="直線コネクタ 87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7" name="フローチャート : 判断 87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8" name="直線コネクタ 87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9" name="フローチャート : 判断 87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0" name="テキスト ボックス 879"/>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1" name="直線コネクタ 88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2" name="フローチャート : 判断 88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3" name="テキスト ボックス 882"/>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4" name="直線コネクタ 88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5" name="フローチャート : 判断 88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6" name="テキスト ボックス 885"/>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7" name="フローチャート : 判断 88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8" name="テキスト ボックス 887"/>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9" name="テキスト ボックス 88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0" name="テキスト ボックス 88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1" name="テキスト ボックス 89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2" name="テキスト ボックス 89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3" name="テキスト ボックス 89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円/楕円 89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6" name="円/楕円 89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7" name="テキスト ボックス 896"/>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8" name="円/楕円 89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9" name="テキスト ボックス 898"/>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0" name="円/楕円 89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1" name="テキスト ボックス 900"/>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2" name="円/楕円 90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3" name="テキスト ボックス 902"/>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4" name="正方形/長方形 90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5" name="正方形/長方形 90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6" name="テキスト ボックス 90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人件費は退職手当の増による増加。補助費等が増加している理由は，過去の法人市民税の還付によるもの。</a:t>
          </a:r>
          <a:endParaRPr kumimoji="1" lang="en-US" altLang="ja-JP" sz="1300">
            <a:latin typeface="ＭＳ Ｐゴシック"/>
          </a:endParaRPr>
        </a:p>
        <a:p>
          <a:r>
            <a:rPr kumimoji="1" lang="ja-JP" altLang="en-US" sz="1300">
              <a:latin typeface="ＭＳ Ｐゴシック"/>
            </a:rPr>
            <a:t>普通建設事業費は土地購入費の減と平田野中学校移転整備と第二学校給食センター整備事業の完成による減額。</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三重県鈴鹿市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200,551
193,539
194.46
62,960,073
61,646,639
856,219
37,299,725
45,445,171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22.2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43906</xdr:rowOff>
    </xdr:from>
    <xdr:to>
      <xdr:col>6</xdr:col>
      <xdr:colOff>510540</xdr:colOff>
      <xdr:row>38</xdr:row>
      <xdr:rowOff>70031</xdr:rowOff>
    </xdr:to>
    <xdr:cxnSp macro="">
      <xdr:nvCxnSpPr>
        <xdr:cNvPr id="58" name="直線コネクタ 57"/>
        <xdr:cNvCxnSpPr/>
      </xdr:nvCxnSpPr>
      <xdr:spPr>
        <a:xfrm flipV="1">
          <a:off x="4633595" y="5187406"/>
          <a:ext cx="1270" cy="1397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73858</xdr:rowOff>
    </xdr:from>
    <xdr:ext cx="469744" cy="259045"/>
    <xdr:sp macro="" textlink="">
      <xdr:nvSpPr>
        <xdr:cNvPr id="59" name="議会費最小値テキスト"/>
        <xdr:cNvSpPr txBox="1"/>
      </xdr:nvSpPr>
      <xdr:spPr>
        <a:xfrm>
          <a:off x="4686300" y="658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1,684</a:t>
          </a:r>
          <a:endParaRPr kumimoji="1" lang="ja-JP" altLang="en-US" sz="1000" b="1">
            <a:latin typeface="ＭＳ Ｐゴシック"/>
          </a:endParaRPr>
        </a:p>
      </xdr:txBody>
    </xdr:sp>
    <xdr:clientData/>
  </xdr:oneCellAnchor>
  <xdr:twoCellAnchor>
    <xdr:from>
      <xdr:col>6</xdr:col>
      <xdr:colOff>422275</xdr:colOff>
      <xdr:row>38</xdr:row>
      <xdr:rowOff>70031</xdr:rowOff>
    </xdr:from>
    <xdr:to>
      <xdr:col>6</xdr:col>
      <xdr:colOff>600075</xdr:colOff>
      <xdr:row>38</xdr:row>
      <xdr:rowOff>70031</xdr:rowOff>
    </xdr:to>
    <xdr:cxnSp macro="">
      <xdr:nvCxnSpPr>
        <xdr:cNvPr id="60" name="直線コネクタ 59"/>
        <xdr:cNvCxnSpPr/>
      </xdr:nvCxnSpPr>
      <xdr:spPr>
        <a:xfrm>
          <a:off x="4546600" y="6585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162033</xdr:rowOff>
    </xdr:from>
    <xdr:ext cx="469744" cy="259045"/>
    <xdr:sp macro="" textlink="">
      <xdr:nvSpPr>
        <xdr:cNvPr id="61" name="議会費最大値テキスト"/>
        <xdr:cNvSpPr txBox="1"/>
      </xdr:nvSpPr>
      <xdr:spPr>
        <a:xfrm>
          <a:off x="4686300" y="4962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2,968</a:t>
          </a:r>
          <a:endParaRPr kumimoji="1" lang="ja-JP" altLang="en-US" sz="1000" b="1">
            <a:latin typeface="ＭＳ Ｐゴシック"/>
          </a:endParaRPr>
        </a:p>
      </xdr:txBody>
    </xdr:sp>
    <xdr:clientData/>
  </xdr:oneCellAnchor>
  <xdr:twoCellAnchor>
    <xdr:from>
      <xdr:col>6</xdr:col>
      <xdr:colOff>422275</xdr:colOff>
      <xdr:row>30</xdr:row>
      <xdr:rowOff>43906</xdr:rowOff>
    </xdr:from>
    <xdr:to>
      <xdr:col>6</xdr:col>
      <xdr:colOff>600075</xdr:colOff>
      <xdr:row>30</xdr:row>
      <xdr:rowOff>43906</xdr:rowOff>
    </xdr:to>
    <xdr:cxnSp macro="">
      <xdr:nvCxnSpPr>
        <xdr:cNvPr id="62" name="直線コネクタ 61"/>
        <xdr:cNvCxnSpPr/>
      </xdr:nvCxnSpPr>
      <xdr:spPr>
        <a:xfrm>
          <a:off x="4546600" y="5187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55336</xdr:rowOff>
    </xdr:from>
    <xdr:to>
      <xdr:col>6</xdr:col>
      <xdr:colOff>511175</xdr:colOff>
      <xdr:row>33</xdr:row>
      <xdr:rowOff>76019</xdr:rowOff>
    </xdr:to>
    <xdr:cxnSp macro="">
      <xdr:nvCxnSpPr>
        <xdr:cNvPr id="63" name="直線コネクタ 62"/>
        <xdr:cNvCxnSpPr/>
      </xdr:nvCxnSpPr>
      <xdr:spPr>
        <a:xfrm flipV="1">
          <a:off x="3797300" y="5713186"/>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73314</xdr:rowOff>
    </xdr:from>
    <xdr:ext cx="469744" cy="259045"/>
    <xdr:sp macro="" textlink="">
      <xdr:nvSpPr>
        <xdr:cNvPr id="64" name="議会費平均値テキスト"/>
        <xdr:cNvSpPr txBox="1"/>
      </xdr:nvSpPr>
      <xdr:spPr>
        <a:xfrm>
          <a:off x="4686300" y="5731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2,402</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94887</xdr:rowOff>
    </xdr:from>
    <xdr:to>
      <xdr:col>6</xdr:col>
      <xdr:colOff>561975</xdr:colOff>
      <xdr:row>34</xdr:row>
      <xdr:rowOff>25037</xdr:rowOff>
    </xdr:to>
    <xdr:sp macro="" textlink="">
      <xdr:nvSpPr>
        <xdr:cNvPr id="65" name="フローチャート : 判断 64"/>
        <xdr:cNvSpPr/>
      </xdr:nvSpPr>
      <xdr:spPr>
        <a:xfrm>
          <a:off x="4584700" y="5752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76019</xdr:rowOff>
    </xdr:from>
    <xdr:to>
      <xdr:col>5</xdr:col>
      <xdr:colOff>358775</xdr:colOff>
      <xdr:row>34</xdr:row>
      <xdr:rowOff>6894</xdr:rowOff>
    </xdr:to>
    <xdr:cxnSp macro="">
      <xdr:nvCxnSpPr>
        <xdr:cNvPr id="66" name="直線コネクタ 65"/>
        <xdr:cNvCxnSpPr/>
      </xdr:nvCxnSpPr>
      <xdr:spPr>
        <a:xfrm flipV="1">
          <a:off x="2908300" y="5733869"/>
          <a:ext cx="889000" cy="102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113937</xdr:rowOff>
    </xdr:from>
    <xdr:to>
      <xdr:col>5</xdr:col>
      <xdr:colOff>409575</xdr:colOff>
      <xdr:row>35</xdr:row>
      <xdr:rowOff>44087</xdr:rowOff>
    </xdr:to>
    <xdr:sp macro="" textlink="">
      <xdr:nvSpPr>
        <xdr:cNvPr id="67" name="フローチャート : 判断 66"/>
        <xdr:cNvSpPr/>
      </xdr:nvSpPr>
      <xdr:spPr>
        <a:xfrm>
          <a:off x="3746500" y="594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35214</xdr:rowOff>
    </xdr:from>
    <xdr:ext cx="469744" cy="259045"/>
    <xdr:sp macro="" textlink="">
      <xdr:nvSpPr>
        <xdr:cNvPr id="68" name="テキスト ボックス 67"/>
        <xdr:cNvSpPr txBox="1"/>
      </xdr:nvSpPr>
      <xdr:spPr>
        <a:xfrm>
          <a:off x="3562427" y="603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2,227</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125004</xdr:rowOff>
    </xdr:from>
    <xdr:to>
      <xdr:col>4</xdr:col>
      <xdr:colOff>155575</xdr:colOff>
      <xdr:row>34</xdr:row>
      <xdr:rowOff>6894</xdr:rowOff>
    </xdr:to>
    <xdr:cxnSp macro="">
      <xdr:nvCxnSpPr>
        <xdr:cNvPr id="69" name="直線コネクタ 68"/>
        <xdr:cNvCxnSpPr/>
      </xdr:nvCxnSpPr>
      <xdr:spPr>
        <a:xfrm>
          <a:off x="2019300" y="5782854"/>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132443</xdr:rowOff>
    </xdr:from>
    <xdr:to>
      <xdr:col>4</xdr:col>
      <xdr:colOff>206375</xdr:colOff>
      <xdr:row>35</xdr:row>
      <xdr:rowOff>62593</xdr:rowOff>
    </xdr:to>
    <xdr:sp macro="" textlink="">
      <xdr:nvSpPr>
        <xdr:cNvPr id="70" name="フローチャート : 判断 69"/>
        <xdr:cNvSpPr/>
      </xdr:nvSpPr>
      <xdr:spPr>
        <a:xfrm>
          <a:off x="2857500" y="596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53720</xdr:rowOff>
    </xdr:from>
    <xdr:ext cx="469744" cy="259045"/>
    <xdr:sp macro="" textlink="">
      <xdr:nvSpPr>
        <xdr:cNvPr id="71" name="テキスト ボックス 70"/>
        <xdr:cNvSpPr txBox="1"/>
      </xdr:nvSpPr>
      <xdr:spPr>
        <a:xfrm>
          <a:off x="2673427" y="605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132624</xdr:rowOff>
    </xdr:from>
    <xdr:to>
      <xdr:col>2</xdr:col>
      <xdr:colOff>638175</xdr:colOff>
      <xdr:row>33</xdr:row>
      <xdr:rowOff>125004</xdr:rowOff>
    </xdr:to>
    <xdr:cxnSp macro="">
      <xdr:nvCxnSpPr>
        <xdr:cNvPr id="72" name="直線コネクタ 71"/>
        <xdr:cNvCxnSpPr/>
      </xdr:nvCxnSpPr>
      <xdr:spPr>
        <a:xfrm>
          <a:off x="1130300" y="5447574"/>
          <a:ext cx="8890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168910</xdr:rowOff>
    </xdr:from>
    <xdr:to>
      <xdr:col>3</xdr:col>
      <xdr:colOff>3175</xdr:colOff>
      <xdr:row>34</xdr:row>
      <xdr:rowOff>99060</xdr:rowOff>
    </xdr:to>
    <xdr:sp macro="" textlink="">
      <xdr:nvSpPr>
        <xdr:cNvPr id="73" name="フローチャート : 判断 72"/>
        <xdr:cNvSpPr/>
      </xdr:nvSpPr>
      <xdr:spPr>
        <a:xfrm>
          <a:off x="1968500" y="582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90187</xdr:rowOff>
    </xdr:from>
    <xdr:ext cx="469744" cy="259045"/>
    <xdr:sp macro="" textlink="">
      <xdr:nvSpPr>
        <xdr:cNvPr id="74" name="テキスト ボックス 73"/>
        <xdr:cNvSpPr txBox="1"/>
      </xdr:nvSpPr>
      <xdr:spPr>
        <a:xfrm>
          <a:off x="1784427" y="591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44269</xdr:rowOff>
    </xdr:from>
    <xdr:to>
      <xdr:col>1</xdr:col>
      <xdr:colOff>485775</xdr:colOff>
      <xdr:row>32</xdr:row>
      <xdr:rowOff>145869</xdr:rowOff>
    </xdr:to>
    <xdr:sp macro="" textlink="">
      <xdr:nvSpPr>
        <xdr:cNvPr id="75" name="フローチャート : 判断 74"/>
        <xdr:cNvSpPr/>
      </xdr:nvSpPr>
      <xdr:spPr>
        <a:xfrm>
          <a:off x="1079500" y="553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136996</xdr:rowOff>
    </xdr:from>
    <xdr:ext cx="469744" cy="259045"/>
    <xdr:sp macro="" textlink="">
      <xdr:nvSpPr>
        <xdr:cNvPr id="76" name="テキスト ボックス 75"/>
        <xdr:cNvSpPr txBox="1"/>
      </xdr:nvSpPr>
      <xdr:spPr>
        <a:xfrm>
          <a:off x="895427" y="5623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4536</xdr:rowOff>
    </xdr:from>
    <xdr:to>
      <xdr:col>6</xdr:col>
      <xdr:colOff>561975</xdr:colOff>
      <xdr:row>33</xdr:row>
      <xdr:rowOff>106136</xdr:rowOff>
    </xdr:to>
    <xdr:sp macro="" textlink="">
      <xdr:nvSpPr>
        <xdr:cNvPr id="82" name="円/楕円 81"/>
        <xdr:cNvSpPr/>
      </xdr:nvSpPr>
      <xdr:spPr>
        <a:xfrm>
          <a:off x="4584700" y="566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27413</xdr:rowOff>
    </xdr:from>
    <xdr:ext cx="469744" cy="259045"/>
    <xdr:sp macro="" textlink="">
      <xdr:nvSpPr>
        <xdr:cNvPr id="83" name="議会費該当値テキスト"/>
        <xdr:cNvSpPr txBox="1"/>
      </xdr:nvSpPr>
      <xdr:spPr>
        <a:xfrm>
          <a:off x="4686300" y="5513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2,485</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25219</xdr:rowOff>
    </xdr:from>
    <xdr:to>
      <xdr:col>5</xdr:col>
      <xdr:colOff>409575</xdr:colOff>
      <xdr:row>33</xdr:row>
      <xdr:rowOff>126819</xdr:rowOff>
    </xdr:to>
    <xdr:sp macro="" textlink="">
      <xdr:nvSpPr>
        <xdr:cNvPr id="84" name="円/楕円 83"/>
        <xdr:cNvSpPr/>
      </xdr:nvSpPr>
      <xdr:spPr>
        <a:xfrm>
          <a:off x="3746500" y="568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143346</xdr:rowOff>
    </xdr:from>
    <xdr:ext cx="469744" cy="259045"/>
    <xdr:sp macro="" textlink="">
      <xdr:nvSpPr>
        <xdr:cNvPr id="85" name="テキスト ボックス 84"/>
        <xdr:cNvSpPr txBox="1"/>
      </xdr:nvSpPr>
      <xdr:spPr>
        <a:xfrm>
          <a:off x="3562427" y="5458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2,466</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127544</xdr:rowOff>
    </xdr:from>
    <xdr:to>
      <xdr:col>4</xdr:col>
      <xdr:colOff>206375</xdr:colOff>
      <xdr:row>34</xdr:row>
      <xdr:rowOff>57694</xdr:rowOff>
    </xdr:to>
    <xdr:sp macro="" textlink="">
      <xdr:nvSpPr>
        <xdr:cNvPr id="86" name="円/楕円 85"/>
        <xdr:cNvSpPr/>
      </xdr:nvSpPr>
      <xdr:spPr>
        <a:xfrm>
          <a:off x="2857500" y="578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74221</xdr:rowOff>
    </xdr:from>
    <xdr:ext cx="469744" cy="259045"/>
    <xdr:sp macro="" textlink="">
      <xdr:nvSpPr>
        <xdr:cNvPr id="87" name="テキスト ボックス 86"/>
        <xdr:cNvSpPr txBox="1"/>
      </xdr:nvSpPr>
      <xdr:spPr>
        <a:xfrm>
          <a:off x="2673427" y="556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2,372</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74204</xdr:rowOff>
    </xdr:from>
    <xdr:to>
      <xdr:col>3</xdr:col>
      <xdr:colOff>3175</xdr:colOff>
      <xdr:row>34</xdr:row>
      <xdr:rowOff>4354</xdr:rowOff>
    </xdr:to>
    <xdr:sp macro="" textlink="">
      <xdr:nvSpPr>
        <xdr:cNvPr id="88" name="円/楕円 87"/>
        <xdr:cNvSpPr/>
      </xdr:nvSpPr>
      <xdr:spPr>
        <a:xfrm>
          <a:off x="1968500" y="573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20881</xdr:rowOff>
    </xdr:from>
    <xdr:ext cx="469744" cy="259045"/>
    <xdr:sp macro="" textlink="">
      <xdr:nvSpPr>
        <xdr:cNvPr id="89" name="テキスト ボックス 88"/>
        <xdr:cNvSpPr txBox="1"/>
      </xdr:nvSpPr>
      <xdr:spPr>
        <a:xfrm>
          <a:off x="1784427" y="550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2,421</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81824</xdr:rowOff>
    </xdr:from>
    <xdr:to>
      <xdr:col>1</xdr:col>
      <xdr:colOff>485775</xdr:colOff>
      <xdr:row>32</xdr:row>
      <xdr:rowOff>11974</xdr:rowOff>
    </xdr:to>
    <xdr:sp macro="" textlink="">
      <xdr:nvSpPr>
        <xdr:cNvPr id="90" name="円/楕円 89"/>
        <xdr:cNvSpPr/>
      </xdr:nvSpPr>
      <xdr:spPr>
        <a:xfrm>
          <a:off x="1079500" y="539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28501</xdr:rowOff>
    </xdr:from>
    <xdr:ext cx="469744" cy="259045"/>
    <xdr:sp macro="" textlink="">
      <xdr:nvSpPr>
        <xdr:cNvPr id="91" name="テキスト ボックス 90"/>
        <xdr:cNvSpPr txBox="1"/>
      </xdr:nvSpPr>
      <xdr:spPr>
        <a:xfrm>
          <a:off x="895427" y="517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52,015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106953</xdr:rowOff>
    </xdr:from>
    <xdr:to>
      <xdr:col>6</xdr:col>
      <xdr:colOff>510540</xdr:colOff>
      <xdr:row>58</xdr:row>
      <xdr:rowOff>98361</xdr:rowOff>
    </xdr:to>
    <xdr:cxnSp macro="">
      <xdr:nvCxnSpPr>
        <xdr:cNvPr id="116" name="直線コネクタ 115"/>
        <xdr:cNvCxnSpPr/>
      </xdr:nvCxnSpPr>
      <xdr:spPr>
        <a:xfrm flipV="1">
          <a:off x="4633595" y="8679453"/>
          <a:ext cx="1270" cy="1363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102188</xdr:rowOff>
    </xdr:from>
    <xdr:ext cx="534377" cy="259045"/>
    <xdr:sp macro="" textlink="">
      <xdr:nvSpPr>
        <xdr:cNvPr id="117" name="総務費最小値テキスト"/>
        <xdr:cNvSpPr txBox="1"/>
      </xdr:nvSpPr>
      <xdr:spPr>
        <a:xfrm>
          <a:off x="4686300" y="1004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26,170</a:t>
          </a:r>
          <a:endParaRPr kumimoji="1" lang="ja-JP" altLang="en-US" sz="1000" b="1">
            <a:latin typeface="ＭＳ Ｐゴシック"/>
          </a:endParaRPr>
        </a:p>
      </xdr:txBody>
    </xdr:sp>
    <xdr:clientData/>
  </xdr:oneCellAnchor>
  <xdr:twoCellAnchor>
    <xdr:from>
      <xdr:col>6</xdr:col>
      <xdr:colOff>422275</xdr:colOff>
      <xdr:row>58</xdr:row>
      <xdr:rowOff>98361</xdr:rowOff>
    </xdr:from>
    <xdr:to>
      <xdr:col>6</xdr:col>
      <xdr:colOff>600075</xdr:colOff>
      <xdr:row>58</xdr:row>
      <xdr:rowOff>98361</xdr:rowOff>
    </xdr:to>
    <xdr:cxnSp macro="">
      <xdr:nvCxnSpPr>
        <xdr:cNvPr id="118" name="直線コネクタ 117"/>
        <xdr:cNvCxnSpPr/>
      </xdr:nvCxnSpPr>
      <xdr:spPr>
        <a:xfrm>
          <a:off x="4546600" y="1004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53630</xdr:rowOff>
    </xdr:from>
    <xdr:ext cx="534377" cy="259045"/>
    <xdr:sp macro="" textlink="">
      <xdr:nvSpPr>
        <xdr:cNvPr id="119" name="総務費最大値テキスト"/>
        <xdr:cNvSpPr txBox="1"/>
      </xdr:nvSpPr>
      <xdr:spPr>
        <a:xfrm>
          <a:off x="4686300" y="845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97,719</a:t>
          </a:r>
          <a:endParaRPr kumimoji="1" lang="ja-JP" altLang="en-US" sz="1000" b="1">
            <a:latin typeface="ＭＳ Ｐゴシック"/>
          </a:endParaRPr>
        </a:p>
      </xdr:txBody>
    </xdr:sp>
    <xdr:clientData/>
  </xdr:oneCellAnchor>
  <xdr:twoCellAnchor>
    <xdr:from>
      <xdr:col>6</xdr:col>
      <xdr:colOff>422275</xdr:colOff>
      <xdr:row>50</xdr:row>
      <xdr:rowOff>106953</xdr:rowOff>
    </xdr:from>
    <xdr:to>
      <xdr:col>6</xdr:col>
      <xdr:colOff>600075</xdr:colOff>
      <xdr:row>50</xdr:row>
      <xdr:rowOff>106953</xdr:rowOff>
    </xdr:to>
    <xdr:cxnSp macro="">
      <xdr:nvCxnSpPr>
        <xdr:cNvPr id="120" name="直線コネクタ 119"/>
        <xdr:cNvCxnSpPr/>
      </xdr:nvCxnSpPr>
      <xdr:spPr>
        <a:xfrm>
          <a:off x="4546600" y="8679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113068</xdr:rowOff>
    </xdr:from>
    <xdr:to>
      <xdr:col>6</xdr:col>
      <xdr:colOff>511175</xdr:colOff>
      <xdr:row>58</xdr:row>
      <xdr:rowOff>77540</xdr:rowOff>
    </xdr:to>
    <xdr:cxnSp macro="">
      <xdr:nvCxnSpPr>
        <xdr:cNvPr id="121" name="直線コネクタ 120"/>
        <xdr:cNvCxnSpPr/>
      </xdr:nvCxnSpPr>
      <xdr:spPr>
        <a:xfrm flipV="1">
          <a:off x="3797300" y="9885718"/>
          <a:ext cx="838200" cy="1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56494</xdr:rowOff>
    </xdr:from>
    <xdr:ext cx="534377" cy="259045"/>
    <xdr:sp macro="" textlink="">
      <xdr:nvSpPr>
        <xdr:cNvPr id="122" name="総務費平均値テキスト"/>
        <xdr:cNvSpPr txBox="1"/>
      </xdr:nvSpPr>
      <xdr:spPr>
        <a:xfrm>
          <a:off x="4686300" y="9486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44,902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33617</xdr:rowOff>
    </xdr:from>
    <xdr:to>
      <xdr:col>6</xdr:col>
      <xdr:colOff>561975</xdr:colOff>
      <xdr:row>56</xdr:row>
      <xdr:rowOff>135217</xdr:rowOff>
    </xdr:to>
    <xdr:sp macro="" textlink="">
      <xdr:nvSpPr>
        <xdr:cNvPr id="123" name="フローチャート : 判断 122"/>
        <xdr:cNvSpPr/>
      </xdr:nvSpPr>
      <xdr:spPr>
        <a:xfrm>
          <a:off x="4584700" y="963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77540</xdr:rowOff>
    </xdr:from>
    <xdr:to>
      <xdr:col>5</xdr:col>
      <xdr:colOff>358775</xdr:colOff>
      <xdr:row>58</xdr:row>
      <xdr:rowOff>91275</xdr:rowOff>
    </xdr:to>
    <xdr:cxnSp macro="">
      <xdr:nvCxnSpPr>
        <xdr:cNvPr id="124" name="直線コネクタ 123"/>
        <xdr:cNvCxnSpPr/>
      </xdr:nvCxnSpPr>
      <xdr:spPr>
        <a:xfrm flipV="1">
          <a:off x="2908300" y="10021640"/>
          <a:ext cx="889000" cy="1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146565</xdr:rowOff>
    </xdr:from>
    <xdr:to>
      <xdr:col>5</xdr:col>
      <xdr:colOff>409575</xdr:colOff>
      <xdr:row>57</xdr:row>
      <xdr:rowOff>76715</xdr:rowOff>
    </xdr:to>
    <xdr:sp macro="" textlink="">
      <xdr:nvSpPr>
        <xdr:cNvPr id="125" name="フローチャート : 判断 124"/>
        <xdr:cNvSpPr/>
      </xdr:nvSpPr>
      <xdr:spPr>
        <a:xfrm>
          <a:off x="3746500" y="97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93242</xdr:rowOff>
    </xdr:from>
    <xdr:ext cx="534377" cy="259045"/>
    <xdr:sp macro="" textlink="">
      <xdr:nvSpPr>
        <xdr:cNvPr id="126" name="テキスト ボックス 125"/>
        <xdr:cNvSpPr txBox="1"/>
      </xdr:nvSpPr>
      <xdr:spPr>
        <a:xfrm>
          <a:off x="3530111" y="952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38,973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82512</xdr:rowOff>
    </xdr:from>
    <xdr:to>
      <xdr:col>4</xdr:col>
      <xdr:colOff>155575</xdr:colOff>
      <xdr:row>58</xdr:row>
      <xdr:rowOff>91275</xdr:rowOff>
    </xdr:to>
    <xdr:cxnSp macro="">
      <xdr:nvCxnSpPr>
        <xdr:cNvPr id="127" name="直線コネクタ 126"/>
        <xdr:cNvCxnSpPr/>
      </xdr:nvCxnSpPr>
      <xdr:spPr>
        <a:xfrm>
          <a:off x="2019300" y="10026612"/>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140812</xdr:rowOff>
    </xdr:from>
    <xdr:to>
      <xdr:col>4</xdr:col>
      <xdr:colOff>206375</xdr:colOff>
      <xdr:row>56</xdr:row>
      <xdr:rowOff>70962</xdr:rowOff>
    </xdr:to>
    <xdr:sp macro="" textlink="">
      <xdr:nvSpPr>
        <xdr:cNvPr id="128" name="フローチャート : 判断 127"/>
        <xdr:cNvSpPr/>
      </xdr:nvSpPr>
      <xdr:spPr>
        <a:xfrm>
          <a:off x="2857500" y="957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87489</xdr:rowOff>
    </xdr:from>
    <xdr:ext cx="534377" cy="259045"/>
    <xdr:sp macro="" textlink="">
      <xdr:nvSpPr>
        <xdr:cNvPr id="129" name="テキスト ボックス 128"/>
        <xdr:cNvSpPr txBox="1"/>
      </xdr:nvSpPr>
      <xdr:spPr>
        <a:xfrm>
          <a:off x="2641111" y="934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48,275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20142</xdr:rowOff>
    </xdr:from>
    <xdr:to>
      <xdr:col>2</xdr:col>
      <xdr:colOff>638175</xdr:colOff>
      <xdr:row>58</xdr:row>
      <xdr:rowOff>82512</xdr:rowOff>
    </xdr:to>
    <xdr:cxnSp macro="">
      <xdr:nvCxnSpPr>
        <xdr:cNvPr id="130" name="直線コネクタ 129"/>
        <xdr:cNvCxnSpPr/>
      </xdr:nvCxnSpPr>
      <xdr:spPr>
        <a:xfrm>
          <a:off x="1130300" y="9964242"/>
          <a:ext cx="889000" cy="6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51771</xdr:rowOff>
    </xdr:from>
    <xdr:to>
      <xdr:col>3</xdr:col>
      <xdr:colOff>3175</xdr:colOff>
      <xdr:row>55</xdr:row>
      <xdr:rowOff>153371</xdr:rowOff>
    </xdr:to>
    <xdr:sp macro="" textlink="">
      <xdr:nvSpPr>
        <xdr:cNvPr id="131" name="フローチャート : 判断 130"/>
        <xdr:cNvSpPr/>
      </xdr:nvSpPr>
      <xdr:spPr>
        <a:xfrm>
          <a:off x="1968500" y="94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169898</xdr:rowOff>
    </xdr:from>
    <xdr:ext cx="534377" cy="259045"/>
    <xdr:sp macro="" textlink="">
      <xdr:nvSpPr>
        <xdr:cNvPr id="132" name="テキスト ボックス 131"/>
        <xdr:cNvSpPr txBox="1"/>
      </xdr:nvSpPr>
      <xdr:spPr>
        <a:xfrm>
          <a:off x="1752111" y="925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52,949</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60363</xdr:rowOff>
    </xdr:from>
    <xdr:to>
      <xdr:col>1</xdr:col>
      <xdr:colOff>485775</xdr:colOff>
      <xdr:row>56</xdr:row>
      <xdr:rowOff>161963</xdr:rowOff>
    </xdr:to>
    <xdr:sp macro="" textlink="">
      <xdr:nvSpPr>
        <xdr:cNvPr id="133" name="フローチャート : 判断 132"/>
        <xdr:cNvSpPr/>
      </xdr:nvSpPr>
      <xdr:spPr>
        <a:xfrm>
          <a:off x="1079500" y="966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7040</xdr:rowOff>
    </xdr:from>
    <xdr:ext cx="534377" cy="259045"/>
    <xdr:sp macro="" textlink="">
      <xdr:nvSpPr>
        <xdr:cNvPr id="134" name="テキスト ボックス 133"/>
        <xdr:cNvSpPr txBox="1"/>
      </xdr:nvSpPr>
      <xdr:spPr>
        <a:xfrm>
          <a:off x="863111" y="943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62268</xdr:rowOff>
    </xdr:from>
    <xdr:to>
      <xdr:col>6</xdr:col>
      <xdr:colOff>561975</xdr:colOff>
      <xdr:row>57</xdr:row>
      <xdr:rowOff>163868</xdr:rowOff>
    </xdr:to>
    <xdr:sp macro="" textlink="">
      <xdr:nvSpPr>
        <xdr:cNvPr id="140" name="円/楕円 139"/>
        <xdr:cNvSpPr/>
      </xdr:nvSpPr>
      <xdr:spPr>
        <a:xfrm>
          <a:off x="4584700" y="983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40695</xdr:rowOff>
    </xdr:from>
    <xdr:ext cx="534377" cy="259045"/>
    <xdr:sp macro="" textlink="">
      <xdr:nvSpPr>
        <xdr:cNvPr id="141" name="総務費該当値テキスト"/>
        <xdr:cNvSpPr txBox="1"/>
      </xdr:nvSpPr>
      <xdr:spPr>
        <a:xfrm>
          <a:off x="4686300" y="981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34,398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26740</xdr:rowOff>
    </xdr:from>
    <xdr:to>
      <xdr:col>5</xdr:col>
      <xdr:colOff>409575</xdr:colOff>
      <xdr:row>58</xdr:row>
      <xdr:rowOff>128340</xdr:rowOff>
    </xdr:to>
    <xdr:sp macro="" textlink="">
      <xdr:nvSpPr>
        <xdr:cNvPr id="142" name="円/楕円 141"/>
        <xdr:cNvSpPr/>
      </xdr:nvSpPr>
      <xdr:spPr>
        <a:xfrm>
          <a:off x="3746500" y="997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119467</xdr:rowOff>
    </xdr:from>
    <xdr:ext cx="534377" cy="259045"/>
    <xdr:sp macro="" textlink="">
      <xdr:nvSpPr>
        <xdr:cNvPr id="143" name="テキスト ボックス 142"/>
        <xdr:cNvSpPr txBox="1"/>
      </xdr:nvSpPr>
      <xdr:spPr>
        <a:xfrm>
          <a:off x="3530111" y="1006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27,263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40475</xdr:rowOff>
    </xdr:from>
    <xdr:to>
      <xdr:col>4</xdr:col>
      <xdr:colOff>206375</xdr:colOff>
      <xdr:row>58</xdr:row>
      <xdr:rowOff>142075</xdr:rowOff>
    </xdr:to>
    <xdr:sp macro="" textlink="">
      <xdr:nvSpPr>
        <xdr:cNvPr id="144" name="円/楕円 143"/>
        <xdr:cNvSpPr/>
      </xdr:nvSpPr>
      <xdr:spPr>
        <a:xfrm>
          <a:off x="2857500" y="998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133202</xdr:rowOff>
    </xdr:from>
    <xdr:ext cx="534377" cy="259045"/>
    <xdr:sp macro="" textlink="">
      <xdr:nvSpPr>
        <xdr:cNvPr id="145" name="テキスト ボックス 144"/>
        <xdr:cNvSpPr txBox="1"/>
      </xdr:nvSpPr>
      <xdr:spPr>
        <a:xfrm>
          <a:off x="2641111" y="1007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26,542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31712</xdr:rowOff>
    </xdr:from>
    <xdr:to>
      <xdr:col>3</xdr:col>
      <xdr:colOff>3175</xdr:colOff>
      <xdr:row>58</xdr:row>
      <xdr:rowOff>133312</xdr:rowOff>
    </xdr:to>
    <xdr:sp macro="" textlink="">
      <xdr:nvSpPr>
        <xdr:cNvPr id="146" name="円/楕円 145"/>
        <xdr:cNvSpPr/>
      </xdr:nvSpPr>
      <xdr:spPr>
        <a:xfrm>
          <a:off x="1968500" y="997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124439</xdr:rowOff>
    </xdr:from>
    <xdr:ext cx="534377" cy="259045"/>
    <xdr:sp macro="" textlink="">
      <xdr:nvSpPr>
        <xdr:cNvPr id="147" name="テキスト ボックス 146"/>
        <xdr:cNvSpPr txBox="1"/>
      </xdr:nvSpPr>
      <xdr:spPr>
        <a:xfrm>
          <a:off x="1752111" y="1006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27,002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140792</xdr:rowOff>
    </xdr:from>
    <xdr:to>
      <xdr:col>1</xdr:col>
      <xdr:colOff>485775</xdr:colOff>
      <xdr:row>58</xdr:row>
      <xdr:rowOff>70942</xdr:rowOff>
    </xdr:to>
    <xdr:sp macro="" textlink="">
      <xdr:nvSpPr>
        <xdr:cNvPr id="148" name="円/楕円 147"/>
        <xdr:cNvSpPr/>
      </xdr:nvSpPr>
      <xdr:spPr>
        <a:xfrm>
          <a:off x="1079500" y="991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62069</xdr:rowOff>
    </xdr:from>
    <xdr:ext cx="534377" cy="259045"/>
    <xdr:sp macro="" textlink="">
      <xdr:nvSpPr>
        <xdr:cNvPr id="149" name="テキスト ボックス 148"/>
        <xdr:cNvSpPr txBox="1"/>
      </xdr:nvSpPr>
      <xdr:spPr>
        <a:xfrm>
          <a:off x="863111" y="1000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30,276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30364</xdr:rowOff>
    </xdr:from>
    <xdr:to>
      <xdr:col>6</xdr:col>
      <xdr:colOff>510540</xdr:colOff>
      <xdr:row>77</xdr:row>
      <xdr:rowOff>145594</xdr:rowOff>
    </xdr:to>
    <xdr:cxnSp macro="">
      <xdr:nvCxnSpPr>
        <xdr:cNvPr id="176" name="直線コネクタ 175"/>
        <xdr:cNvCxnSpPr/>
      </xdr:nvCxnSpPr>
      <xdr:spPr>
        <a:xfrm flipV="1">
          <a:off x="4633595" y="12031864"/>
          <a:ext cx="1270" cy="131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149421</xdr:rowOff>
    </xdr:from>
    <xdr:ext cx="599010" cy="259045"/>
    <xdr:sp macro="" textlink="">
      <xdr:nvSpPr>
        <xdr:cNvPr id="177" name="民生費最小値テキスト"/>
        <xdr:cNvSpPr txBox="1"/>
      </xdr:nvSpPr>
      <xdr:spPr>
        <a:xfrm>
          <a:off x="4686300" y="13351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118,139</a:t>
          </a:r>
          <a:endParaRPr kumimoji="1" lang="ja-JP" altLang="en-US" sz="1000" b="1">
            <a:latin typeface="ＭＳ Ｐゴシック"/>
          </a:endParaRPr>
        </a:p>
      </xdr:txBody>
    </xdr:sp>
    <xdr:clientData/>
  </xdr:oneCellAnchor>
  <xdr:twoCellAnchor>
    <xdr:from>
      <xdr:col>6</xdr:col>
      <xdr:colOff>422275</xdr:colOff>
      <xdr:row>77</xdr:row>
      <xdr:rowOff>145594</xdr:rowOff>
    </xdr:from>
    <xdr:to>
      <xdr:col>6</xdr:col>
      <xdr:colOff>600075</xdr:colOff>
      <xdr:row>77</xdr:row>
      <xdr:rowOff>145594</xdr:rowOff>
    </xdr:to>
    <xdr:cxnSp macro="">
      <xdr:nvCxnSpPr>
        <xdr:cNvPr id="178" name="直線コネクタ 177"/>
        <xdr:cNvCxnSpPr/>
      </xdr:nvCxnSpPr>
      <xdr:spPr>
        <a:xfrm>
          <a:off x="4546600" y="13347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148491</xdr:rowOff>
    </xdr:from>
    <xdr:ext cx="599010" cy="259045"/>
    <xdr:sp macro="" textlink="">
      <xdr:nvSpPr>
        <xdr:cNvPr id="179" name="民生費最大値テキスト"/>
        <xdr:cNvSpPr txBox="1"/>
      </xdr:nvSpPr>
      <xdr:spPr>
        <a:xfrm>
          <a:off x="4686300" y="11807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198,696</a:t>
          </a:r>
          <a:endParaRPr kumimoji="1" lang="ja-JP" altLang="en-US" sz="1000" b="1">
            <a:latin typeface="ＭＳ Ｐゴシック"/>
          </a:endParaRPr>
        </a:p>
      </xdr:txBody>
    </xdr:sp>
    <xdr:clientData/>
  </xdr:oneCellAnchor>
  <xdr:twoCellAnchor>
    <xdr:from>
      <xdr:col>6</xdr:col>
      <xdr:colOff>422275</xdr:colOff>
      <xdr:row>70</xdr:row>
      <xdr:rowOff>30364</xdr:rowOff>
    </xdr:from>
    <xdr:to>
      <xdr:col>6</xdr:col>
      <xdr:colOff>600075</xdr:colOff>
      <xdr:row>70</xdr:row>
      <xdr:rowOff>30364</xdr:rowOff>
    </xdr:to>
    <xdr:cxnSp macro="">
      <xdr:nvCxnSpPr>
        <xdr:cNvPr id="180" name="直線コネクタ 179"/>
        <xdr:cNvCxnSpPr/>
      </xdr:nvCxnSpPr>
      <xdr:spPr>
        <a:xfrm>
          <a:off x="4546600" y="12031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145594</xdr:rowOff>
    </xdr:from>
    <xdr:to>
      <xdr:col>6</xdr:col>
      <xdr:colOff>511175</xdr:colOff>
      <xdr:row>78</xdr:row>
      <xdr:rowOff>30919</xdr:rowOff>
    </xdr:to>
    <xdr:cxnSp macro="">
      <xdr:nvCxnSpPr>
        <xdr:cNvPr id="181" name="直線コネクタ 180"/>
        <xdr:cNvCxnSpPr/>
      </xdr:nvCxnSpPr>
      <xdr:spPr>
        <a:xfrm flipV="1">
          <a:off x="3797300" y="13347244"/>
          <a:ext cx="838200" cy="56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72</xdr:row>
      <xdr:rowOff>122619</xdr:rowOff>
    </xdr:from>
    <xdr:ext cx="599010" cy="259045"/>
    <xdr:sp macro="" textlink="">
      <xdr:nvSpPr>
        <xdr:cNvPr id="182" name="民生費平均値テキスト"/>
        <xdr:cNvSpPr txBox="1"/>
      </xdr:nvSpPr>
      <xdr:spPr>
        <a:xfrm>
          <a:off x="4686300" y="12467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159,836</a:t>
          </a:r>
          <a:endParaRPr kumimoji="1" lang="ja-JP" altLang="en-US" sz="1000" b="1">
            <a:solidFill>
              <a:srgbClr val="000080"/>
            </a:solidFill>
            <a:latin typeface="ＭＳ Ｐゴシック"/>
          </a:endParaRPr>
        </a:p>
      </xdr:txBody>
    </xdr:sp>
    <xdr:clientData/>
  </xdr:oneCellAnchor>
  <xdr:twoCellAnchor>
    <xdr:from>
      <xdr:col>6</xdr:col>
      <xdr:colOff>460375</xdr:colOff>
      <xdr:row>73</xdr:row>
      <xdr:rowOff>99742</xdr:rowOff>
    </xdr:from>
    <xdr:to>
      <xdr:col>6</xdr:col>
      <xdr:colOff>561975</xdr:colOff>
      <xdr:row>74</xdr:row>
      <xdr:rowOff>29892</xdr:rowOff>
    </xdr:to>
    <xdr:sp macro="" textlink="">
      <xdr:nvSpPr>
        <xdr:cNvPr id="183" name="フローチャート : 判断 182"/>
        <xdr:cNvSpPr/>
      </xdr:nvSpPr>
      <xdr:spPr>
        <a:xfrm>
          <a:off x="4584700" y="1261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30919</xdr:rowOff>
    </xdr:from>
    <xdr:to>
      <xdr:col>5</xdr:col>
      <xdr:colOff>358775</xdr:colOff>
      <xdr:row>78</xdr:row>
      <xdr:rowOff>151718</xdr:rowOff>
    </xdr:to>
    <xdr:cxnSp macro="">
      <xdr:nvCxnSpPr>
        <xdr:cNvPr id="184" name="直線コネクタ 183"/>
        <xdr:cNvCxnSpPr/>
      </xdr:nvCxnSpPr>
      <xdr:spPr>
        <a:xfrm flipV="1">
          <a:off x="2908300" y="13404019"/>
          <a:ext cx="889000" cy="120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103139</xdr:rowOff>
    </xdr:from>
    <xdr:to>
      <xdr:col>5</xdr:col>
      <xdr:colOff>409575</xdr:colOff>
      <xdr:row>75</xdr:row>
      <xdr:rowOff>33289</xdr:rowOff>
    </xdr:to>
    <xdr:sp macro="" textlink="">
      <xdr:nvSpPr>
        <xdr:cNvPr id="185" name="フローチャート : 判断 184"/>
        <xdr:cNvSpPr/>
      </xdr:nvSpPr>
      <xdr:spPr>
        <a:xfrm>
          <a:off x="3746500" y="12790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49816</xdr:rowOff>
    </xdr:from>
    <xdr:ext cx="599010" cy="259045"/>
    <xdr:sp macro="" textlink="">
      <xdr:nvSpPr>
        <xdr:cNvPr id="186" name="テキスト ボックス 185"/>
        <xdr:cNvSpPr txBox="1"/>
      </xdr:nvSpPr>
      <xdr:spPr>
        <a:xfrm>
          <a:off x="3497794" y="12565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149,128</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151718</xdr:rowOff>
    </xdr:from>
    <xdr:to>
      <xdr:col>4</xdr:col>
      <xdr:colOff>155575</xdr:colOff>
      <xdr:row>79</xdr:row>
      <xdr:rowOff>3487</xdr:rowOff>
    </xdr:to>
    <xdr:cxnSp macro="">
      <xdr:nvCxnSpPr>
        <xdr:cNvPr id="187" name="直線コネクタ 186"/>
        <xdr:cNvCxnSpPr/>
      </xdr:nvCxnSpPr>
      <xdr:spPr>
        <a:xfrm flipV="1">
          <a:off x="2019300" y="13524818"/>
          <a:ext cx="889000" cy="2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23978</xdr:rowOff>
    </xdr:from>
    <xdr:to>
      <xdr:col>4</xdr:col>
      <xdr:colOff>206375</xdr:colOff>
      <xdr:row>75</xdr:row>
      <xdr:rowOff>125578</xdr:rowOff>
    </xdr:to>
    <xdr:sp macro="" textlink="">
      <xdr:nvSpPr>
        <xdr:cNvPr id="188" name="フローチャート : 判断 187"/>
        <xdr:cNvSpPr/>
      </xdr:nvSpPr>
      <xdr:spPr>
        <a:xfrm>
          <a:off x="2857500" y="1288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142105</xdr:rowOff>
    </xdr:from>
    <xdr:ext cx="599010" cy="259045"/>
    <xdr:sp macro="" textlink="">
      <xdr:nvSpPr>
        <xdr:cNvPr id="189" name="テキスト ボックス 188"/>
        <xdr:cNvSpPr txBox="1"/>
      </xdr:nvSpPr>
      <xdr:spPr>
        <a:xfrm>
          <a:off x="2608794" y="12657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143,476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100707</xdr:rowOff>
    </xdr:from>
    <xdr:to>
      <xdr:col>2</xdr:col>
      <xdr:colOff>638175</xdr:colOff>
      <xdr:row>79</xdr:row>
      <xdr:rowOff>3487</xdr:rowOff>
    </xdr:to>
    <xdr:cxnSp macro="">
      <xdr:nvCxnSpPr>
        <xdr:cNvPr id="190" name="直線コネクタ 189"/>
        <xdr:cNvCxnSpPr/>
      </xdr:nvCxnSpPr>
      <xdr:spPr>
        <a:xfrm>
          <a:off x="1130300" y="13473807"/>
          <a:ext cx="889000" cy="74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80605</xdr:rowOff>
    </xdr:from>
    <xdr:to>
      <xdr:col>3</xdr:col>
      <xdr:colOff>3175</xdr:colOff>
      <xdr:row>76</xdr:row>
      <xdr:rowOff>10756</xdr:rowOff>
    </xdr:to>
    <xdr:sp macro="" textlink="">
      <xdr:nvSpPr>
        <xdr:cNvPr id="191" name="フローチャート : 判断 190"/>
        <xdr:cNvSpPr/>
      </xdr:nvSpPr>
      <xdr:spPr>
        <a:xfrm>
          <a:off x="1968500" y="129393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27282</xdr:rowOff>
    </xdr:from>
    <xdr:ext cx="599010" cy="259045"/>
    <xdr:sp macro="" textlink="">
      <xdr:nvSpPr>
        <xdr:cNvPr id="192" name="テキスト ボックス 191"/>
        <xdr:cNvSpPr txBox="1"/>
      </xdr:nvSpPr>
      <xdr:spPr>
        <a:xfrm>
          <a:off x="1719794" y="1271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140,008</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94517</xdr:rowOff>
    </xdr:from>
    <xdr:to>
      <xdr:col>1</xdr:col>
      <xdr:colOff>485775</xdr:colOff>
      <xdr:row>76</xdr:row>
      <xdr:rowOff>24667</xdr:rowOff>
    </xdr:to>
    <xdr:sp macro="" textlink="">
      <xdr:nvSpPr>
        <xdr:cNvPr id="193" name="フローチャート : 判断 192"/>
        <xdr:cNvSpPr/>
      </xdr:nvSpPr>
      <xdr:spPr>
        <a:xfrm>
          <a:off x="1079500" y="1295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41194</xdr:rowOff>
    </xdr:from>
    <xdr:ext cx="599010" cy="259045"/>
    <xdr:sp macro="" textlink="">
      <xdr:nvSpPr>
        <xdr:cNvPr id="194" name="テキスト ボックス 193"/>
        <xdr:cNvSpPr txBox="1"/>
      </xdr:nvSpPr>
      <xdr:spPr>
        <a:xfrm>
          <a:off x="830794" y="1272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139,156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94794</xdr:rowOff>
    </xdr:from>
    <xdr:to>
      <xdr:col>6</xdr:col>
      <xdr:colOff>561975</xdr:colOff>
      <xdr:row>78</xdr:row>
      <xdr:rowOff>24944</xdr:rowOff>
    </xdr:to>
    <xdr:sp macro="" textlink="">
      <xdr:nvSpPr>
        <xdr:cNvPr id="200" name="円/楕円 199"/>
        <xdr:cNvSpPr/>
      </xdr:nvSpPr>
      <xdr:spPr>
        <a:xfrm>
          <a:off x="4584700" y="1329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9721</xdr:rowOff>
    </xdr:from>
    <xdr:ext cx="599010" cy="259045"/>
    <xdr:sp macro="" textlink="">
      <xdr:nvSpPr>
        <xdr:cNvPr id="201" name="民生費該当値テキスト"/>
        <xdr:cNvSpPr txBox="1"/>
      </xdr:nvSpPr>
      <xdr:spPr>
        <a:xfrm>
          <a:off x="4686300" y="13211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118,139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151569</xdr:rowOff>
    </xdr:from>
    <xdr:to>
      <xdr:col>5</xdr:col>
      <xdr:colOff>409575</xdr:colOff>
      <xdr:row>78</xdr:row>
      <xdr:rowOff>81719</xdr:rowOff>
    </xdr:to>
    <xdr:sp macro="" textlink="">
      <xdr:nvSpPr>
        <xdr:cNvPr id="202" name="円/楕円 201"/>
        <xdr:cNvSpPr/>
      </xdr:nvSpPr>
      <xdr:spPr>
        <a:xfrm>
          <a:off x="3746500" y="1335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72846</xdr:rowOff>
    </xdr:from>
    <xdr:ext cx="599010" cy="259045"/>
    <xdr:sp macro="" textlink="">
      <xdr:nvSpPr>
        <xdr:cNvPr id="203" name="テキスト ボックス 202"/>
        <xdr:cNvSpPr txBox="1"/>
      </xdr:nvSpPr>
      <xdr:spPr>
        <a:xfrm>
          <a:off x="3497794" y="13445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114,662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100918</xdr:rowOff>
    </xdr:from>
    <xdr:to>
      <xdr:col>4</xdr:col>
      <xdr:colOff>206375</xdr:colOff>
      <xdr:row>79</xdr:row>
      <xdr:rowOff>31068</xdr:rowOff>
    </xdr:to>
    <xdr:sp macro="" textlink="">
      <xdr:nvSpPr>
        <xdr:cNvPr id="204" name="円/楕円 203"/>
        <xdr:cNvSpPr/>
      </xdr:nvSpPr>
      <xdr:spPr>
        <a:xfrm>
          <a:off x="2857500" y="1347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22195</xdr:rowOff>
    </xdr:from>
    <xdr:ext cx="599010" cy="259045"/>
    <xdr:sp macro="" textlink="">
      <xdr:nvSpPr>
        <xdr:cNvPr id="205" name="テキスト ボックス 204"/>
        <xdr:cNvSpPr txBox="1"/>
      </xdr:nvSpPr>
      <xdr:spPr>
        <a:xfrm>
          <a:off x="2608794" y="13566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107,264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124137</xdr:rowOff>
    </xdr:from>
    <xdr:to>
      <xdr:col>3</xdr:col>
      <xdr:colOff>3175</xdr:colOff>
      <xdr:row>79</xdr:row>
      <xdr:rowOff>54287</xdr:rowOff>
    </xdr:to>
    <xdr:sp macro="" textlink="">
      <xdr:nvSpPr>
        <xdr:cNvPr id="206" name="円/楕円 205"/>
        <xdr:cNvSpPr/>
      </xdr:nvSpPr>
      <xdr:spPr>
        <a:xfrm>
          <a:off x="1968500" y="1349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45414</xdr:rowOff>
    </xdr:from>
    <xdr:ext cx="599010" cy="259045"/>
    <xdr:sp macro="" textlink="">
      <xdr:nvSpPr>
        <xdr:cNvPr id="207" name="テキスト ボックス 206"/>
        <xdr:cNvSpPr txBox="1"/>
      </xdr:nvSpPr>
      <xdr:spPr>
        <a:xfrm>
          <a:off x="1719794" y="13589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105,842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49907</xdr:rowOff>
    </xdr:from>
    <xdr:to>
      <xdr:col>1</xdr:col>
      <xdr:colOff>485775</xdr:colOff>
      <xdr:row>78</xdr:row>
      <xdr:rowOff>151507</xdr:rowOff>
    </xdr:to>
    <xdr:sp macro="" textlink="">
      <xdr:nvSpPr>
        <xdr:cNvPr id="208" name="円/楕円 207"/>
        <xdr:cNvSpPr/>
      </xdr:nvSpPr>
      <xdr:spPr>
        <a:xfrm>
          <a:off x="1079500" y="1342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142634</xdr:rowOff>
    </xdr:from>
    <xdr:ext cx="599010" cy="259045"/>
    <xdr:sp macro="" textlink="">
      <xdr:nvSpPr>
        <xdr:cNvPr id="209" name="テキスト ボックス 208"/>
        <xdr:cNvSpPr txBox="1"/>
      </xdr:nvSpPr>
      <xdr:spPr>
        <a:xfrm>
          <a:off x="830794" y="13515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110,388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20" name="テキスト ボックス 21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2" name="テキスト ボックス 22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8" name="テキスト ボックス 22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30" name="テキスト ボックス 229"/>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32" name="テキスト ボックス 23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97713</xdr:rowOff>
    </xdr:from>
    <xdr:to>
      <xdr:col>6</xdr:col>
      <xdr:colOff>510540</xdr:colOff>
      <xdr:row>98</xdr:row>
      <xdr:rowOff>150140</xdr:rowOff>
    </xdr:to>
    <xdr:cxnSp macro="">
      <xdr:nvCxnSpPr>
        <xdr:cNvPr id="234" name="直線コネクタ 233"/>
        <xdr:cNvCxnSpPr/>
      </xdr:nvCxnSpPr>
      <xdr:spPr>
        <a:xfrm flipV="1">
          <a:off x="4633595" y="15528213"/>
          <a:ext cx="1270" cy="1424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153967</xdr:rowOff>
    </xdr:from>
    <xdr:ext cx="534377" cy="259045"/>
    <xdr:sp macro="" textlink="">
      <xdr:nvSpPr>
        <xdr:cNvPr id="235" name="衛生費最小値テキスト"/>
        <xdr:cNvSpPr txBox="1"/>
      </xdr:nvSpPr>
      <xdr:spPr>
        <a:xfrm>
          <a:off x="4686300" y="1695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20,863</a:t>
          </a:r>
          <a:endParaRPr kumimoji="1" lang="ja-JP" altLang="en-US" sz="1000" b="1">
            <a:latin typeface="ＭＳ Ｐゴシック"/>
          </a:endParaRPr>
        </a:p>
      </xdr:txBody>
    </xdr:sp>
    <xdr:clientData/>
  </xdr:oneCellAnchor>
  <xdr:twoCellAnchor>
    <xdr:from>
      <xdr:col>6</xdr:col>
      <xdr:colOff>422275</xdr:colOff>
      <xdr:row>98</xdr:row>
      <xdr:rowOff>150140</xdr:rowOff>
    </xdr:from>
    <xdr:to>
      <xdr:col>6</xdr:col>
      <xdr:colOff>600075</xdr:colOff>
      <xdr:row>98</xdr:row>
      <xdr:rowOff>150140</xdr:rowOff>
    </xdr:to>
    <xdr:cxnSp macro="">
      <xdr:nvCxnSpPr>
        <xdr:cNvPr id="236" name="直線コネクタ 235"/>
        <xdr:cNvCxnSpPr/>
      </xdr:nvCxnSpPr>
      <xdr:spPr>
        <a:xfrm>
          <a:off x="4546600" y="1695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44390</xdr:rowOff>
    </xdr:from>
    <xdr:ext cx="534377" cy="259045"/>
    <xdr:sp macro="" textlink="">
      <xdr:nvSpPr>
        <xdr:cNvPr id="237" name="衛生費最大値テキスト"/>
        <xdr:cNvSpPr txBox="1"/>
      </xdr:nvSpPr>
      <xdr:spPr>
        <a:xfrm>
          <a:off x="4686300" y="15303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39,551</a:t>
          </a:r>
          <a:endParaRPr kumimoji="1" lang="ja-JP" altLang="en-US" sz="1000" b="1">
            <a:latin typeface="ＭＳ Ｐゴシック"/>
          </a:endParaRPr>
        </a:p>
      </xdr:txBody>
    </xdr:sp>
    <xdr:clientData/>
  </xdr:oneCellAnchor>
  <xdr:twoCellAnchor>
    <xdr:from>
      <xdr:col>6</xdr:col>
      <xdr:colOff>422275</xdr:colOff>
      <xdr:row>90</xdr:row>
      <xdr:rowOff>97713</xdr:rowOff>
    </xdr:from>
    <xdr:to>
      <xdr:col>6</xdr:col>
      <xdr:colOff>600075</xdr:colOff>
      <xdr:row>90</xdr:row>
      <xdr:rowOff>97713</xdr:rowOff>
    </xdr:to>
    <xdr:cxnSp macro="">
      <xdr:nvCxnSpPr>
        <xdr:cNvPr id="238" name="直線コネクタ 237"/>
        <xdr:cNvCxnSpPr/>
      </xdr:nvCxnSpPr>
      <xdr:spPr>
        <a:xfrm>
          <a:off x="4546600" y="15528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90932</xdr:rowOff>
    </xdr:from>
    <xdr:to>
      <xdr:col>6</xdr:col>
      <xdr:colOff>511175</xdr:colOff>
      <xdr:row>96</xdr:row>
      <xdr:rowOff>136043</xdr:rowOff>
    </xdr:to>
    <xdr:cxnSp macro="">
      <xdr:nvCxnSpPr>
        <xdr:cNvPr id="239" name="直線コネクタ 238"/>
        <xdr:cNvCxnSpPr/>
      </xdr:nvCxnSpPr>
      <xdr:spPr>
        <a:xfrm flipV="1">
          <a:off x="3797300" y="16550132"/>
          <a:ext cx="838200" cy="4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46474</xdr:rowOff>
    </xdr:from>
    <xdr:ext cx="534377" cy="259045"/>
    <xdr:sp macro="" textlink="">
      <xdr:nvSpPr>
        <xdr:cNvPr id="240" name="衛生費平均値テキスト"/>
        <xdr:cNvSpPr txBox="1"/>
      </xdr:nvSpPr>
      <xdr:spPr>
        <a:xfrm>
          <a:off x="4686300" y="161627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28,607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23597</xdr:rowOff>
    </xdr:from>
    <xdr:to>
      <xdr:col>6</xdr:col>
      <xdr:colOff>561975</xdr:colOff>
      <xdr:row>95</xdr:row>
      <xdr:rowOff>125197</xdr:rowOff>
    </xdr:to>
    <xdr:sp macro="" textlink="">
      <xdr:nvSpPr>
        <xdr:cNvPr id="241" name="フローチャート : 判断 240"/>
        <xdr:cNvSpPr/>
      </xdr:nvSpPr>
      <xdr:spPr>
        <a:xfrm>
          <a:off x="4584700" y="1631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136043</xdr:rowOff>
    </xdr:from>
    <xdr:to>
      <xdr:col>5</xdr:col>
      <xdr:colOff>358775</xdr:colOff>
      <xdr:row>97</xdr:row>
      <xdr:rowOff>10694</xdr:rowOff>
    </xdr:to>
    <xdr:cxnSp macro="">
      <xdr:nvCxnSpPr>
        <xdr:cNvPr id="242" name="直線コネクタ 241"/>
        <xdr:cNvCxnSpPr/>
      </xdr:nvCxnSpPr>
      <xdr:spPr>
        <a:xfrm flipV="1">
          <a:off x="2908300" y="16595243"/>
          <a:ext cx="889000" cy="4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52629</xdr:rowOff>
    </xdr:from>
    <xdr:to>
      <xdr:col>5</xdr:col>
      <xdr:colOff>409575</xdr:colOff>
      <xdr:row>94</xdr:row>
      <xdr:rowOff>154229</xdr:rowOff>
    </xdr:to>
    <xdr:sp macro="" textlink="">
      <xdr:nvSpPr>
        <xdr:cNvPr id="243" name="フローチャート : 判断 242"/>
        <xdr:cNvSpPr/>
      </xdr:nvSpPr>
      <xdr:spPr>
        <a:xfrm>
          <a:off x="3746500" y="1616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170756</xdr:rowOff>
    </xdr:from>
    <xdr:ext cx="534377" cy="259045"/>
    <xdr:sp macro="" textlink="">
      <xdr:nvSpPr>
        <xdr:cNvPr id="244" name="テキスト ボックス 243"/>
        <xdr:cNvSpPr txBox="1"/>
      </xdr:nvSpPr>
      <xdr:spPr>
        <a:xfrm>
          <a:off x="3530111" y="1594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30,476</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93599</xdr:rowOff>
    </xdr:from>
    <xdr:to>
      <xdr:col>4</xdr:col>
      <xdr:colOff>155575</xdr:colOff>
      <xdr:row>97</xdr:row>
      <xdr:rowOff>10694</xdr:rowOff>
    </xdr:to>
    <xdr:cxnSp macro="">
      <xdr:nvCxnSpPr>
        <xdr:cNvPr id="245" name="直線コネクタ 244"/>
        <xdr:cNvCxnSpPr/>
      </xdr:nvCxnSpPr>
      <xdr:spPr>
        <a:xfrm>
          <a:off x="2019300" y="16552799"/>
          <a:ext cx="889000" cy="8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146431</xdr:rowOff>
    </xdr:from>
    <xdr:to>
      <xdr:col>4</xdr:col>
      <xdr:colOff>206375</xdr:colOff>
      <xdr:row>95</xdr:row>
      <xdr:rowOff>76581</xdr:rowOff>
    </xdr:to>
    <xdr:sp macro="" textlink="">
      <xdr:nvSpPr>
        <xdr:cNvPr id="246" name="フローチャート : 判断 245"/>
        <xdr:cNvSpPr/>
      </xdr:nvSpPr>
      <xdr:spPr>
        <a:xfrm>
          <a:off x="2857500" y="1626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93108</xdr:rowOff>
    </xdr:from>
    <xdr:ext cx="534377" cy="259045"/>
    <xdr:sp macro="" textlink="">
      <xdr:nvSpPr>
        <xdr:cNvPr id="247" name="テキスト ボックス 246"/>
        <xdr:cNvSpPr txBox="1"/>
      </xdr:nvSpPr>
      <xdr:spPr>
        <a:xfrm>
          <a:off x="2641111" y="1603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8559</xdr:rowOff>
    </xdr:from>
    <xdr:to>
      <xdr:col>2</xdr:col>
      <xdr:colOff>638175</xdr:colOff>
      <xdr:row>96</xdr:row>
      <xdr:rowOff>93599</xdr:rowOff>
    </xdr:to>
    <xdr:cxnSp macro="">
      <xdr:nvCxnSpPr>
        <xdr:cNvPr id="248" name="直線コネクタ 247"/>
        <xdr:cNvCxnSpPr/>
      </xdr:nvCxnSpPr>
      <xdr:spPr>
        <a:xfrm>
          <a:off x="1130300" y="16467759"/>
          <a:ext cx="889000" cy="85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135077</xdr:rowOff>
    </xdr:from>
    <xdr:to>
      <xdr:col>3</xdr:col>
      <xdr:colOff>3175</xdr:colOff>
      <xdr:row>95</xdr:row>
      <xdr:rowOff>65227</xdr:rowOff>
    </xdr:to>
    <xdr:sp macro="" textlink="">
      <xdr:nvSpPr>
        <xdr:cNvPr id="249" name="フローチャート : 判断 248"/>
        <xdr:cNvSpPr/>
      </xdr:nvSpPr>
      <xdr:spPr>
        <a:xfrm>
          <a:off x="1968500" y="162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81754</xdr:rowOff>
    </xdr:from>
    <xdr:ext cx="534377" cy="259045"/>
    <xdr:sp macro="" textlink="">
      <xdr:nvSpPr>
        <xdr:cNvPr id="250" name="テキスト ボックス 249"/>
        <xdr:cNvSpPr txBox="1"/>
      </xdr:nvSpPr>
      <xdr:spPr>
        <a:xfrm>
          <a:off x="1752111" y="1602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109779</xdr:rowOff>
    </xdr:from>
    <xdr:to>
      <xdr:col>1</xdr:col>
      <xdr:colOff>485775</xdr:colOff>
      <xdr:row>95</xdr:row>
      <xdr:rowOff>39929</xdr:rowOff>
    </xdr:to>
    <xdr:sp macro="" textlink="">
      <xdr:nvSpPr>
        <xdr:cNvPr id="251" name="フローチャート : 判断 250"/>
        <xdr:cNvSpPr/>
      </xdr:nvSpPr>
      <xdr:spPr>
        <a:xfrm>
          <a:off x="1079500" y="1622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56456</xdr:rowOff>
    </xdr:from>
    <xdr:ext cx="534377" cy="259045"/>
    <xdr:sp macro="" textlink="">
      <xdr:nvSpPr>
        <xdr:cNvPr id="252" name="テキスト ボックス 251"/>
        <xdr:cNvSpPr txBox="1"/>
      </xdr:nvSpPr>
      <xdr:spPr>
        <a:xfrm>
          <a:off x="863111" y="16001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40132</xdr:rowOff>
    </xdr:from>
    <xdr:to>
      <xdr:col>6</xdr:col>
      <xdr:colOff>561975</xdr:colOff>
      <xdr:row>96</xdr:row>
      <xdr:rowOff>141732</xdr:rowOff>
    </xdr:to>
    <xdr:sp macro="" textlink="">
      <xdr:nvSpPr>
        <xdr:cNvPr id="258" name="円/楕円 257"/>
        <xdr:cNvSpPr/>
      </xdr:nvSpPr>
      <xdr:spPr>
        <a:xfrm>
          <a:off x="4584700" y="1649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18559</xdr:rowOff>
    </xdr:from>
    <xdr:ext cx="534377" cy="259045"/>
    <xdr:sp macro="" textlink="">
      <xdr:nvSpPr>
        <xdr:cNvPr id="259" name="衛生費該当値テキスト"/>
        <xdr:cNvSpPr txBox="1"/>
      </xdr:nvSpPr>
      <xdr:spPr>
        <a:xfrm>
          <a:off x="4686300" y="1647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26,140</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85243</xdr:rowOff>
    </xdr:from>
    <xdr:to>
      <xdr:col>5</xdr:col>
      <xdr:colOff>409575</xdr:colOff>
      <xdr:row>97</xdr:row>
      <xdr:rowOff>15393</xdr:rowOff>
    </xdr:to>
    <xdr:sp macro="" textlink="">
      <xdr:nvSpPr>
        <xdr:cNvPr id="260" name="円/楕円 259"/>
        <xdr:cNvSpPr/>
      </xdr:nvSpPr>
      <xdr:spPr>
        <a:xfrm>
          <a:off x="3746500" y="165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6520</xdr:rowOff>
    </xdr:from>
    <xdr:ext cx="534377" cy="259045"/>
    <xdr:sp macro="" textlink="">
      <xdr:nvSpPr>
        <xdr:cNvPr id="261" name="テキスト ボックス 260"/>
        <xdr:cNvSpPr txBox="1"/>
      </xdr:nvSpPr>
      <xdr:spPr>
        <a:xfrm>
          <a:off x="3530111" y="1663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25,548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131344</xdr:rowOff>
    </xdr:from>
    <xdr:to>
      <xdr:col>4</xdr:col>
      <xdr:colOff>206375</xdr:colOff>
      <xdr:row>97</xdr:row>
      <xdr:rowOff>61494</xdr:rowOff>
    </xdr:to>
    <xdr:sp macro="" textlink="">
      <xdr:nvSpPr>
        <xdr:cNvPr id="262" name="円/楕円 261"/>
        <xdr:cNvSpPr/>
      </xdr:nvSpPr>
      <xdr:spPr>
        <a:xfrm>
          <a:off x="2857500" y="1659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52621</xdr:rowOff>
    </xdr:from>
    <xdr:ext cx="534377" cy="259045"/>
    <xdr:sp macro="" textlink="">
      <xdr:nvSpPr>
        <xdr:cNvPr id="263" name="テキスト ボックス 262"/>
        <xdr:cNvSpPr txBox="1"/>
      </xdr:nvSpPr>
      <xdr:spPr>
        <a:xfrm>
          <a:off x="2641111" y="1668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24,943</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42799</xdr:rowOff>
    </xdr:from>
    <xdr:to>
      <xdr:col>3</xdr:col>
      <xdr:colOff>3175</xdr:colOff>
      <xdr:row>96</xdr:row>
      <xdr:rowOff>144399</xdr:rowOff>
    </xdr:to>
    <xdr:sp macro="" textlink="">
      <xdr:nvSpPr>
        <xdr:cNvPr id="264" name="円/楕円 263"/>
        <xdr:cNvSpPr/>
      </xdr:nvSpPr>
      <xdr:spPr>
        <a:xfrm>
          <a:off x="1968500" y="1650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135526</xdr:rowOff>
    </xdr:from>
    <xdr:ext cx="534377" cy="259045"/>
    <xdr:sp macro="" textlink="">
      <xdr:nvSpPr>
        <xdr:cNvPr id="265" name="テキスト ボックス 264"/>
        <xdr:cNvSpPr txBox="1"/>
      </xdr:nvSpPr>
      <xdr:spPr>
        <a:xfrm>
          <a:off x="1752111" y="16594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26,105</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129209</xdr:rowOff>
    </xdr:from>
    <xdr:to>
      <xdr:col>1</xdr:col>
      <xdr:colOff>485775</xdr:colOff>
      <xdr:row>96</xdr:row>
      <xdr:rowOff>59359</xdr:rowOff>
    </xdr:to>
    <xdr:sp macro="" textlink="">
      <xdr:nvSpPr>
        <xdr:cNvPr id="266" name="円/楕円 265"/>
        <xdr:cNvSpPr/>
      </xdr:nvSpPr>
      <xdr:spPr>
        <a:xfrm>
          <a:off x="1079500" y="1641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50486</xdr:rowOff>
    </xdr:from>
    <xdr:ext cx="534377" cy="259045"/>
    <xdr:sp macro="" textlink="">
      <xdr:nvSpPr>
        <xdr:cNvPr id="267" name="テキスト ボックス 266"/>
        <xdr:cNvSpPr txBox="1"/>
      </xdr:nvSpPr>
      <xdr:spPr>
        <a:xfrm>
          <a:off x="863111" y="1650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27,221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81" name="テキスト ボックス 280"/>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83" name="テキスト ボックス 282"/>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5" name="テキスト ボックス 284"/>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133757</xdr:rowOff>
    </xdr:from>
    <xdr:to>
      <xdr:col>15</xdr:col>
      <xdr:colOff>180340</xdr:colOff>
      <xdr:row>38</xdr:row>
      <xdr:rowOff>71577</xdr:rowOff>
    </xdr:to>
    <xdr:cxnSp macro="">
      <xdr:nvCxnSpPr>
        <xdr:cNvPr id="289" name="直線コネクタ 288"/>
        <xdr:cNvCxnSpPr/>
      </xdr:nvCxnSpPr>
      <xdr:spPr>
        <a:xfrm flipV="1">
          <a:off x="10475595" y="5277257"/>
          <a:ext cx="1270" cy="1309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75404</xdr:rowOff>
    </xdr:from>
    <xdr:ext cx="378565" cy="259045"/>
    <xdr:sp macro="" textlink="">
      <xdr:nvSpPr>
        <xdr:cNvPr id="290" name="労働費最小値テキスト"/>
        <xdr:cNvSpPr txBox="1"/>
      </xdr:nvSpPr>
      <xdr:spPr>
        <a:xfrm>
          <a:off x="10528300" y="6590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15</xdr:col>
      <xdr:colOff>92075</xdr:colOff>
      <xdr:row>38</xdr:row>
      <xdr:rowOff>71577</xdr:rowOff>
    </xdr:from>
    <xdr:to>
      <xdr:col>15</xdr:col>
      <xdr:colOff>269875</xdr:colOff>
      <xdr:row>38</xdr:row>
      <xdr:rowOff>71577</xdr:rowOff>
    </xdr:to>
    <xdr:cxnSp macro="">
      <xdr:nvCxnSpPr>
        <xdr:cNvPr id="291" name="直線コネクタ 290"/>
        <xdr:cNvCxnSpPr/>
      </xdr:nvCxnSpPr>
      <xdr:spPr>
        <a:xfrm>
          <a:off x="10388600" y="6586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80434</xdr:rowOff>
    </xdr:from>
    <xdr:ext cx="469744" cy="259045"/>
    <xdr:sp macro="" textlink="">
      <xdr:nvSpPr>
        <xdr:cNvPr id="292" name="労働費最大値テキスト"/>
        <xdr:cNvSpPr txBox="1"/>
      </xdr:nvSpPr>
      <xdr:spPr>
        <a:xfrm>
          <a:off x="10528300" y="5052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3,013</a:t>
          </a:r>
          <a:endParaRPr kumimoji="1" lang="ja-JP" altLang="en-US" sz="1000" b="1">
            <a:latin typeface="ＭＳ Ｐゴシック"/>
          </a:endParaRPr>
        </a:p>
      </xdr:txBody>
    </xdr:sp>
    <xdr:clientData/>
  </xdr:oneCellAnchor>
  <xdr:twoCellAnchor>
    <xdr:from>
      <xdr:col>15</xdr:col>
      <xdr:colOff>92075</xdr:colOff>
      <xdr:row>30</xdr:row>
      <xdr:rowOff>133757</xdr:rowOff>
    </xdr:from>
    <xdr:to>
      <xdr:col>15</xdr:col>
      <xdr:colOff>269875</xdr:colOff>
      <xdr:row>30</xdr:row>
      <xdr:rowOff>133757</xdr:rowOff>
    </xdr:to>
    <xdr:cxnSp macro="">
      <xdr:nvCxnSpPr>
        <xdr:cNvPr id="293" name="直線コネクタ 292"/>
        <xdr:cNvCxnSpPr/>
      </xdr:nvCxnSpPr>
      <xdr:spPr>
        <a:xfrm>
          <a:off x="10388600" y="5277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93066</xdr:rowOff>
    </xdr:from>
    <xdr:to>
      <xdr:col>15</xdr:col>
      <xdr:colOff>180975</xdr:colOff>
      <xdr:row>37</xdr:row>
      <xdr:rowOff>114554</xdr:rowOff>
    </xdr:to>
    <xdr:cxnSp macro="">
      <xdr:nvCxnSpPr>
        <xdr:cNvPr id="294" name="直線コネクタ 293"/>
        <xdr:cNvCxnSpPr/>
      </xdr:nvCxnSpPr>
      <xdr:spPr>
        <a:xfrm>
          <a:off x="9639300" y="6436716"/>
          <a:ext cx="838200" cy="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16679</xdr:rowOff>
    </xdr:from>
    <xdr:ext cx="378565" cy="259045"/>
    <xdr:sp macro="" textlink="">
      <xdr:nvSpPr>
        <xdr:cNvPr id="295" name="労働費平均値テキスト"/>
        <xdr:cNvSpPr txBox="1"/>
      </xdr:nvSpPr>
      <xdr:spPr>
        <a:xfrm>
          <a:off x="10528300" y="601742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165252</xdr:rowOff>
    </xdr:from>
    <xdr:to>
      <xdr:col>15</xdr:col>
      <xdr:colOff>231775</xdr:colOff>
      <xdr:row>36</xdr:row>
      <xdr:rowOff>95402</xdr:rowOff>
    </xdr:to>
    <xdr:sp macro="" textlink="">
      <xdr:nvSpPr>
        <xdr:cNvPr id="296" name="フローチャート : 判断 295"/>
        <xdr:cNvSpPr/>
      </xdr:nvSpPr>
      <xdr:spPr>
        <a:xfrm>
          <a:off x="10426700" y="616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76607</xdr:rowOff>
    </xdr:from>
    <xdr:to>
      <xdr:col>14</xdr:col>
      <xdr:colOff>28575</xdr:colOff>
      <xdr:row>37</xdr:row>
      <xdr:rowOff>93066</xdr:rowOff>
    </xdr:to>
    <xdr:cxnSp macro="">
      <xdr:nvCxnSpPr>
        <xdr:cNvPr id="297" name="直線コネクタ 296"/>
        <xdr:cNvCxnSpPr/>
      </xdr:nvCxnSpPr>
      <xdr:spPr>
        <a:xfrm>
          <a:off x="8750300" y="6420257"/>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151536</xdr:rowOff>
    </xdr:from>
    <xdr:to>
      <xdr:col>14</xdr:col>
      <xdr:colOff>79375</xdr:colOff>
      <xdr:row>36</xdr:row>
      <xdr:rowOff>81686</xdr:rowOff>
    </xdr:to>
    <xdr:sp macro="" textlink="">
      <xdr:nvSpPr>
        <xdr:cNvPr id="298" name="フローチャート : 判断 297"/>
        <xdr:cNvSpPr/>
      </xdr:nvSpPr>
      <xdr:spPr>
        <a:xfrm>
          <a:off x="9588500" y="61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34</xdr:row>
      <xdr:rowOff>98213</xdr:rowOff>
    </xdr:from>
    <xdr:ext cx="378565" cy="259045"/>
    <xdr:sp macro="" textlink="">
      <xdr:nvSpPr>
        <xdr:cNvPr id="299" name="テキスト ボックス 298"/>
        <xdr:cNvSpPr txBox="1"/>
      </xdr:nvSpPr>
      <xdr:spPr>
        <a:xfrm>
          <a:off x="9450017" y="5927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9855</xdr:rowOff>
    </xdr:from>
    <xdr:to>
      <xdr:col>12</xdr:col>
      <xdr:colOff>511175</xdr:colOff>
      <xdr:row>37</xdr:row>
      <xdr:rowOff>76607</xdr:rowOff>
    </xdr:to>
    <xdr:cxnSp macro="">
      <xdr:nvCxnSpPr>
        <xdr:cNvPr id="300" name="直線コネクタ 299"/>
        <xdr:cNvCxnSpPr/>
      </xdr:nvCxnSpPr>
      <xdr:spPr>
        <a:xfrm>
          <a:off x="7861300" y="6353505"/>
          <a:ext cx="889000" cy="66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157937</xdr:rowOff>
    </xdr:from>
    <xdr:to>
      <xdr:col>12</xdr:col>
      <xdr:colOff>561975</xdr:colOff>
      <xdr:row>35</xdr:row>
      <xdr:rowOff>88087</xdr:rowOff>
    </xdr:to>
    <xdr:sp macro="" textlink="">
      <xdr:nvSpPr>
        <xdr:cNvPr id="301" name="フローチャート : 判断 300"/>
        <xdr:cNvSpPr/>
      </xdr:nvSpPr>
      <xdr:spPr>
        <a:xfrm>
          <a:off x="8699500" y="5987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104614</xdr:rowOff>
    </xdr:from>
    <xdr:ext cx="469744" cy="259045"/>
    <xdr:sp macro="" textlink="">
      <xdr:nvSpPr>
        <xdr:cNvPr id="302" name="テキスト ボックス 301"/>
        <xdr:cNvSpPr txBox="1"/>
      </xdr:nvSpPr>
      <xdr:spPr>
        <a:xfrm>
          <a:off x="8515427" y="5762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1,349</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75235</xdr:rowOff>
    </xdr:from>
    <xdr:to>
      <xdr:col>11</xdr:col>
      <xdr:colOff>307975</xdr:colOff>
      <xdr:row>37</xdr:row>
      <xdr:rowOff>9855</xdr:rowOff>
    </xdr:to>
    <xdr:cxnSp macro="">
      <xdr:nvCxnSpPr>
        <xdr:cNvPr id="303" name="直線コネクタ 302"/>
        <xdr:cNvCxnSpPr/>
      </xdr:nvCxnSpPr>
      <xdr:spPr>
        <a:xfrm>
          <a:off x="6972300" y="6075985"/>
          <a:ext cx="889000" cy="277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77013</xdr:rowOff>
    </xdr:from>
    <xdr:to>
      <xdr:col>11</xdr:col>
      <xdr:colOff>358775</xdr:colOff>
      <xdr:row>35</xdr:row>
      <xdr:rowOff>7163</xdr:rowOff>
    </xdr:to>
    <xdr:sp macro="" textlink="">
      <xdr:nvSpPr>
        <xdr:cNvPr id="304" name="フローチャート : 判断 303"/>
        <xdr:cNvSpPr/>
      </xdr:nvSpPr>
      <xdr:spPr>
        <a:xfrm>
          <a:off x="7810500" y="590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23690</xdr:rowOff>
    </xdr:from>
    <xdr:ext cx="469744" cy="259045"/>
    <xdr:sp macro="" textlink="">
      <xdr:nvSpPr>
        <xdr:cNvPr id="305" name="テキスト ボックス 304"/>
        <xdr:cNvSpPr txBox="1"/>
      </xdr:nvSpPr>
      <xdr:spPr>
        <a:xfrm>
          <a:off x="7626427" y="5681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1,526</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104902</xdr:rowOff>
    </xdr:from>
    <xdr:to>
      <xdr:col>10</xdr:col>
      <xdr:colOff>155575</xdr:colOff>
      <xdr:row>33</xdr:row>
      <xdr:rowOff>35052</xdr:rowOff>
    </xdr:to>
    <xdr:sp macro="" textlink="">
      <xdr:nvSpPr>
        <xdr:cNvPr id="306" name="フローチャート : 判断 305"/>
        <xdr:cNvSpPr/>
      </xdr:nvSpPr>
      <xdr:spPr>
        <a:xfrm>
          <a:off x="6921500" y="559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51579</xdr:rowOff>
    </xdr:from>
    <xdr:ext cx="469744" cy="259045"/>
    <xdr:sp macro="" textlink="">
      <xdr:nvSpPr>
        <xdr:cNvPr id="307" name="テキスト ボックス 306"/>
        <xdr:cNvSpPr txBox="1"/>
      </xdr:nvSpPr>
      <xdr:spPr>
        <a:xfrm>
          <a:off x="6737427" y="5366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63754</xdr:rowOff>
    </xdr:from>
    <xdr:to>
      <xdr:col>15</xdr:col>
      <xdr:colOff>231775</xdr:colOff>
      <xdr:row>37</xdr:row>
      <xdr:rowOff>165354</xdr:rowOff>
    </xdr:to>
    <xdr:sp macro="" textlink="">
      <xdr:nvSpPr>
        <xdr:cNvPr id="313" name="円/楕円 312"/>
        <xdr:cNvSpPr/>
      </xdr:nvSpPr>
      <xdr:spPr>
        <a:xfrm>
          <a:off x="10426700" y="640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42181</xdr:rowOff>
    </xdr:from>
    <xdr:ext cx="378565" cy="259045"/>
    <xdr:sp macro="" textlink="">
      <xdr:nvSpPr>
        <xdr:cNvPr id="314" name="労働費該当値テキスト"/>
        <xdr:cNvSpPr txBox="1"/>
      </xdr:nvSpPr>
      <xdr:spPr>
        <a:xfrm>
          <a:off x="10528300" y="6385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430</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42266</xdr:rowOff>
    </xdr:from>
    <xdr:to>
      <xdr:col>14</xdr:col>
      <xdr:colOff>79375</xdr:colOff>
      <xdr:row>37</xdr:row>
      <xdr:rowOff>143866</xdr:rowOff>
    </xdr:to>
    <xdr:sp macro="" textlink="">
      <xdr:nvSpPr>
        <xdr:cNvPr id="315" name="円/楕円 314"/>
        <xdr:cNvSpPr/>
      </xdr:nvSpPr>
      <xdr:spPr>
        <a:xfrm>
          <a:off x="9588500" y="638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134993</xdr:rowOff>
    </xdr:from>
    <xdr:ext cx="378565" cy="259045"/>
    <xdr:sp macro="" textlink="">
      <xdr:nvSpPr>
        <xdr:cNvPr id="316" name="テキスト ボックス 315"/>
        <xdr:cNvSpPr txBox="1"/>
      </xdr:nvSpPr>
      <xdr:spPr>
        <a:xfrm>
          <a:off x="9450017" y="6478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25807</xdr:rowOff>
    </xdr:from>
    <xdr:to>
      <xdr:col>12</xdr:col>
      <xdr:colOff>561975</xdr:colOff>
      <xdr:row>37</xdr:row>
      <xdr:rowOff>127407</xdr:rowOff>
    </xdr:to>
    <xdr:sp macro="" textlink="">
      <xdr:nvSpPr>
        <xdr:cNvPr id="317" name="円/楕円 316"/>
        <xdr:cNvSpPr/>
      </xdr:nvSpPr>
      <xdr:spPr>
        <a:xfrm>
          <a:off x="8699500" y="636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118534</xdr:rowOff>
    </xdr:from>
    <xdr:ext cx="378565" cy="259045"/>
    <xdr:sp macro="" textlink="">
      <xdr:nvSpPr>
        <xdr:cNvPr id="318" name="テキスト ボックス 317"/>
        <xdr:cNvSpPr txBox="1"/>
      </xdr:nvSpPr>
      <xdr:spPr>
        <a:xfrm>
          <a:off x="8561017" y="646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130505</xdr:rowOff>
    </xdr:from>
    <xdr:to>
      <xdr:col>11</xdr:col>
      <xdr:colOff>358775</xdr:colOff>
      <xdr:row>37</xdr:row>
      <xdr:rowOff>60655</xdr:rowOff>
    </xdr:to>
    <xdr:sp macro="" textlink="">
      <xdr:nvSpPr>
        <xdr:cNvPr id="319" name="円/楕円 318"/>
        <xdr:cNvSpPr/>
      </xdr:nvSpPr>
      <xdr:spPr>
        <a:xfrm>
          <a:off x="7810500" y="630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37</xdr:row>
      <xdr:rowOff>51782</xdr:rowOff>
    </xdr:from>
    <xdr:ext cx="378565" cy="259045"/>
    <xdr:sp macro="" textlink="">
      <xdr:nvSpPr>
        <xdr:cNvPr id="320" name="テキスト ボックス 319"/>
        <xdr:cNvSpPr txBox="1"/>
      </xdr:nvSpPr>
      <xdr:spPr>
        <a:xfrm>
          <a:off x="7672017" y="6395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24435</xdr:rowOff>
    </xdr:from>
    <xdr:to>
      <xdr:col>10</xdr:col>
      <xdr:colOff>155575</xdr:colOff>
      <xdr:row>35</xdr:row>
      <xdr:rowOff>126035</xdr:rowOff>
    </xdr:to>
    <xdr:sp macro="" textlink="">
      <xdr:nvSpPr>
        <xdr:cNvPr id="321" name="円/楕円 320"/>
        <xdr:cNvSpPr/>
      </xdr:nvSpPr>
      <xdr:spPr>
        <a:xfrm>
          <a:off x="6921500" y="602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117162</xdr:rowOff>
    </xdr:from>
    <xdr:ext cx="469744" cy="259045"/>
    <xdr:sp macro="" textlink="">
      <xdr:nvSpPr>
        <xdr:cNvPr id="322" name="テキスト ボックス 321"/>
        <xdr:cNvSpPr txBox="1"/>
      </xdr:nvSpPr>
      <xdr:spPr>
        <a:xfrm>
          <a:off x="6737427" y="6117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10,907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6" name="テキスト ボックス 335"/>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8" name="テキスト ボックス 337"/>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0" name="テキスト ボックス 339"/>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19045</xdr:rowOff>
    </xdr:from>
    <xdr:to>
      <xdr:col>15</xdr:col>
      <xdr:colOff>180340</xdr:colOff>
      <xdr:row>58</xdr:row>
      <xdr:rowOff>120497</xdr:rowOff>
    </xdr:to>
    <xdr:cxnSp macro="">
      <xdr:nvCxnSpPr>
        <xdr:cNvPr id="344" name="直線コネクタ 343"/>
        <xdr:cNvCxnSpPr/>
      </xdr:nvCxnSpPr>
      <xdr:spPr>
        <a:xfrm flipV="1">
          <a:off x="10475595" y="8934445"/>
          <a:ext cx="1270" cy="1130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124324</xdr:rowOff>
    </xdr:from>
    <xdr:ext cx="378565" cy="259045"/>
    <xdr:sp macro="" textlink="">
      <xdr:nvSpPr>
        <xdr:cNvPr id="345" name="農林水産業費最小値テキスト"/>
        <xdr:cNvSpPr txBox="1"/>
      </xdr:nvSpPr>
      <xdr:spPr>
        <a:xfrm>
          <a:off x="10528300" y="10068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a:t>
          </a:r>
          <a:endParaRPr kumimoji="1" lang="ja-JP" altLang="en-US" sz="1000" b="1">
            <a:latin typeface="ＭＳ Ｐゴシック"/>
          </a:endParaRPr>
        </a:p>
      </xdr:txBody>
    </xdr:sp>
    <xdr:clientData/>
  </xdr:oneCellAnchor>
  <xdr:twoCellAnchor>
    <xdr:from>
      <xdr:col>15</xdr:col>
      <xdr:colOff>92075</xdr:colOff>
      <xdr:row>58</xdr:row>
      <xdr:rowOff>120497</xdr:rowOff>
    </xdr:from>
    <xdr:to>
      <xdr:col>15</xdr:col>
      <xdr:colOff>269875</xdr:colOff>
      <xdr:row>58</xdr:row>
      <xdr:rowOff>120497</xdr:rowOff>
    </xdr:to>
    <xdr:cxnSp macro="">
      <xdr:nvCxnSpPr>
        <xdr:cNvPr id="346" name="直線コネクタ 345"/>
        <xdr:cNvCxnSpPr/>
      </xdr:nvCxnSpPr>
      <xdr:spPr>
        <a:xfrm>
          <a:off x="10388600" y="10064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137172</xdr:rowOff>
    </xdr:from>
    <xdr:ext cx="534377" cy="259045"/>
    <xdr:sp macro="" textlink="">
      <xdr:nvSpPr>
        <xdr:cNvPr id="347" name="農林水産業費最大値テキスト"/>
        <xdr:cNvSpPr txBox="1"/>
      </xdr:nvSpPr>
      <xdr:spPr>
        <a:xfrm>
          <a:off x="10528300" y="8709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25,139</a:t>
          </a:r>
          <a:endParaRPr kumimoji="1" lang="ja-JP" altLang="en-US" sz="1000" b="1">
            <a:latin typeface="ＭＳ Ｐゴシック"/>
          </a:endParaRPr>
        </a:p>
      </xdr:txBody>
    </xdr:sp>
    <xdr:clientData/>
  </xdr:oneCellAnchor>
  <xdr:twoCellAnchor>
    <xdr:from>
      <xdr:col>15</xdr:col>
      <xdr:colOff>92075</xdr:colOff>
      <xdr:row>52</xdr:row>
      <xdr:rowOff>19045</xdr:rowOff>
    </xdr:from>
    <xdr:to>
      <xdr:col>15</xdr:col>
      <xdr:colOff>269875</xdr:colOff>
      <xdr:row>52</xdr:row>
      <xdr:rowOff>19045</xdr:rowOff>
    </xdr:to>
    <xdr:cxnSp macro="">
      <xdr:nvCxnSpPr>
        <xdr:cNvPr id="348" name="直線コネクタ 347"/>
        <xdr:cNvCxnSpPr/>
      </xdr:nvCxnSpPr>
      <xdr:spPr>
        <a:xfrm>
          <a:off x="10388600" y="89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131104</xdr:rowOff>
    </xdr:from>
    <xdr:to>
      <xdr:col>15</xdr:col>
      <xdr:colOff>180975</xdr:colOff>
      <xdr:row>56</xdr:row>
      <xdr:rowOff>150261</xdr:rowOff>
    </xdr:to>
    <xdr:cxnSp macro="">
      <xdr:nvCxnSpPr>
        <xdr:cNvPr id="349" name="直線コネクタ 348"/>
        <xdr:cNvCxnSpPr/>
      </xdr:nvCxnSpPr>
      <xdr:spPr>
        <a:xfrm>
          <a:off x="9639300" y="9732304"/>
          <a:ext cx="838200" cy="1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131563</xdr:rowOff>
    </xdr:from>
    <xdr:ext cx="469744" cy="259045"/>
    <xdr:sp macro="" textlink="">
      <xdr:nvSpPr>
        <xdr:cNvPr id="350" name="農林水産業費平均値テキスト"/>
        <xdr:cNvSpPr txBox="1"/>
      </xdr:nvSpPr>
      <xdr:spPr>
        <a:xfrm>
          <a:off x="10528300" y="9732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6,095</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153136</xdr:rowOff>
    </xdr:from>
    <xdr:to>
      <xdr:col>15</xdr:col>
      <xdr:colOff>231775</xdr:colOff>
      <xdr:row>57</xdr:row>
      <xdr:rowOff>83286</xdr:rowOff>
    </xdr:to>
    <xdr:sp macro="" textlink="">
      <xdr:nvSpPr>
        <xdr:cNvPr id="351" name="フローチャート : 判断 350"/>
        <xdr:cNvSpPr/>
      </xdr:nvSpPr>
      <xdr:spPr>
        <a:xfrm>
          <a:off x="10426700" y="975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126441</xdr:rowOff>
    </xdr:from>
    <xdr:to>
      <xdr:col>14</xdr:col>
      <xdr:colOff>28575</xdr:colOff>
      <xdr:row>56</xdr:row>
      <xdr:rowOff>131104</xdr:rowOff>
    </xdr:to>
    <xdr:cxnSp macro="">
      <xdr:nvCxnSpPr>
        <xdr:cNvPr id="352" name="直線コネクタ 351"/>
        <xdr:cNvCxnSpPr/>
      </xdr:nvCxnSpPr>
      <xdr:spPr>
        <a:xfrm>
          <a:off x="8750300" y="9727641"/>
          <a:ext cx="889000" cy="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25440</xdr:rowOff>
    </xdr:from>
    <xdr:to>
      <xdr:col>14</xdr:col>
      <xdr:colOff>79375</xdr:colOff>
      <xdr:row>57</xdr:row>
      <xdr:rowOff>127040</xdr:rowOff>
    </xdr:to>
    <xdr:sp macro="" textlink="">
      <xdr:nvSpPr>
        <xdr:cNvPr id="353" name="フローチャート : 判断 352"/>
        <xdr:cNvSpPr/>
      </xdr:nvSpPr>
      <xdr:spPr>
        <a:xfrm>
          <a:off x="9588500" y="979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118167</xdr:rowOff>
    </xdr:from>
    <xdr:ext cx="469744" cy="259045"/>
    <xdr:sp macro="" textlink="">
      <xdr:nvSpPr>
        <xdr:cNvPr id="354" name="テキスト ボックス 353"/>
        <xdr:cNvSpPr txBox="1"/>
      </xdr:nvSpPr>
      <xdr:spPr>
        <a:xfrm>
          <a:off x="9404427" y="989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5,138</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126441</xdr:rowOff>
    </xdr:from>
    <xdr:to>
      <xdr:col>12</xdr:col>
      <xdr:colOff>511175</xdr:colOff>
      <xdr:row>56</xdr:row>
      <xdr:rowOff>131516</xdr:rowOff>
    </xdr:to>
    <xdr:cxnSp macro="">
      <xdr:nvCxnSpPr>
        <xdr:cNvPr id="355" name="直線コネクタ 354"/>
        <xdr:cNvCxnSpPr/>
      </xdr:nvCxnSpPr>
      <xdr:spPr>
        <a:xfrm flipV="1">
          <a:off x="7861300" y="9727641"/>
          <a:ext cx="889000" cy="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170921</xdr:rowOff>
    </xdr:from>
    <xdr:to>
      <xdr:col>12</xdr:col>
      <xdr:colOff>561975</xdr:colOff>
      <xdr:row>57</xdr:row>
      <xdr:rowOff>101071</xdr:rowOff>
    </xdr:to>
    <xdr:sp macro="" textlink="">
      <xdr:nvSpPr>
        <xdr:cNvPr id="356" name="フローチャート : 判断 355"/>
        <xdr:cNvSpPr/>
      </xdr:nvSpPr>
      <xdr:spPr>
        <a:xfrm>
          <a:off x="8699500" y="977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92198</xdr:rowOff>
    </xdr:from>
    <xdr:ext cx="469744" cy="259045"/>
    <xdr:sp macro="" textlink="">
      <xdr:nvSpPr>
        <xdr:cNvPr id="357" name="テキスト ボックス 356"/>
        <xdr:cNvSpPr txBox="1"/>
      </xdr:nvSpPr>
      <xdr:spPr>
        <a:xfrm>
          <a:off x="8515427" y="9864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5,706</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94391</xdr:rowOff>
    </xdr:from>
    <xdr:to>
      <xdr:col>11</xdr:col>
      <xdr:colOff>307975</xdr:colOff>
      <xdr:row>56</xdr:row>
      <xdr:rowOff>131516</xdr:rowOff>
    </xdr:to>
    <xdr:cxnSp macro="">
      <xdr:nvCxnSpPr>
        <xdr:cNvPr id="358" name="直線コネクタ 357"/>
        <xdr:cNvCxnSpPr/>
      </xdr:nvCxnSpPr>
      <xdr:spPr>
        <a:xfrm>
          <a:off x="6972300" y="9695591"/>
          <a:ext cx="889000" cy="3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25075</xdr:rowOff>
    </xdr:from>
    <xdr:to>
      <xdr:col>11</xdr:col>
      <xdr:colOff>358775</xdr:colOff>
      <xdr:row>57</xdr:row>
      <xdr:rowOff>126675</xdr:rowOff>
    </xdr:to>
    <xdr:sp macro="" textlink="">
      <xdr:nvSpPr>
        <xdr:cNvPr id="359" name="フローチャート : 判断 358"/>
        <xdr:cNvSpPr/>
      </xdr:nvSpPr>
      <xdr:spPr>
        <a:xfrm>
          <a:off x="7810500" y="979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117802</xdr:rowOff>
    </xdr:from>
    <xdr:ext cx="469744" cy="259045"/>
    <xdr:sp macro="" textlink="">
      <xdr:nvSpPr>
        <xdr:cNvPr id="360" name="テキスト ボックス 359"/>
        <xdr:cNvSpPr txBox="1"/>
      </xdr:nvSpPr>
      <xdr:spPr>
        <a:xfrm>
          <a:off x="7626427" y="9890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17805</xdr:rowOff>
    </xdr:from>
    <xdr:to>
      <xdr:col>10</xdr:col>
      <xdr:colOff>155575</xdr:colOff>
      <xdr:row>57</xdr:row>
      <xdr:rowOff>119405</xdr:rowOff>
    </xdr:to>
    <xdr:sp macro="" textlink="">
      <xdr:nvSpPr>
        <xdr:cNvPr id="361" name="フローチャート : 判断 360"/>
        <xdr:cNvSpPr/>
      </xdr:nvSpPr>
      <xdr:spPr>
        <a:xfrm>
          <a:off x="6921500" y="979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110532</xdr:rowOff>
    </xdr:from>
    <xdr:ext cx="469744" cy="259045"/>
    <xdr:sp macro="" textlink="">
      <xdr:nvSpPr>
        <xdr:cNvPr id="362" name="テキスト ボックス 361"/>
        <xdr:cNvSpPr txBox="1"/>
      </xdr:nvSpPr>
      <xdr:spPr>
        <a:xfrm>
          <a:off x="6737427" y="9883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99461</xdr:rowOff>
    </xdr:from>
    <xdr:to>
      <xdr:col>15</xdr:col>
      <xdr:colOff>231775</xdr:colOff>
      <xdr:row>57</xdr:row>
      <xdr:rowOff>29611</xdr:rowOff>
    </xdr:to>
    <xdr:sp macro="" textlink="">
      <xdr:nvSpPr>
        <xdr:cNvPr id="368" name="円/楕円 367"/>
        <xdr:cNvSpPr/>
      </xdr:nvSpPr>
      <xdr:spPr>
        <a:xfrm>
          <a:off x="10426700" y="970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122338</xdr:rowOff>
    </xdr:from>
    <xdr:ext cx="469744" cy="259045"/>
    <xdr:sp macro="" textlink="">
      <xdr:nvSpPr>
        <xdr:cNvPr id="369" name="農林水産業費該当値テキスト"/>
        <xdr:cNvSpPr txBox="1"/>
      </xdr:nvSpPr>
      <xdr:spPr>
        <a:xfrm>
          <a:off x="10528300" y="9552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7,269</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80304</xdr:rowOff>
    </xdr:from>
    <xdr:to>
      <xdr:col>14</xdr:col>
      <xdr:colOff>79375</xdr:colOff>
      <xdr:row>57</xdr:row>
      <xdr:rowOff>10454</xdr:rowOff>
    </xdr:to>
    <xdr:sp macro="" textlink="">
      <xdr:nvSpPr>
        <xdr:cNvPr id="370" name="円/楕円 369"/>
        <xdr:cNvSpPr/>
      </xdr:nvSpPr>
      <xdr:spPr>
        <a:xfrm>
          <a:off x="9588500" y="968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26981</xdr:rowOff>
    </xdr:from>
    <xdr:ext cx="469744" cy="259045"/>
    <xdr:sp macro="" textlink="">
      <xdr:nvSpPr>
        <xdr:cNvPr id="371" name="テキスト ボックス 370"/>
        <xdr:cNvSpPr txBox="1"/>
      </xdr:nvSpPr>
      <xdr:spPr>
        <a:xfrm>
          <a:off x="9404427" y="945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7,688</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75641</xdr:rowOff>
    </xdr:from>
    <xdr:to>
      <xdr:col>12</xdr:col>
      <xdr:colOff>561975</xdr:colOff>
      <xdr:row>57</xdr:row>
      <xdr:rowOff>5791</xdr:rowOff>
    </xdr:to>
    <xdr:sp macro="" textlink="">
      <xdr:nvSpPr>
        <xdr:cNvPr id="372" name="円/楕円 371"/>
        <xdr:cNvSpPr/>
      </xdr:nvSpPr>
      <xdr:spPr>
        <a:xfrm>
          <a:off x="8699500" y="967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22318</xdr:rowOff>
    </xdr:from>
    <xdr:ext cx="469744" cy="259045"/>
    <xdr:sp macro="" textlink="">
      <xdr:nvSpPr>
        <xdr:cNvPr id="373" name="テキスト ボックス 372"/>
        <xdr:cNvSpPr txBox="1"/>
      </xdr:nvSpPr>
      <xdr:spPr>
        <a:xfrm>
          <a:off x="8515427" y="9452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7,790</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80716</xdr:rowOff>
    </xdr:from>
    <xdr:to>
      <xdr:col>11</xdr:col>
      <xdr:colOff>358775</xdr:colOff>
      <xdr:row>57</xdr:row>
      <xdr:rowOff>10866</xdr:rowOff>
    </xdr:to>
    <xdr:sp macro="" textlink="">
      <xdr:nvSpPr>
        <xdr:cNvPr id="374" name="円/楕円 373"/>
        <xdr:cNvSpPr/>
      </xdr:nvSpPr>
      <xdr:spPr>
        <a:xfrm>
          <a:off x="7810500" y="968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27393</xdr:rowOff>
    </xdr:from>
    <xdr:ext cx="469744" cy="259045"/>
    <xdr:sp macro="" textlink="">
      <xdr:nvSpPr>
        <xdr:cNvPr id="375" name="テキスト ボックス 374"/>
        <xdr:cNvSpPr txBox="1"/>
      </xdr:nvSpPr>
      <xdr:spPr>
        <a:xfrm>
          <a:off x="7626427" y="9457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7,679</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43591</xdr:rowOff>
    </xdr:from>
    <xdr:to>
      <xdr:col>10</xdr:col>
      <xdr:colOff>155575</xdr:colOff>
      <xdr:row>56</xdr:row>
      <xdr:rowOff>145191</xdr:rowOff>
    </xdr:to>
    <xdr:sp macro="" textlink="">
      <xdr:nvSpPr>
        <xdr:cNvPr id="376" name="円/楕円 375"/>
        <xdr:cNvSpPr/>
      </xdr:nvSpPr>
      <xdr:spPr>
        <a:xfrm>
          <a:off x="6921500" y="964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54</xdr:row>
      <xdr:rowOff>161718</xdr:rowOff>
    </xdr:from>
    <xdr:ext cx="469744" cy="259045"/>
    <xdr:sp macro="" textlink="">
      <xdr:nvSpPr>
        <xdr:cNvPr id="377" name="テキスト ボックス 376"/>
        <xdr:cNvSpPr txBox="1"/>
      </xdr:nvSpPr>
      <xdr:spPr>
        <a:xfrm>
          <a:off x="6737427" y="9420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7,845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20896</xdr:rowOff>
    </xdr:from>
    <xdr:to>
      <xdr:col>15</xdr:col>
      <xdr:colOff>180340</xdr:colOff>
      <xdr:row>78</xdr:row>
      <xdr:rowOff>106781</xdr:rowOff>
    </xdr:to>
    <xdr:cxnSp macro="">
      <xdr:nvCxnSpPr>
        <xdr:cNvPr id="399" name="直線コネクタ 398"/>
        <xdr:cNvCxnSpPr/>
      </xdr:nvCxnSpPr>
      <xdr:spPr>
        <a:xfrm flipV="1">
          <a:off x="10475595" y="12193846"/>
          <a:ext cx="1270" cy="1286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110608</xdr:rowOff>
    </xdr:from>
    <xdr:ext cx="469744" cy="259045"/>
    <xdr:sp macro="" textlink="">
      <xdr:nvSpPr>
        <xdr:cNvPr id="400" name="商工費最小値テキスト"/>
        <xdr:cNvSpPr txBox="1"/>
      </xdr:nvSpPr>
      <xdr:spPr>
        <a:xfrm>
          <a:off x="10528300" y="1348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1,440</a:t>
          </a:r>
          <a:endParaRPr kumimoji="1" lang="ja-JP" altLang="en-US" sz="1000" b="1">
            <a:latin typeface="ＭＳ Ｐゴシック"/>
          </a:endParaRPr>
        </a:p>
      </xdr:txBody>
    </xdr:sp>
    <xdr:clientData/>
  </xdr:oneCellAnchor>
  <xdr:twoCellAnchor>
    <xdr:from>
      <xdr:col>15</xdr:col>
      <xdr:colOff>92075</xdr:colOff>
      <xdr:row>78</xdr:row>
      <xdr:rowOff>106781</xdr:rowOff>
    </xdr:from>
    <xdr:to>
      <xdr:col>15</xdr:col>
      <xdr:colOff>269875</xdr:colOff>
      <xdr:row>78</xdr:row>
      <xdr:rowOff>106781</xdr:rowOff>
    </xdr:to>
    <xdr:cxnSp macro="">
      <xdr:nvCxnSpPr>
        <xdr:cNvPr id="401" name="直線コネクタ 400"/>
        <xdr:cNvCxnSpPr/>
      </xdr:nvCxnSpPr>
      <xdr:spPr>
        <a:xfrm>
          <a:off x="10388600" y="13479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139023</xdr:rowOff>
    </xdr:from>
    <xdr:ext cx="534377" cy="259045"/>
    <xdr:sp macro="" textlink="">
      <xdr:nvSpPr>
        <xdr:cNvPr id="402" name="商工費最大値テキスト"/>
        <xdr:cNvSpPr txBox="1"/>
      </xdr:nvSpPr>
      <xdr:spPr>
        <a:xfrm>
          <a:off x="10528300" y="1196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57,697</a:t>
          </a:r>
          <a:endParaRPr kumimoji="1" lang="ja-JP" altLang="en-US" sz="1000" b="1">
            <a:latin typeface="ＭＳ Ｐゴシック"/>
          </a:endParaRPr>
        </a:p>
      </xdr:txBody>
    </xdr:sp>
    <xdr:clientData/>
  </xdr:oneCellAnchor>
  <xdr:twoCellAnchor>
    <xdr:from>
      <xdr:col>15</xdr:col>
      <xdr:colOff>92075</xdr:colOff>
      <xdr:row>71</xdr:row>
      <xdr:rowOff>20896</xdr:rowOff>
    </xdr:from>
    <xdr:to>
      <xdr:col>15</xdr:col>
      <xdr:colOff>269875</xdr:colOff>
      <xdr:row>71</xdr:row>
      <xdr:rowOff>20896</xdr:rowOff>
    </xdr:to>
    <xdr:cxnSp macro="">
      <xdr:nvCxnSpPr>
        <xdr:cNvPr id="403" name="直線コネクタ 402"/>
        <xdr:cNvCxnSpPr/>
      </xdr:nvCxnSpPr>
      <xdr:spPr>
        <a:xfrm>
          <a:off x="10388600" y="12193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36144</xdr:rowOff>
    </xdr:from>
    <xdr:to>
      <xdr:col>15</xdr:col>
      <xdr:colOff>180975</xdr:colOff>
      <xdr:row>78</xdr:row>
      <xdr:rowOff>58296</xdr:rowOff>
    </xdr:to>
    <xdr:cxnSp macro="">
      <xdr:nvCxnSpPr>
        <xdr:cNvPr id="404" name="直線コネクタ 403"/>
        <xdr:cNvCxnSpPr/>
      </xdr:nvCxnSpPr>
      <xdr:spPr>
        <a:xfrm flipV="1">
          <a:off x="9639300" y="13409244"/>
          <a:ext cx="838200" cy="22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57576</xdr:rowOff>
    </xdr:from>
    <xdr:ext cx="469744" cy="259045"/>
    <xdr:sp macro="" textlink="">
      <xdr:nvSpPr>
        <xdr:cNvPr id="405" name="商工費平均値テキスト"/>
        <xdr:cNvSpPr txBox="1"/>
      </xdr:nvSpPr>
      <xdr:spPr>
        <a:xfrm>
          <a:off x="10528300" y="13087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9,871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34699</xdr:rowOff>
    </xdr:from>
    <xdr:to>
      <xdr:col>15</xdr:col>
      <xdr:colOff>231775</xdr:colOff>
      <xdr:row>77</xdr:row>
      <xdr:rowOff>136299</xdr:rowOff>
    </xdr:to>
    <xdr:sp macro="" textlink="">
      <xdr:nvSpPr>
        <xdr:cNvPr id="406" name="フローチャート : 判断 405"/>
        <xdr:cNvSpPr/>
      </xdr:nvSpPr>
      <xdr:spPr>
        <a:xfrm>
          <a:off x="10426700" y="1323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57245</xdr:rowOff>
    </xdr:from>
    <xdr:to>
      <xdr:col>14</xdr:col>
      <xdr:colOff>28575</xdr:colOff>
      <xdr:row>78</xdr:row>
      <xdr:rowOff>58296</xdr:rowOff>
    </xdr:to>
    <xdr:cxnSp macro="">
      <xdr:nvCxnSpPr>
        <xdr:cNvPr id="407" name="直線コネクタ 406"/>
        <xdr:cNvCxnSpPr/>
      </xdr:nvCxnSpPr>
      <xdr:spPr>
        <a:xfrm>
          <a:off x="8750300" y="13430345"/>
          <a:ext cx="8890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69926</xdr:rowOff>
    </xdr:from>
    <xdr:to>
      <xdr:col>14</xdr:col>
      <xdr:colOff>79375</xdr:colOff>
      <xdr:row>78</xdr:row>
      <xdr:rowOff>76</xdr:rowOff>
    </xdr:to>
    <xdr:sp macro="" textlink="">
      <xdr:nvSpPr>
        <xdr:cNvPr id="408" name="フローチャート : 判断 407"/>
        <xdr:cNvSpPr/>
      </xdr:nvSpPr>
      <xdr:spPr>
        <a:xfrm>
          <a:off x="9588500" y="132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16603</xdr:rowOff>
    </xdr:from>
    <xdr:ext cx="469744" cy="259045"/>
    <xdr:sp macro="" textlink="">
      <xdr:nvSpPr>
        <xdr:cNvPr id="409" name="テキスト ボックス 408"/>
        <xdr:cNvSpPr txBox="1"/>
      </xdr:nvSpPr>
      <xdr:spPr>
        <a:xfrm>
          <a:off x="9404427" y="13046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53198</xdr:rowOff>
    </xdr:from>
    <xdr:to>
      <xdr:col>12</xdr:col>
      <xdr:colOff>511175</xdr:colOff>
      <xdr:row>78</xdr:row>
      <xdr:rowOff>57245</xdr:rowOff>
    </xdr:to>
    <xdr:cxnSp macro="">
      <xdr:nvCxnSpPr>
        <xdr:cNvPr id="410" name="直線コネクタ 409"/>
        <xdr:cNvCxnSpPr/>
      </xdr:nvCxnSpPr>
      <xdr:spPr>
        <a:xfrm>
          <a:off x="7861300" y="13426298"/>
          <a:ext cx="889000" cy="4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77150</xdr:rowOff>
    </xdr:from>
    <xdr:to>
      <xdr:col>12</xdr:col>
      <xdr:colOff>561975</xdr:colOff>
      <xdr:row>78</xdr:row>
      <xdr:rowOff>7300</xdr:rowOff>
    </xdr:to>
    <xdr:sp macro="" textlink="">
      <xdr:nvSpPr>
        <xdr:cNvPr id="411" name="フローチャート : 判断 410"/>
        <xdr:cNvSpPr/>
      </xdr:nvSpPr>
      <xdr:spPr>
        <a:xfrm>
          <a:off x="8699500" y="1327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23827</xdr:rowOff>
    </xdr:from>
    <xdr:ext cx="469744" cy="259045"/>
    <xdr:sp macro="" textlink="">
      <xdr:nvSpPr>
        <xdr:cNvPr id="412" name="テキスト ボックス 411"/>
        <xdr:cNvSpPr txBox="1"/>
      </xdr:nvSpPr>
      <xdr:spPr>
        <a:xfrm>
          <a:off x="8515427" y="1305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8,014</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28806</xdr:rowOff>
    </xdr:from>
    <xdr:to>
      <xdr:col>11</xdr:col>
      <xdr:colOff>307975</xdr:colOff>
      <xdr:row>78</xdr:row>
      <xdr:rowOff>53198</xdr:rowOff>
    </xdr:to>
    <xdr:cxnSp macro="">
      <xdr:nvCxnSpPr>
        <xdr:cNvPr id="413" name="直線コネクタ 412"/>
        <xdr:cNvCxnSpPr/>
      </xdr:nvCxnSpPr>
      <xdr:spPr>
        <a:xfrm>
          <a:off x="6972300" y="13401906"/>
          <a:ext cx="889000" cy="24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80418</xdr:rowOff>
    </xdr:from>
    <xdr:to>
      <xdr:col>11</xdr:col>
      <xdr:colOff>358775</xdr:colOff>
      <xdr:row>78</xdr:row>
      <xdr:rowOff>10568</xdr:rowOff>
    </xdr:to>
    <xdr:sp macro="" textlink="">
      <xdr:nvSpPr>
        <xdr:cNvPr id="414" name="フローチャート : 判断 413"/>
        <xdr:cNvSpPr/>
      </xdr:nvSpPr>
      <xdr:spPr>
        <a:xfrm>
          <a:off x="7810500" y="1328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27095</xdr:rowOff>
    </xdr:from>
    <xdr:ext cx="469744" cy="259045"/>
    <xdr:sp macro="" textlink="">
      <xdr:nvSpPr>
        <xdr:cNvPr id="415" name="テキスト ボックス 414"/>
        <xdr:cNvSpPr txBox="1"/>
      </xdr:nvSpPr>
      <xdr:spPr>
        <a:xfrm>
          <a:off x="7626427" y="1305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62725</xdr:rowOff>
    </xdr:from>
    <xdr:to>
      <xdr:col>10</xdr:col>
      <xdr:colOff>155575</xdr:colOff>
      <xdr:row>77</xdr:row>
      <xdr:rowOff>164325</xdr:rowOff>
    </xdr:to>
    <xdr:sp macro="" textlink="">
      <xdr:nvSpPr>
        <xdr:cNvPr id="416" name="フローチャート : 判断 415"/>
        <xdr:cNvSpPr/>
      </xdr:nvSpPr>
      <xdr:spPr>
        <a:xfrm>
          <a:off x="6921500" y="1326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9402</xdr:rowOff>
    </xdr:from>
    <xdr:ext cx="469744" cy="259045"/>
    <xdr:sp macro="" textlink="">
      <xdr:nvSpPr>
        <xdr:cNvPr id="417" name="テキスト ボックス 416"/>
        <xdr:cNvSpPr txBox="1"/>
      </xdr:nvSpPr>
      <xdr:spPr>
        <a:xfrm>
          <a:off x="6737427" y="1303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8,645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156794</xdr:rowOff>
    </xdr:from>
    <xdr:to>
      <xdr:col>15</xdr:col>
      <xdr:colOff>231775</xdr:colOff>
      <xdr:row>78</xdr:row>
      <xdr:rowOff>86944</xdr:rowOff>
    </xdr:to>
    <xdr:sp macro="" textlink="">
      <xdr:nvSpPr>
        <xdr:cNvPr id="423" name="円/楕円 422"/>
        <xdr:cNvSpPr/>
      </xdr:nvSpPr>
      <xdr:spPr>
        <a:xfrm>
          <a:off x="10426700" y="133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71721</xdr:rowOff>
    </xdr:from>
    <xdr:ext cx="469744" cy="259045"/>
    <xdr:sp macro="" textlink="">
      <xdr:nvSpPr>
        <xdr:cNvPr id="424" name="商工費該当値テキスト"/>
        <xdr:cNvSpPr txBox="1"/>
      </xdr:nvSpPr>
      <xdr:spPr>
        <a:xfrm>
          <a:off x="10528300" y="1327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4,530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7496</xdr:rowOff>
    </xdr:from>
    <xdr:to>
      <xdr:col>14</xdr:col>
      <xdr:colOff>79375</xdr:colOff>
      <xdr:row>78</xdr:row>
      <xdr:rowOff>109096</xdr:rowOff>
    </xdr:to>
    <xdr:sp macro="" textlink="">
      <xdr:nvSpPr>
        <xdr:cNvPr id="425" name="円/楕円 424"/>
        <xdr:cNvSpPr/>
      </xdr:nvSpPr>
      <xdr:spPr>
        <a:xfrm>
          <a:off x="9588500" y="1338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100223</xdr:rowOff>
    </xdr:from>
    <xdr:ext cx="469744" cy="259045"/>
    <xdr:sp macro="" textlink="">
      <xdr:nvSpPr>
        <xdr:cNvPr id="426" name="テキスト ボックス 425"/>
        <xdr:cNvSpPr txBox="1"/>
      </xdr:nvSpPr>
      <xdr:spPr>
        <a:xfrm>
          <a:off x="9404427" y="13473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6445</xdr:rowOff>
    </xdr:from>
    <xdr:to>
      <xdr:col>12</xdr:col>
      <xdr:colOff>561975</xdr:colOff>
      <xdr:row>78</xdr:row>
      <xdr:rowOff>108045</xdr:rowOff>
    </xdr:to>
    <xdr:sp macro="" textlink="">
      <xdr:nvSpPr>
        <xdr:cNvPr id="427" name="円/楕円 426"/>
        <xdr:cNvSpPr/>
      </xdr:nvSpPr>
      <xdr:spPr>
        <a:xfrm>
          <a:off x="8699500" y="1337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99172</xdr:rowOff>
    </xdr:from>
    <xdr:ext cx="469744" cy="259045"/>
    <xdr:sp macro="" textlink="">
      <xdr:nvSpPr>
        <xdr:cNvPr id="428" name="テキスト ボックス 427"/>
        <xdr:cNvSpPr txBox="1"/>
      </xdr:nvSpPr>
      <xdr:spPr>
        <a:xfrm>
          <a:off x="8515427" y="1347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3,607</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2398</xdr:rowOff>
    </xdr:from>
    <xdr:to>
      <xdr:col>11</xdr:col>
      <xdr:colOff>358775</xdr:colOff>
      <xdr:row>78</xdr:row>
      <xdr:rowOff>103998</xdr:rowOff>
    </xdr:to>
    <xdr:sp macro="" textlink="">
      <xdr:nvSpPr>
        <xdr:cNvPr id="429" name="円/楕円 428"/>
        <xdr:cNvSpPr/>
      </xdr:nvSpPr>
      <xdr:spPr>
        <a:xfrm>
          <a:off x="7810500" y="1337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95125</xdr:rowOff>
    </xdr:from>
    <xdr:ext cx="469744" cy="259045"/>
    <xdr:sp macro="" textlink="">
      <xdr:nvSpPr>
        <xdr:cNvPr id="430" name="テキスト ボックス 429"/>
        <xdr:cNvSpPr txBox="1"/>
      </xdr:nvSpPr>
      <xdr:spPr>
        <a:xfrm>
          <a:off x="7626427" y="13468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3,784</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149456</xdr:rowOff>
    </xdr:from>
    <xdr:to>
      <xdr:col>10</xdr:col>
      <xdr:colOff>155575</xdr:colOff>
      <xdr:row>78</xdr:row>
      <xdr:rowOff>79606</xdr:rowOff>
    </xdr:to>
    <xdr:sp macro="" textlink="">
      <xdr:nvSpPr>
        <xdr:cNvPr id="431" name="円/楕円 430"/>
        <xdr:cNvSpPr/>
      </xdr:nvSpPr>
      <xdr:spPr>
        <a:xfrm>
          <a:off x="6921500" y="1335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70733</xdr:rowOff>
    </xdr:from>
    <xdr:ext cx="469744" cy="259045"/>
    <xdr:sp macro="" textlink="">
      <xdr:nvSpPr>
        <xdr:cNvPr id="432" name="テキスト ボックス 431"/>
        <xdr:cNvSpPr txBox="1"/>
      </xdr:nvSpPr>
      <xdr:spPr>
        <a:xfrm>
          <a:off x="6737427" y="13443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40,718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443" name="テキスト ボックス 442"/>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53" name="テキスト ボックス 452"/>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55" name="テキスト ボックス 454"/>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38736</xdr:rowOff>
    </xdr:from>
    <xdr:to>
      <xdr:col>15</xdr:col>
      <xdr:colOff>180340</xdr:colOff>
      <xdr:row>98</xdr:row>
      <xdr:rowOff>22200</xdr:rowOff>
    </xdr:to>
    <xdr:cxnSp macro="">
      <xdr:nvCxnSpPr>
        <xdr:cNvPr id="457" name="直線コネクタ 456"/>
        <xdr:cNvCxnSpPr/>
      </xdr:nvCxnSpPr>
      <xdr:spPr>
        <a:xfrm flipV="1">
          <a:off x="10475595" y="15469236"/>
          <a:ext cx="1270" cy="1355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26027</xdr:rowOff>
    </xdr:from>
    <xdr:ext cx="534377" cy="259045"/>
    <xdr:sp macro="" textlink="">
      <xdr:nvSpPr>
        <xdr:cNvPr id="458" name="土木費最小値テキスト"/>
        <xdr:cNvSpPr txBox="1"/>
      </xdr:nvSpPr>
      <xdr:spPr>
        <a:xfrm>
          <a:off x="10528300" y="1682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25,084</a:t>
          </a:r>
          <a:endParaRPr kumimoji="1" lang="ja-JP" altLang="en-US" sz="1000" b="1">
            <a:latin typeface="ＭＳ Ｐゴシック"/>
          </a:endParaRPr>
        </a:p>
      </xdr:txBody>
    </xdr:sp>
    <xdr:clientData/>
  </xdr:oneCellAnchor>
  <xdr:twoCellAnchor>
    <xdr:from>
      <xdr:col>15</xdr:col>
      <xdr:colOff>92075</xdr:colOff>
      <xdr:row>98</xdr:row>
      <xdr:rowOff>22200</xdr:rowOff>
    </xdr:from>
    <xdr:to>
      <xdr:col>15</xdr:col>
      <xdr:colOff>269875</xdr:colOff>
      <xdr:row>98</xdr:row>
      <xdr:rowOff>22200</xdr:rowOff>
    </xdr:to>
    <xdr:cxnSp macro="">
      <xdr:nvCxnSpPr>
        <xdr:cNvPr id="459" name="直線コネクタ 458"/>
        <xdr:cNvCxnSpPr/>
      </xdr:nvCxnSpPr>
      <xdr:spPr>
        <a:xfrm>
          <a:off x="10388600" y="1682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156863</xdr:rowOff>
    </xdr:from>
    <xdr:ext cx="534377" cy="259045"/>
    <xdr:sp macro="" textlink="">
      <xdr:nvSpPr>
        <xdr:cNvPr id="460" name="土木費最大値テキスト"/>
        <xdr:cNvSpPr txBox="1"/>
      </xdr:nvSpPr>
      <xdr:spPr>
        <a:xfrm>
          <a:off x="10528300" y="1524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60,650</a:t>
          </a:r>
          <a:endParaRPr kumimoji="1" lang="ja-JP" altLang="en-US" sz="1000" b="1">
            <a:latin typeface="ＭＳ Ｐゴシック"/>
          </a:endParaRPr>
        </a:p>
      </xdr:txBody>
    </xdr:sp>
    <xdr:clientData/>
  </xdr:oneCellAnchor>
  <xdr:twoCellAnchor>
    <xdr:from>
      <xdr:col>15</xdr:col>
      <xdr:colOff>92075</xdr:colOff>
      <xdr:row>90</xdr:row>
      <xdr:rowOff>38736</xdr:rowOff>
    </xdr:from>
    <xdr:to>
      <xdr:col>15</xdr:col>
      <xdr:colOff>269875</xdr:colOff>
      <xdr:row>90</xdr:row>
      <xdr:rowOff>38736</xdr:rowOff>
    </xdr:to>
    <xdr:cxnSp macro="">
      <xdr:nvCxnSpPr>
        <xdr:cNvPr id="461" name="直線コネクタ 460"/>
        <xdr:cNvCxnSpPr/>
      </xdr:nvCxnSpPr>
      <xdr:spPr>
        <a:xfrm>
          <a:off x="10388600" y="15469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88303</xdr:rowOff>
    </xdr:from>
    <xdr:to>
      <xdr:col>15</xdr:col>
      <xdr:colOff>180975</xdr:colOff>
      <xdr:row>93</xdr:row>
      <xdr:rowOff>158178</xdr:rowOff>
    </xdr:to>
    <xdr:cxnSp macro="">
      <xdr:nvCxnSpPr>
        <xdr:cNvPr id="462" name="直線コネクタ 461"/>
        <xdr:cNvCxnSpPr/>
      </xdr:nvCxnSpPr>
      <xdr:spPr>
        <a:xfrm>
          <a:off x="9639300" y="16033153"/>
          <a:ext cx="838200" cy="6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145166</xdr:rowOff>
    </xdr:from>
    <xdr:ext cx="534377" cy="259045"/>
    <xdr:sp macro="" textlink="">
      <xdr:nvSpPr>
        <xdr:cNvPr id="463" name="土木費平均値テキスト"/>
        <xdr:cNvSpPr txBox="1"/>
      </xdr:nvSpPr>
      <xdr:spPr>
        <a:xfrm>
          <a:off x="10528300" y="16261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37,957</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166739</xdr:rowOff>
    </xdr:from>
    <xdr:to>
      <xdr:col>15</xdr:col>
      <xdr:colOff>231775</xdr:colOff>
      <xdr:row>95</xdr:row>
      <xdr:rowOff>96889</xdr:rowOff>
    </xdr:to>
    <xdr:sp macro="" textlink="">
      <xdr:nvSpPr>
        <xdr:cNvPr id="464" name="フローチャート : 判断 463"/>
        <xdr:cNvSpPr/>
      </xdr:nvSpPr>
      <xdr:spPr>
        <a:xfrm>
          <a:off x="10426700" y="16283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92</xdr:row>
      <xdr:rowOff>70777</xdr:rowOff>
    </xdr:from>
    <xdr:to>
      <xdr:col>14</xdr:col>
      <xdr:colOff>28575</xdr:colOff>
      <xdr:row>93</xdr:row>
      <xdr:rowOff>88303</xdr:rowOff>
    </xdr:to>
    <xdr:cxnSp macro="">
      <xdr:nvCxnSpPr>
        <xdr:cNvPr id="465" name="直線コネクタ 464"/>
        <xdr:cNvCxnSpPr/>
      </xdr:nvCxnSpPr>
      <xdr:spPr>
        <a:xfrm>
          <a:off x="8750300" y="15844177"/>
          <a:ext cx="889000" cy="18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157784</xdr:rowOff>
    </xdr:from>
    <xdr:to>
      <xdr:col>14</xdr:col>
      <xdr:colOff>79375</xdr:colOff>
      <xdr:row>95</xdr:row>
      <xdr:rowOff>87934</xdr:rowOff>
    </xdr:to>
    <xdr:sp macro="" textlink="">
      <xdr:nvSpPr>
        <xdr:cNvPr id="466" name="フローチャート : 判断 465"/>
        <xdr:cNvSpPr/>
      </xdr:nvSpPr>
      <xdr:spPr>
        <a:xfrm>
          <a:off x="9588500" y="162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79061</xdr:rowOff>
    </xdr:from>
    <xdr:ext cx="534377" cy="259045"/>
    <xdr:sp macro="" textlink="">
      <xdr:nvSpPr>
        <xdr:cNvPr id="467" name="テキスト ボックス 466"/>
        <xdr:cNvSpPr txBox="1"/>
      </xdr:nvSpPr>
      <xdr:spPr>
        <a:xfrm>
          <a:off x="9372111" y="1636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38,192</a:t>
          </a:r>
          <a:endParaRPr kumimoji="1" lang="ja-JP" altLang="en-US" sz="1000" b="1">
            <a:solidFill>
              <a:srgbClr val="000080"/>
            </a:solidFill>
            <a:latin typeface="ＭＳ Ｐゴシック"/>
          </a:endParaRPr>
        </a:p>
      </xdr:txBody>
    </xdr:sp>
    <xdr:clientData/>
  </xdr:oneCellAnchor>
  <xdr:twoCellAnchor>
    <xdr:from>
      <xdr:col>11</xdr:col>
      <xdr:colOff>307975</xdr:colOff>
      <xdr:row>92</xdr:row>
      <xdr:rowOff>67005</xdr:rowOff>
    </xdr:from>
    <xdr:to>
      <xdr:col>12</xdr:col>
      <xdr:colOff>511175</xdr:colOff>
      <xdr:row>92</xdr:row>
      <xdr:rowOff>70777</xdr:rowOff>
    </xdr:to>
    <xdr:cxnSp macro="">
      <xdr:nvCxnSpPr>
        <xdr:cNvPr id="468" name="直線コネクタ 467"/>
        <xdr:cNvCxnSpPr/>
      </xdr:nvCxnSpPr>
      <xdr:spPr>
        <a:xfrm>
          <a:off x="7861300" y="15840405"/>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103721</xdr:rowOff>
    </xdr:from>
    <xdr:to>
      <xdr:col>12</xdr:col>
      <xdr:colOff>561975</xdr:colOff>
      <xdr:row>95</xdr:row>
      <xdr:rowOff>33871</xdr:rowOff>
    </xdr:to>
    <xdr:sp macro="" textlink="">
      <xdr:nvSpPr>
        <xdr:cNvPr id="469" name="フローチャート : 判断 468"/>
        <xdr:cNvSpPr/>
      </xdr:nvSpPr>
      <xdr:spPr>
        <a:xfrm>
          <a:off x="8699500" y="1622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24998</xdr:rowOff>
    </xdr:from>
    <xdr:ext cx="534377" cy="259045"/>
    <xdr:sp macro="" textlink="">
      <xdr:nvSpPr>
        <xdr:cNvPr id="470" name="テキスト ボックス 469"/>
        <xdr:cNvSpPr txBox="1"/>
      </xdr:nvSpPr>
      <xdr:spPr>
        <a:xfrm>
          <a:off x="8483111" y="1631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39,611</a:t>
          </a:r>
          <a:endParaRPr kumimoji="1" lang="ja-JP" altLang="en-US" sz="1000" b="1">
            <a:solidFill>
              <a:srgbClr val="000080"/>
            </a:solidFill>
            <a:latin typeface="ＭＳ Ｐゴシック"/>
          </a:endParaRPr>
        </a:p>
      </xdr:txBody>
    </xdr:sp>
    <xdr:clientData/>
  </xdr:oneCellAnchor>
  <xdr:twoCellAnchor>
    <xdr:from>
      <xdr:col>10</xdr:col>
      <xdr:colOff>104775</xdr:colOff>
      <xdr:row>92</xdr:row>
      <xdr:rowOff>67005</xdr:rowOff>
    </xdr:from>
    <xdr:to>
      <xdr:col>11</xdr:col>
      <xdr:colOff>307975</xdr:colOff>
      <xdr:row>93</xdr:row>
      <xdr:rowOff>28105</xdr:rowOff>
    </xdr:to>
    <xdr:cxnSp macro="">
      <xdr:nvCxnSpPr>
        <xdr:cNvPr id="471" name="直線コネクタ 470"/>
        <xdr:cNvCxnSpPr/>
      </xdr:nvCxnSpPr>
      <xdr:spPr>
        <a:xfrm flipV="1">
          <a:off x="6972300" y="15840405"/>
          <a:ext cx="889000" cy="13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94</xdr:row>
      <xdr:rowOff>131572</xdr:rowOff>
    </xdr:from>
    <xdr:to>
      <xdr:col>11</xdr:col>
      <xdr:colOff>358775</xdr:colOff>
      <xdr:row>95</xdr:row>
      <xdr:rowOff>61722</xdr:rowOff>
    </xdr:to>
    <xdr:sp macro="" textlink="">
      <xdr:nvSpPr>
        <xdr:cNvPr id="472" name="フローチャート : 判断 471"/>
        <xdr:cNvSpPr/>
      </xdr:nvSpPr>
      <xdr:spPr>
        <a:xfrm>
          <a:off x="7810500" y="1624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52849</xdr:rowOff>
    </xdr:from>
    <xdr:ext cx="534377" cy="259045"/>
    <xdr:sp macro="" textlink="">
      <xdr:nvSpPr>
        <xdr:cNvPr id="473" name="テキスト ボックス 472"/>
        <xdr:cNvSpPr txBox="1"/>
      </xdr:nvSpPr>
      <xdr:spPr>
        <a:xfrm>
          <a:off x="7594111" y="16340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38,880</a:t>
          </a:r>
          <a:endParaRPr kumimoji="1" lang="ja-JP" altLang="en-US" sz="1000" b="1">
            <a:solidFill>
              <a:srgbClr val="000080"/>
            </a:solidFill>
            <a:latin typeface="ＭＳ Ｐゴシック"/>
          </a:endParaRPr>
        </a:p>
      </xdr:txBody>
    </xdr:sp>
    <xdr:clientData/>
  </xdr:oneCellAnchor>
  <xdr:twoCellAnchor>
    <xdr:from>
      <xdr:col>10</xdr:col>
      <xdr:colOff>53975</xdr:colOff>
      <xdr:row>94</xdr:row>
      <xdr:rowOff>169711</xdr:rowOff>
    </xdr:from>
    <xdr:to>
      <xdr:col>10</xdr:col>
      <xdr:colOff>155575</xdr:colOff>
      <xdr:row>95</xdr:row>
      <xdr:rowOff>99861</xdr:rowOff>
    </xdr:to>
    <xdr:sp macro="" textlink="">
      <xdr:nvSpPr>
        <xdr:cNvPr id="474" name="フローチャート : 判断 473"/>
        <xdr:cNvSpPr/>
      </xdr:nvSpPr>
      <xdr:spPr>
        <a:xfrm>
          <a:off x="6921500" y="16286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90988</xdr:rowOff>
    </xdr:from>
    <xdr:ext cx="534377" cy="259045"/>
    <xdr:sp macro="" textlink="">
      <xdr:nvSpPr>
        <xdr:cNvPr id="475" name="テキスト ボックス 474"/>
        <xdr:cNvSpPr txBox="1"/>
      </xdr:nvSpPr>
      <xdr:spPr>
        <a:xfrm>
          <a:off x="6705111" y="1637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37,879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93</xdr:row>
      <xdr:rowOff>107378</xdr:rowOff>
    </xdr:from>
    <xdr:to>
      <xdr:col>15</xdr:col>
      <xdr:colOff>231775</xdr:colOff>
      <xdr:row>94</xdr:row>
      <xdr:rowOff>37528</xdr:rowOff>
    </xdr:to>
    <xdr:sp macro="" textlink="">
      <xdr:nvSpPr>
        <xdr:cNvPr id="481" name="円/楕円 480"/>
        <xdr:cNvSpPr/>
      </xdr:nvSpPr>
      <xdr:spPr>
        <a:xfrm>
          <a:off x="10426700" y="1605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130255</xdr:rowOff>
    </xdr:from>
    <xdr:ext cx="534377" cy="259045"/>
    <xdr:sp macro="" textlink="">
      <xdr:nvSpPr>
        <xdr:cNvPr id="482" name="土木費該当値テキスト"/>
        <xdr:cNvSpPr txBox="1"/>
      </xdr:nvSpPr>
      <xdr:spPr>
        <a:xfrm>
          <a:off x="10528300" y="1590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44,015</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37503</xdr:rowOff>
    </xdr:from>
    <xdr:to>
      <xdr:col>14</xdr:col>
      <xdr:colOff>79375</xdr:colOff>
      <xdr:row>93</xdr:row>
      <xdr:rowOff>139103</xdr:rowOff>
    </xdr:to>
    <xdr:sp macro="" textlink="">
      <xdr:nvSpPr>
        <xdr:cNvPr id="483" name="円/楕円 482"/>
        <xdr:cNvSpPr/>
      </xdr:nvSpPr>
      <xdr:spPr>
        <a:xfrm>
          <a:off x="9588500" y="1598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91</xdr:row>
      <xdr:rowOff>155630</xdr:rowOff>
    </xdr:from>
    <xdr:ext cx="534377" cy="259045"/>
    <xdr:sp macro="" textlink="">
      <xdr:nvSpPr>
        <xdr:cNvPr id="484" name="テキスト ボックス 483"/>
        <xdr:cNvSpPr txBox="1"/>
      </xdr:nvSpPr>
      <xdr:spPr>
        <a:xfrm>
          <a:off x="9372111" y="1575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45,849</a:t>
          </a:r>
          <a:endParaRPr kumimoji="1" lang="ja-JP" altLang="en-US" sz="1000" b="1">
            <a:solidFill>
              <a:srgbClr val="FF0000"/>
            </a:solidFill>
            <a:latin typeface="ＭＳ Ｐゴシック"/>
          </a:endParaRPr>
        </a:p>
      </xdr:txBody>
    </xdr:sp>
    <xdr:clientData/>
  </xdr:oneCellAnchor>
  <xdr:twoCellAnchor>
    <xdr:from>
      <xdr:col>12</xdr:col>
      <xdr:colOff>460375</xdr:colOff>
      <xdr:row>92</xdr:row>
      <xdr:rowOff>19977</xdr:rowOff>
    </xdr:from>
    <xdr:to>
      <xdr:col>12</xdr:col>
      <xdr:colOff>561975</xdr:colOff>
      <xdr:row>92</xdr:row>
      <xdr:rowOff>121577</xdr:rowOff>
    </xdr:to>
    <xdr:sp macro="" textlink="">
      <xdr:nvSpPr>
        <xdr:cNvPr id="485" name="円/楕円 484"/>
        <xdr:cNvSpPr/>
      </xdr:nvSpPr>
      <xdr:spPr>
        <a:xfrm>
          <a:off x="8699500" y="1579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90</xdr:row>
      <xdr:rowOff>138104</xdr:rowOff>
    </xdr:from>
    <xdr:ext cx="534377" cy="259045"/>
    <xdr:sp macro="" textlink="">
      <xdr:nvSpPr>
        <xdr:cNvPr id="486" name="テキスト ボックス 485"/>
        <xdr:cNvSpPr txBox="1"/>
      </xdr:nvSpPr>
      <xdr:spPr>
        <a:xfrm>
          <a:off x="8483111" y="1556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50,809</a:t>
          </a:r>
          <a:endParaRPr kumimoji="1" lang="ja-JP" altLang="en-US" sz="1000" b="1">
            <a:solidFill>
              <a:srgbClr val="FF0000"/>
            </a:solidFill>
            <a:latin typeface="ＭＳ Ｐゴシック"/>
          </a:endParaRPr>
        </a:p>
      </xdr:txBody>
    </xdr:sp>
    <xdr:clientData/>
  </xdr:oneCellAnchor>
  <xdr:twoCellAnchor>
    <xdr:from>
      <xdr:col>11</xdr:col>
      <xdr:colOff>257175</xdr:colOff>
      <xdr:row>92</xdr:row>
      <xdr:rowOff>16205</xdr:rowOff>
    </xdr:from>
    <xdr:to>
      <xdr:col>11</xdr:col>
      <xdr:colOff>358775</xdr:colOff>
      <xdr:row>92</xdr:row>
      <xdr:rowOff>117805</xdr:rowOff>
    </xdr:to>
    <xdr:sp macro="" textlink="">
      <xdr:nvSpPr>
        <xdr:cNvPr id="487" name="円/楕円 486"/>
        <xdr:cNvSpPr/>
      </xdr:nvSpPr>
      <xdr:spPr>
        <a:xfrm>
          <a:off x="7810500" y="1578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90</xdr:row>
      <xdr:rowOff>134332</xdr:rowOff>
    </xdr:from>
    <xdr:ext cx="534377" cy="259045"/>
    <xdr:sp macro="" textlink="">
      <xdr:nvSpPr>
        <xdr:cNvPr id="488" name="テキスト ボックス 487"/>
        <xdr:cNvSpPr txBox="1"/>
      </xdr:nvSpPr>
      <xdr:spPr>
        <a:xfrm>
          <a:off x="7594111" y="1556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50,908</a:t>
          </a:r>
          <a:endParaRPr kumimoji="1" lang="ja-JP" altLang="en-US" sz="1000" b="1">
            <a:solidFill>
              <a:srgbClr val="FF0000"/>
            </a:solidFill>
            <a:latin typeface="ＭＳ Ｐゴシック"/>
          </a:endParaRPr>
        </a:p>
      </xdr:txBody>
    </xdr:sp>
    <xdr:clientData/>
  </xdr:oneCellAnchor>
  <xdr:twoCellAnchor>
    <xdr:from>
      <xdr:col>10</xdr:col>
      <xdr:colOff>53975</xdr:colOff>
      <xdr:row>92</xdr:row>
      <xdr:rowOff>148755</xdr:rowOff>
    </xdr:from>
    <xdr:to>
      <xdr:col>10</xdr:col>
      <xdr:colOff>155575</xdr:colOff>
      <xdr:row>93</xdr:row>
      <xdr:rowOff>78905</xdr:rowOff>
    </xdr:to>
    <xdr:sp macro="" textlink="">
      <xdr:nvSpPr>
        <xdr:cNvPr id="489" name="円/楕円 488"/>
        <xdr:cNvSpPr/>
      </xdr:nvSpPr>
      <xdr:spPr>
        <a:xfrm>
          <a:off x="6921500" y="1592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91</xdr:row>
      <xdr:rowOff>95432</xdr:rowOff>
    </xdr:from>
    <xdr:ext cx="534377" cy="259045"/>
    <xdr:sp macro="" textlink="">
      <xdr:nvSpPr>
        <xdr:cNvPr id="490" name="テキスト ボックス 489"/>
        <xdr:cNvSpPr txBox="1"/>
      </xdr:nvSpPr>
      <xdr:spPr>
        <a:xfrm>
          <a:off x="6705111" y="1569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47,429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23,680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503" name="テキスト ボックス 502"/>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3" name="テキスト ボックス 51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41511</xdr:rowOff>
    </xdr:from>
    <xdr:to>
      <xdr:col>23</xdr:col>
      <xdr:colOff>516889</xdr:colOff>
      <xdr:row>38</xdr:row>
      <xdr:rowOff>45538</xdr:rowOff>
    </xdr:to>
    <xdr:cxnSp macro="">
      <xdr:nvCxnSpPr>
        <xdr:cNvPr id="517" name="直線コネクタ 516"/>
        <xdr:cNvCxnSpPr/>
      </xdr:nvCxnSpPr>
      <xdr:spPr>
        <a:xfrm flipV="1">
          <a:off x="16317595" y="5185011"/>
          <a:ext cx="1269" cy="1375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49365</xdr:rowOff>
    </xdr:from>
    <xdr:ext cx="534377" cy="259045"/>
    <xdr:sp macro="" textlink="">
      <xdr:nvSpPr>
        <xdr:cNvPr id="518" name="消防費最小値テキスト"/>
        <xdr:cNvSpPr txBox="1"/>
      </xdr:nvSpPr>
      <xdr:spPr>
        <a:xfrm>
          <a:off x="16370300" y="656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11,065</a:t>
          </a:r>
          <a:endParaRPr kumimoji="1" lang="ja-JP" altLang="en-US" sz="1000" b="1">
            <a:latin typeface="ＭＳ Ｐゴシック"/>
          </a:endParaRPr>
        </a:p>
      </xdr:txBody>
    </xdr:sp>
    <xdr:clientData/>
  </xdr:oneCellAnchor>
  <xdr:twoCellAnchor>
    <xdr:from>
      <xdr:col>23</xdr:col>
      <xdr:colOff>428625</xdr:colOff>
      <xdr:row>38</xdr:row>
      <xdr:rowOff>45538</xdr:rowOff>
    </xdr:from>
    <xdr:to>
      <xdr:col>23</xdr:col>
      <xdr:colOff>606425</xdr:colOff>
      <xdr:row>38</xdr:row>
      <xdr:rowOff>45538</xdr:rowOff>
    </xdr:to>
    <xdr:cxnSp macro="">
      <xdr:nvCxnSpPr>
        <xdr:cNvPr id="519" name="直線コネクタ 518"/>
        <xdr:cNvCxnSpPr/>
      </xdr:nvCxnSpPr>
      <xdr:spPr>
        <a:xfrm>
          <a:off x="16230600" y="6560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159638</xdr:rowOff>
    </xdr:from>
    <xdr:ext cx="534377" cy="259045"/>
    <xdr:sp macro="" textlink="">
      <xdr:nvSpPr>
        <xdr:cNvPr id="520" name="消防費最大値テキスト"/>
        <xdr:cNvSpPr txBox="1"/>
      </xdr:nvSpPr>
      <xdr:spPr>
        <a:xfrm>
          <a:off x="16370300" y="4960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23,702</a:t>
          </a:r>
          <a:endParaRPr kumimoji="1" lang="ja-JP" altLang="en-US" sz="1000" b="1">
            <a:latin typeface="ＭＳ Ｐゴシック"/>
          </a:endParaRPr>
        </a:p>
      </xdr:txBody>
    </xdr:sp>
    <xdr:clientData/>
  </xdr:oneCellAnchor>
  <xdr:twoCellAnchor>
    <xdr:from>
      <xdr:col>23</xdr:col>
      <xdr:colOff>428625</xdr:colOff>
      <xdr:row>30</xdr:row>
      <xdr:rowOff>41511</xdr:rowOff>
    </xdr:from>
    <xdr:to>
      <xdr:col>23</xdr:col>
      <xdr:colOff>606425</xdr:colOff>
      <xdr:row>30</xdr:row>
      <xdr:rowOff>41511</xdr:rowOff>
    </xdr:to>
    <xdr:cxnSp macro="">
      <xdr:nvCxnSpPr>
        <xdr:cNvPr id="521" name="直線コネクタ 520"/>
        <xdr:cNvCxnSpPr/>
      </xdr:nvCxnSpPr>
      <xdr:spPr>
        <a:xfrm>
          <a:off x="16230600" y="5185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73188</xdr:rowOff>
    </xdr:from>
    <xdr:to>
      <xdr:col>23</xdr:col>
      <xdr:colOff>517525</xdr:colOff>
      <xdr:row>36</xdr:row>
      <xdr:rowOff>121412</xdr:rowOff>
    </xdr:to>
    <xdr:cxnSp macro="">
      <xdr:nvCxnSpPr>
        <xdr:cNvPr id="522" name="直線コネクタ 521"/>
        <xdr:cNvCxnSpPr/>
      </xdr:nvCxnSpPr>
      <xdr:spPr>
        <a:xfrm flipV="1">
          <a:off x="15481300" y="6073938"/>
          <a:ext cx="838200" cy="219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23131</xdr:rowOff>
    </xdr:from>
    <xdr:ext cx="534377" cy="259045"/>
    <xdr:sp macro="" textlink="">
      <xdr:nvSpPr>
        <xdr:cNvPr id="523" name="消防費平均値テキスト"/>
        <xdr:cNvSpPr txBox="1"/>
      </xdr:nvSpPr>
      <xdr:spPr>
        <a:xfrm>
          <a:off x="16370300" y="61953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13,756</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44704</xdr:rowOff>
    </xdr:from>
    <xdr:to>
      <xdr:col>23</xdr:col>
      <xdr:colOff>568325</xdr:colOff>
      <xdr:row>36</xdr:row>
      <xdr:rowOff>146304</xdr:rowOff>
    </xdr:to>
    <xdr:sp macro="" textlink="">
      <xdr:nvSpPr>
        <xdr:cNvPr id="524" name="フローチャート : 判断 523"/>
        <xdr:cNvSpPr/>
      </xdr:nvSpPr>
      <xdr:spPr>
        <a:xfrm>
          <a:off x="16268700" y="621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121412</xdr:rowOff>
    </xdr:from>
    <xdr:to>
      <xdr:col>22</xdr:col>
      <xdr:colOff>365125</xdr:colOff>
      <xdr:row>38</xdr:row>
      <xdr:rowOff>9180</xdr:rowOff>
    </xdr:to>
    <xdr:cxnSp macro="">
      <xdr:nvCxnSpPr>
        <xdr:cNvPr id="525" name="直線コネクタ 524"/>
        <xdr:cNvCxnSpPr/>
      </xdr:nvCxnSpPr>
      <xdr:spPr>
        <a:xfrm flipV="1">
          <a:off x="14592300" y="6293612"/>
          <a:ext cx="889000" cy="23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78232</xdr:rowOff>
    </xdr:from>
    <xdr:to>
      <xdr:col>22</xdr:col>
      <xdr:colOff>415925</xdr:colOff>
      <xdr:row>37</xdr:row>
      <xdr:rowOff>8382</xdr:rowOff>
    </xdr:to>
    <xdr:sp macro="" textlink="">
      <xdr:nvSpPr>
        <xdr:cNvPr id="526" name="フローチャート : 判断 525"/>
        <xdr:cNvSpPr/>
      </xdr:nvSpPr>
      <xdr:spPr>
        <a:xfrm>
          <a:off x="15430500" y="6250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170959</xdr:rowOff>
    </xdr:from>
    <xdr:ext cx="534377" cy="259045"/>
    <xdr:sp macro="" textlink="">
      <xdr:nvSpPr>
        <xdr:cNvPr id="527" name="テキスト ボックス 526"/>
        <xdr:cNvSpPr txBox="1"/>
      </xdr:nvSpPr>
      <xdr:spPr>
        <a:xfrm>
          <a:off x="15214111" y="6343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13,448</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133278</xdr:rowOff>
    </xdr:from>
    <xdr:to>
      <xdr:col>21</xdr:col>
      <xdr:colOff>161925</xdr:colOff>
      <xdr:row>38</xdr:row>
      <xdr:rowOff>9180</xdr:rowOff>
    </xdr:to>
    <xdr:cxnSp macro="">
      <xdr:nvCxnSpPr>
        <xdr:cNvPr id="528" name="直線コネクタ 527"/>
        <xdr:cNvCxnSpPr/>
      </xdr:nvCxnSpPr>
      <xdr:spPr>
        <a:xfrm>
          <a:off x="13703300" y="6305478"/>
          <a:ext cx="889000" cy="21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109365</xdr:rowOff>
    </xdr:from>
    <xdr:to>
      <xdr:col>21</xdr:col>
      <xdr:colOff>212725</xdr:colOff>
      <xdr:row>37</xdr:row>
      <xdr:rowOff>39515</xdr:rowOff>
    </xdr:to>
    <xdr:sp macro="" textlink="">
      <xdr:nvSpPr>
        <xdr:cNvPr id="529" name="フローチャート : 判断 528"/>
        <xdr:cNvSpPr/>
      </xdr:nvSpPr>
      <xdr:spPr>
        <a:xfrm>
          <a:off x="14541500" y="628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56042</xdr:rowOff>
    </xdr:from>
    <xdr:ext cx="534377" cy="259045"/>
    <xdr:sp macro="" textlink="">
      <xdr:nvSpPr>
        <xdr:cNvPr id="530" name="テキスト ボックス 529"/>
        <xdr:cNvSpPr txBox="1"/>
      </xdr:nvSpPr>
      <xdr:spPr>
        <a:xfrm>
          <a:off x="14325111" y="605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13,162</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39007</xdr:rowOff>
    </xdr:from>
    <xdr:to>
      <xdr:col>19</xdr:col>
      <xdr:colOff>644525</xdr:colOff>
      <xdr:row>36</xdr:row>
      <xdr:rowOff>133278</xdr:rowOff>
    </xdr:to>
    <xdr:cxnSp macro="">
      <xdr:nvCxnSpPr>
        <xdr:cNvPr id="531" name="直線コネクタ 530"/>
        <xdr:cNvCxnSpPr/>
      </xdr:nvCxnSpPr>
      <xdr:spPr>
        <a:xfrm>
          <a:off x="12814300" y="6039757"/>
          <a:ext cx="889000" cy="26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135273</xdr:rowOff>
    </xdr:from>
    <xdr:to>
      <xdr:col>20</xdr:col>
      <xdr:colOff>9525</xdr:colOff>
      <xdr:row>37</xdr:row>
      <xdr:rowOff>65423</xdr:rowOff>
    </xdr:to>
    <xdr:sp macro="" textlink="">
      <xdr:nvSpPr>
        <xdr:cNvPr id="532" name="フローチャート : 判断 531"/>
        <xdr:cNvSpPr/>
      </xdr:nvSpPr>
      <xdr:spPr>
        <a:xfrm>
          <a:off x="13652500" y="630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56550</xdr:rowOff>
    </xdr:from>
    <xdr:ext cx="534377" cy="259045"/>
    <xdr:sp macro="" textlink="">
      <xdr:nvSpPr>
        <xdr:cNvPr id="533" name="テキスト ボックス 532"/>
        <xdr:cNvSpPr txBox="1"/>
      </xdr:nvSpPr>
      <xdr:spPr>
        <a:xfrm>
          <a:off x="13436111" y="640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12,924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144961</xdr:rowOff>
    </xdr:from>
    <xdr:to>
      <xdr:col>18</xdr:col>
      <xdr:colOff>492125</xdr:colOff>
      <xdr:row>37</xdr:row>
      <xdr:rowOff>75111</xdr:rowOff>
    </xdr:to>
    <xdr:sp macro="" textlink="">
      <xdr:nvSpPr>
        <xdr:cNvPr id="534" name="フローチャート : 判断 533"/>
        <xdr:cNvSpPr/>
      </xdr:nvSpPr>
      <xdr:spPr>
        <a:xfrm>
          <a:off x="12763500" y="63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66238</xdr:rowOff>
    </xdr:from>
    <xdr:ext cx="534377" cy="259045"/>
    <xdr:sp macro="" textlink="">
      <xdr:nvSpPr>
        <xdr:cNvPr id="535" name="テキスト ボックス 534"/>
        <xdr:cNvSpPr txBox="1"/>
      </xdr:nvSpPr>
      <xdr:spPr>
        <a:xfrm>
          <a:off x="12547111" y="640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22388</xdr:rowOff>
    </xdr:from>
    <xdr:to>
      <xdr:col>23</xdr:col>
      <xdr:colOff>568325</xdr:colOff>
      <xdr:row>35</xdr:row>
      <xdr:rowOff>123988</xdr:rowOff>
    </xdr:to>
    <xdr:sp macro="" textlink="">
      <xdr:nvSpPr>
        <xdr:cNvPr id="541" name="円/楕円 540"/>
        <xdr:cNvSpPr/>
      </xdr:nvSpPr>
      <xdr:spPr>
        <a:xfrm>
          <a:off x="16268700" y="602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45265</xdr:rowOff>
    </xdr:from>
    <xdr:ext cx="534377" cy="259045"/>
    <xdr:sp macro="" textlink="">
      <xdr:nvSpPr>
        <xdr:cNvPr id="542" name="消防費該当値テキスト"/>
        <xdr:cNvSpPr txBox="1"/>
      </xdr:nvSpPr>
      <xdr:spPr>
        <a:xfrm>
          <a:off x="16370300" y="587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15,536</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70612</xdr:rowOff>
    </xdr:from>
    <xdr:to>
      <xdr:col>22</xdr:col>
      <xdr:colOff>415925</xdr:colOff>
      <xdr:row>37</xdr:row>
      <xdr:rowOff>762</xdr:rowOff>
    </xdr:to>
    <xdr:sp macro="" textlink="">
      <xdr:nvSpPr>
        <xdr:cNvPr id="543" name="円/楕円 542"/>
        <xdr:cNvSpPr/>
      </xdr:nvSpPr>
      <xdr:spPr>
        <a:xfrm>
          <a:off x="15430500" y="624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17289</xdr:rowOff>
    </xdr:from>
    <xdr:ext cx="534377" cy="259045"/>
    <xdr:sp macro="" textlink="">
      <xdr:nvSpPr>
        <xdr:cNvPr id="544" name="テキスト ボックス 543"/>
        <xdr:cNvSpPr txBox="1"/>
      </xdr:nvSpPr>
      <xdr:spPr>
        <a:xfrm>
          <a:off x="15214111" y="6018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13,518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129830</xdr:rowOff>
    </xdr:from>
    <xdr:to>
      <xdr:col>21</xdr:col>
      <xdr:colOff>212725</xdr:colOff>
      <xdr:row>38</xdr:row>
      <xdr:rowOff>59981</xdr:rowOff>
    </xdr:to>
    <xdr:sp macro="" textlink="">
      <xdr:nvSpPr>
        <xdr:cNvPr id="545" name="円/楕円 544"/>
        <xdr:cNvSpPr/>
      </xdr:nvSpPr>
      <xdr:spPr>
        <a:xfrm>
          <a:off x="14541500" y="647348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51107</xdr:rowOff>
    </xdr:from>
    <xdr:ext cx="534377" cy="259045"/>
    <xdr:sp macro="" textlink="">
      <xdr:nvSpPr>
        <xdr:cNvPr id="546" name="テキスト ボックス 545"/>
        <xdr:cNvSpPr txBox="1"/>
      </xdr:nvSpPr>
      <xdr:spPr>
        <a:xfrm>
          <a:off x="14325111" y="656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11,399</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82478</xdr:rowOff>
    </xdr:from>
    <xdr:to>
      <xdr:col>20</xdr:col>
      <xdr:colOff>9525</xdr:colOff>
      <xdr:row>37</xdr:row>
      <xdr:rowOff>12628</xdr:rowOff>
    </xdr:to>
    <xdr:sp macro="" textlink="">
      <xdr:nvSpPr>
        <xdr:cNvPr id="547" name="円/楕円 546"/>
        <xdr:cNvSpPr/>
      </xdr:nvSpPr>
      <xdr:spPr>
        <a:xfrm>
          <a:off x="13652500" y="625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29155</xdr:rowOff>
    </xdr:from>
    <xdr:ext cx="534377" cy="259045"/>
    <xdr:sp macro="" textlink="">
      <xdr:nvSpPr>
        <xdr:cNvPr id="548" name="テキスト ボックス 547"/>
        <xdr:cNvSpPr txBox="1"/>
      </xdr:nvSpPr>
      <xdr:spPr>
        <a:xfrm>
          <a:off x="13436111" y="6029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13,409</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159657</xdr:rowOff>
    </xdr:from>
    <xdr:to>
      <xdr:col>18</xdr:col>
      <xdr:colOff>492125</xdr:colOff>
      <xdr:row>35</xdr:row>
      <xdr:rowOff>89807</xdr:rowOff>
    </xdr:to>
    <xdr:sp macro="" textlink="">
      <xdr:nvSpPr>
        <xdr:cNvPr id="549" name="円/楕円 548"/>
        <xdr:cNvSpPr/>
      </xdr:nvSpPr>
      <xdr:spPr>
        <a:xfrm>
          <a:off x="12763500" y="598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106334</xdr:rowOff>
    </xdr:from>
    <xdr:ext cx="534377" cy="259045"/>
    <xdr:sp macro="" textlink="">
      <xdr:nvSpPr>
        <xdr:cNvPr id="550" name="テキスト ボックス 549"/>
        <xdr:cNvSpPr txBox="1"/>
      </xdr:nvSpPr>
      <xdr:spPr>
        <a:xfrm>
          <a:off x="12547111" y="576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15,850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38,067</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61" name="テキスト ボックス 560"/>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3" name="テキスト ボックス 56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7" name="テキスト ボックス 56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9" name="テキスト ボックス 568"/>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92727</xdr:rowOff>
    </xdr:from>
    <xdr:ext cx="531299" cy="259045"/>
    <xdr:sp macro="" textlink="">
      <xdr:nvSpPr>
        <xdr:cNvPr id="571" name="テキスト ボックス 570"/>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73" name="テキスト ボックス 572"/>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127736</xdr:rowOff>
    </xdr:from>
    <xdr:to>
      <xdr:col>23</xdr:col>
      <xdr:colOff>516889</xdr:colOff>
      <xdr:row>57</xdr:row>
      <xdr:rowOff>57900</xdr:rowOff>
    </xdr:to>
    <xdr:cxnSp macro="">
      <xdr:nvCxnSpPr>
        <xdr:cNvPr id="575" name="直線コネクタ 574"/>
        <xdr:cNvCxnSpPr/>
      </xdr:nvCxnSpPr>
      <xdr:spPr>
        <a:xfrm flipV="1">
          <a:off x="16317595" y="8700236"/>
          <a:ext cx="1269" cy="1130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61727</xdr:rowOff>
    </xdr:from>
    <xdr:ext cx="534377" cy="259045"/>
    <xdr:sp macro="" textlink="">
      <xdr:nvSpPr>
        <xdr:cNvPr id="576" name="教育費最小値テキスト"/>
        <xdr:cNvSpPr txBox="1"/>
      </xdr:nvSpPr>
      <xdr:spPr>
        <a:xfrm>
          <a:off x="16370300" y="983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28,647</a:t>
          </a:r>
          <a:endParaRPr kumimoji="1" lang="ja-JP" altLang="en-US" sz="1000" b="1">
            <a:latin typeface="ＭＳ Ｐゴシック"/>
          </a:endParaRPr>
        </a:p>
      </xdr:txBody>
    </xdr:sp>
    <xdr:clientData/>
  </xdr:oneCellAnchor>
  <xdr:twoCellAnchor>
    <xdr:from>
      <xdr:col>23</xdr:col>
      <xdr:colOff>428625</xdr:colOff>
      <xdr:row>57</xdr:row>
      <xdr:rowOff>57900</xdr:rowOff>
    </xdr:from>
    <xdr:to>
      <xdr:col>23</xdr:col>
      <xdr:colOff>606425</xdr:colOff>
      <xdr:row>57</xdr:row>
      <xdr:rowOff>57900</xdr:rowOff>
    </xdr:to>
    <xdr:cxnSp macro="">
      <xdr:nvCxnSpPr>
        <xdr:cNvPr id="577" name="直線コネクタ 576"/>
        <xdr:cNvCxnSpPr/>
      </xdr:nvCxnSpPr>
      <xdr:spPr>
        <a:xfrm>
          <a:off x="16230600" y="9830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74413</xdr:rowOff>
    </xdr:from>
    <xdr:ext cx="534377" cy="259045"/>
    <xdr:sp macro="" textlink="">
      <xdr:nvSpPr>
        <xdr:cNvPr id="578" name="教育費最大値テキスト"/>
        <xdr:cNvSpPr txBox="1"/>
      </xdr:nvSpPr>
      <xdr:spPr>
        <a:xfrm>
          <a:off x="16370300" y="847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58,314</a:t>
          </a:r>
          <a:endParaRPr kumimoji="1" lang="ja-JP" altLang="en-US" sz="1000" b="1">
            <a:latin typeface="ＭＳ Ｐゴシック"/>
          </a:endParaRPr>
        </a:p>
      </xdr:txBody>
    </xdr:sp>
    <xdr:clientData/>
  </xdr:oneCellAnchor>
  <xdr:twoCellAnchor>
    <xdr:from>
      <xdr:col>23</xdr:col>
      <xdr:colOff>428625</xdr:colOff>
      <xdr:row>50</xdr:row>
      <xdr:rowOff>127736</xdr:rowOff>
    </xdr:from>
    <xdr:to>
      <xdr:col>23</xdr:col>
      <xdr:colOff>606425</xdr:colOff>
      <xdr:row>50</xdr:row>
      <xdr:rowOff>127736</xdr:rowOff>
    </xdr:to>
    <xdr:cxnSp macro="">
      <xdr:nvCxnSpPr>
        <xdr:cNvPr id="579" name="直線コネクタ 578"/>
        <xdr:cNvCxnSpPr/>
      </xdr:nvCxnSpPr>
      <xdr:spPr>
        <a:xfrm>
          <a:off x="16230600" y="8700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163131</xdr:rowOff>
    </xdr:from>
    <xdr:to>
      <xdr:col>23</xdr:col>
      <xdr:colOff>517525</xdr:colOff>
      <xdr:row>57</xdr:row>
      <xdr:rowOff>57900</xdr:rowOff>
    </xdr:to>
    <xdr:cxnSp macro="">
      <xdr:nvCxnSpPr>
        <xdr:cNvPr id="580" name="直線コネクタ 579"/>
        <xdr:cNvCxnSpPr/>
      </xdr:nvCxnSpPr>
      <xdr:spPr>
        <a:xfrm>
          <a:off x="15481300" y="9421431"/>
          <a:ext cx="838200" cy="40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14812</xdr:rowOff>
    </xdr:from>
    <xdr:ext cx="534377" cy="259045"/>
    <xdr:sp macro="" textlink="">
      <xdr:nvSpPr>
        <xdr:cNvPr id="581" name="教育費平均値テキスト"/>
        <xdr:cNvSpPr txBox="1"/>
      </xdr:nvSpPr>
      <xdr:spPr>
        <a:xfrm>
          <a:off x="16370300" y="9101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42,545</a:t>
          </a:r>
          <a:endParaRPr kumimoji="1" lang="ja-JP" altLang="en-US" sz="1000" b="1">
            <a:solidFill>
              <a:srgbClr val="000080"/>
            </a:solidFill>
            <a:latin typeface="ＭＳ Ｐゴシック"/>
          </a:endParaRPr>
        </a:p>
      </xdr:txBody>
    </xdr:sp>
    <xdr:clientData/>
  </xdr:oneCellAnchor>
  <xdr:twoCellAnchor>
    <xdr:from>
      <xdr:col>23</xdr:col>
      <xdr:colOff>466725</xdr:colOff>
      <xdr:row>53</xdr:row>
      <xdr:rowOff>163385</xdr:rowOff>
    </xdr:from>
    <xdr:to>
      <xdr:col>23</xdr:col>
      <xdr:colOff>568325</xdr:colOff>
      <xdr:row>54</xdr:row>
      <xdr:rowOff>93535</xdr:rowOff>
    </xdr:to>
    <xdr:sp macro="" textlink="">
      <xdr:nvSpPr>
        <xdr:cNvPr id="582" name="フローチャート : 判断 581"/>
        <xdr:cNvSpPr/>
      </xdr:nvSpPr>
      <xdr:spPr>
        <a:xfrm>
          <a:off x="16268700" y="925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163131</xdr:rowOff>
    </xdr:from>
    <xdr:to>
      <xdr:col>22</xdr:col>
      <xdr:colOff>365125</xdr:colOff>
      <xdr:row>57</xdr:row>
      <xdr:rowOff>95580</xdr:rowOff>
    </xdr:to>
    <xdr:cxnSp macro="">
      <xdr:nvCxnSpPr>
        <xdr:cNvPr id="583" name="直線コネクタ 582"/>
        <xdr:cNvCxnSpPr/>
      </xdr:nvCxnSpPr>
      <xdr:spPr>
        <a:xfrm flipV="1">
          <a:off x="14592300" y="9421431"/>
          <a:ext cx="889000" cy="446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85090</xdr:rowOff>
    </xdr:from>
    <xdr:to>
      <xdr:col>22</xdr:col>
      <xdr:colOff>415925</xdr:colOff>
      <xdr:row>55</xdr:row>
      <xdr:rowOff>15240</xdr:rowOff>
    </xdr:to>
    <xdr:sp macro="" textlink="">
      <xdr:nvSpPr>
        <xdr:cNvPr id="584" name="フローチャート : 判断 583"/>
        <xdr:cNvSpPr/>
      </xdr:nvSpPr>
      <xdr:spPr>
        <a:xfrm>
          <a:off x="15430500" y="934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31767</xdr:rowOff>
    </xdr:from>
    <xdr:ext cx="534377" cy="259045"/>
    <xdr:sp macro="" textlink="">
      <xdr:nvSpPr>
        <xdr:cNvPr id="585" name="テキスト ボックス 584"/>
        <xdr:cNvSpPr txBox="1"/>
      </xdr:nvSpPr>
      <xdr:spPr>
        <a:xfrm>
          <a:off x="15214111" y="911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40,100</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95580</xdr:rowOff>
    </xdr:from>
    <xdr:to>
      <xdr:col>21</xdr:col>
      <xdr:colOff>161925</xdr:colOff>
      <xdr:row>57</xdr:row>
      <xdr:rowOff>147815</xdr:rowOff>
    </xdr:to>
    <xdr:cxnSp macro="">
      <xdr:nvCxnSpPr>
        <xdr:cNvPr id="586" name="直線コネクタ 585"/>
        <xdr:cNvCxnSpPr/>
      </xdr:nvCxnSpPr>
      <xdr:spPr>
        <a:xfrm flipV="1">
          <a:off x="13703300" y="9868230"/>
          <a:ext cx="889000" cy="5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10185</xdr:rowOff>
    </xdr:from>
    <xdr:to>
      <xdr:col>21</xdr:col>
      <xdr:colOff>212725</xdr:colOff>
      <xdr:row>55</xdr:row>
      <xdr:rowOff>111785</xdr:rowOff>
    </xdr:to>
    <xdr:sp macro="" textlink="">
      <xdr:nvSpPr>
        <xdr:cNvPr id="587" name="フローチャート : 判断 586"/>
        <xdr:cNvSpPr/>
      </xdr:nvSpPr>
      <xdr:spPr>
        <a:xfrm>
          <a:off x="14541500" y="94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128312</xdr:rowOff>
    </xdr:from>
    <xdr:ext cx="534377" cy="259045"/>
    <xdr:sp macro="" textlink="">
      <xdr:nvSpPr>
        <xdr:cNvPr id="588" name="テキスト ボックス 587"/>
        <xdr:cNvSpPr txBox="1"/>
      </xdr:nvSpPr>
      <xdr:spPr>
        <a:xfrm>
          <a:off x="14325111" y="921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37,566</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147815</xdr:rowOff>
    </xdr:from>
    <xdr:to>
      <xdr:col>19</xdr:col>
      <xdr:colOff>644525</xdr:colOff>
      <xdr:row>58</xdr:row>
      <xdr:rowOff>98057</xdr:rowOff>
    </xdr:to>
    <xdr:cxnSp macro="">
      <xdr:nvCxnSpPr>
        <xdr:cNvPr id="589" name="直線コネクタ 588"/>
        <xdr:cNvCxnSpPr/>
      </xdr:nvCxnSpPr>
      <xdr:spPr>
        <a:xfrm flipV="1">
          <a:off x="12814300" y="9920465"/>
          <a:ext cx="889000" cy="12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33312</xdr:rowOff>
    </xdr:from>
    <xdr:to>
      <xdr:col>20</xdr:col>
      <xdr:colOff>9525</xdr:colOff>
      <xdr:row>55</xdr:row>
      <xdr:rowOff>134912</xdr:rowOff>
    </xdr:to>
    <xdr:sp macro="" textlink="">
      <xdr:nvSpPr>
        <xdr:cNvPr id="590" name="フローチャート : 判断 589"/>
        <xdr:cNvSpPr/>
      </xdr:nvSpPr>
      <xdr:spPr>
        <a:xfrm>
          <a:off x="13652500" y="946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151439</xdr:rowOff>
    </xdr:from>
    <xdr:ext cx="534377" cy="259045"/>
    <xdr:sp macro="" textlink="">
      <xdr:nvSpPr>
        <xdr:cNvPr id="591" name="テキスト ボックス 590"/>
        <xdr:cNvSpPr txBox="1"/>
      </xdr:nvSpPr>
      <xdr:spPr>
        <a:xfrm>
          <a:off x="13436111" y="9238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36,959</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153784</xdr:rowOff>
    </xdr:from>
    <xdr:to>
      <xdr:col>18</xdr:col>
      <xdr:colOff>492125</xdr:colOff>
      <xdr:row>55</xdr:row>
      <xdr:rowOff>83934</xdr:rowOff>
    </xdr:to>
    <xdr:sp macro="" textlink="">
      <xdr:nvSpPr>
        <xdr:cNvPr id="592" name="フローチャート : 判断 591"/>
        <xdr:cNvSpPr/>
      </xdr:nvSpPr>
      <xdr:spPr>
        <a:xfrm>
          <a:off x="12763500" y="9412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100461</xdr:rowOff>
    </xdr:from>
    <xdr:ext cx="534377" cy="259045"/>
    <xdr:sp macro="" textlink="">
      <xdr:nvSpPr>
        <xdr:cNvPr id="593" name="テキスト ボックス 592"/>
        <xdr:cNvSpPr txBox="1"/>
      </xdr:nvSpPr>
      <xdr:spPr>
        <a:xfrm>
          <a:off x="12547111" y="918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38,297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7100</xdr:rowOff>
    </xdr:from>
    <xdr:to>
      <xdr:col>23</xdr:col>
      <xdr:colOff>568325</xdr:colOff>
      <xdr:row>57</xdr:row>
      <xdr:rowOff>108700</xdr:rowOff>
    </xdr:to>
    <xdr:sp macro="" textlink="">
      <xdr:nvSpPr>
        <xdr:cNvPr id="599" name="円/楕円 598"/>
        <xdr:cNvSpPr/>
      </xdr:nvSpPr>
      <xdr:spPr>
        <a:xfrm>
          <a:off x="16268700" y="977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93477</xdr:rowOff>
    </xdr:from>
    <xdr:ext cx="534377" cy="259045"/>
    <xdr:sp macro="" textlink="">
      <xdr:nvSpPr>
        <xdr:cNvPr id="600" name="教育費該当値テキスト"/>
        <xdr:cNvSpPr txBox="1"/>
      </xdr:nvSpPr>
      <xdr:spPr>
        <a:xfrm>
          <a:off x="16370300" y="969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28,647</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112331</xdr:rowOff>
    </xdr:from>
    <xdr:to>
      <xdr:col>22</xdr:col>
      <xdr:colOff>415925</xdr:colOff>
      <xdr:row>55</xdr:row>
      <xdr:rowOff>42481</xdr:rowOff>
    </xdr:to>
    <xdr:sp macro="" textlink="">
      <xdr:nvSpPr>
        <xdr:cNvPr id="601" name="円/楕円 600"/>
        <xdr:cNvSpPr/>
      </xdr:nvSpPr>
      <xdr:spPr>
        <a:xfrm>
          <a:off x="15430500" y="937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33608</xdr:rowOff>
    </xdr:from>
    <xdr:ext cx="534377" cy="259045"/>
    <xdr:sp macro="" textlink="">
      <xdr:nvSpPr>
        <xdr:cNvPr id="602" name="テキスト ボックス 601"/>
        <xdr:cNvSpPr txBox="1"/>
      </xdr:nvSpPr>
      <xdr:spPr>
        <a:xfrm>
          <a:off x="15214111" y="946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39,385</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44780</xdr:rowOff>
    </xdr:from>
    <xdr:to>
      <xdr:col>21</xdr:col>
      <xdr:colOff>212725</xdr:colOff>
      <xdr:row>57</xdr:row>
      <xdr:rowOff>146380</xdr:rowOff>
    </xdr:to>
    <xdr:sp macro="" textlink="">
      <xdr:nvSpPr>
        <xdr:cNvPr id="603" name="円/楕円 602"/>
        <xdr:cNvSpPr/>
      </xdr:nvSpPr>
      <xdr:spPr>
        <a:xfrm>
          <a:off x="14541500" y="981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137507</xdr:rowOff>
    </xdr:from>
    <xdr:ext cx="534377" cy="259045"/>
    <xdr:sp macro="" textlink="">
      <xdr:nvSpPr>
        <xdr:cNvPr id="604" name="テキスト ボックス 603"/>
        <xdr:cNvSpPr txBox="1"/>
      </xdr:nvSpPr>
      <xdr:spPr>
        <a:xfrm>
          <a:off x="14325111" y="991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27,658</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97015</xdr:rowOff>
    </xdr:from>
    <xdr:to>
      <xdr:col>20</xdr:col>
      <xdr:colOff>9525</xdr:colOff>
      <xdr:row>58</xdr:row>
      <xdr:rowOff>27165</xdr:rowOff>
    </xdr:to>
    <xdr:sp macro="" textlink="">
      <xdr:nvSpPr>
        <xdr:cNvPr id="605" name="円/楕円 604"/>
        <xdr:cNvSpPr/>
      </xdr:nvSpPr>
      <xdr:spPr>
        <a:xfrm>
          <a:off x="13652500" y="986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18292</xdr:rowOff>
    </xdr:from>
    <xdr:ext cx="534377" cy="259045"/>
    <xdr:sp macro="" textlink="">
      <xdr:nvSpPr>
        <xdr:cNvPr id="606" name="テキスト ボックス 605"/>
        <xdr:cNvSpPr txBox="1"/>
      </xdr:nvSpPr>
      <xdr:spPr>
        <a:xfrm>
          <a:off x="13436111" y="996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26,287</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47257</xdr:rowOff>
    </xdr:from>
    <xdr:to>
      <xdr:col>18</xdr:col>
      <xdr:colOff>492125</xdr:colOff>
      <xdr:row>58</xdr:row>
      <xdr:rowOff>148857</xdr:rowOff>
    </xdr:to>
    <xdr:sp macro="" textlink="">
      <xdr:nvSpPr>
        <xdr:cNvPr id="607" name="円/楕円 606"/>
        <xdr:cNvSpPr/>
      </xdr:nvSpPr>
      <xdr:spPr>
        <a:xfrm>
          <a:off x="12763500" y="999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139984</xdr:rowOff>
    </xdr:from>
    <xdr:ext cx="534377" cy="259045"/>
    <xdr:sp macro="" textlink="">
      <xdr:nvSpPr>
        <xdr:cNvPr id="608" name="テキスト ボックス 607"/>
        <xdr:cNvSpPr txBox="1"/>
      </xdr:nvSpPr>
      <xdr:spPr>
        <a:xfrm>
          <a:off x="12547111" y="10084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23,093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9" name="直線コネクタ 61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0" name="テキスト ボックス 61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1" name="直線コネクタ 62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75</xdr:row>
      <xdr:rowOff>54627</xdr:rowOff>
    </xdr:from>
    <xdr:ext cx="467179" cy="259045"/>
    <xdr:sp macro="" textlink="">
      <xdr:nvSpPr>
        <xdr:cNvPr id="622" name="テキスト ボックス 621"/>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3" name="直線コネクタ 62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72</xdr:row>
      <xdr:rowOff>111777</xdr:rowOff>
    </xdr:from>
    <xdr:ext cx="467179" cy="259045"/>
    <xdr:sp macro="" textlink="">
      <xdr:nvSpPr>
        <xdr:cNvPr id="624" name="テキスト ボックス 623"/>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5" name="直線コネクタ 62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168927</xdr:rowOff>
    </xdr:from>
    <xdr:ext cx="467179" cy="259045"/>
    <xdr:sp macro="" textlink="">
      <xdr:nvSpPr>
        <xdr:cNvPr id="626" name="テキスト ボックス 625"/>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67</xdr:row>
      <xdr:rowOff>54627</xdr:rowOff>
    </xdr:from>
    <xdr:ext cx="467179" cy="259045"/>
    <xdr:sp macro="" textlink="">
      <xdr:nvSpPr>
        <xdr:cNvPr id="628" name="テキスト ボックス 627"/>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74</xdr:row>
      <xdr:rowOff>53289</xdr:rowOff>
    </xdr:from>
    <xdr:to>
      <xdr:col>23</xdr:col>
      <xdr:colOff>516889</xdr:colOff>
      <xdr:row>78</xdr:row>
      <xdr:rowOff>139700</xdr:rowOff>
    </xdr:to>
    <xdr:cxnSp macro="">
      <xdr:nvCxnSpPr>
        <xdr:cNvPr id="630" name="直線コネクタ 629"/>
        <xdr:cNvCxnSpPr/>
      </xdr:nvCxnSpPr>
      <xdr:spPr>
        <a:xfrm flipV="1">
          <a:off x="16317595" y="12740589"/>
          <a:ext cx="1269" cy="772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1"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2" name="直線コネクタ 63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72</xdr:row>
      <xdr:rowOff>171416</xdr:rowOff>
    </xdr:from>
    <xdr:ext cx="469744" cy="259045"/>
    <xdr:sp macro="" textlink="">
      <xdr:nvSpPr>
        <xdr:cNvPr id="633" name="災害復旧費最大値テキスト"/>
        <xdr:cNvSpPr txBox="1"/>
      </xdr:nvSpPr>
      <xdr:spPr>
        <a:xfrm>
          <a:off x="16370300" y="12515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1,689</a:t>
          </a:r>
          <a:endParaRPr kumimoji="1" lang="ja-JP" altLang="en-US" sz="1000" b="1">
            <a:latin typeface="ＭＳ Ｐゴシック"/>
          </a:endParaRPr>
        </a:p>
      </xdr:txBody>
    </xdr:sp>
    <xdr:clientData/>
  </xdr:oneCellAnchor>
  <xdr:twoCellAnchor>
    <xdr:from>
      <xdr:col>23</xdr:col>
      <xdr:colOff>428625</xdr:colOff>
      <xdr:row>74</xdr:row>
      <xdr:rowOff>53289</xdr:rowOff>
    </xdr:from>
    <xdr:to>
      <xdr:col>23</xdr:col>
      <xdr:colOff>606425</xdr:colOff>
      <xdr:row>74</xdr:row>
      <xdr:rowOff>53289</xdr:rowOff>
    </xdr:to>
    <xdr:cxnSp macro="">
      <xdr:nvCxnSpPr>
        <xdr:cNvPr id="634" name="直線コネクタ 633"/>
        <xdr:cNvCxnSpPr/>
      </xdr:nvCxnSpPr>
      <xdr:spPr>
        <a:xfrm>
          <a:off x="16230600" y="12740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43687</xdr:rowOff>
    </xdr:from>
    <xdr:to>
      <xdr:col>23</xdr:col>
      <xdr:colOff>517525</xdr:colOff>
      <xdr:row>78</xdr:row>
      <xdr:rowOff>90323</xdr:rowOff>
    </xdr:to>
    <xdr:cxnSp macro="">
      <xdr:nvCxnSpPr>
        <xdr:cNvPr id="635" name="直線コネクタ 634"/>
        <xdr:cNvCxnSpPr/>
      </xdr:nvCxnSpPr>
      <xdr:spPr>
        <a:xfrm>
          <a:off x="15481300" y="13416787"/>
          <a:ext cx="838200" cy="4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148353</xdr:rowOff>
    </xdr:from>
    <xdr:ext cx="378565" cy="259045"/>
    <xdr:sp macro="" textlink="">
      <xdr:nvSpPr>
        <xdr:cNvPr id="636" name="災害復旧費平均値テキスト"/>
        <xdr:cNvSpPr txBox="1"/>
      </xdr:nvSpPr>
      <xdr:spPr>
        <a:xfrm>
          <a:off x="16370300" y="131785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295</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125476</xdr:rowOff>
    </xdr:from>
    <xdr:to>
      <xdr:col>23</xdr:col>
      <xdr:colOff>568325</xdr:colOff>
      <xdr:row>78</xdr:row>
      <xdr:rowOff>55626</xdr:rowOff>
    </xdr:to>
    <xdr:sp macro="" textlink="">
      <xdr:nvSpPr>
        <xdr:cNvPr id="637" name="フローチャート : 判断 636"/>
        <xdr:cNvSpPr/>
      </xdr:nvSpPr>
      <xdr:spPr>
        <a:xfrm>
          <a:off x="16268700" y="1332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155702</xdr:rowOff>
    </xdr:from>
    <xdr:to>
      <xdr:col>22</xdr:col>
      <xdr:colOff>365125</xdr:colOff>
      <xdr:row>78</xdr:row>
      <xdr:rowOff>43687</xdr:rowOff>
    </xdr:to>
    <xdr:cxnSp macro="">
      <xdr:nvCxnSpPr>
        <xdr:cNvPr id="638" name="直線コネクタ 637"/>
        <xdr:cNvCxnSpPr/>
      </xdr:nvCxnSpPr>
      <xdr:spPr>
        <a:xfrm>
          <a:off x="14592300" y="13357352"/>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73</xdr:row>
      <xdr:rowOff>92101</xdr:rowOff>
    </xdr:from>
    <xdr:to>
      <xdr:col>22</xdr:col>
      <xdr:colOff>415925</xdr:colOff>
      <xdr:row>74</xdr:row>
      <xdr:rowOff>22251</xdr:rowOff>
    </xdr:to>
    <xdr:sp macro="" textlink="">
      <xdr:nvSpPr>
        <xdr:cNvPr id="639" name="フローチャート : 判断 638"/>
        <xdr:cNvSpPr/>
      </xdr:nvSpPr>
      <xdr:spPr>
        <a:xfrm>
          <a:off x="15430500" y="1260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72</xdr:row>
      <xdr:rowOff>38778</xdr:rowOff>
    </xdr:from>
    <xdr:ext cx="469744" cy="259045"/>
    <xdr:sp macro="" textlink="">
      <xdr:nvSpPr>
        <xdr:cNvPr id="640" name="テキスト ボックス 639"/>
        <xdr:cNvSpPr txBox="1"/>
      </xdr:nvSpPr>
      <xdr:spPr>
        <a:xfrm>
          <a:off x="15246427" y="1238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78436</xdr:rowOff>
    </xdr:from>
    <xdr:to>
      <xdr:col>21</xdr:col>
      <xdr:colOff>161925</xdr:colOff>
      <xdr:row>77</xdr:row>
      <xdr:rowOff>155702</xdr:rowOff>
    </xdr:to>
    <xdr:cxnSp macro="">
      <xdr:nvCxnSpPr>
        <xdr:cNvPr id="641" name="直線コネクタ 640"/>
        <xdr:cNvCxnSpPr/>
      </xdr:nvCxnSpPr>
      <xdr:spPr>
        <a:xfrm>
          <a:off x="13703300" y="12937186"/>
          <a:ext cx="889000" cy="420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70</xdr:row>
      <xdr:rowOff>3404</xdr:rowOff>
    </xdr:from>
    <xdr:to>
      <xdr:col>21</xdr:col>
      <xdr:colOff>212725</xdr:colOff>
      <xdr:row>70</xdr:row>
      <xdr:rowOff>105004</xdr:rowOff>
    </xdr:to>
    <xdr:sp macro="" textlink="">
      <xdr:nvSpPr>
        <xdr:cNvPr id="642" name="フローチャート : 判断 641"/>
        <xdr:cNvSpPr/>
      </xdr:nvSpPr>
      <xdr:spPr>
        <a:xfrm>
          <a:off x="14541500" y="1200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68</xdr:row>
      <xdr:rowOff>121531</xdr:rowOff>
    </xdr:from>
    <xdr:ext cx="469744" cy="259045"/>
    <xdr:sp macro="" textlink="">
      <xdr:nvSpPr>
        <xdr:cNvPr id="643" name="テキスト ボックス 642"/>
        <xdr:cNvSpPr txBox="1"/>
      </xdr:nvSpPr>
      <xdr:spPr>
        <a:xfrm>
          <a:off x="14357427" y="1178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3,187</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78436</xdr:rowOff>
    </xdr:from>
    <xdr:to>
      <xdr:col>19</xdr:col>
      <xdr:colOff>644525</xdr:colOff>
      <xdr:row>78</xdr:row>
      <xdr:rowOff>96265</xdr:rowOff>
    </xdr:to>
    <xdr:cxnSp macro="">
      <xdr:nvCxnSpPr>
        <xdr:cNvPr id="644" name="直線コネクタ 643"/>
        <xdr:cNvCxnSpPr/>
      </xdr:nvCxnSpPr>
      <xdr:spPr>
        <a:xfrm flipV="1">
          <a:off x="12814300" y="12937186"/>
          <a:ext cx="889000" cy="53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70</xdr:row>
      <xdr:rowOff>13919</xdr:rowOff>
    </xdr:from>
    <xdr:to>
      <xdr:col>20</xdr:col>
      <xdr:colOff>9525</xdr:colOff>
      <xdr:row>70</xdr:row>
      <xdr:rowOff>115519</xdr:rowOff>
    </xdr:to>
    <xdr:sp macro="" textlink="">
      <xdr:nvSpPr>
        <xdr:cNvPr id="645" name="フローチャート : 判断 644"/>
        <xdr:cNvSpPr/>
      </xdr:nvSpPr>
      <xdr:spPr>
        <a:xfrm>
          <a:off x="13652500" y="1201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68</xdr:row>
      <xdr:rowOff>132046</xdr:rowOff>
    </xdr:from>
    <xdr:ext cx="469744" cy="259045"/>
    <xdr:sp macro="" textlink="">
      <xdr:nvSpPr>
        <xdr:cNvPr id="646" name="テキスト ボックス 645"/>
        <xdr:cNvSpPr txBox="1"/>
      </xdr:nvSpPr>
      <xdr:spPr>
        <a:xfrm>
          <a:off x="13468427" y="1179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twoCellAnchor>
    <xdr:from>
      <xdr:col>18</xdr:col>
      <xdr:colOff>390525</xdr:colOff>
      <xdr:row>70</xdr:row>
      <xdr:rowOff>156566</xdr:rowOff>
    </xdr:from>
    <xdr:to>
      <xdr:col>18</xdr:col>
      <xdr:colOff>492125</xdr:colOff>
      <xdr:row>71</xdr:row>
      <xdr:rowOff>86716</xdr:rowOff>
    </xdr:to>
    <xdr:sp macro="" textlink="">
      <xdr:nvSpPr>
        <xdr:cNvPr id="647" name="フローチャート : 判断 646"/>
        <xdr:cNvSpPr/>
      </xdr:nvSpPr>
      <xdr:spPr>
        <a:xfrm>
          <a:off x="12763500" y="121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69</xdr:row>
      <xdr:rowOff>103243</xdr:rowOff>
    </xdr:from>
    <xdr:ext cx="469744" cy="259045"/>
    <xdr:sp macro="" textlink="">
      <xdr:nvSpPr>
        <xdr:cNvPr id="648" name="テキスト ボックス 647"/>
        <xdr:cNvSpPr txBox="1"/>
      </xdr:nvSpPr>
      <xdr:spPr>
        <a:xfrm>
          <a:off x="12579427" y="1193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39523</xdr:rowOff>
    </xdr:from>
    <xdr:to>
      <xdr:col>23</xdr:col>
      <xdr:colOff>568325</xdr:colOff>
      <xdr:row>78</xdr:row>
      <xdr:rowOff>141123</xdr:rowOff>
    </xdr:to>
    <xdr:sp macro="" textlink="">
      <xdr:nvSpPr>
        <xdr:cNvPr id="654" name="円/楕円 653"/>
        <xdr:cNvSpPr/>
      </xdr:nvSpPr>
      <xdr:spPr>
        <a:xfrm>
          <a:off x="16268700" y="1341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125900</xdr:rowOff>
    </xdr:from>
    <xdr:ext cx="378565" cy="259045"/>
    <xdr:sp macro="" textlink="">
      <xdr:nvSpPr>
        <xdr:cNvPr id="655" name="災害復旧費該当値テキスト"/>
        <xdr:cNvSpPr txBox="1"/>
      </xdr:nvSpPr>
      <xdr:spPr>
        <a:xfrm>
          <a:off x="16370300" y="13327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164337</xdr:rowOff>
    </xdr:from>
    <xdr:to>
      <xdr:col>22</xdr:col>
      <xdr:colOff>415925</xdr:colOff>
      <xdr:row>78</xdr:row>
      <xdr:rowOff>94487</xdr:rowOff>
    </xdr:to>
    <xdr:sp macro="" textlink="">
      <xdr:nvSpPr>
        <xdr:cNvPr id="656" name="円/楕円 655"/>
        <xdr:cNvSpPr/>
      </xdr:nvSpPr>
      <xdr:spPr>
        <a:xfrm>
          <a:off x="15430500" y="1336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85614</xdr:rowOff>
    </xdr:from>
    <xdr:ext cx="378565" cy="259045"/>
    <xdr:sp macro="" textlink="">
      <xdr:nvSpPr>
        <xdr:cNvPr id="657" name="テキスト ボックス 656"/>
        <xdr:cNvSpPr txBox="1"/>
      </xdr:nvSpPr>
      <xdr:spPr>
        <a:xfrm>
          <a:off x="15292017" y="13458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104902</xdr:rowOff>
    </xdr:from>
    <xdr:to>
      <xdr:col>21</xdr:col>
      <xdr:colOff>212725</xdr:colOff>
      <xdr:row>78</xdr:row>
      <xdr:rowOff>35052</xdr:rowOff>
    </xdr:to>
    <xdr:sp macro="" textlink="">
      <xdr:nvSpPr>
        <xdr:cNvPr id="658" name="円/楕円 657"/>
        <xdr:cNvSpPr/>
      </xdr:nvSpPr>
      <xdr:spPr>
        <a:xfrm>
          <a:off x="14541500" y="1330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78</xdr:row>
      <xdr:rowOff>26179</xdr:rowOff>
    </xdr:from>
    <xdr:ext cx="378565" cy="259045"/>
    <xdr:sp macro="" textlink="">
      <xdr:nvSpPr>
        <xdr:cNvPr id="659" name="テキスト ボックス 658"/>
        <xdr:cNvSpPr txBox="1"/>
      </xdr:nvSpPr>
      <xdr:spPr>
        <a:xfrm>
          <a:off x="14403017" y="13399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27636</xdr:rowOff>
    </xdr:from>
    <xdr:to>
      <xdr:col>20</xdr:col>
      <xdr:colOff>9525</xdr:colOff>
      <xdr:row>75</xdr:row>
      <xdr:rowOff>129236</xdr:rowOff>
    </xdr:to>
    <xdr:sp macro="" textlink="">
      <xdr:nvSpPr>
        <xdr:cNvPr id="660" name="円/楕円 659"/>
        <xdr:cNvSpPr/>
      </xdr:nvSpPr>
      <xdr:spPr>
        <a:xfrm>
          <a:off x="13652500" y="1288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75</xdr:row>
      <xdr:rowOff>120363</xdr:rowOff>
    </xdr:from>
    <xdr:ext cx="469744" cy="259045"/>
    <xdr:sp macro="" textlink="">
      <xdr:nvSpPr>
        <xdr:cNvPr id="661" name="テキスト ボックス 660"/>
        <xdr:cNvSpPr txBox="1"/>
      </xdr:nvSpPr>
      <xdr:spPr>
        <a:xfrm>
          <a:off x="13468427" y="1297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45465</xdr:rowOff>
    </xdr:from>
    <xdr:to>
      <xdr:col>18</xdr:col>
      <xdr:colOff>492125</xdr:colOff>
      <xdr:row>78</xdr:row>
      <xdr:rowOff>147065</xdr:rowOff>
    </xdr:to>
    <xdr:sp macro="" textlink="">
      <xdr:nvSpPr>
        <xdr:cNvPr id="662" name="円/楕円 661"/>
        <xdr:cNvSpPr/>
      </xdr:nvSpPr>
      <xdr:spPr>
        <a:xfrm>
          <a:off x="12763500" y="1341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78</xdr:row>
      <xdr:rowOff>138192</xdr:rowOff>
    </xdr:from>
    <xdr:ext cx="313932" cy="259045"/>
    <xdr:sp macro="" textlink="">
      <xdr:nvSpPr>
        <xdr:cNvPr id="663" name="テキスト ボックス 662"/>
        <xdr:cNvSpPr txBox="1"/>
      </xdr:nvSpPr>
      <xdr:spPr>
        <a:xfrm>
          <a:off x="12657333" y="135112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39,901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83" name="テキスト ボックス 682"/>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7435</xdr:rowOff>
    </xdr:from>
    <xdr:to>
      <xdr:col>23</xdr:col>
      <xdr:colOff>516889</xdr:colOff>
      <xdr:row>97</xdr:row>
      <xdr:rowOff>119031</xdr:rowOff>
    </xdr:to>
    <xdr:cxnSp macro="">
      <xdr:nvCxnSpPr>
        <xdr:cNvPr id="687" name="直線コネクタ 686"/>
        <xdr:cNvCxnSpPr/>
      </xdr:nvCxnSpPr>
      <xdr:spPr>
        <a:xfrm flipV="1">
          <a:off x="16317595" y="15437935"/>
          <a:ext cx="1269" cy="1311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122858</xdr:rowOff>
    </xdr:from>
    <xdr:ext cx="534377" cy="259045"/>
    <xdr:sp macro="" textlink="">
      <xdr:nvSpPr>
        <xdr:cNvPr id="688" name="公債費最小値テキスト"/>
        <xdr:cNvSpPr txBox="1"/>
      </xdr:nvSpPr>
      <xdr:spPr>
        <a:xfrm>
          <a:off x="16370300" y="1675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14,085</a:t>
          </a:r>
          <a:endParaRPr kumimoji="1" lang="ja-JP" altLang="en-US" sz="1000" b="1">
            <a:latin typeface="ＭＳ Ｐゴシック"/>
          </a:endParaRPr>
        </a:p>
      </xdr:txBody>
    </xdr:sp>
    <xdr:clientData/>
  </xdr:oneCellAnchor>
  <xdr:twoCellAnchor>
    <xdr:from>
      <xdr:col>23</xdr:col>
      <xdr:colOff>428625</xdr:colOff>
      <xdr:row>97</xdr:row>
      <xdr:rowOff>119031</xdr:rowOff>
    </xdr:from>
    <xdr:to>
      <xdr:col>23</xdr:col>
      <xdr:colOff>606425</xdr:colOff>
      <xdr:row>97</xdr:row>
      <xdr:rowOff>119031</xdr:rowOff>
    </xdr:to>
    <xdr:cxnSp macro="">
      <xdr:nvCxnSpPr>
        <xdr:cNvPr id="689" name="直線コネクタ 688"/>
        <xdr:cNvCxnSpPr/>
      </xdr:nvCxnSpPr>
      <xdr:spPr>
        <a:xfrm>
          <a:off x="16230600" y="16749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125562</xdr:rowOff>
    </xdr:from>
    <xdr:ext cx="534377" cy="259045"/>
    <xdr:sp macro="" textlink="">
      <xdr:nvSpPr>
        <xdr:cNvPr id="690" name="公債費最大値テキスト"/>
        <xdr:cNvSpPr txBox="1"/>
      </xdr:nvSpPr>
      <xdr:spPr>
        <a:xfrm>
          <a:off x="16370300" y="1521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82,943</a:t>
          </a:r>
          <a:endParaRPr kumimoji="1" lang="ja-JP" altLang="en-US" sz="1000" b="1">
            <a:latin typeface="ＭＳ Ｐゴシック"/>
          </a:endParaRPr>
        </a:p>
      </xdr:txBody>
    </xdr:sp>
    <xdr:clientData/>
  </xdr:oneCellAnchor>
  <xdr:twoCellAnchor>
    <xdr:from>
      <xdr:col>23</xdr:col>
      <xdr:colOff>428625</xdr:colOff>
      <xdr:row>90</xdr:row>
      <xdr:rowOff>7435</xdr:rowOff>
    </xdr:from>
    <xdr:to>
      <xdr:col>23</xdr:col>
      <xdr:colOff>606425</xdr:colOff>
      <xdr:row>90</xdr:row>
      <xdr:rowOff>7435</xdr:rowOff>
    </xdr:to>
    <xdr:cxnSp macro="">
      <xdr:nvCxnSpPr>
        <xdr:cNvPr id="691" name="直線コネクタ 690"/>
        <xdr:cNvCxnSpPr/>
      </xdr:nvCxnSpPr>
      <xdr:spPr>
        <a:xfrm>
          <a:off x="16230600" y="15437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79084</xdr:rowOff>
    </xdr:from>
    <xdr:to>
      <xdr:col>23</xdr:col>
      <xdr:colOff>517525</xdr:colOff>
      <xdr:row>96</xdr:row>
      <xdr:rowOff>83655</xdr:rowOff>
    </xdr:to>
    <xdr:cxnSp macro="">
      <xdr:nvCxnSpPr>
        <xdr:cNvPr id="692" name="直線コネクタ 691"/>
        <xdr:cNvCxnSpPr/>
      </xdr:nvCxnSpPr>
      <xdr:spPr>
        <a:xfrm>
          <a:off x="15481300" y="16538284"/>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103128</xdr:rowOff>
    </xdr:from>
    <xdr:ext cx="534377" cy="259045"/>
    <xdr:sp macro="" textlink="">
      <xdr:nvSpPr>
        <xdr:cNvPr id="693" name="公債費平均値テキスト"/>
        <xdr:cNvSpPr txBox="1"/>
      </xdr:nvSpPr>
      <xdr:spPr>
        <a:xfrm>
          <a:off x="16370300" y="16219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31,454</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80251</xdr:rowOff>
    </xdr:from>
    <xdr:to>
      <xdr:col>23</xdr:col>
      <xdr:colOff>568325</xdr:colOff>
      <xdr:row>96</xdr:row>
      <xdr:rowOff>10401</xdr:rowOff>
    </xdr:to>
    <xdr:sp macro="" textlink="">
      <xdr:nvSpPr>
        <xdr:cNvPr id="694" name="フローチャート : 判断 693"/>
        <xdr:cNvSpPr/>
      </xdr:nvSpPr>
      <xdr:spPr>
        <a:xfrm>
          <a:off x="16268700" y="16368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50946</xdr:rowOff>
    </xdr:from>
    <xdr:to>
      <xdr:col>22</xdr:col>
      <xdr:colOff>365125</xdr:colOff>
      <xdr:row>96</xdr:row>
      <xdr:rowOff>79084</xdr:rowOff>
    </xdr:to>
    <xdr:cxnSp macro="">
      <xdr:nvCxnSpPr>
        <xdr:cNvPr id="695" name="直線コネクタ 694"/>
        <xdr:cNvCxnSpPr/>
      </xdr:nvCxnSpPr>
      <xdr:spPr>
        <a:xfrm>
          <a:off x="14592300" y="16510146"/>
          <a:ext cx="889000" cy="2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64536</xdr:rowOff>
    </xdr:from>
    <xdr:to>
      <xdr:col>22</xdr:col>
      <xdr:colOff>415925</xdr:colOff>
      <xdr:row>95</xdr:row>
      <xdr:rowOff>166136</xdr:rowOff>
    </xdr:to>
    <xdr:sp macro="" textlink="">
      <xdr:nvSpPr>
        <xdr:cNvPr id="696" name="フローチャート : 判断 695"/>
        <xdr:cNvSpPr/>
      </xdr:nvSpPr>
      <xdr:spPr>
        <a:xfrm>
          <a:off x="15430500" y="163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11213</xdr:rowOff>
    </xdr:from>
    <xdr:ext cx="534377" cy="259045"/>
    <xdr:sp macro="" textlink="">
      <xdr:nvSpPr>
        <xdr:cNvPr id="697" name="テキスト ボックス 696"/>
        <xdr:cNvSpPr txBox="1"/>
      </xdr:nvSpPr>
      <xdr:spPr>
        <a:xfrm>
          <a:off x="15214111" y="1612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32,279</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35934</xdr:rowOff>
    </xdr:from>
    <xdr:to>
      <xdr:col>21</xdr:col>
      <xdr:colOff>161925</xdr:colOff>
      <xdr:row>96</xdr:row>
      <xdr:rowOff>50946</xdr:rowOff>
    </xdr:to>
    <xdr:cxnSp macro="">
      <xdr:nvCxnSpPr>
        <xdr:cNvPr id="698" name="直線コネクタ 697"/>
        <xdr:cNvCxnSpPr/>
      </xdr:nvCxnSpPr>
      <xdr:spPr>
        <a:xfrm>
          <a:off x="13703300" y="16495134"/>
          <a:ext cx="889000" cy="1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47676</xdr:rowOff>
    </xdr:from>
    <xdr:to>
      <xdr:col>21</xdr:col>
      <xdr:colOff>212725</xdr:colOff>
      <xdr:row>95</xdr:row>
      <xdr:rowOff>149276</xdr:rowOff>
    </xdr:to>
    <xdr:sp macro="" textlink="">
      <xdr:nvSpPr>
        <xdr:cNvPr id="699" name="フローチャート : 判断 698"/>
        <xdr:cNvSpPr/>
      </xdr:nvSpPr>
      <xdr:spPr>
        <a:xfrm>
          <a:off x="14541500" y="1633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165803</xdr:rowOff>
    </xdr:from>
    <xdr:ext cx="534377" cy="259045"/>
    <xdr:sp macro="" textlink="">
      <xdr:nvSpPr>
        <xdr:cNvPr id="700" name="テキスト ボックス 699"/>
        <xdr:cNvSpPr txBox="1"/>
      </xdr:nvSpPr>
      <xdr:spPr>
        <a:xfrm>
          <a:off x="14325111" y="1611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33,164</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8979</xdr:rowOff>
    </xdr:from>
    <xdr:to>
      <xdr:col>19</xdr:col>
      <xdr:colOff>644525</xdr:colOff>
      <xdr:row>96</xdr:row>
      <xdr:rowOff>35934</xdr:rowOff>
    </xdr:to>
    <xdr:cxnSp macro="">
      <xdr:nvCxnSpPr>
        <xdr:cNvPr id="701" name="直線コネクタ 700"/>
        <xdr:cNvCxnSpPr/>
      </xdr:nvCxnSpPr>
      <xdr:spPr>
        <a:xfrm>
          <a:off x="12814300" y="16468179"/>
          <a:ext cx="889000" cy="26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39255</xdr:rowOff>
    </xdr:from>
    <xdr:to>
      <xdr:col>20</xdr:col>
      <xdr:colOff>9525</xdr:colOff>
      <xdr:row>95</xdr:row>
      <xdr:rowOff>140855</xdr:rowOff>
    </xdr:to>
    <xdr:sp macro="" textlink="">
      <xdr:nvSpPr>
        <xdr:cNvPr id="702" name="フローチャート : 判断 701"/>
        <xdr:cNvSpPr/>
      </xdr:nvSpPr>
      <xdr:spPr>
        <a:xfrm>
          <a:off x="13652500" y="1632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157382</xdr:rowOff>
    </xdr:from>
    <xdr:ext cx="534377" cy="259045"/>
    <xdr:sp macro="" textlink="">
      <xdr:nvSpPr>
        <xdr:cNvPr id="703" name="テキスト ボックス 702"/>
        <xdr:cNvSpPr txBox="1"/>
      </xdr:nvSpPr>
      <xdr:spPr>
        <a:xfrm>
          <a:off x="13436111" y="1610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12109</xdr:rowOff>
    </xdr:from>
    <xdr:to>
      <xdr:col>18</xdr:col>
      <xdr:colOff>492125</xdr:colOff>
      <xdr:row>95</xdr:row>
      <xdr:rowOff>113709</xdr:rowOff>
    </xdr:to>
    <xdr:sp macro="" textlink="">
      <xdr:nvSpPr>
        <xdr:cNvPr id="704" name="フローチャート : 判断 703"/>
        <xdr:cNvSpPr/>
      </xdr:nvSpPr>
      <xdr:spPr>
        <a:xfrm>
          <a:off x="12763500" y="1629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130236</xdr:rowOff>
    </xdr:from>
    <xdr:ext cx="534377" cy="259045"/>
    <xdr:sp macro="" textlink="">
      <xdr:nvSpPr>
        <xdr:cNvPr id="705" name="テキスト ボックス 704"/>
        <xdr:cNvSpPr txBox="1"/>
      </xdr:nvSpPr>
      <xdr:spPr>
        <a:xfrm>
          <a:off x="12547111" y="1607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35,031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32855</xdr:rowOff>
    </xdr:from>
    <xdr:to>
      <xdr:col>23</xdr:col>
      <xdr:colOff>568325</xdr:colOff>
      <xdr:row>96</xdr:row>
      <xdr:rowOff>134455</xdr:rowOff>
    </xdr:to>
    <xdr:sp macro="" textlink="">
      <xdr:nvSpPr>
        <xdr:cNvPr id="711" name="円/楕円 710"/>
        <xdr:cNvSpPr/>
      </xdr:nvSpPr>
      <xdr:spPr>
        <a:xfrm>
          <a:off x="16268700" y="1649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11282</xdr:rowOff>
    </xdr:from>
    <xdr:ext cx="534377" cy="259045"/>
    <xdr:sp macro="" textlink="">
      <xdr:nvSpPr>
        <xdr:cNvPr id="712" name="公債費該当値テキスト"/>
        <xdr:cNvSpPr txBox="1"/>
      </xdr:nvSpPr>
      <xdr:spPr>
        <a:xfrm>
          <a:off x="16370300" y="1647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24,942</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28284</xdr:rowOff>
    </xdr:from>
    <xdr:to>
      <xdr:col>22</xdr:col>
      <xdr:colOff>415925</xdr:colOff>
      <xdr:row>96</xdr:row>
      <xdr:rowOff>129884</xdr:rowOff>
    </xdr:to>
    <xdr:sp macro="" textlink="">
      <xdr:nvSpPr>
        <xdr:cNvPr id="713" name="円/楕円 712"/>
        <xdr:cNvSpPr/>
      </xdr:nvSpPr>
      <xdr:spPr>
        <a:xfrm>
          <a:off x="15430500" y="1648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121011</xdr:rowOff>
    </xdr:from>
    <xdr:ext cx="534377" cy="259045"/>
    <xdr:sp macro="" textlink="">
      <xdr:nvSpPr>
        <xdr:cNvPr id="714" name="テキスト ボックス 713"/>
        <xdr:cNvSpPr txBox="1"/>
      </xdr:nvSpPr>
      <xdr:spPr>
        <a:xfrm>
          <a:off x="15214111" y="16580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25,182</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146</xdr:rowOff>
    </xdr:from>
    <xdr:to>
      <xdr:col>21</xdr:col>
      <xdr:colOff>212725</xdr:colOff>
      <xdr:row>96</xdr:row>
      <xdr:rowOff>101746</xdr:rowOff>
    </xdr:to>
    <xdr:sp macro="" textlink="">
      <xdr:nvSpPr>
        <xdr:cNvPr id="715" name="円/楕円 714"/>
        <xdr:cNvSpPr/>
      </xdr:nvSpPr>
      <xdr:spPr>
        <a:xfrm>
          <a:off x="14541500" y="1645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92873</xdr:rowOff>
    </xdr:from>
    <xdr:ext cx="534377" cy="259045"/>
    <xdr:sp macro="" textlink="">
      <xdr:nvSpPr>
        <xdr:cNvPr id="716" name="テキスト ボックス 715"/>
        <xdr:cNvSpPr txBox="1"/>
      </xdr:nvSpPr>
      <xdr:spPr>
        <a:xfrm>
          <a:off x="14325111" y="1655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26,659</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156584</xdr:rowOff>
    </xdr:from>
    <xdr:to>
      <xdr:col>20</xdr:col>
      <xdr:colOff>9525</xdr:colOff>
      <xdr:row>96</xdr:row>
      <xdr:rowOff>86734</xdr:rowOff>
    </xdr:to>
    <xdr:sp macro="" textlink="">
      <xdr:nvSpPr>
        <xdr:cNvPr id="717" name="円/楕円 716"/>
        <xdr:cNvSpPr/>
      </xdr:nvSpPr>
      <xdr:spPr>
        <a:xfrm>
          <a:off x="13652500" y="1644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77861</xdr:rowOff>
    </xdr:from>
    <xdr:ext cx="534377" cy="259045"/>
    <xdr:sp macro="" textlink="">
      <xdr:nvSpPr>
        <xdr:cNvPr id="718" name="テキスト ボックス 717"/>
        <xdr:cNvSpPr txBox="1"/>
      </xdr:nvSpPr>
      <xdr:spPr>
        <a:xfrm>
          <a:off x="13436111" y="1653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27,447</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129629</xdr:rowOff>
    </xdr:from>
    <xdr:to>
      <xdr:col>18</xdr:col>
      <xdr:colOff>492125</xdr:colOff>
      <xdr:row>96</xdr:row>
      <xdr:rowOff>59779</xdr:rowOff>
    </xdr:to>
    <xdr:sp macro="" textlink="">
      <xdr:nvSpPr>
        <xdr:cNvPr id="719" name="円/楕円 718"/>
        <xdr:cNvSpPr/>
      </xdr:nvSpPr>
      <xdr:spPr>
        <a:xfrm>
          <a:off x="12763500" y="1641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50906</xdr:rowOff>
    </xdr:from>
    <xdr:ext cx="534377" cy="259045"/>
    <xdr:sp macro="" textlink="">
      <xdr:nvSpPr>
        <xdr:cNvPr id="720" name="テキスト ボックス 719"/>
        <xdr:cNvSpPr txBox="1"/>
      </xdr:nvSpPr>
      <xdr:spPr>
        <a:xfrm>
          <a:off x="12547111" y="1651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28,862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1" name="直線コネクタ 73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2" name="テキスト ボックス 73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3" name="直線コネクタ 73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4" name="テキスト ボックス 73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5" name="直線コネクタ 73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6" name="テキスト ボックス 73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7" name="直線コネクタ 73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8" name="テキスト ボックス 73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35</xdr:row>
      <xdr:rowOff>54432</xdr:rowOff>
    </xdr:from>
    <xdr:to>
      <xdr:col>32</xdr:col>
      <xdr:colOff>186689</xdr:colOff>
      <xdr:row>38</xdr:row>
      <xdr:rowOff>139700</xdr:rowOff>
    </xdr:to>
    <xdr:cxnSp macro="">
      <xdr:nvCxnSpPr>
        <xdr:cNvPr id="742" name="直線コネクタ 741"/>
        <xdr:cNvCxnSpPr/>
      </xdr:nvCxnSpPr>
      <xdr:spPr>
        <a:xfrm flipV="1">
          <a:off x="22159595" y="6055182"/>
          <a:ext cx="1269" cy="599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148378</xdr:rowOff>
    </xdr:from>
    <xdr:ext cx="249299" cy="259045"/>
    <xdr:sp macro="" textlink="">
      <xdr:nvSpPr>
        <xdr:cNvPr id="743" name="諸支出金最小値テキスト"/>
        <xdr:cNvSpPr txBox="1"/>
      </xdr:nvSpPr>
      <xdr:spPr>
        <a:xfrm>
          <a:off x="22212300" y="66634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4" name="直線コネクタ 74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34</xdr:row>
      <xdr:rowOff>1109</xdr:rowOff>
    </xdr:from>
    <xdr:ext cx="469744" cy="259045"/>
    <xdr:sp macro="" textlink="">
      <xdr:nvSpPr>
        <xdr:cNvPr id="745" name="諸支出金最大値テキスト"/>
        <xdr:cNvSpPr txBox="1"/>
      </xdr:nvSpPr>
      <xdr:spPr>
        <a:xfrm>
          <a:off x="22212300" y="5830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2,623</a:t>
          </a:r>
          <a:endParaRPr kumimoji="1" lang="ja-JP" altLang="en-US" sz="1000" b="1">
            <a:latin typeface="ＭＳ Ｐゴシック"/>
          </a:endParaRPr>
        </a:p>
      </xdr:txBody>
    </xdr:sp>
    <xdr:clientData/>
  </xdr:oneCellAnchor>
  <xdr:twoCellAnchor>
    <xdr:from>
      <xdr:col>32</xdr:col>
      <xdr:colOff>98425</xdr:colOff>
      <xdr:row>35</xdr:row>
      <xdr:rowOff>54432</xdr:rowOff>
    </xdr:from>
    <xdr:to>
      <xdr:col>32</xdr:col>
      <xdr:colOff>276225</xdr:colOff>
      <xdr:row>35</xdr:row>
      <xdr:rowOff>54432</xdr:rowOff>
    </xdr:to>
    <xdr:cxnSp macro="">
      <xdr:nvCxnSpPr>
        <xdr:cNvPr id="746" name="直線コネクタ 745"/>
        <xdr:cNvCxnSpPr/>
      </xdr:nvCxnSpPr>
      <xdr:spPr>
        <a:xfrm>
          <a:off x="22072600" y="6055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30</xdr:row>
      <xdr:rowOff>7569</xdr:rowOff>
    </xdr:from>
    <xdr:to>
      <xdr:col>32</xdr:col>
      <xdr:colOff>187325</xdr:colOff>
      <xdr:row>37</xdr:row>
      <xdr:rowOff>140157</xdr:rowOff>
    </xdr:to>
    <xdr:cxnSp macro="">
      <xdr:nvCxnSpPr>
        <xdr:cNvPr id="747" name="直線コネクタ 746"/>
        <xdr:cNvCxnSpPr/>
      </xdr:nvCxnSpPr>
      <xdr:spPr>
        <a:xfrm>
          <a:off x="21323300" y="5151069"/>
          <a:ext cx="838200" cy="133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21379</xdr:rowOff>
    </xdr:from>
    <xdr:ext cx="378565" cy="259045"/>
    <xdr:sp macro="" textlink="">
      <xdr:nvSpPr>
        <xdr:cNvPr id="748" name="諸支出金平均値テキスト"/>
        <xdr:cNvSpPr txBox="1"/>
      </xdr:nvSpPr>
      <xdr:spPr>
        <a:xfrm>
          <a:off x="22212300" y="653647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42952</xdr:rowOff>
    </xdr:from>
    <xdr:to>
      <xdr:col>32</xdr:col>
      <xdr:colOff>238125</xdr:colOff>
      <xdr:row>38</xdr:row>
      <xdr:rowOff>144552</xdr:rowOff>
    </xdr:to>
    <xdr:sp macro="" textlink="">
      <xdr:nvSpPr>
        <xdr:cNvPr id="749" name="フローチャート : 判断 748"/>
        <xdr:cNvSpPr/>
      </xdr:nvSpPr>
      <xdr:spPr>
        <a:xfrm>
          <a:off x="22110700" y="655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30</xdr:row>
      <xdr:rowOff>7569</xdr:rowOff>
    </xdr:from>
    <xdr:to>
      <xdr:col>31</xdr:col>
      <xdr:colOff>34925</xdr:colOff>
      <xdr:row>36</xdr:row>
      <xdr:rowOff>74092</xdr:rowOff>
    </xdr:to>
    <xdr:cxnSp macro="">
      <xdr:nvCxnSpPr>
        <xdr:cNvPr id="750" name="直線コネクタ 749"/>
        <xdr:cNvCxnSpPr/>
      </xdr:nvCxnSpPr>
      <xdr:spPr>
        <a:xfrm flipV="1">
          <a:off x="20434300" y="5151069"/>
          <a:ext cx="889000" cy="1095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29693</xdr:rowOff>
    </xdr:from>
    <xdr:to>
      <xdr:col>31</xdr:col>
      <xdr:colOff>85725</xdr:colOff>
      <xdr:row>38</xdr:row>
      <xdr:rowOff>131293</xdr:rowOff>
    </xdr:to>
    <xdr:sp macro="" textlink="">
      <xdr:nvSpPr>
        <xdr:cNvPr id="751" name="フローチャート : 判断 750"/>
        <xdr:cNvSpPr/>
      </xdr:nvSpPr>
      <xdr:spPr>
        <a:xfrm>
          <a:off x="21272500" y="654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122420</xdr:rowOff>
    </xdr:from>
    <xdr:ext cx="378565" cy="259045"/>
    <xdr:sp macro="" textlink="">
      <xdr:nvSpPr>
        <xdr:cNvPr id="752" name="テキスト ボックス 751"/>
        <xdr:cNvSpPr txBox="1"/>
      </xdr:nvSpPr>
      <xdr:spPr>
        <a:xfrm>
          <a:off x="21134017" y="66375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74092</xdr:rowOff>
    </xdr:from>
    <xdr:to>
      <xdr:col>29</xdr:col>
      <xdr:colOff>517525</xdr:colOff>
      <xdr:row>38</xdr:row>
      <xdr:rowOff>26315</xdr:rowOff>
    </xdr:to>
    <xdr:cxnSp macro="">
      <xdr:nvCxnSpPr>
        <xdr:cNvPr id="753" name="直線コネクタ 752"/>
        <xdr:cNvCxnSpPr/>
      </xdr:nvCxnSpPr>
      <xdr:spPr>
        <a:xfrm flipV="1">
          <a:off x="19545300" y="6246292"/>
          <a:ext cx="889000" cy="295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44552</xdr:rowOff>
    </xdr:from>
    <xdr:to>
      <xdr:col>29</xdr:col>
      <xdr:colOff>568325</xdr:colOff>
      <xdr:row>38</xdr:row>
      <xdr:rowOff>146152</xdr:rowOff>
    </xdr:to>
    <xdr:sp macro="" textlink="">
      <xdr:nvSpPr>
        <xdr:cNvPr id="754" name="フローチャート : 判断 753"/>
        <xdr:cNvSpPr/>
      </xdr:nvSpPr>
      <xdr:spPr>
        <a:xfrm>
          <a:off x="20383500" y="65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137279</xdr:rowOff>
    </xdr:from>
    <xdr:ext cx="378565" cy="259045"/>
    <xdr:sp macro="" textlink="">
      <xdr:nvSpPr>
        <xdr:cNvPr id="755" name="テキスト ボックス 754"/>
        <xdr:cNvSpPr txBox="1"/>
      </xdr:nvSpPr>
      <xdr:spPr>
        <a:xfrm>
          <a:off x="20245017" y="66523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21971</xdr:rowOff>
    </xdr:from>
    <xdr:to>
      <xdr:col>28</xdr:col>
      <xdr:colOff>314325</xdr:colOff>
      <xdr:row>38</xdr:row>
      <xdr:rowOff>26315</xdr:rowOff>
    </xdr:to>
    <xdr:cxnSp macro="">
      <xdr:nvCxnSpPr>
        <xdr:cNvPr id="756" name="直線コネクタ 755"/>
        <xdr:cNvCxnSpPr/>
      </xdr:nvCxnSpPr>
      <xdr:spPr>
        <a:xfrm>
          <a:off x="18656300" y="6537071"/>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39522</xdr:rowOff>
    </xdr:from>
    <xdr:to>
      <xdr:col>28</xdr:col>
      <xdr:colOff>365125</xdr:colOff>
      <xdr:row>38</xdr:row>
      <xdr:rowOff>141122</xdr:rowOff>
    </xdr:to>
    <xdr:sp macro="" textlink="">
      <xdr:nvSpPr>
        <xdr:cNvPr id="757" name="フローチャート : 判断 756"/>
        <xdr:cNvSpPr/>
      </xdr:nvSpPr>
      <xdr:spPr>
        <a:xfrm>
          <a:off x="19494500" y="655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132249</xdr:rowOff>
    </xdr:from>
    <xdr:ext cx="378565" cy="259045"/>
    <xdr:sp macro="" textlink="">
      <xdr:nvSpPr>
        <xdr:cNvPr id="758" name="テキスト ボックス 757"/>
        <xdr:cNvSpPr txBox="1"/>
      </xdr:nvSpPr>
      <xdr:spPr>
        <a:xfrm>
          <a:off x="19356017" y="66473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28321</xdr:rowOff>
    </xdr:from>
    <xdr:to>
      <xdr:col>27</xdr:col>
      <xdr:colOff>161925</xdr:colOff>
      <xdr:row>38</xdr:row>
      <xdr:rowOff>129921</xdr:rowOff>
    </xdr:to>
    <xdr:sp macro="" textlink="">
      <xdr:nvSpPr>
        <xdr:cNvPr id="759" name="フローチャート : 判断 758"/>
        <xdr:cNvSpPr/>
      </xdr:nvSpPr>
      <xdr:spPr>
        <a:xfrm>
          <a:off x="18605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121048</xdr:rowOff>
    </xdr:from>
    <xdr:ext cx="378565" cy="259045"/>
    <xdr:sp macro="" textlink="">
      <xdr:nvSpPr>
        <xdr:cNvPr id="760" name="テキスト ボックス 759"/>
        <xdr:cNvSpPr txBox="1"/>
      </xdr:nvSpPr>
      <xdr:spPr>
        <a:xfrm>
          <a:off x="18467017" y="66361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89357</xdr:rowOff>
    </xdr:from>
    <xdr:to>
      <xdr:col>32</xdr:col>
      <xdr:colOff>238125</xdr:colOff>
      <xdr:row>38</xdr:row>
      <xdr:rowOff>19507</xdr:rowOff>
    </xdr:to>
    <xdr:sp macro="" textlink="">
      <xdr:nvSpPr>
        <xdr:cNvPr id="766" name="円/楕円 765"/>
        <xdr:cNvSpPr/>
      </xdr:nvSpPr>
      <xdr:spPr>
        <a:xfrm>
          <a:off x="22110700" y="643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112234</xdr:rowOff>
    </xdr:from>
    <xdr:ext cx="378565" cy="259045"/>
    <xdr:sp macro="" textlink="">
      <xdr:nvSpPr>
        <xdr:cNvPr id="767" name="諸支出金該当値テキスト"/>
        <xdr:cNvSpPr txBox="1"/>
      </xdr:nvSpPr>
      <xdr:spPr>
        <a:xfrm>
          <a:off x="22212300" y="6284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30</xdr:col>
      <xdr:colOff>669925</xdr:colOff>
      <xdr:row>29</xdr:row>
      <xdr:rowOff>128219</xdr:rowOff>
    </xdr:from>
    <xdr:to>
      <xdr:col>31</xdr:col>
      <xdr:colOff>85725</xdr:colOff>
      <xdr:row>30</xdr:row>
      <xdr:rowOff>58369</xdr:rowOff>
    </xdr:to>
    <xdr:sp macro="" textlink="">
      <xdr:nvSpPr>
        <xdr:cNvPr id="768" name="円/楕円 767"/>
        <xdr:cNvSpPr/>
      </xdr:nvSpPr>
      <xdr:spPr>
        <a:xfrm>
          <a:off x="21272500" y="510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28</xdr:row>
      <xdr:rowOff>74896</xdr:rowOff>
    </xdr:from>
    <xdr:ext cx="469744" cy="259045"/>
    <xdr:sp macro="" textlink="">
      <xdr:nvSpPr>
        <xdr:cNvPr id="769" name="テキスト ボックス 768"/>
        <xdr:cNvSpPr txBox="1"/>
      </xdr:nvSpPr>
      <xdr:spPr>
        <a:xfrm>
          <a:off x="21088427" y="4875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6,578</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23292</xdr:rowOff>
    </xdr:from>
    <xdr:to>
      <xdr:col>29</xdr:col>
      <xdr:colOff>568325</xdr:colOff>
      <xdr:row>36</xdr:row>
      <xdr:rowOff>124892</xdr:rowOff>
    </xdr:to>
    <xdr:sp macro="" textlink="">
      <xdr:nvSpPr>
        <xdr:cNvPr id="770" name="円/楕円 769"/>
        <xdr:cNvSpPr/>
      </xdr:nvSpPr>
      <xdr:spPr>
        <a:xfrm>
          <a:off x="20383500" y="619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34</xdr:row>
      <xdr:rowOff>141419</xdr:rowOff>
    </xdr:from>
    <xdr:ext cx="469744" cy="259045"/>
    <xdr:sp macro="" textlink="">
      <xdr:nvSpPr>
        <xdr:cNvPr id="771" name="テキスト ボックス 770"/>
        <xdr:cNvSpPr txBox="1"/>
      </xdr:nvSpPr>
      <xdr:spPr>
        <a:xfrm>
          <a:off x="20199427" y="597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1,787</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146964</xdr:rowOff>
    </xdr:from>
    <xdr:to>
      <xdr:col>28</xdr:col>
      <xdr:colOff>365125</xdr:colOff>
      <xdr:row>38</xdr:row>
      <xdr:rowOff>77115</xdr:rowOff>
    </xdr:to>
    <xdr:sp macro="" textlink="">
      <xdr:nvSpPr>
        <xdr:cNvPr id="772" name="円/楕円 771"/>
        <xdr:cNvSpPr/>
      </xdr:nvSpPr>
      <xdr:spPr>
        <a:xfrm>
          <a:off x="19494500" y="64906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93641</xdr:rowOff>
    </xdr:from>
    <xdr:ext cx="378565" cy="259045"/>
    <xdr:sp macro="" textlink="">
      <xdr:nvSpPr>
        <xdr:cNvPr id="773" name="テキスト ボックス 772"/>
        <xdr:cNvSpPr txBox="1"/>
      </xdr:nvSpPr>
      <xdr:spPr>
        <a:xfrm>
          <a:off x="19356017" y="6265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142621</xdr:rowOff>
    </xdr:from>
    <xdr:to>
      <xdr:col>27</xdr:col>
      <xdr:colOff>161925</xdr:colOff>
      <xdr:row>38</xdr:row>
      <xdr:rowOff>72771</xdr:rowOff>
    </xdr:to>
    <xdr:sp macro="" textlink="">
      <xdr:nvSpPr>
        <xdr:cNvPr id="774" name="円/楕円 773"/>
        <xdr:cNvSpPr/>
      </xdr:nvSpPr>
      <xdr:spPr>
        <a:xfrm>
          <a:off x="18605500" y="648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89298</xdr:rowOff>
    </xdr:from>
    <xdr:ext cx="378565" cy="259045"/>
    <xdr:sp macro="" textlink="">
      <xdr:nvSpPr>
        <xdr:cNvPr id="775" name="テキスト ボックス 774"/>
        <xdr:cNvSpPr txBox="1"/>
      </xdr:nvSpPr>
      <xdr:spPr>
        <a:xfrm>
          <a:off x="18467017" y="6261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8" name="フローチャート :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0" name="フローチャート :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1" name="テキスト ボックス 80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3" name="フローチャート :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4" name="テキスト ボックス 80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6" name="フローチャート :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7" name="テキスト ボックス 80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8" name="フローチャート :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9" name="テキスト ボックス 80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5" name="円/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7" name="円/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8" name="テキスト ボックス 81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9" name="円/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0" name="テキスト ボックス 81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1" name="円/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2" name="テキスト ボックス 82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3" name="円/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4" name="テキスト ボックス 82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総務費は，過年度法人市民税の還付金と還付加算金，退職手当による増加。</a:t>
          </a:r>
          <a:endParaRPr kumimoji="1" lang="en-US" altLang="ja-JP" sz="1300">
            <a:latin typeface="ＭＳ Ｐゴシック"/>
          </a:endParaRPr>
        </a:p>
        <a:p>
          <a:r>
            <a:rPr kumimoji="1" lang="ja-JP" altLang="en-US" sz="1300">
              <a:latin typeface="ＭＳ Ｐゴシック"/>
            </a:rPr>
            <a:t>消防費は，消防救急無線デジタル化整備による増加。</a:t>
          </a:r>
          <a:endParaRPr kumimoji="1" lang="en-US" altLang="ja-JP" sz="1300">
            <a:latin typeface="ＭＳ Ｐゴシック"/>
          </a:endParaRPr>
        </a:p>
        <a:p>
          <a:r>
            <a:rPr kumimoji="1" lang="ja-JP" altLang="en-US" sz="1300">
              <a:latin typeface="ＭＳ Ｐゴシック"/>
            </a:rPr>
            <a:t>教育費は，第二学校給食センター整備事業と平田野中学校移転整備事業の完成による減少。</a:t>
          </a:r>
          <a:endParaRPr kumimoji="1" lang="en-US" altLang="ja-JP" sz="1300">
            <a:latin typeface="ＭＳ Ｐゴシック"/>
          </a:endParaRPr>
        </a:p>
        <a:p>
          <a:r>
            <a:rPr kumimoji="1" lang="ja-JP" altLang="en-US" sz="1300">
              <a:latin typeface="ＭＳ Ｐゴシック"/>
            </a:rPr>
            <a:t>諸支出金は，土地購入費の減額。</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三重県鈴鹿市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年度から，実質単年度収支がマイナスとなっている。また平成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年度に続き平成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年度においても財政調整基金からの繰入れを行い実質収支を確保したため基金残高も減少した。今後は基金残高を確保しながら財政の安定化と健全化に努めていく。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三重県鈴鹿市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後期高齢者医療特別会計において，歳入欠陥により決算において赤字が生じた。連結実質黒字について，平成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年度の国民健康保険事業特別会計において保険給付費の増加により，一般会計から補てん的な繰り入れを行ったために黒字となったが平成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年度には税率改定を予定している。</a:t>
          </a:r>
        </a:p>
        <a:p>
          <a:r>
            <a:rPr kumimoji="1" lang="ja-JP" altLang="en-US" sz="1400">
              <a:latin typeface="ＭＳ ゴシック" pitchFamily="49" charset="-128"/>
              <a:ea typeface="ＭＳ ゴシック" pitchFamily="49" charset="-128"/>
            </a:rPr>
            <a:t>また，今後は国民健康保険事業特別会計への繰出金や下水道事業会計への補助金の増加も懸念されるところである。</a:t>
          </a:r>
        </a:p>
        <a:p>
          <a:r>
            <a:rPr kumimoji="1" lang="ja-JP" altLang="en-US" sz="1400">
              <a:latin typeface="ＭＳ ゴシック" pitchFamily="49" charset="-128"/>
              <a:ea typeface="ＭＳ ゴシック" pitchFamily="49" charset="-128"/>
            </a:rPr>
            <a:t>各事業において，適正な受益者負担を検討し，事業の収支バランスをとりながら健全な財政運営に努めていく。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50" zoomScaleNormal="5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62960073</v>
      </c>
      <c r="BO4" s="379"/>
      <c r="BP4" s="379"/>
      <c r="BQ4" s="379"/>
      <c r="BR4" s="379"/>
      <c r="BS4" s="379"/>
      <c r="BT4" s="379"/>
      <c r="BU4" s="380"/>
      <c r="BV4" s="378">
        <v>64428455</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2.2999999999999998</v>
      </c>
      <c r="CU4" s="385"/>
      <c r="CV4" s="385"/>
      <c r="CW4" s="385"/>
      <c r="CX4" s="385"/>
      <c r="CY4" s="385"/>
      <c r="CZ4" s="385"/>
      <c r="DA4" s="386"/>
      <c r="DB4" s="384">
        <v>3.1</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61646639</v>
      </c>
      <c r="BO5" s="416"/>
      <c r="BP5" s="416"/>
      <c r="BQ5" s="416"/>
      <c r="BR5" s="416"/>
      <c r="BS5" s="416"/>
      <c r="BT5" s="416"/>
      <c r="BU5" s="417"/>
      <c r="BV5" s="415">
        <v>62800511</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91.9</v>
      </c>
      <c r="CU5" s="413"/>
      <c r="CV5" s="413"/>
      <c r="CW5" s="413"/>
      <c r="CX5" s="413"/>
      <c r="CY5" s="413"/>
      <c r="CZ5" s="413"/>
      <c r="DA5" s="414"/>
      <c r="DB5" s="412">
        <v>92.5</v>
      </c>
      <c r="DC5" s="413"/>
      <c r="DD5" s="413"/>
      <c r="DE5" s="413"/>
      <c r="DF5" s="413"/>
      <c r="DG5" s="413"/>
      <c r="DH5" s="413"/>
      <c r="DI5" s="414"/>
      <c r="DJ5" s="137"/>
      <c r="DK5" s="137"/>
      <c r="DL5" s="137"/>
      <c r="DM5" s="137"/>
      <c r="DN5" s="137"/>
      <c r="DO5" s="137"/>
    </row>
    <row r="6" spans="1:119" ht="18.75" customHeight="1" x14ac:dyDescent="0.15">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1313434</v>
      </c>
      <c r="BO6" s="416"/>
      <c r="BP6" s="416"/>
      <c r="BQ6" s="416"/>
      <c r="BR6" s="416"/>
      <c r="BS6" s="416"/>
      <c r="BT6" s="416"/>
      <c r="BU6" s="417"/>
      <c r="BV6" s="415">
        <v>1627944</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98</v>
      </c>
      <c r="CU6" s="453"/>
      <c r="CV6" s="453"/>
      <c r="CW6" s="453"/>
      <c r="CX6" s="453"/>
      <c r="CY6" s="453"/>
      <c r="CZ6" s="453"/>
      <c r="DA6" s="454"/>
      <c r="DB6" s="452">
        <v>98</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457215</v>
      </c>
      <c r="BO7" s="416"/>
      <c r="BP7" s="416"/>
      <c r="BQ7" s="416"/>
      <c r="BR7" s="416"/>
      <c r="BS7" s="416"/>
      <c r="BT7" s="416"/>
      <c r="BU7" s="417"/>
      <c r="BV7" s="415">
        <v>474809</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37299725</v>
      </c>
      <c r="CU7" s="416"/>
      <c r="CV7" s="416"/>
      <c r="CW7" s="416"/>
      <c r="CX7" s="416"/>
      <c r="CY7" s="416"/>
      <c r="CZ7" s="416"/>
      <c r="DA7" s="417"/>
      <c r="DB7" s="415">
        <v>37065421</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92</v>
      </c>
      <c r="AV8" s="448"/>
      <c r="AW8" s="448"/>
      <c r="AX8" s="448"/>
      <c r="AY8" s="449" t="s">
        <v>93</v>
      </c>
      <c r="AZ8" s="450"/>
      <c r="BA8" s="450"/>
      <c r="BB8" s="450"/>
      <c r="BC8" s="450"/>
      <c r="BD8" s="450"/>
      <c r="BE8" s="450"/>
      <c r="BF8" s="450"/>
      <c r="BG8" s="450"/>
      <c r="BH8" s="450"/>
      <c r="BI8" s="450"/>
      <c r="BJ8" s="450"/>
      <c r="BK8" s="450"/>
      <c r="BL8" s="450"/>
      <c r="BM8" s="451"/>
      <c r="BN8" s="415">
        <v>856219</v>
      </c>
      <c r="BO8" s="416"/>
      <c r="BP8" s="416"/>
      <c r="BQ8" s="416"/>
      <c r="BR8" s="416"/>
      <c r="BS8" s="416"/>
      <c r="BT8" s="416"/>
      <c r="BU8" s="417"/>
      <c r="BV8" s="415">
        <v>1153135</v>
      </c>
      <c r="BW8" s="416"/>
      <c r="BX8" s="416"/>
      <c r="BY8" s="416"/>
      <c r="BZ8" s="416"/>
      <c r="CA8" s="416"/>
      <c r="CB8" s="416"/>
      <c r="CC8" s="417"/>
      <c r="CD8" s="418" t="s">
        <v>94</v>
      </c>
      <c r="CE8" s="419"/>
      <c r="CF8" s="419"/>
      <c r="CG8" s="419"/>
      <c r="CH8" s="419"/>
      <c r="CI8" s="419"/>
      <c r="CJ8" s="419"/>
      <c r="CK8" s="419"/>
      <c r="CL8" s="419"/>
      <c r="CM8" s="419"/>
      <c r="CN8" s="419"/>
      <c r="CO8" s="419"/>
      <c r="CP8" s="419"/>
      <c r="CQ8" s="419"/>
      <c r="CR8" s="419"/>
      <c r="CS8" s="420"/>
      <c r="CT8" s="455">
        <v>0.86</v>
      </c>
      <c r="CU8" s="456"/>
      <c r="CV8" s="456"/>
      <c r="CW8" s="456"/>
      <c r="CX8" s="456"/>
      <c r="CY8" s="456"/>
      <c r="CZ8" s="456"/>
      <c r="DA8" s="457"/>
      <c r="DB8" s="455">
        <v>0.85</v>
      </c>
      <c r="DC8" s="456"/>
      <c r="DD8" s="456"/>
      <c r="DE8" s="456"/>
      <c r="DF8" s="456"/>
      <c r="DG8" s="456"/>
      <c r="DH8" s="456"/>
      <c r="DI8" s="457"/>
      <c r="DJ8" s="137"/>
      <c r="DK8" s="137"/>
      <c r="DL8" s="137"/>
      <c r="DM8" s="137"/>
      <c r="DN8" s="137"/>
      <c r="DO8" s="137"/>
    </row>
    <row r="9" spans="1:119" ht="18.75" customHeight="1" thickBot="1" x14ac:dyDescent="0.2">
      <c r="A9" s="138"/>
      <c r="B9" s="409" t="s">
        <v>95</v>
      </c>
      <c r="C9" s="410"/>
      <c r="D9" s="410"/>
      <c r="E9" s="410"/>
      <c r="F9" s="410"/>
      <c r="G9" s="410"/>
      <c r="H9" s="410"/>
      <c r="I9" s="410"/>
      <c r="J9" s="410"/>
      <c r="K9" s="458"/>
      <c r="L9" s="459" t="s">
        <v>96</v>
      </c>
      <c r="M9" s="460"/>
      <c r="N9" s="460"/>
      <c r="O9" s="460"/>
      <c r="P9" s="460"/>
      <c r="Q9" s="461"/>
      <c r="R9" s="462">
        <v>196403</v>
      </c>
      <c r="S9" s="463"/>
      <c r="T9" s="463"/>
      <c r="U9" s="463"/>
      <c r="V9" s="464"/>
      <c r="W9" s="372" t="s">
        <v>97</v>
      </c>
      <c r="X9" s="373"/>
      <c r="Y9" s="373"/>
      <c r="Z9" s="373"/>
      <c r="AA9" s="373"/>
      <c r="AB9" s="373"/>
      <c r="AC9" s="373"/>
      <c r="AD9" s="373"/>
      <c r="AE9" s="373"/>
      <c r="AF9" s="373"/>
      <c r="AG9" s="373"/>
      <c r="AH9" s="373"/>
      <c r="AI9" s="373"/>
      <c r="AJ9" s="373"/>
      <c r="AK9" s="373"/>
      <c r="AL9" s="374"/>
      <c r="AM9" s="444" t="s">
        <v>98</v>
      </c>
      <c r="AN9" s="445"/>
      <c r="AO9" s="445"/>
      <c r="AP9" s="445"/>
      <c r="AQ9" s="445"/>
      <c r="AR9" s="445"/>
      <c r="AS9" s="445"/>
      <c r="AT9" s="446"/>
      <c r="AU9" s="447" t="s">
        <v>92</v>
      </c>
      <c r="AV9" s="448"/>
      <c r="AW9" s="448"/>
      <c r="AX9" s="448"/>
      <c r="AY9" s="449" t="s">
        <v>99</v>
      </c>
      <c r="AZ9" s="450"/>
      <c r="BA9" s="450"/>
      <c r="BB9" s="450"/>
      <c r="BC9" s="450"/>
      <c r="BD9" s="450"/>
      <c r="BE9" s="450"/>
      <c r="BF9" s="450"/>
      <c r="BG9" s="450"/>
      <c r="BH9" s="450"/>
      <c r="BI9" s="450"/>
      <c r="BJ9" s="450"/>
      <c r="BK9" s="450"/>
      <c r="BL9" s="450"/>
      <c r="BM9" s="451"/>
      <c r="BN9" s="415">
        <v>-296916</v>
      </c>
      <c r="BO9" s="416"/>
      <c r="BP9" s="416"/>
      <c r="BQ9" s="416"/>
      <c r="BR9" s="416"/>
      <c r="BS9" s="416"/>
      <c r="BT9" s="416"/>
      <c r="BU9" s="417"/>
      <c r="BV9" s="415">
        <v>-682092</v>
      </c>
      <c r="BW9" s="416"/>
      <c r="BX9" s="416"/>
      <c r="BY9" s="416"/>
      <c r="BZ9" s="416"/>
      <c r="CA9" s="416"/>
      <c r="CB9" s="416"/>
      <c r="CC9" s="417"/>
      <c r="CD9" s="418" t="s">
        <v>100</v>
      </c>
      <c r="CE9" s="419"/>
      <c r="CF9" s="419"/>
      <c r="CG9" s="419"/>
      <c r="CH9" s="419"/>
      <c r="CI9" s="419"/>
      <c r="CJ9" s="419"/>
      <c r="CK9" s="419"/>
      <c r="CL9" s="419"/>
      <c r="CM9" s="419"/>
      <c r="CN9" s="419"/>
      <c r="CO9" s="419"/>
      <c r="CP9" s="419"/>
      <c r="CQ9" s="419"/>
      <c r="CR9" s="419"/>
      <c r="CS9" s="420"/>
      <c r="CT9" s="412">
        <v>11.2</v>
      </c>
      <c r="CU9" s="413"/>
      <c r="CV9" s="413"/>
      <c r="CW9" s="413"/>
      <c r="CX9" s="413"/>
      <c r="CY9" s="413"/>
      <c r="CZ9" s="413"/>
      <c r="DA9" s="414"/>
      <c r="DB9" s="412">
        <v>11.3</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101</v>
      </c>
      <c r="M10" s="445"/>
      <c r="N10" s="445"/>
      <c r="O10" s="445"/>
      <c r="P10" s="445"/>
      <c r="Q10" s="446"/>
      <c r="R10" s="466">
        <v>199293</v>
      </c>
      <c r="S10" s="467"/>
      <c r="T10" s="467"/>
      <c r="U10" s="467"/>
      <c r="V10" s="468"/>
      <c r="W10" s="403"/>
      <c r="X10" s="404"/>
      <c r="Y10" s="404"/>
      <c r="Z10" s="404"/>
      <c r="AA10" s="404"/>
      <c r="AB10" s="404"/>
      <c r="AC10" s="404"/>
      <c r="AD10" s="404"/>
      <c r="AE10" s="404"/>
      <c r="AF10" s="404"/>
      <c r="AG10" s="404"/>
      <c r="AH10" s="404"/>
      <c r="AI10" s="404"/>
      <c r="AJ10" s="404"/>
      <c r="AK10" s="404"/>
      <c r="AL10" s="407"/>
      <c r="AM10" s="444" t="s">
        <v>102</v>
      </c>
      <c r="AN10" s="445"/>
      <c r="AO10" s="445"/>
      <c r="AP10" s="445"/>
      <c r="AQ10" s="445"/>
      <c r="AR10" s="445"/>
      <c r="AS10" s="445"/>
      <c r="AT10" s="446"/>
      <c r="AU10" s="447" t="s">
        <v>78</v>
      </c>
      <c r="AV10" s="448"/>
      <c r="AW10" s="448"/>
      <c r="AX10" s="448"/>
      <c r="AY10" s="449" t="s">
        <v>103</v>
      </c>
      <c r="AZ10" s="450"/>
      <c r="BA10" s="450"/>
      <c r="BB10" s="450"/>
      <c r="BC10" s="450"/>
      <c r="BD10" s="450"/>
      <c r="BE10" s="450"/>
      <c r="BF10" s="450"/>
      <c r="BG10" s="450"/>
      <c r="BH10" s="450"/>
      <c r="BI10" s="450"/>
      <c r="BJ10" s="450"/>
      <c r="BK10" s="450"/>
      <c r="BL10" s="450"/>
      <c r="BM10" s="451"/>
      <c r="BN10" s="415">
        <v>10041</v>
      </c>
      <c r="BO10" s="416"/>
      <c r="BP10" s="416"/>
      <c r="BQ10" s="416"/>
      <c r="BR10" s="416"/>
      <c r="BS10" s="416"/>
      <c r="BT10" s="416"/>
      <c r="BU10" s="417"/>
      <c r="BV10" s="415">
        <v>12235</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78</v>
      </c>
      <c r="AV11" s="448"/>
      <c r="AW11" s="448"/>
      <c r="AX11" s="448"/>
      <c r="AY11" s="449" t="s">
        <v>108</v>
      </c>
      <c r="AZ11" s="450"/>
      <c r="BA11" s="450"/>
      <c r="BB11" s="450"/>
      <c r="BC11" s="450"/>
      <c r="BD11" s="450"/>
      <c r="BE11" s="450"/>
      <c r="BF11" s="450"/>
      <c r="BG11" s="450"/>
      <c r="BH11" s="450"/>
      <c r="BI11" s="450"/>
      <c r="BJ11" s="450"/>
      <c r="BK11" s="450"/>
      <c r="BL11" s="450"/>
      <c r="BM11" s="451"/>
      <c r="BN11" s="415">
        <v>36000</v>
      </c>
      <c r="BO11" s="416"/>
      <c r="BP11" s="416"/>
      <c r="BQ11" s="416"/>
      <c r="BR11" s="416"/>
      <c r="BS11" s="416"/>
      <c r="BT11" s="416"/>
      <c r="BU11" s="417"/>
      <c r="BV11" s="415">
        <v>100000</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110</v>
      </c>
      <c r="CU11" s="456"/>
      <c r="CV11" s="456"/>
      <c r="CW11" s="456"/>
      <c r="CX11" s="456"/>
      <c r="CY11" s="456"/>
      <c r="CZ11" s="456"/>
      <c r="DA11" s="457"/>
      <c r="DB11" s="455" t="s">
        <v>110</v>
      </c>
      <c r="DC11" s="456"/>
      <c r="DD11" s="456"/>
      <c r="DE11" s="456"/>
      <c r="DF11" s="456"/>
      <c r="DG11" s="456"/>
      <c r="DH11" s="456"/>
      <c r="DI11" s="457"/>
      <c r="DJ11" s="137"/>
      <c r="DK11" s="137"/>
      <c r="DL11" s="137"/>
      <c r="DM11" s="137"/>
      <c r="DN11" s="137"/>
      <c r="DO11" s="137"/>
    </row>
    <row r="12" spans="1:119" ht="18.75" customHeight="1" x14ac:dyDescent="0.15">
      <c r="A12" s="138"/>
      <c r="B12" s="475" t="s">
        <v>111</v>
      </c>
      <c r="C12" s="476"/>
      <c r="D12" s="476"/>
      <c r="E12" s="476"/>
      <c r="F12" s="476"/>
      <c r="G12" s="476"/>
      <c r="H12" s="476"/>
      <c r="I12" s="476"/>
      <c r="J12" s="476"/>
      <c r="K12" s="477"/>
      <c r="L12" s="484" t="s">
        <v>112</v>
      </c>
      <c r="M12" s="485"/>
      <c r="N12" s="485"/>
      <c r="O12" s="485"/>
      <c r="P12" s="485"/>
      <c r="Q12" s="486"/>
      <c r="R12" s="487">
        <v>200551</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v>1200000</v>
      </c>
      <c r="BO12" s="416"/>
      <c r="BP12" s="416"/>
      <c r="BQ12" s="416"/>
      <c r="BR12" s="416"/>
      <c r="BS12" s="416"/>
      <c r="BT12" s="416"/>
      <c r="BU12" s="417"/>
      <c r="BV12" s="415">
        <v>1500000</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119</v>
      </c>
      <c r="CU12" s="456"/>
      <c r="CV12" s="456"/>
      <c r="CW12" s="456"/>
      <c r="CX12" s="456"/>
      <c r="CY12" s="456"/>
      <c r="CZ12" s="456"/>
      <c r="DA12" s="457"/>
      <c r="DB12" s="455" t="s">
        <v>119</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120</v>
      </c>
      <c r="N13" s="504"/>
      <c r="O13" s="504"/>
      <c r="P13" s="504"/>
      <c r="Q13" s="505"/>
      <c r="R13" s="496">
        <v>193539</v>
      </c>
      <c r="S13" s="497"/>
      <c r="T13" s="497"/>
      <c r="U13" s="497"/>
      <c r="V13" s="498"/>
      <c r="W13" s="431" t="s">
        <v>121</v>
      </c>
      <c r="X13" s="432"/>
      <c r="Y13" s="432"/>
      <c r="Z13" s="432"/>
      <c r="AA13" s="432"/>
      <c r="AB13" s="422"/>
      <c r="AC13" s="466">
        <v>2866</v>
      </c>
      <c r="AD13" s="467"/>
      <c r="AE13" s="467"/>
      <c r="AF13" s="467"/>
      <c r="AG13" s="506"/>
      <c r="AH13" s="466">
        <v>3790</v>
      </c>
      <c r="AI13" s="467"/>
      <c r="AJ13" s="467"/>
      <c r="AK13" s="467"/>
      <c r="AL13" s="468"/>
      <c r="AM13" s="444" t="s">
        <v>122</v>
      </c>
      <c r="AN13" s="445"/>
      <c r="AO13" s="445"/>
      <c r="AP13" s="445"/>
      <c r="AQ13" s="445"/>
      <c r="AR13" s="445"/>
      <c r="AS13" s="445"/>
      <c r="AT13" s="446"/>
      <c r="AU13" s="447" t="s">
        <v>123</v>
      </c>
      <c r="AV13" s="448"/>
      <c r="AW13" s="448"/>
      <c r="AX13" s="448"/>
      <c r="AY13" s="449" t="s">
        <v>124</v>
      </c>
      <c r="AZ13" s="450"/>
      <c r="BA13" s="450"/>
      <c r="BB13" s="450"/>
      <c r="BC13" s="450"/>
      <c r="BD13" s="450"/>
      <c r="BE13" s="450"/>
      <c r="BF13" s="450"/>
      <c r="BG13" s="450"/>
      <c r="BH13" s="450"/>
      <c r="BI13" s="450"/>
      <c r="BJ13" s="450"/>
      <c r="BK13" s="450"/>
      <c r="BL13" s="450"/>
      <c r="BM13" s="451"/>
      <c r="BN13" s="415">
        <v>-1450875</v>
      </c>
      <c r="BO13" s="416"/>
      <c r="BP13" s="416"/>
      <c r="BQ13" s="416"/>
      <c r="BR13" s="416"/>
      <c r="BS13" s="416"/>
      <c r="BT13" s="416"/>
      <c r="BU13" s="417"/>
      <c r="BV13" s="415">
        <v>-2069857</v>
      </c>
      <c r="BW13" s="416"/>
      <c r="BX13" s="416"/>
      <c r="BY13" s="416"/>
      <c r="BZ13" s="416"/>
      <c r="CA13" s="416"/>
      <c r="CB13" s="416"/>
      <c r="CC13" s="417"/>
      <c r="CD13" s="418" t="s">
        <v>125</v>
      </c>
      <c r="CE13" s="419"/>
      <c r="CF13" s="419"/>
      <c r="CG13" s="419"/>
      <c r="CH13" s="419"/>
      <c r="CI13" s="419"/>
      <c r="CJ13" s="419"/>
      <c r="CK13" s="419"/>
      <c r="CL13" s="419"/>
      <c r="CM13" s="419"/>
      <c r="CN13" s="419"/>
      <c r="CO13" s="419"/>
      <c r="CP13" s="419"/>
      <c r="CQ13" s="419"/>
      <c r="CR13" s="419"/>
      <c r="CS13" s="420"/>
      <c r="CT13" s="412">
        <v>6.1</v>
      </c>
      <c r="CU13" s="413"/>
      <c r="CV13" s="413"/>
      <c r="CW13" s="413"/>
      <c r="CX13" s="413"/>
      <c r="CY13" s="413"/>
      <c r="CZ13" s="413"/>
      <c r="DA13" s="414"/>
      <c r="DB13" s="412">
        <v>6.4</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126</v>
      </c>
      <c r="M14" s="494"/>
      <c r="N14" s="494"/>
      <c r="O14" s="494"/>
      <c r="P14" s="494"/>
      <c r="Q14" s="495"/>
      <c r="R14" s="496">
        <v>201035</v>
      </c>
      <c r="S14" s="497"/>
      <c r="T14" s="497"/>
      <c r="U14" s="497"/>
      <c r="V14" s="498"/>
      <c r="W14" s="405"/>
      <c r="X14" s="406"/>
      <c r="Y14" s="406"/>
      <c r="Z14" s="406"/>
      <c r="AA14" s="406"/>
      <c r="AB14" s="395"/>
      <c r="AC14" s="499">
        <v>3.2</v>
      </c>
      <c r="AD14" s="500"/>
      <c r="AE14" s="500"/>
      <c r="AF14" s="500"/>
      <c r="AG14" s="501"/>
      <c r="AH14" s="499">
        <v>3.9</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127</v>
      </c>
      <c r="CE14" s="508"/>
      <c r="CF14" s="508"/>
      <c r="CG14" s="508"/>
      <c r="CH14" s="508"/>
      <c r="CI14" s="508"/>
      <c r="CJ14" s="508"/>
      <c r="CK14" s="508"/>
      <c r="CL14" s="508"/>
      <c r="CM14" s="508"/>
      <c r="CN14" s="508"/>
      <c r="CO14" s="508"/>
      <c r="CP14" s="508"/>
      <c r="CQ14" s="508"/>
      <c r="CR14" s="508"/>
      <c r="CS14" s="509"/>
      <c r="CT14" s="510">
        <v>22.2</v>
      </c>
      <c r="CU14" s="511"/>
      <c r="CV14" s="511"/>
      <c r="CW14" s="511"/>
      <c r="CX14" s="511"/>
      <c r="CY14" s="511"/>
      <c r="CZ14" s="511"/>
      <c r="DA14" s="512"/>
      <c r="DB14" s="510">
        <v>21.7</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120</v>
      </c>
      <c r="N15" s="504"/>
      <c r="O15" s="504"/>
      <c r="P15" s="504"/>
      <c r="Q15" s="505"/>
      <c r="R15" s="496">
        <v>194070</v>
      </c>
      <c r="S15" s="497"/>
      <c r="T15" s="497"/>
      <c r="U15" s="497"/>
      <c r="V15" s="498"/>
      <c r="W15" s="431" t="s">
        <v>128</v>
      </c>
      <c r="X15" s="432"/>
      <c r="Y15" s="432"/>
      <c r="Z15" s="432"/>
      <c r="AA15" s="432"/>
      <c r="AB15" s="422"/>
      <c r="AC15" s="466">
        <v>33317</v>
      </c>
      <c r="AD15" s="467"/>
      <c r="AE15" s="467"/>
      <c r="AF15" s="467"/>
      <c r="AG15" s="506"/>
      <c r="AH15" s="466">
        <v>37236</v>
      </c>
      <c r="AI15" s="467"/>
      <c r="AJ15" s="467"/>
      <c r="AK15" s="467"/>
      <c r="AL15" s="468"/>
      <c r="AM15" s="444"/>
      <c r="AN15" s="445"/>
      <c r="AO15" s="445"/>
      <c r="AP15" s="445"/>
      <c r="AQ15" s="445"/>
      <c r="AR15" s="445"/>
      <c r="AS15" s="445"/>
      <c r="AT15" s="446"/>
      <c r="AU15" s="447"/>
      <c r="AV15" s="448"/>
      <c r="AW15" s="448"/>
      <c r="AX15" s="448"/>
      <c r="AY15" s="375" t="s">
        <v>129</v>
      </c>
      <c r="AZ15" s="376"/>
      <c r="BA15" s="376"/>
      <c r="BB15" s="376"/>
      <c r="BC15" s="376"/>
      <c r="BD15" s="376"/>
      <c r="BE15" s="376"/>
      <c r="BF15" s="376"/>
      <c r="BG15" s="376"/>
      <c r="BH15" s="376"/>
      <c r="BI15" s="376"/>
      <c r="BJ15" s="376"/>
      <c r="BK15" s="376"/>
      <c r="BL15" s="376"/>
      <c r="BM15" s="377"/>
      <c r="BN15" s="378">
        <v>24372938</v>
      </c>
      <c r="BO15" s="379"/>
      <c r="BP15" s="379"/>
      <c r="BQ15" s="379"/>
      <c r="BR15" s="379"/>
      <c r="BS15" s="379"/>
      <c r="BT15" s="379"/>
      <c r="BU15" s="380"/>
      <c r="BV15" s="378">
        <v>23468762</v>
      </c>
      <c r="BW15" s="379"/>
      <c r="BX15" s="379"/>
      <c r="BY15" s="379"/>
      <c r="BZ15" s="379"/>
      <c r="CA15" s="379"/>
      <c r="CB15" s="379"/>
      <c r="CC15" s="380"/>
      <c r="CD15" s="513" t="s">
        <v>130</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131</v>
      </c>
      <c r="M16" s="524"/>
      <c r="N16" s="524"/>
      <c r="O16" s="524"/>
      <c r="P16" s="524"/>
      <c r="Q16" s="525"/>
      <c r="R16" s="516" t="s">
        <v>132</v>
      </c>
      <c r="S16" s="517"/>
      <c r="T16" s="517"/>
      <c r="U16" s="517"/>
      <c r="V16" s="518"/>
      <c r="W16" s="405"/>
      <c r="X16" s="406"/>
      <c r="Y16" s="406"/>
      <c r="Z16" s="406"/>
      <c r="AA16" s="406"/>
      <c r="AB16" s="395"/>
      <c r="AC16" s="499">
        <v>37.299999999999997</v>
      </c>
      <c r="AD16" s="500"/>
      <c r="AE16" s="500"/>
      <c r="AF16" s="500"/>
      <c r="AG16" s="501"/>
      <c r="AH16" s="499">
        <v>38.1</v>
      </c>
      <c r="AI16" s="500"/>
      <c r="AJ16" s="500"/>
      <c r="AK16" s="500"/>
      <c r="AL16" s="502"/>
      <c r="AM16" s="444"/>
      <c r="AN16" s="445"/>
      <c r="AO16" s="445"/>
      <c r="AP16" s="445"/>
      <c r="AQ16" s="445"/>
      <c r="AR16" s="445"/>
      <c r="AS16" s="445"/>
      <c r="AT16" s="446"/>
      <c r="AU16" s="447"/>
      <c r="AV16" s="448"/>
      <c r="AW16" s="448"/>
      <c r="AX16" s="448"/>
      <c r="AY16" s="449" t="s">
        <v>133</v>
      </c>
      <c r="AZ16" s="450"/>
      <c r="BA16" s="450"/>
      <c r="BB16" s="450"/>
      <c r="BC16" s="450"/>
      <c r="BD16" s="450"/>
      <c r="BE16" s="450"/>
      <c r="BF16" s="450"/>
      <c r="BG16" s="450"/>
      <c r="BH16" s="450"/>
      <c r="BI16" s="450"/>
      <c r="BJ16" s="450"/>
      <c r="BK16" s="450"/>
      <c r="BL16" s="450"/>
      <c r="BM16" s="451"/>
      <c r="BN16" s="415">
        <v>28022153</v>
      </c>
      <c r="BO16" s="416"/>
      <c r="BP16" s="416"/>
      <c r="BQ16" s="416"/>
      <c r="BR16" s="416"/>
      <c r="BS16" s="416"/>
      <c r="BT16" s="416"/>
      <c r="BU16" s="417"/>
      <c r="BV16" s="415">
        <v>26995908</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134</v>
      </c>
      <c r="N17" s="520"/>
      <c r="O17" s="520"/>
      <c r="P17" s="520"/>
      <c r="Q17" s="521"/>
      <c r="R17" s="516" t="s">
        <v>135</v>
      </c>
      <c r="S17" s="517"/>
      <c r="T17" s="517"/>
      <c r="U17" s="517"/>
      <c r="V17" s="518"/>
      <c r="W17" s="431" t="s">
        <v>136</v>
      </c>
      <c r="X17" s="432"/>
      <c r="Y17" s="432"/>
      <c r="Z17" s="432"/>
      <c r="AA17" s="432"/>
      <c r="AB17" s="422"/>
      <c r="AC17" s="466">
        <v>53041</v>
      </c>
      <c r="AD17" s="467"/>
      <c r="AE17" s="467"/>
      <c r="AF17" s="467"/>
      <c r="AG17" s="506"/>
      <c r="AH17" s="466">
        <v>54249</v>
      </c>
      <c r="AI17" s="467"/>
      <c r="AJ17" s="467"/>
      <c r="AK17" s="467"/>
      <c r="AL17" s="468"/>
      <c r="AM17" s="444"/>
      <c r="AN17" s="445"/>
      <c r="AO17" s="445"/>
      <c r="AP17" s="445"/>
      <c r="AQ17" s="445"/>
      <c r="AR17" s="445"/>
      <c r="AS17" s="445"/>
      <c r="AT17" s="446"/>
      <c r="AU17" s="447"/>
      <c r="AV17" s="448"/>
      <c r="AW17" s="448"/>
      <c r="AX17" s="448"/>
      <c r="AY17" s="449" t="s">
        <v>137</v>
      </c>
      <c r="AZ17" s="450"/>
      <c r="BA17" s="450"/>
      <c r="BB17" s="450"/>
      <c r="BC17" s="450"/>
      <c r="BD17" s="450"/>
      <c r="BE17" s="450"/>
      <c r="BF17" s="450"/>
      <c r="BG17" s="450"/>
      <c r="BH17" s="450"/>
      <c r="BI17" s="450"/>
      <c r="BJ17" s="450"/>
      <c r="BK17" s="450"/>
      <c r="BL17" s="450"/>
      <c r="BM17" s="451"/>
      <c r="BN17" s="415">
        <v>31107588</v>
      </c>
      <c r="BO17" s="416"/>
      <c r="BP17" s="416"/>
      <c r="BQ17" s="416"/>
      <c r="BR17" s="416"/>
      <c r="BS17" s="416"/>
      <c r="BT17" s="416"/>
      <c r="BU17" s="417"/>
      <c r="BV17" s="415">
        <v>30299372</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138</v>
      </c>
      <c r="C18" s="458"/>
      <c r="D18" s="458"/>
      <c r="E18" s="527"/>
      <c r="F18" s="527"/>
      <c r="G18" s="527"/>
      <c r="H18" s="527"/>
      <c r="I18" s="527"/>
      <c r="J18" s="527"/>
      <c r="K18" s="527"/>
      <c r="L18" s="528">
        <v>194.46</v>
      </c>
      <c r="M18" s="528"/>
      <c r="N18" s="528"/>
      <c r="O18" s="528"/>
      <c r="P18" s="528"/>
      <c r="Q18" s="528"/>
      <c r="R18" s="529"/>
      <c r="S18" s="529"/>
      <c r="T18" s="529"/>
      <c r="U18" s="529"/>
      <c r="V18" s="530"/>
      <c r="W18" s="433"/>
      <c r="X18" s="434"/>
      <c r="Y18" s="434"/>
      <c r="Z18" s="434"/>
      <c r="AA18" s="434"/>
      <c r="AB18" s="425"/>
      <c r="AC18" s="531">
        <v>59.4</v>
      </c>
      <c r="AD18" s="532"/>
      <c r="AE18" s="532"/>
      <c r="AF18" s="532"/>
      <c r="AG18" s="533"/>
      <c r="AH18" s="531">
        <v>55.5</v>
      </c>
      <c r="AI18" s="532"/>
      <c r="AJ18" s="532"/>
      <c r="AK18" s="532"/>
      <c r="AL18" s="534"/>
      <c r="AM18" s="444"/>
      <c r="AN18" s="445"/>
      <c r="AO18" s="445"/>
      <c r="AP18" s="445"/>
      <c r="AQ18" s="445"/>
      <c r="AR18" s="445"/>
      <c r="AS18" s="445"/>
      <c r="AT18" s="446"/>
      <c r="AU18" s="447"/>
      <c r="AV18" s="448"/>
      <c r="AW18" s="448"/>
      <c r="AX18" s="448"/>
      <c r="AY18" s="449" t="s">
        <v>139</v>
      </c>
      <c r="AZ18" s="450"/>
      <c r="BA18" s="450"/>
      <c r="BB18" s="450"/>
      <c r="BC18" s="450"/>
      <c r="BD18" s="450"/>
      <c r="BE18" s="450"/>
      <c r="BF18" s="450"/>
      <c r="BG18" s="450"/>
      <c r="BH18" s="450"/>
      <c r="BI18" s="450"/>
      <c r="BJ18" s="450"/>
      <c r="BK18" s="450"/>
      <c r="BL18" s="450"/>
      <c r="BM18" s="451"/>
      <c r="BN18" s="415">
        <v>35524102</v>
      </c>
      <c r="BO18" s="416"/>
      <c r="BP18" s="416"/>
      <c r="BQ18" s="416"/>
      <c r="BR18" s="416"/>
      <c r="BS18" s="416"/>
      <c r="BT18" s="416"/>
      <c r="BU18" s="417"/>
      <c r="BV18" s="415">
        <v>34292742</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140</v>
      </c>
      <c r="C19" s="458"/>
      <c r="D19" s="458"/>
      <c r="E19" s="527"/>
      <c r="F19" s="527"/>
      <c r="G19" s="527"/>
      <c r="H19" s="527"/>
      <c r="I19" s="527"/>
      <c r="J19" s="527"/>
      <c r="K19" s="527"/>
      <c r="L19" s="535">
        <v>1010</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141</v>
      </c>
      <c r="AZ19" s="450"/>
      <c r="BA19" s="450"/>
      <c r="BB19" s="450"/>
      <c r="BC19" s="450"/>
      <c r="BD19" s="450"/>
      <c r="BE19" s="450"/>
      <c r="BF19" s="450"/>
      <c r="BG19" s="450"/>
      <c r="BH19" s="450"/>
      <c r="BI19" s="450"/>
      <c r="BJ19" s="450"/>
      <c r="BK19" s="450"/>
      <c r="BL19" s="450"/>
      <c r="BM19" s="451"/>
      <c r="BN19" s="415">
        <v>43411547</v>
      </c>
      <c r="BO19" s="416"/>
      <c r="BP19" s="416"/>
      <c r="BQ19" s="416"/>
      <c r="BR19" s="416"/>
      <c r="BS19" s="416"/>
      <c r="BT19" s="416"/>
      <c r="BU19" s="417"/>
      <c r="BV19" s="415">
        <v>43691065</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142</v>
      </c>
      <c r="C20" s="458"/>
      <c r="D20" s="458"/>
      <c r="E20" s="527"/>
      <c r="F20" s="527"/>
      <c r="G20" s="527"/>
      <c r="H20" s="527"/>
      <c r="I20" s="527"/>
      <c r="J20" s="527"/>
      <c r="K20" s="527"/>
      <c r="L20" s="535">
        <v>77725</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143</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144</v>
      </c>
      <c r="C22" s="546"/>
      <c r="D22" s="547"/>
      <c r="E22" s="427" t="s">
        <v>1</v>
      </c>
      <c r="F22" s="432"/>
      <c r="G22" s="432"/>
      <c r="H22" s="432"/>
      <c r="I22" s="432"/>
      <c r="J22" s="432"/>
      <c r="K22" s="422"/>
      <c r="L22" s="427" t="s">
        <v>145</v>
      </c>
      <c r="M22" s="432"/>
      <c r="N22" s="432"/>
      <c r="O22" s="432"/>
      <c r="P22" s="422"/>
      <c r="Q22" s="554" t="s">
        <v>146</v>
      </c>
      <c r="R22" s="555"/>
      <c r="S22" s="555"/>
      <c r="T22" s="555"/>
      <c r="U22" s="555"/>
      <c r="V22" s="556"/>
      <c r="W22" s="560" t="s">
        <v>147</v>
      </c>
      <c r="X22" s="546"/>
      <c r="Y22" s="547"/>
      <c r="Z22" s="427" t="s">
        <v>1</v>
      </c>
      <c r="AA22" s="432"/>
      <c r="AB22" s="432"/>
      <c r="AC22" s="432"/>
      <c r="AD22" s="432"/>
      <c r="AE22" s="432"/>
      <c r="AF22" s="432"/>
      <c r="AG22" s="422"/>
      <c r="AH22" s="573" t="s">
        <v>148</v>
      </c>
      <c r="AI22" s="432"/>
      <c r="AJ22" s="432"/>
      <c r="AK22" s="432"/>
      <c r="AL22" s="422"/>
      <c r="AM22" s="573" t="s">
        <v>149</v>
      </c>
      <c r="AN22" s="574"/>
      <c r="AO22" s="574"/>
      <c r="AP22" s="574"/>
      <c r="AQ22" s="574"/>
      <c r="AR22" s="575"/>
      <c r="AS22" s="554" t="s">
        <v>146</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150</v>
      </c>
      <c r="AZ23" s="376"/>
      <c r="BA23" s="376"/>
      <c r="BB23" s="376"/>
      <c r="BC23" s="376"/>
      <c r="BD23" s="376"/>
      <c r="BE23" s="376"/>
      <c r="BF23" s="376"/>
      <c r="BG23" s="376"/>
      <c r="BH23" s="376"/>
      <c r="BI23" s="376"/>
      <c r="BJ23" s="376"/>
      <c r="BK23" s="376"/>
      <c r="BL23" s="376"/>
      <c r="BM23" s="377"/>
      <c r="BN23" s="415">
        <v>45445171</v>
      </c>
      <c r="BO23" s="416"/>
      <c r="BP23" s="416"/>
      <c r="BQ23" s="416"/>
      <c r="BR23" s="416"/>
      <c r="BS23" s="416"/>
      <c r="BT23" s="416"/>
      <c r="BU23" s="417"/>
      <c r="BV23" s="415">
        <v>46165640</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151</v>
      </c>
      <c r="F24" s="445"/>
      <c r="G24" s="445"/>
      <c r="H24" s="445"/>
      <c r="I24" s="445"/>
      <c r="J24" s="445"/>
      <c r="K24" s="446"/>
      <c r="L24" s="466">
        <v>1</v>
      </c>
      <c r="M24" s="467"/>
      <c r="N24" s="467"/>
      <c r="O24" s="467"/>
      <c r="P24" s="506"/>
      <c r="Q24" s="466">
        <v>10580</v>
      </c>
      <c r="R24" s="467"/>
      <c r="S24" s="467"/>
      <c r="T24" s="467"/>
      <c r="U24" s="467"/>
      <c r="V24" s="506"/>
      <c r="W24" s="561"/>
      <c r="X24" s="549"/>
      <c r="Y24" s="550"/>
      <c r="Z24" s="465" t="s">
        <v>152</v>
      </c>
      <c r="AA24" s="445"/>
      <c r="AB24" s="445"/>
      <c r="AC24" s="445"/>
      <c r="AD24" s="445"/>
      <c r="AE24" s="445"/>
      <c r="AF24" s="445"/>
      <c r="AG24" s="446"/>
      <c r="AH24" s="466">
        <v>1181</v>
      </c>
      <c r="AI24" s="467"/>
      <c r="AJ24" s="467"/>
      <c r="AK24" s="467"/>
      <c r="AL24" s="506"/>
      <c r="AM24" s="466">
        <v>3760304</v>
      </c>
      <c r="AN24" s="467"/>
      <c r="AO24" s="467"/>
      <c r="AP24" s="467"/>
      <c r="AQ24" s="467"/>
      <c r="AR24" s="506"/>
      <c r="AS24" s="466">
        <v>3184</v>
      </c>
      <c r="AT24" s="467"/>
      <c r="AU24" s="467"/>
      <c r="AV24" s="467"/>
      <c r="AW24" s="467"/>
      <c r="AX24" s="468"/>
      <c r="AY24" s="581" t="s">
        <v>153</v>
      </c>
      <c r="AZ24" s="582"/>
      <c r="BA24" s="582"/>
      <c r="BB24" s="582"/>
      <c r="BC24" s="582"/>
      <c r="BD24" s="582"/>
      <c r="BE24" s="582"/>
      <c r="BF24" s="582"/>
      <c r="BG24" s="582"/>
      <c r="BH24" s="582"/>
      <c r="BI24" s="582"/>
      <c r="BJ24" s="582"/>
      <c r="BK24" s="582"/>
      <c r="BL24" s="582"/>
      <c r="BM24" s="583"/>
      <c r="BN24" s="415">
        <v>44405291</v>
      </c>
      <c r="BO24" s="416"/>
      <c r="BP24" s="416"/>
      <c r="BQ24" s="416"/>
      <c r="BR24" s="416"/>
      <c r="BS24" s="416"/>
      <c r="BT24" s="416"/>
      <c r="BU24" s="417"/>
      <c r="BV24" s="415">
        <v>44637448</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154</v>
      </c>
      <c r="F25" s="445"/>
      <c r="G25" s="445"/>
      <c r="H25" s="445"/>
      <c r="I25" s="445"/>
      <c r="J25" s="445"/>
      <c r="K25" s="446"/>
      <c r="L25" s="466">
        <v>2</v>
      </c>
      <c r="M25" s="467"/>
      <c r="N25" s="467"/>
      <c r="O25" s="467"/>
      <c r="P25" s="506"/>
      <c r="Q25" s="466">
        <v>8160</v>
      </c>
      <c r="R25" s="467"/>
      <c r="S25" s="467"/>
      <c r="T25" s="467"/>
      <c r="U25" s="467"/>
      <c r="V25" s="506"/>
      <c r="W25" s="561"/>
      <c r="X25" s="549"/>
      <c r="Y25" s="550"/>
      <c r="Z25" s="465" t="s">
        <v>155</v>
      </c>
      <c r="AA25" s="445"/>
      <c r="AB25" s="445"/>
      <c r="AC25" s="445"/>
      <c r="AD25" s="445"/>
      <c r="AE25" s="445"/>
      <c r="AF25" s="445"/>
      <c r="AG25" s="446"/>
      <c r="AH25" s="466">
        <v>204</v>
      </c>
      <c r="AI25" s="467"/>
      <c r="AJ25" s="467"/>
      <c r="AK25" s="467"/>
      <c r="AL25" s="506"/>
      <c r="AM25" s="466">
        <v>663612</v>
      </c>
      <c r="AN25" s="467"/>
      <c r="AO25" s="467"/>
      <c r="AP25" s="467"/>
      <c r="AQ25" s="467"/>
      <c r="AR25" s="506"/>
      <c r="AS25" s="466">
        <v>3253</v>
      </c>
      <c r="AT25" s="467"/>
      <c r="AU25" s="467"/>
      <c r="AV25" s="467"/>
      <c r="AW25" s="467"/>
      <c r="AX25" s="468"/>
      <c r="AY25" s="375" t="s">
        <v>156</v>
      </c>
      <c r="AZ25" s="376"/>
      <c r="BA25" s="376"/>
      <c r="BB25" s="376"/>
      <c r="BC25" s="376"/>
      <c r="BD25" s="376"/>
      <c r="BE25" s="376"/>
      <c r="BF25" s="376"/>
      <c r="BG25" s="376"/>
      <c r="BH25" s="376"/>
      <c r="BI25" s="376"/>
      <c r="BJ25" s="376"/>
      <c r="BK25" s="376"/>
      <c r="BL25" s="376"/>
      <c r="BM25" s="377"/>
      <c r="BN25" s="378">
        <v>34748259</v>
      </c>
      <c r="BO25" s="379"/>
      <c r="BP25" s="379"/>
      <c r="BQ25" s="379"/>
      <c r="BR25" s="379"/>
      <c r="BS25" s="379"/>
      <c r="BT25" s="379"/>
      <c r="BU25" s="380"/>
      <c r="BV25" s="378">
        <v>15958196</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157</v>
      </c>
      <c r="F26" s="445"/>
      <c r="G26" s="445"/>
      <c r="H26" s="445"/>
      <c r="I26" s="445"/>
      <c r="J26" s="445"/>
      <c r="K26" s="446"/>
      <c r="L26" s="466">
        <v>1</v>
      </c>
      <c r="M26" s="467"/>
      <c r="N26" s="467"/>
      <c r="O26" s="467"/>
      <c r="P26" s="506"/>
      <c r="Q26" s="466">
        <v>6330</v>
      </c>
      <c r="R26" s="467"/>
      <c r="S26" s="467"/>
      <c r="T26" s="467"/>
      <c r="U26" s="467"/>
      <c r="V26" s="506"/>
      <c r="W26" s="561"/>
      <c r="X26" s="549"/>
      <c r="Y26" s="550"/>
      <c r="Z26" s="465" t="s">
        <v>158</v>
      </c>
      <c r="AA26" s="571"/>
      <c r="AB26" s="571"/>
      <c r="AC26" s="571"/>
      <c r="AD26" s="571"/>
      <c r="AE26" s="571"/>
      <c r="AF26" s="571"/>
      <c r="AG26" s="572"/>
      <c r="AH26" s="466">
        <v>100</v>
      </c>
      <c r="AI26" s="467"/>
      <c r="AJ26" s="467"/>
      <c r="AK26" s="467"/>
      <c r="AL26" s="506"/>
      <c r="AM26" s="466">
        <v>295400</v>
      </c>
      <c r="AN26" s="467"/>
      <c r="AO26" s="467"/>
      <c r="AP26" s="467"/>
      <c r="AQ26" s="467"/>
      <c r="AR26" s="506"/>
      <c r="AS26" s="466">
        <v>2954</v>
      </c>
      <c r="AT26" s="467"/>
      <c r="AU26" s="467"/>
      <c r="AV26" s="467"/>
      <c r="AW26" s="467"/>
      <c r="AX26" s="468"/>
      <c r="AY26" s="418" t="s">
        <v>159</v>
      </c>
      <c r="AZ26" s="419"/>
      <c r="BA26" s="419"/>
      <c r="BB26" s="419"/>
      <c r="BC26" s="419"/>
      <c r="BD26" s="419"/>
      <c r="BE26" s="419"/>
      <c r="BF26" s="419"/>
      <c r="BG26" s="419"/>
      <c r="BH26" s="419"/>
      <c r="BI26" s="419"/>
      <c r="BJ26" s="419"/>
      <c r="BK26" s="419"/>
      <c r="BL26" s="419"/>
      <c r="BM26" s="420"/>
      <c r="BN26" s="415" t="s">
        <v>119</v>
      </c>
      <c r="BO26" s="416"/>
      <c r="BP26" s="416"/>
      <c r="BQ26" s="416"/>
      <c r="BR26" s="416"/>
      <c r="BS26" s="416"/>
      <c r="BT26" s="416"/>
      <c r="BU26" s="417"/>
      <c r="BV26" s="415" t="s">
        <v>119</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160</v>
      </c>
      <c r="F27" s="445"/>
      <c r="G27" s="445"/>
      <c r="H27" s="445"/>
      <c r="I27" s="445"/>
      <c r="J27" s="445"/>
      <c r="K27" s="446"/>
      <c r="L27" s="466">
        <v>1</v>
      </c>
      <c r="M27" s="467"/>
      <c r="N27" s="467"/>
      <c r="O27" s="467"/>
      <c r="P27" s="506"/>
      <c r="Q27" s="466">
        <v>6130</v>
      </c>
      <c r="R27" s="467"/>
      <c r="S27" s="467"/>
      <c r="T27" s="467"/>
      <c r="U27" s="467"/>
      <c r="V27" s="506"/>
      <c r="W27" s="561"/>
      <c r="X27" s="549"/>
      <c r="Y27" s="550"/>
      <c r="Z27" s="465" t="s">
        <v>161</v>
      </c>
      <c r="AA27" s="445"/>
      <c r="AB27" s="445"/>
      <c r="AC27" s="445"/>
      <c r="AD27" s="445"/>
      <c r="AE27" s="445"/>
      <c r="AF27" s="445"/>
      <c r="AG27" s="446"/>
      <c r="AH27" s="466">
        <v>79</v>
      </c>
      <c r="AI27" s="467"/>
      <c r="AJ27" s="467"/>
      <c r="AK27" s="467"/>
      <c r="AL27" s="506"/>
      <c r="AM27" s="466">
        <v>279402</v>
      </c>
      <c r="AN27" s="467"/>
      <c r="AO27" s="467"/>
      <c r="AP27" s="467"/>
      <c r="AQ27" s="467"/>
      <c r="AR27" s="506"/>
      <c r="AS27" s="466">
        <v>3537</v>
      </c>
      <c r="AT27" s="467"/>
      <c r="AU27" s="467"/>
      <c r="AV27" s="467"/>
      <c r="AW27" s="467"/>
      <c r="AX27" s="468"/>
      <c r="AY27" s="507" t="s">
        <v>162</v>
      </c>
      <c r="AZ27" s="508"/>
      <c r="BA27" s="508"/>
      <c r="BB27" s="508"/>
      <c r="BC27" s="508"/>
      <c r="BD27" s="508"/>
      <c r="BE27" s="508"/>
      <c r="BF27" s="508"/>
      <c r="BG27" s="508"/>
      <c r="BH27" s="508"/>
      <c r="BI27" s="508"/>
      <c r="BJ27" s="508"/>
      <c r="BK27" s="508"/>
      <c r="BL27" s="508"/>
      <c r="BM27" s="509"/>
      <c r="BN27" s="584">
        <v>554000</v>
      </c>
      <c r="BO27" s="585"/>
      <c r="BP27" s="585"/>
      <c r="BQ27" s="585"/>
      <c r="BR27" s="585"/>
      <c r="BS27" s="585"/>
      <c r="BT27" s="585"/>
      <c r="BU27" s="586"/>
      <c r="BV27" s="584">
        <v>554000</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163</v>
      </c>
      <c r="F28" s="445"/>
      <c r="G28" s="445"/>
      <c r="H28" s="445"/>
      <c r="I28" s="445"/>
      <c r="J28" s="445"/>
      <c r="K28" s="446"/>
      <c r="L28" s="466">
        <v>1</v>
      </c>
      <c r="M28" s="467"/>
      <c r="N28" s="467"/>
      <c r="O28" s="467"/>
      <c r="P28" s="506"/>
      <c r="Q28" s="466">
        <v>5390</v>
      </c>
      <c r="R28" s="467"/>
      <c r="S28" s="467"/>
      <c r="T28" s="467"/>
      <c r="U28" s="467"/>
      <c r="V28" s="506"/>
      <c r="W28" s="561"/>
      <c r="X28" s="549"/>
      <c r="Y28" s="550"/>
      <c r="Z28" s="465" t="s">
        <v>164</v>
      </c>
      <c r="AA28" s="445"/>
      <c r="AB28" s="445"/>
      <c r="AC28" s="445"/>
      <c r="AD28" s="445"/>
      <c r="AE28" s="445"/>
      <c r="AF28" s="445"/>
      <c r="AG28" s="446"/>
      <c r="AH28" s="466" t="s">
        <v>119</v>
      </c>
      <c r="AI28" s="467"/>
      <c r="AJ28" s="467"/>
      <c r="AK28" s="467"/>
      <c r="AL28" s="506"/>
      <c r="AM28" s="466" t="s">
        <v>119</v>
      </c>
      <c r="AN28" s="467"/>
      <c r="AO28" s="467"/>
      <c r="AP28" s="467"/>
      <c r="AQ28" s="467"/>
      <c r="AR28" s="506"/>
      <c r="AS28" s="466" t="s">
        <v>119</v>
      </c>
      <c r="AT28" s="467"/>
      <c r="AU28" s="467"/>
      <c r="AV28" s="467"/>
      <c r="AW28" s="467"/>
      <c r="AX28" s="468"/>
      <c r="AY28" s="587" t="s">
        <v>165</v>
      </c>
      <c r="AZ28" s="588"/>
      <c r="BA28" s="588"/>
      <c r="BB28" s="589"/>
      <c r="BC28" s="375" t="s">
        <v>166</v>
      </c>
      <c r="BD28" s="376"/>
      <c r="BE28" s="376"/>
      <c r="BF28" s="376"/>
      <c r="BG28" s="376"/>
      <c r="BH28" s="376"/>
      <c r="BI28" s="376"/>
      <c r="BJ28" s="376"/>
      <c r="BK28" s="376"/>
      <c r="BL28" s="376"/>
      <c r="BM28" s="377"/>
      <c r="BN28" s="378">
        <v>6885259</v>
      </c>
      <c r="BO28" s="379"/>
      <c r="BP28" s="379"/>
      <c r="BQ28" s="379"/>
      <c r="BR28" s="379"/>
      <c r="BS28" s="379"/>
      <c r="BT28" s="379"/>
      <c r="BU28" s="380"/>
      <c r="BV28" s="378">
        <v>7675218</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167</v>
      </c>
      <c r="F29" s="445"/>
      <c r="G29" s="445"/>
      <c r="H29" s="445"/>
      <c r="I29" s="445"/>
      <c r="J29" s="445"/>
      <c r="K29" s="446"/>
      <c r="L29" s="466">
        <v>30</v>
      </c>
      <c r="M29" s="467"/>
      <c r="N29" s="467"/>
      <c r="O29" s="467"/>
      <c r="P29" s="506"/>
      <c r="Q29" s="466">
        <v>4850</v>
      </c>
      <c r="R29" s="467"/>
      <c r="S29" s="467"/>
      <c r="T29" s="467"/>
      <c r="U29" s="467"/>
      <c r="V29" s="506"/>
      <c r="W29" s="562"/>
      <c r="X29" s="563"/>
      <c r="Y29" s="564"/>
      <c r="Z29" s="465" t="s">
        <v>168</v>
      </c>
      <c r="AA29" s="445"/>
      <c r="AB29" s="445"/>
      <c r="AC29" s="445"/>
      <c r="AD29" s="445"/>
      <c r="AE29" s="445"/>
      <c r="AF29" s="445"/>
      <c r="AG29" s="446"/>
      <c r="AH29" s="466">
        <v>1260</v>
      </c>
      <c r="AI29" s="467"/>
      <c r="AJ29" s="467"/>
      <c r="AK29" s="467"/>
      <c r="AL29" s="506"/>
      <c r="AM29" s="466">
        <v>4039706</v>
      </c>
      <c r="AN29" s="467"/>
      <c r="AO29" s="467"/>
      <c r="AP29" s="467"/>
      <c r="AQ29" s="467"/>
      <c r="AR29" s="506"/>
      <c r="AS29" s="466">
        <v>3206</v>
      </c>
      <c r="AT29" s="467"/>
      <c r="AU29" s="467"/>
      <c r="AV29" s="467"/>
      <c r="AW29" s="467"/>
      <c r="AX29" s="468"/>
      <c r="AY29" s="590"/>
      <c r="AZ29" s="591"/>
      <c r="BA29" s="591"/>
      <c r="BB29" s="592"/>
      <c r="BC29" s="449" t="s">
        <v>169</v>
      </c>
      <c r="BD29" s="450"/>
      <c r="BE29" s="450"/>
      <c r="BF29" s="450"/>
      <c r="BG29" s="450"/>
      <c r="BH29" s="450"/>
      <c r="BI29" s="450"/>
      <c r="BJ29" s="450"/>
      <c r="BK29" s="450"/>
      <c r="BL29" s="450"/>
      <c r="BM29" s="451"/>
      <c r="BN29" s="415">
        <v>2902196</v>
      </c>
      <c r="BO29" s="416"/>
      <c r="BP29" s="416"/>
      <c r="BQ29" s="416"/>
      <c r="BR29" s="416"/>
      <c r="BS29" s="416"/>
      <c r="BT29" s="416"/>
      <c r="BU29" s="417"/>
      <c r="BV29" s="415">
        <v>3396219</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170</v>
      </c>
      <c r="X30" s="569"/>
      <c r="Y30" s="569"/>
      <c r="Z30" s="569"/>
      <c r="AA30" s="569"/>
      <c r="AB30" s="569"/>
      <c r="AC30" s="569"/>
      <c r="AD30" s="569"/>
      <c r="AE30" s="569"/>
      <c r="AF30" s="569"/>
      <c r="AG30" s="570"/>
      <c r="AH30" s="531">
        <v>101.3</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171</v>
      </c>
      <c r="BD30" s="582"/>
      <c r="BE30" s="582"/>
      <c r="BF30" s="582"/>
      <c r="BG30" s="582"/>
      <c r="BH30" s="582"/>
      <c r="BI30" s="582"/>
      <c r="BJ30" s="582"/>
      <c r="BK30" s="582"/>
      <c r="BL30" s="582"/>
      <c r="BM30" s="583"/>
      <c r="BN30" s="584">
        <v>1240411</v>
      </c>
      <c r="BO30" s="585"/>
      <c r="BP30" s="585"/>
      <c r="BQ30" s="585"/>
      <c r="BR30" s="585"/>
      <c r="BS30" s="585"/>
      <c r="BT30" s="585"/>
      <c r="BU30" s="586"/>
      <c r="BV30" s="584">
        <v>1265013</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178</v>
      </c>
      <c r="D33" s="439"/>
      <c r="E33" s="404" t="s">
        <v>179</v>
      </c>
      <c r="F33" s="404"/>
      <c r="G33" s="404"/>
      <c r="H33" s="404"/>
      <c r="I33" s="404"/>
      <c r="J33" s="404"/>
      <c r="K33" s="404"/>
      <c r="L33" s="404"/>
      <c r="M33" s="404"/>
      <c r="N33" s="404"/>
      <c r="O33" s="404"/>
      <c r="P33" s="404"/>
      <c r="Q33" s="404"/>
      <c r="R33" s="404"/>
      <c r="S33" s="404"/>
      <c r="T33" s="167"/>
      <c r="U33" s="439" t="s">
        <v>178</v>
      </c>
      <c r="V33" s="439"/>
      <c r="W33" s="404" t="s">
        <v>179</v>
      </c>
      <c r="X33" s="404"/>
      <c r="Y33" s="404"/>
      <c r="Z33" s="404"/>
      <c r="AA33" s="404"/>
      <c r="AB33" s="404"/>
      <c r="AC33" s="404"/>
      <c r="AD33" s="404"/>
      <c r="AE33" s="404"/>
      <c r="AF33" s="404"/>
      <c r="AG33" s="404"/>
      <c r="AH33" s="404"/>
      <c r="AI33" s="404"/>
      <c r="AJ33" s="404"/>
      <c r="AK33" s="404"/>
      <c r="AL33" s="167"/>
      <c r="AM33" s="439" t="s">
        <v>178</v>
      </c>
      <c r="AN33" s="439"/>
      <c r="AO33" s="404" t="s">
        <v>179</v>
      </c>
      <c r="AP33" s="404"/>
      <c r="AQ33" s="404"/>
      <c r="AR33" s="404"/>
      <c r="AS33" s="404"/>
      <c r="AT33" s="404"/>
      <c r="AU33" s="404"/>
      <c r="AV33" s="404"/>
      <c r="AW33" s="404"/>
      <c r="AX33" s="404"/>
      <c r="AY33" s="404"/>
      <c r="AZ33" s="404"/>
      <c r="BA33" s="404"/>
      <c r="BB33" s="404"/>
      <c r="BC33" s="404"/>
      <c r="BD33" s="168"/>
      <c r="BE33" s="404" t="s">
        <v>180</v>
      </c>
      <c r="BF33" s="404"/>
      <c r="BG33" s="404" t="s">
        <v>181</v>
      </c>
      <c r="BH33" s="404"/>
      <c r="BI33" s="404"/>
      <c r="BJ33" s="404"/>
      <c r="BK33" s="404"/>
      <c r="BL33" s="404"/>
      <c r="BM33" s="404"/>
      <c r="BN33" s="404"/>
      <c r="BO33" s="404"/>
      <c r="BP33" s="404"/>
      <c r="BQ33" s="404"/>
      <c r="BR33" s="404"/>
      <c r="BS33" s="404"/>
      <c r="BT33" s="404"/>
      <c r="BU33" s="404"/>
      <c r="BV33" s="168"/>
      <c r="BW33" s="439" t="s">
        <v>180</v>
      </c>
      <c r="BX33" s="439"/>
      <c r="BY33" s="404" t="s">
        <v>182</v>
      </c>
      <c r="BZ33" s="404"/>
      <c r="CA33" s="404"/>
      <c r="CB33" s="404"/>
      <c r="CC33" s="404"/>
      <c r="CD33" s="404"/>
      <c r="CE33" s="404"/>
      <c r="CF33" s="404"/>
      <c r="CG33" s="404"/>
      <c r="CH33" s="404"/>
      <c r="CI33" s="404"/>
      <c r="CJ33" s="404"/>
      <c r="CK33" s="404"/>
      <c r="CL33" s="404"/>
      <c r="CM33" s="404"/>
      <c r="CN33" s="167"/>
      <c r="CO33" s="439" t="s">
        <v>178</v>
      </c>
      <c r="CP33" s="439"/>
      <c r="CQ33" s="404" t="s">
        <v>183</v>
      </c>
      <c r="CR33" s="404"/>
      <c r="CS33" s="404"/>
      <c r="CT33" s="404"/>
      <c r="CU33" s="404"/>
      <c r="CV33" s="404"/>
      <c r="CW33" s="404"/>
      <c r="CX33" s="404"/>
      <c r="CY33" s="404"/>
      <c r="CZ33" s="404"/>
      <c r="DA33" s="404"/>
      <c r="DB33" s="404"/>
      <c r="DC33" s="404"/>
      <c r="DD33" s="404"/>
      <c r="DE33" s="404"/>
      <c r="DF33" s="167"/>
      <c r="DG33" s="404" t="s">
        <v>184</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4</v>
      </c>
      <c r="V34" s="596"/>
      <c r="W34" s="597" t="str">
        <f>IF('各会計、関係団体の財政状況及び健全化判断比率'!B28="","",'各会計、関係団体の財政状況及び健全化判断比率'!B28)</f>
        <v>国民健康保険事業特別会計</v>
      </c>
      <c r="X34" s="597"/>
      <c r="Y34" s="597"/>
      <c r="Z34" s="597"/>
      <c r="AA34" s="597"/>
      <c r="AB34" s="597"/>
      <c r="AC34" s="597"/>
      <c r="AD34" s="597"/>
      <c r="AE34" s="597"/>
      <c r="AF34" s="597"/>
      <c r="AG34" s="597"/>
      <c r="AH34" s="597"/>
      <c r="AI34" s="597"/>
      <c r="AJ34" s="597"/>
      <c r="AK34" s="597"/>
      <c r="AL34" s="165"/>
      <c r="AM34" s="596">
        <f>IF(AO34="","",MAX(C34:D43,U34:V43)+1)</f>
        <v>7</v>
      </c>
      <c r="AN34" s="596"/>
      <c r="AO34" s="597" t="str">
        <f>IF('各会計、関係団体の財政状況及び健全化判断比率'!B31="","",'各会計、関係団体の財政状況及び健全化判断比率'!B31)</f>
        <v>水道事業会計</v>
      </c>
      <c r="AP34" s="597"/>
      <c r="AQ34" s="597"/>
      <c r="AR34" s="597"/>
      <c r="AS34" s="597"/>
      <c r="AT34" s="597"/>
      <c r="AU34" s="597"/>
      <c r="AV34" s="597"/>
      <c r="AW34" s="597"/>
      <c r="AX34" s="597"/>
      <c r="AY34" s="597"/>
      <c r="AZ34" s="597"/>
      <c r="BA34" s="597"/>
      <c r="BB34" s="597"/>
      <c r="BC34" s="597"/>
      <c r="BD34" s="165"/>
      <c r="BE34" s="596" t="str">
        <f>IF(BG34="","",MAX(C34:D43,U34:V43,AM34:AN43)+1)</f>
        <v/>
      </c>
      <c r="BF34" s="596"/>
      <c r="BG34" s="597"/>
      <c r="BH34" s="597"/>
      <c r="BI34" s="597"/>
      <c r="BJ34" s="597"/>
      <c r="BK34" s="597"/>
      <c r="BL34" s="597"/>
      <c r="BM34" s="597"/>
      <c r="BN34" s="597"/>
      <c r="BO34" s="597"/>
      <c r="BP34" s="597"/>
      <c r="BQ34" s="597"/>
      <c r="BR34" s="597"/>
      <c r="BS34" s="597"/>
      <c r="BT34" s="597"/>
      <c r="BU34" s="597"/>
      <c r="BV34" s="165"/>
      <c r="BW34" s="596">
        <f>IF(BY34="","",MAX(C34:D43,U34:V43,AM34:AN43,BE34:BF43)+1)</f>
        <v>10</v>
      </c>
      <c r="BX34" s="596"/>
      <c r="BY34" s="597" t="str">
        <f>IF('各会計、関係団体の財政状況及び健全化判断比率'!B68="","",'各会計、関係団体の財政状況及び健全化判断比率'!B68)</f>
        <v>三重県市町総合事務組合一般会計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20</v>
      </c>
      <c r="CP34" s="596"/>
      <c r="CQ34" s="597" t="str">
        <f>IF('各会計、関係団体の財政状況及び健全化判断比率'!BS7="","",'各会計、関係団体の財政状況及び健全化判断比率'!BS7)</f>
        <v>鈴鹿市土地開発公社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v>
      </c>
      <c r="DH34" s="598"/>
      <c r="DI34" s="169"/>
      <c r="DJ34" s="137"/>
      <c r="DK34" s="137"/>
      <c r="DL34" s="137"/>
      <c r="DM34" s="137"/>
      <c r="DN34" s="137"/>
      <c r="DO34" s="137"/>
    </row>
    <row r="35" spans="1:119" ht="32.25" customHeight="1" x14ac:dyDescent="0.15">
      <c r="A35" s="138"/>
      <c r="B35" s="164"/>
      <c r="C35" s="596">
        <f>IF(E35="","",C34+1)</f>
        <v>2</v>
      </c>
      <c r="D35" s="596"/>
      <c r="E35" s="597" t="str">
        <f>IF('各会計、関係団体の財政状況及び健全化判断比率'!B8="","",'各会計、関係団体の財政状況及び健全化判断比率'!B8)</f>
        <v>土地取得事業特別会計</v>
      </c>
      <c r="F35" s="597"/>
      <c r="G35" s="597"/>
      <c r="H35" s="597"/>
      <c r="I35" s="597"/>
      <c r="J35" s="597"/>
      <c r="K35" s="597"/>
      <c r="L35" s="597"/>
      <c r="M35" s="597"/>
      <c r="N35" s="597"/>
      <c r="O35" s="597"/>
      <c r="P35" s="597"/>
      <c r="Q35" s="597"/>
      <c r="R35" s="597"/>
      <c r="S35" s="597"/>
      <c r="T35" s="165"/>
      <c r="U35" s="596">
        <f>IF(W35="","",U34+1)</f>
        <v>5</v>
      </c>
      <c r="V35" s="596"/>
      <c r="W35" s="597" t="str">
        <f>IF('各会計、関係団体の財政状況及び健全化判断比率'!B29="","",'各会計、関係団体の財政状況及び健全化判断比率'!B29)</f>
        <v>介護保険事業特別会計</v>
      </c>
      <c r="X35" s="597"/>
      <c r="Y35" s="597"/>
      <c r="Z35" s="597"/>
      <c r="AA35" s="597"/>
      <c r="AB35" s="597"/>
      <c r="AC35" s="597"/>
      <c r="AD35" s="597"/>
      <c r="AE35" s="597"/>
      <c r="AF35" s="597"/>
      <c r="AG35" s="597"/>
      <c r="AH35" s="597"/>
      <c r="AI35" s="597"/>
      <c r="AJ35" s="597"/>
      <c r="AK35" s="597"/>
      <c r="AL35" s="165"/>
      <c r="AM35" s="596">
        <f t="shared" ref="AM35:AM43" si="0">IF(AO35="","",AM34+1)</f>
        <v>8</v>
      </c>
      <c r="AN35" s="596"/>
      <c r="AO35" s="597" t="str">
        <f>IF('各会計、関係団体の財政状況及び健全化判断比率'!B32="","",'各会計、関係団体の財政状況及び健全化判断比率'!B32)</f>
        <v>下水道事業会計(公共)</v>
      </c>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11</v>
      </c>
      <c r="BX35" s="596"/>
      <c r="BY35" s="597" t="str">
        <f>IF('各会計、関係団体の財政状況及び健全化判断比率'!B69="","",'各会計、関係団体の財政状況及び健全化判断比率'!B69)</f>
        <v>三重県市町総合事務組合退職手当特別会計</v>
      </c>
      <c r="BZ35" s="597"/>
      <c r="CA35" s="597"/>
      <c r="CB35" s="597"/>
      <c r="CC35" s="597"/>
      <c r="CD35" s="597"/>
      <c r="CE35" s="597"/>
      <c r="CF35" s="597"/>
      <c r="CG35" s="597"/>
      <c r="CH35" s="597"/>
      <c r="CI35" s="597"/>
      <c r="CJ35" s="597"/>
      <c r="CK35" s="597"/>
      <c r="CL35" s="597"/>
      <c r="CM35" s="597"/>
      <c r="CN35" s="165"/>
      <c r="CO35" s="596">
        <f t="shared" ref="CO35:CO43" si="3">IF(CQ35="","",CO34+1)</f>
        <v>21</v>
      </c>
      <c r="CP35" s="596"/>
      <c r="CQ35" s="597" t="str">
        <f>IF('各会計、関係団体の財政状況及び健全化判断比率'!BS8="","",'各会計、関係団体の財政状況及び健全化判断比率'!BS8)</f>
        <v>鈴鹿市文化振興事業団</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f>IF(E36="","",C35+1)</f>
        <v>3</v>
      </c>
      <c r="D36" s="596"/>
      <c r="E36" s="597" t="str">
        <f>IF('各会計、関係団体の財政状況及び健全化判断比率'!B9="","",'各会計、関係団体の財政状況及び健全化判断比率'!B9)</f>
        <v>住宅新築資金等貸付事業特別会計</v>
      </c>
      <c r="F36" s="597"/>
      <c r="G36" s="597"/>
      <c r="H36" s="597"/>
      <c r="I36" s="597"/>
      <c r="J36" s="597"/>
      <c r="K36" s="597"/>
      <c r="L36" s="597"/>
      <c r="M36" s="597"/>
      <c r="N36" s="597"/>
      <c r="O36" s="597"/>
      <c r="P36" s="597"/>
      <c r="Q36" s="597"/>
      <c r="R36" s="597"/>
      <c r="S36" s="597"/>
      <c r="T36" s="165"/>
      <c r="U36" s="596">
        <f t="shared" ref="U36:U43" si="4">IF(W36="","",U35+1)</f>
        <v>6</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f t="shared" si="0"/>
        <v>9</v>
      </c>
      <c r="AN36" s="596"/>
      <c r="AO36" s="597" t="str">
        <f>IF('各会計、関係団体の財政状況及び健全化判断比率'!B33="","",'各会計、関係団体の財政状況及び健全化判断比率'!B33)</f>
        <v>下水道事業会計(農集)</v>
      </c>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12</v>
      </c>
      <c r="BX36" s="596"/>
      <c r="BY36" s="597" t="str">
        <f>IF('各会計、関係団体の財政状況及び健全化判断比率'!B70="","",'各会計、関係団体の財政状況及び健全化判断比率'!B70)</f>
        <v>三重県市町総合事務組合デジタル地図特別会計</v>
      </c>
      <c r="BZ36" s="597"/>
      <c r="CA36" s="597"/>
      <c r="CB36" s="597"/>
      <c r="CC36" s="597"/>
      <c r="CD36" s="597"/>
      <c r="CE36" s="597"/>
      <c r="CF36" s="597"/>
      <c r="CG36" s="597"/>
      <c r="CH36" s="597"/>
      <c r="CI36" s="597"/>
      <c r="CJ36" s="597"/>
      <c r="CK36" s="597"/>
      <c r="CL36" s="597"/>
      <c r="CM36" s="597"/>
      <c r="CN36" s="165"/>
      <c r="CO36" s="596">
        <f t="shared" si="3"/>
        <v>22</v>
      </c>
      <c r="CP36" s="596"/>
      <c r="CQ36" s="597" t="str">
        <f>IF('各会計、関係団体の財政状況及び健全化判断比率'!BS9="","",'各会計、関係団体の財政状況及び健全化判断比率'!BS9)</f>
        <v>鈴鹿国際交流協会</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13</v>
      </c>
      <c r="BX37" s="596"/>
      <c r="BY37" s="597" t="str">
        <f>IF('各会計、関係団体の財政状況及び健全化判断比率'!B71="","",'各会計、関係団体の財政状況及び健全化判断比率'!B71)</f>
        <v>三重県市町総合事務組合物品特別会計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14</v>
      </c>
      <c r="BX38" s="596"/>
      <c r="BY38" s="597" t="str">
        <f>IF('各会計、関係団体の財政状況及び健全化判断比率'!B72="","",'各会計、関係団体の財政状況及び健全化判断比率'!B72)</f>
        <v>三重県市町総合事務組合公平委員会特別会計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15</v>
      </c>
      <c r="BX39" s="596"/>
      <c r="BY39" s="597" t="str">
        <f>IF('各会計、関係団体の財政状況及び健全化判断比率'!B73="","",'各会計、関係団体の財政状況及び健全化判断比率'!B73)</f>
        <v>三重県市町総合事務組合消防救急無線特別会計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16</v>
      </c>
      <c r="BX40" s="596"/>
      <c r="BY40" s="597" t="str">
        <f>IF('各会計、関係団体の財政状況及び健全化判断比率'!B74="","",'各会計、関係団体の財政状況及び健全化判断比率'!B74)</f>
        <v>三重県市町総合事務組合共同研修特別会計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17</v>
      </c>
      <c r="BX41" s="596"/>
      <c r="BY41" s="597" t="str">
        <f>IF('各会計、関係団体の財政状況及び健全化判断比率'!B75="","",'各会計、関係団体の財政状況及び健全化判断比率'!B75)</f>
        <v>鈴鹿亀山地区広域連合一般会計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18</v>
      </c>
      <c r="BX42" s="596"/>
      <c r="BY42" s="597" t="str">
        <f>IF('各会計、関係団体の財政状況及び健全化判断比率'!B76="","",'各会計、関係団体の財政状況及び健全化判断比率'!B76)</f>
        <v>鈴鹿亀山地区広域連合介護保険事業特別会計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19</v>
      </c>
      <c r="BX43" s="596"/>
      <c r="BY43" s="597" t="str">
        <f>IF('各会計、関係団体の財政状況及び健全化判断比率'!B77="","",'各会計、関係団体の財政状況及び健全化判断比率'!B77)</f>
        <v>三重地方税管理回収機構一般会計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c r="E52" s="139" t="s">
        <v>192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0" zoomScaleNormal="5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x14ac:dyDescent="0.15">
      <c r="A34" s="22"/>
      <c r="B34" s="31"/>
      <c r="C34" s="1181" t="s">
        <v>529</v>
      </c>
      <c r="D34" s="1181"/>
      <c r="E34" s="1182"/>
      <c r="F34" s="32">
        <v>0</v>
      </c>
      <c r="G34" s="33">
        <v>0</v>
      </c>
      <c r="H34" s="33">
        <v>0</v>
      </c>
      <c r="I34" s="33">
        <v>0</v>
      </c>
      <c r="J34" s="34" t="s">
        <v>530</v>
      </c>
      <c r="K34" s="22"/>
      <c r="L34" s="22"/>
      <c r="M34" s="22"/>
      <c r="N34" s="22"/>
      <c r="O34" s="22"/>
      <c r="P34" s="22"/>
    </row>
    <row r="35" spans="1:16" ht="39" customHeight="1" x14ac:dyDescent="0.15">
      <c r="A35" s="22"/>
      <c r="B35" s="35"/>
      <c r="C35" s="1175" t="s">
        <v>531</v>
      </c>
      <c r="D35" s="1176"/>
      <c r="E35" s="1177"/>
      <c r="F35" s="36">
        <v>13.42</v>
      </c>
      <c r="G35" s="37">
        <v>10.17</v>
      </c>
      <c r="H35" s="37">
        <v>10.119999999999999</v>
      </c>
      <c r="I35" s="37">
        <v>8.6999999999999993</v>
      </c>
      <c r="J35" s="38">
        <v>8.9499999999999993</v>
      </c>
      <c r="K35" s="22"/>
      <c r="L35" s="22"/>
      <c r="M35" s="22"/>
      <c r="N35" s="22"/>
      <c r="O35" s="22"/>
      <c r="P35" s="22"/>
    </row>
    <row r="36" spans="1:16" ht="39" customHeight="1" x14ac:dyDescent="0.15">
      <c r="A36" s="22"/>
      <c r="B36" s="35"/>
      <c r="C36" s="1175" t="s">
        <v>532</v>
      </c>
      <c r="D36" s="1176"/>
      <c r="E36" s="1177"/>
      <c r="F36" s="36">
        <v>1.64</v>
      </c>
      <c r="G36" s="37">
        <v>1.62</v>
      </c>
      <c r="H36" s="37">
        <v>1.62</v>
      </c>
      <c r="I36" s="37">
        <v>1.1499999999999999</v>
      </c>
      <c r="J36" s="38">
        <v>1.1499999999999999</v>
      </c>
      <c r="K36" s="22"/>
      <c r="L36" s="22"/>
      <c r="M36" s="22"/>
      <c r="N36" s="22"/>
      <c r="O36" s="22"/>
      <c r="P36" s="22"/>
    </row>
    <row r="37" spans="1:16" ht="39" customHeight="1" x14ac:dyDescent="0.15">
      <c r="A37" s="22"/>
      <c r="B37" s="35"/>
      <c r="C37" s="1175" t="s">
        <v>533</v>
      </c>
      <c r="D37" s="1176"/>
      <c r="E37" s="1177"/>
      <c r="F37" s="36">
        <v>7.56</v>
      </c>
      <c r="G37" s="37">
        <v>1.74</v>
      </c>
      <c r="H37" s="37">
        <v>3.34</v>
      </c>
      <c r="I37" s="37">
        <v>1.96</v>
      </c>
      <c r="J37" s="38">
        <v>1.1299999999999999</v>
      </c>
      <c r="K37" s="22"/>
      <c r="L37" s="22"/>
      <c r="M37" s="22"/>
      <c r="N37" s="22"/>
      <c r="O37" s="22"/>
      <c r="P37" s="22"/>
    </row>
    <row r="38" spans="1:16" ht="39" customHeight="1" x14ac:dyDescent="0.15">
      <c r="A38" s="22"/>
      <c r="B38" s="35"/>
      <c r="C38" s="1175" t="s">
        <v>534</v>
      </c>
      <c r="D38" s="1176"/>
      <c r="E38" s="1177"/>
      <c r="F38" s="36">
        <v>1.91</v>
      </c>
      <c r="G38" s="37">
        <v>0.55000000000000004</v>
      </c>
      <c r="H38" s="37">
        <v>0.06</v>
      </c>
      <c r="I38" s="37">
        <v>0.06</v>
      </c>
      <c r="J38" s="38">
        <v>1.05</v>
      </c>
      <c r="K38" s="22"/>
      <c r="L38" s="22"/>
      <c r="M38" s="22"/>
      <c r="N38" s="22"/>
      <c r="O38" s="22"/>
      <c r="P38" s="22"/>
    </row>
    <row r="39" spans="1:16" ht="39" customHeight="1" x14ac:dyDescent="0.15">
      <c r="A39" s="22"/>
      <c r="B39" s="35"/>
      <c r="C39" s="1175" t="s">
        <v>535</v>
      </c>
      <c r="D39" s="1176"/>
      <c r="E39" s="1177"/>
      <c r="F39" s="36" t="s">
        <v>482</v>
      </c>
      <c r="G39" s="37">
        <v>0.71</v>
      </c>
      <c r="H39" s="37">
        <v>0.73</v>
      </c>
      <c r="I39" s="37">
        <v>0.81</v>
      </c>
      <c r="J39" s="38">
        <v>0.94</v>
      </c>
      <c r="K39" s="22"/>
      <c r="L39" s="22"/>
      <c r="M39" s="22"/>
      <c r="N39" s="22"/>
      <c r="O39" s="22"/>
      <c r="P39" s="22"/>
    </row>
    <row r="40" spans="1:16" ht="39" customHeight="1" x14ac:dyDescent="0.15">
      <c r="A40" s="22"/>
      <c r="B40" s="35"/>
      <c r="C40" s="1175" t="s">
        <v>536</v>
      </c>
      <c r="D40" s="1176"/>
      <c r="E40" s="1177"/>
      <c r="F40" s="36" t="s">
        <v>482</v>
      </c>
      <c r="G40" s="37">
        <v>0.08</v>
      </c>
      <c r="H40" s="37">
        <v>0.11</v>
      </c>
      <c r="I40" s="37">
        <v>0.19</v>
      </c>
      <c r="J40" s="38">
        <v>0.23</v>
      </c>
      <c r="K40" s="22"/>
      <c r="L40" s="22"/>
      <c r="M40" s="22"/>
      <c r="N40" s="22"/>
      <c r="O40" s="22"/>
      <c r="P40" s="22"/>
    </row>
    <row r="41" spans="1:16" ht="39" customHeight="1" x14ac:dyDescent="0.15">
      <c r="A41" s="22"/>
      <c r="B41" s="35"/>
      <c r="C41" s="1175" t="s">
        <v>537</v>
      </c>
      <c r="D41" s="1176"/>
      <c r="E41" s="1177"/>
      <c r="F41" s="36">
        <v>0</v>
      </c>
      <c r="G41" s="37">
        <v>0</v>
      </c>
      <c r="H41" s="37">
        <v>0</v>
      </c>
      <c r="I41" s="37">
        <v>0</v>
      </c>
      <c r="J41" s="38">
        <v>0</v>
      </c>
      <c r="K41" s="22"/>
      <c r="L41" s="22"/>
      <c r="M41" s="22"/>
      <c r="N41" s="22"/>
      <c r="O41" s="22"/>
      <c r="P41" s="22"/>
    </row>
    <row r="42" spans="1:16" ht="39" customHeight="1" x14ac:dyDescent="0.15">
      <c r="A42" s="22"/>
      <c r="B42" s="39"/>
      <c r="C42" s="1175" t="s">
        <v>538</v>
      </c>
      <c r="D42" s="1176"/>
      <c r="E42" s="1177"/>
      <c r="F42" s="36" t="s">
        <v>482</v>
      </c>
      <c r="G42" s="37" t="s">
        <v>482</v>
      </c>
      <c r="H42" s="37" t="s">
        <v>482</v>
      </c>
      <c r="I42" s="37" t="s">
        <v>482</v>
      </c>
      <c r="J42" s="38" t="s">
        <v>482</v>
      </c>
      <c r="K42" s="22"/>
      <c r="L42" s="22"/>
      <c r="M42" s="22"/>
      <c r="N42" s="22"/>
      <c r="O42" s="22"/>
      <c r="P42" s="22"/>
    </row>
    <row r="43" spans="1:16" ht="39" customHeight="1" thickBot="1" x14ac:dyDescent="0.2">
      <c r="A43" s="22"/>
      <c r="B43" s="40"/>
      <c r="C43" s="1178" t="s">
        <v>539</v>
      </c>
      <c r="D43" s="1179"/>
      <c r="E43" s="1180"/>
      <c r="F43" s="41">
        <v>1.82</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0" zoomScaleNormal="5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5560</v>
      </c>
      <c r="L45" s="60">
        <v>5489</v>
      </c>
      <c r="M45" s="60">
        <v>5313</v>
      </c>
      <c r="N45" s="60">
        <v>4960</v>
      </c>
      <c r="O45" s="61">
        <v>4964</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482</v>
      </c>
      <c r="L46" s="64" t="s">
        <v>482</v>
      </c>
      <c r="M46" s="64" t="s">
        <v>482</v>
      </c>
      <c r="N46" s="64" t="s">
        <v>482</v>
      </c>
      <c r="O46" s="65" t="s">
        <v>482</v>
      </c>
      <c r="P46" s="48"/>
      <c r="Q46" s="48"/>
      <c r="R46" s="48"/>
      <c r="S46" s="48"/>
      <c r="T46" s="48"/>
      <c r="U46" s="48"/>
    </row>
    <row r="47" spans="1:21" ht="30.75" customHeight="1" x14ac:dyDescent="0.15">
      <c r="A47" s="48"/>
      <c r="B47" s="1193"/>
      <c r="C47" s="1194"/>
      <c r="D47" s="62"/>
      <c r="E47" s="1185" t="s">
        <v>14</v>
      </c>
      <c r="F47" s="1185"/>
      <c r="G47" s="1185"/>
      <c r="H47" s="1185"/>
      <c r="I47" s="1185"/>
      <c r="J47" s="1186"/>
      <c r="K47" s="63" t="s">
        <v>482</v>
      </c>
      <c r="L47" s="64" t="s">
        <v>482</v>
      </c>
      <c r="M47" s="64" t="s">
        <v>482</v>
      </c>
      <c r="N47" s="64" t="s">
        <v>482</v>
      </c>
      <c r="O47" s="65" t="s">
        <v>482</v>
      </c>
      <c r="P47" s="48"/>
      <c r="Q47" s="48"/>
      <c r="R47" s="48"/>
      <c r="S47" s="48"/>
      <c r="T47" s="48"/>
      <c r="U47" s="48"/>
    </row>
    <row r="48" spans="1:21" ht="30.75" customHeight="1" x14ac:dyDescent="0.15">
      <c r="A48" s="48"/>
      <c r="B48" s="1193"/>
      <c r="C48" s="1194"/>
      <c r="D48" s="62"/>
      <c r="E48" s="1185" t="s">
        <v>15</v>
      </c>
      <c r="F48" s="1185"/>
      <c r="G48" s="1185"/>
      <c r="H48" s="1185"/>
      <c r="I48" s="1185"/>
      <c r="J48" s="1186"/>
      <c r="K48" s="63">
        <v>1813</v>
      </c>
      <c r="L48" s="64">
        <v>2607</v>
      </c>
      <c r="M48" s="64">
        <v>2600</v>
      </c>
      <c r="N48" s="64">
        <v>2628</v>
      </c>
      <c r="O48" s="65">
        <v>2949</v>
      </c>
      <c r="P48" s="48"/>
      <c r="Q48" s="48"/>
      <c r="R48" s="48"/>
      <c r="S48" s="48"/>
      <c r="T48" s="48"/>
      <c r="U48" s="48"/>
    </row>
    <row r="49" spans="1:21" ht="30.75" customHeight="1" x14ac:dyDescent="0.15">
      <c r="A49" s="48"/>
      <c r="B49" s="1193"/>
      <c r="C49" s="1194"/>
      <c r="D49" s="62"/>
      <c r="E49" s="1185" t="s">
        <v>16</v>
      </c>
      <c r="F49" s="1185"/>
      <c r="G49" s="1185"/>
      <c r="H49" s="1185"/>
      <c r="I49" s="1185"/>
      <c r="J49" s="1186"/>
      <c r="K49" s="63">
        <v>8</v>
      </c>
      <c r="L49" s="64">
        <v>8</v>
      </c>
      <c r="M49" s="64">
        <v>8</v>
      </c>
      <c r="N49" s="64">
        <v>8</v>
      </c>
      <c r="O49" s="65">
        <v>11</v>
      </c>
      <c r="P49" s="48"/>
      <c r="Q49" s="48"/>
      <c r="R49" s="48"/>
      <c r="S49" s="48"/>
      <c r="T49" s="48"/>
      <c r="U49" s="48"/>
    </row>
    <row r="50" spans="1:21" ht="30.75" customHeight="1" x14ac:dyDescent="0.15">
      <c r="A50" s="48"/>
      <c r="B50" s="1193"/>
      <c r="C50" s="1194"/>
      <c r="D50" s="62"/>
      <c r="E50" s="1185" t="s">
        <v>17</v>
      </c>
      <c r="F50" s="1185"/>
      <c r="G50" s="1185"/>
      <c r="H50" s="1185"/>
      <c r="I50" s="1185"/>
      <c r="J50" s="1186"/>
      <c r="K50" s="63">
        <v>457</v>
      </c>
      <c r="L50" s="64">
        <v>411</v>
      </c>
      <c r="M50" s="64">
        <v>390</v>
      </c>
      <c r="N50" s="64">
        <v>510</v>
      </c>
      <c r="O50" s="65">
        <v>323</v>
      </c>
      <c r="P50" s="48"/>
      <c r="Q50" s="48"/>
      <c r="R50" s="48"/>
      <c r="S50" s="48"/>
      <c r="T50" s="48"/>
      <c r="U50" s="48"/>
    </row>
    <row r="51" spans="1:21" ht="30.75" customHeight="1" x14ac:dyDescent="0.15">
      <c r="A51" s="48"/>
      <c r="B51" s="1195"/>
      <c r="C51" s="1196"/>
      <c r="D51" s="66"/>
      <c r="E51" s="1185" t="s">
        <v>18</v>
      </c>
      <c r="F51" s="1185"/>
      <c r="G51" s="1185"/>
      <c r="H51" s="1185"/>
      <c r="I51" s="1185"/>
      <c r="J51" s="1186"/>
      <c r="K51" s="63">
        <v>0</v>
      </c>
      <c r="L51" s="64">
        <v>0</v>
      </c>
      <c r="M51" s="64">
        <v>0</v>
      </c>
      <c r="N51" s="64">
        <v>0</v>
      </c>
      <c r="O51" s="65">
        <v>0</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6038</v>
      </c>
      <c r="L52" s="64">
        <v>6120</v>
      </c>
      <c r="M52" s="64">
        <v>6252</v>
      </c>
      <c r="N52" s="64">
        <v>6400</v>
      </c>
      <c r="O52" s="65">
        <v>6151</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1800</v>
      </c>
      <c r="L53" s="69">
        <v>2395</v>
      </c>
      <c r="M53" s="69">
        <v>2059</v>
      </c>
      <c r="N53" s="69">
        <v>1706</v>
      </c>
      <c r="O53" s="70">
        <v>2096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0" zoomScaleNormal="5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521</v>
      </c>
      <c r="J40" s="79" t="s">
        <v>522</v>
      </c>
      <c r="K40" s="79" t="s">
        <v>523</v>
      </c>
      <c r="L40" s="79" t="s">
        <v>524</v>
      </c>
      <c r="M40" s="80" t="s">
        <v>525</v>
      </c>
    </row>
    <row r="41" spans="2:13" ht="27.75" customHeight="1" x14ac:dyDescent="0.15">
      <c r="B41" s="1199" t="s">
        <v>24</v>
      </c>
      <c r="C41" s="1200"/>
      <c r="D41" s="81"/>
      <c r="E41" s="1205" t="s">
        <v>25</v>
      </c>
      <c r="F41" s="1205"/>
      <c r="G41" s="1205"/>
      <c r="H41" s="1206"/>
      <c r="I41" s="82">
        <v>46278</v>
      </c>
      <c r="J41" s="83">
        <v>46659</v>
      </c>
      <c r="K41" s="83">
        <v>46719</v>
      </c>
      <c r="L41" s="83">
        <v>46166</v>
      </c>
      <c r="M41" s="84">
        <v>45445</v>
      </c>
    </row>
    <row r="42" spans="2:13" ht="27.75" customHeight="1" x14ac:dyDescent="0.15">
      <c r="B42" s="1201"/>
      <c r="C42" s="1202"/>
      <c r="D42" s="85"/>
      <c r="E42" s="1207" t="s">
        <v>26</v>
      </c>
      <c r="F42" s="1207"/>
      <c r="G42" s="1207"/>
      <c r="H42" s="1208"/>
      <c r="I42" s="86">
        <v>5110</v>
      </c>
      <c r="J42" s="87">
        <v>4393</v>
      </c>
      <c r="K42" s="87">
        <v>3570</v>
      </c>
      <c r="L42" s="87">
        <v>3047</v>
      </c>
      <c r="M42" s="88">
        <v>2818</v>
      </c>
    </row>
    <row r="43" spans="2:13" ht="27.75" customHeight="1" x14ac:dyDescent="0.15">
      <c r="B43" s="1201"/>
      <c r="C43" s="1202"/>
      <c r="D43" s="85"/>
      <c r="E43" s="1207" t="s">
        <v>27</v>
      </c>
      <c r="F43" s="1207"/>
      <c r="G43" s="1207"/>
      <c r="H43" s="1208"/>
      <c r="I43" s="86">
        <v>35345</v>
      </c>
      <c r="J43" s="87">
        <v>38864</v>
      </c>
      <c r="K43" s="87">
        <v>37038</v>
      </c>
      <c r="L43" s="87">
        <v>36688</v>
      </c>
      <c r="M43" s="88">
        <v>37071</v>
      </c>
    </row>
    <row r="44" spans="2:13" ht="27.75" customHeight="1" x14ac:dyDescent="0.15">
      <c r="B44" s="1201"/>
      <c r="C44" s="1202"/>
      <c r="D44" s="85"/>
      <c r="E44" s="1207" t="s">
        <v>28</v>
      </c>
      <c r="F44" s="1207"/>
      <c r="G44" s="1207"/>
      <c r="H44" s="1208"/>
      <c r="I44" s="86">
        <v>36</v>
      </c>
      <c r="J44" s="87">
        <v>29</v>
      </c>
      <c r="K44" s="87">
        <v>66</v>
      </c>
      <c r="L44" s="87">
        <v>98</v>
      </c>
      <c r="M44" s="88">
        <v>86</v>
      </c>
    </row>
    <row r="45" spans="2:13" ht="27.75" customHeight="1" x14ac:dyDescent="0.15">
      <c r="B45" s="1201"/>
      <c r="C45" s="1202"/>
      <c r="D45" s="85"/>
      <c r="E45" s="1207" t="s">
        <v>29</v>
      </c>
      <c r="F45" s="1207"/>
      <c r="G45" s="1207"/>
      <c r="H45" s="1208"/>
      <c r="I45" s="86">
        <v>12389</v>
      </c>
      <c r="J45" s="87">
        <v>12340</v>
      </c>
      <c r="K45" s="87">
        <v>11966</v>
      </c>
      <c r="L45" s="87">
        <v>10960</v>
      </c>
      <c r="M45" s="88">
        <v>10443</v>
      </c>
    </row>
    <row r="46" spans="2:13" ht="27.75" customHeight="1" x14ac:dyDescent="0.15">
      <c r="B46" s="1201"/>
      <c r="C46" s="1202"/>
      <c r="D46" s="85"/>
      <c r="E46" s="1207" t="s">
        <v>30</v>
      </c>
      <c r="F46" s="1207"/>
      <c r="G46" s="1207"/>
      <c r="H46" s="1208"/>
      <c r="I46" s="86">
        <v>6104</v>
      </c>
      <c r="J46" s="87">
        <v>4714</v>
      </c>
      <c r="K46" s="87">
        <v>4123</v>
      </c>
      <c r="L46" s="87">
        <v>3593</v>
      </c>
      <c r="M46" s="88">
        <v>2903</v>
      </c>
    </row>
    <row r="47" spans="2:13" ht="27.75" customHeight="1" x14ac:dyDescent="0.15">
      <c r="B47" s="1201"/>
      <c r="C47" s="1202"/>
      <c r="D47" s="85"/>
      <c r="E47" s="1207" t="s">
        <v>31</v>
      </c>
      <c r="F47" s="1207"/>
      <c r="G47" s="1207"/>
      <c r="H47" s="1208"/>
      <c r="I47" s="86" t="s">
        <v>482</v>
      </c>
      <c r="J47" s="87" t="s">
        <v>482</v>
      </c>
      <c r="K47" s="87" t="s">
        <v>482</v>
      </c>
      <c r="L47" s="87" t="s">
        <v>482</v>
      </c>
      <c r="M47" s="88" t="s">
        <v>482</v>
      </c>
    </row>
    <row r="48" spans="2:13" ht="27.75" customHeight="1" x14ac:dyDescent="0.15">
      <c r="B48" s="1203"/>
      <c r="C48" s="1204"/>
      <c r="D48" s="85"/>
      <c r="E48" s="1207" t="s">
        <v>32</v>
      </c>
      <c r="F48" s="1207"/>
      <c r="G48" s="1207"/>
      <c r="H48" s="1208"/>
      <c r="I48" s="86" t="s">
        <v>482</v>
      </c>
      <c r="J48" s="87" t="s">
        <v>482</v>
      </c>
      <c r="K48" s="87" t="s">
        <v>482</v>
      </c>
      <c r="L48" s="87" t="s">
        <v>482</v>
      </c>
      <c r="M48" s="88" t="s">
        <v>482</v>
      </c>
    </row>
    <row r="49" spans="2:13" ht="27.75" customHeight="1" x14ac:dyDescent="0.15">
      <c r="B49" s="1209" t="s">
        <v>33</v>
      </c>
      <c r="C49" s="1210"/>
      <c r="D49" s="89"/>
      <c r="E49" s="1207" t="s">
        <v>34</v>
      </c>
      <c r="F49" s="1207"/>
      <c r="G49" s="1207"/>
      <c r="H49" s="1208"/>
      <c r="I49" s="86">
        <v>11499</v>
      </c>
      <c r="J49" s="87">
        <v>14327</v>
      </c>
      <c r="K49" s="87">
        <v>14653</v>
      </c>
      <c r="L49" s="87">
        <v>12388</v>
      </c>
      <c r="M49" s="88">
        <v>11079</v>
      </c>
    </row>
    <row r="50" spans="2:13" ht="27.75" customHeight="1" x14ac:dyDescent="0.15">
      <c r="B50" s="1201"/>
      <c r="C50" s="1202"/>
      <c r="D50" s="85"/>
      <c r="E50" s="1207" t="s">
        <v>35</v>
      </c>
      <c r="F50" s="1207"/>
      <c r="G50" s="1207"/>
      <c r="H50" s="1208"/>
      <c r="I50" s="86">
        <v>20057</v>
      </c>
      <c r="J50" s="87">
        <v>19537</v>
      </c>
      <c r="K50" s="87">
        <v>19314</v>
      </c>
      <c r="L50" s="87">
        <v>16380</v>
      </c>
      <c r="M50" s="88">
        <v>15942</v>
      </c>
    </row>
    <row r="51" spans="2:13" ht="27.75" customHeight="1" x14ac:dyDescent="0.15">
      <c r="B51" s="1203"/>
      <c r="C51" s="1204"/>
      <c r="D51" s="85"/>
      <c r="E51" s="1207" t="s">
        <v>36</v>
      </c>
      <c r="F51" s="1207"/>
      <c r="G51" s="1207"/>
      <c r="H51" s="1208"/>
      <c r="I51" s="86">
        <v>61200</v>
      </c>
      <c r="J51" s="87">
        <v>62837</v>
      </c>
      <c r="K51" s="87">
        <v>64644</v>
      </c>
      <c r="L51" s="87">
        <v>64855</v>
      </c>
      <c r="M51" s="88">
        <v>64565</v>
      </c>
    </row>
    <row r="52" spans="2:13" ht="27.75" customHeight="1" thickBot="1" x14ac:dyDescent="0.2">
      <c r="B52" s="1211" t="s">
        <v>37</v>
      </c>
      <c r="C52" s="1212"/>
      <c r="D52" s="90"/>
      <c r="E52" s="1213" t="s">
        <v>38</v>
      </c>
      <c r="F52" s="1213"/>
      <c r="G52" s="1213"/>
      <c r="H52" s="1214"/>
      <c r="I52" s="91">
        <v>12507</v>
      </c>
      <c r="J52" s="92">
        <v>10299</v>
      </c>
      <c r="K52" s="92">
        <v>4870</v>
      </c>
      <c r="L52" s="92">
        <v>6930</v>
      </c>
      <c r="M52" s="93">
        <v>7179</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50" zoomScaleNormal="5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564</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564</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565</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566</v>
      </c>
      <c r="I42" s="352"/>
      <c r="J42" s="352"/>
      <c r="K42" s="352"/>
      <c r="L42" s="244"/>
      <c r="M42" s="244"/>
      <c r="N42" s="244"/>
      <c r="O42" s="244"/>
    </row>
    <row r="43" spans="2:17" x14ac:dyDescent="0.15">
      <c r="B43" s="248"/>
      <c r="C43" s="244"/>
      <c r="D43" s="244"/>
      <c r="E43" s="244"/>
      <c r="F43" s="244"/>
      <c r="G43" s="1251"/>
      <c r="H43" s="1228"/>
      <c r="I43" s="1228"/>
      <c r="J43" s="1228"/>
      <c r="K43" s="1228"/>
      <c r="L43" s="1228"/>
      <c r="M43" s="1228"/>
      <c r="N43" s="1228"/>
      <c r="O43" s="1229"/>
    </row>
    <row r="44" spans="2:17" x14ac:dyDescent="0.15">
      <c r="B44" s="248"/>
      <c r="C44" s="244"/>
      <c r="D44" s="244"/>
      <c r="E44" s="244"/>
      <c r="F44" s="244"/>
      <c r="G44" s="1230"/>
      <c r="H44" s="1231"/>
      <c r="I44" s="1231"/>
      <c r="J44" s="1231"/>
      <c r="K44" s="1231"/>
      <c r="L44" s="1231"/>
      <c r="M44" s="1231"/>
      <c r="N44" s="1231"/>
      <c r="O44" s="1232"/>
    </row>
    <row r="45" spans="2:17" x14ac:dyDescent="0.15">
      <c r="B45" s="248"/>
      <c r="C45" s="244"/>
      <c r="D45" s="244"/>
      <c r="E45" s="244"/>
      <c r="F45" s="244"/>
      <c r="G45" s="1230"/>
      <c r="H45" s="1231"/>
      <c r="I45" s="1231"/>
      <c r="J45" s="1231"/>
      <c r="K45" s="1231"/>
      <c r="L45" s="1231"/>
      <c r="M45" s="1231"/>
      <c r="N45" s="1231"/>
      <c r="O45" s="1232"/>
    </row>
    <row r="46" spans="2:17" x14ac:dyDescent="0.15">
      <c r="B46" s="248"/>
      <c r="C46" s="244"/>
      <c r="D46" s="244"/>
      <c r="E46" s="244"/>
      <c r="F46" s="244"/>
      <c r="G46" s="1230"/>
      <c r="H46" s="1231"/>
      <c r="I46" s="1231"/>
      <c r="J46" s="1231"/>
      <c r="K46" s="1231"/>
      <c r="L46" s="1231"/>
      <c r="M46" s="1231"/>
      <c r="N46" s="1231"/>
      <c r="O46" s="1232"/>
    </row>
    <row r="47" spans="2:17" x14ac:dyDescent="0.15">
      <c r="B47" s="248"/>
      <c r="C47" s="244"/>
      <c r="D47" s="244"/>
      <c r="E47" s="244"/>
      <c r="F47" s="244"/>
      <c r="G47" s="1233"/>
      <c r="H47" s="1234"/>
      <c r="I47" s="1234"/>
      <c r="J47" s="1234"/>
      <c r="K47" s="1234"/>
      <c r="L47" s="1234"/>
      <c r="M47" s="1234"/>
      <c r="N47" s="1234"/>
      <c r="O47" s="1235"/>
    </row>
    <row r="48" spans="2:17" x14ac:dyDescent="0.15">
      <c r="B48" s="248"/>
      <c r="C48" s="244"/>
      <c r="D48" s="244"/>
      <c r="E48" s="244"/>
      <c r="F48" s="244"/>
      <c r="G48" s="244"/>
      <c r="H48" s="353"/>
      <c r="I48" s="353"/>
      <c r="J48" s="353"/>
    </row>
    <row r="49" spans="1:17" x14ac:dyDescent="0.15">
      <c r="B49" s="248"/>
      <c r="C49" s="244"/>
      <c r="D49" s="244"/>
      <c r="E49" s="244"/>
      <c r="F49" s="244"/>
      <c r="G49" s="243" t="s">
        <v>567</v>
      </c>
    </row>
    <row r="50" spans="1:17" x14ac:dyDescent="0.15">
      <c r="B50" s="248"/>
      <c r="C50" s="244"/>
      <c r="D50" s="244"/>
      <c r="E50" s="244"/>
      <c r="F50" s="244"/>
      <c r="G50" s="1236"/>
      <c r="H50" s="1237"/>
      <c r="I50" s="1237"/>
      <c r="J50" s="1238"/>
      <c r="K50" s="354" t="s">
        <v>521</v>
      </c>
      <c r="L50" s="354" t="s">
        <v>522</v>
      </c>
      <c r="M50" s="354" t="s">
        <v>523</v>
      </c>
      <c r="N50" s="354" t="s">
        <v>524</v>
      </c>
      <c r="O50" s="354" t="s">
        <v>525</v>
      </c>
    </row>
    <row r="51" spans="1:17" x14ac:dyDescent="0.15">
      <c r="B51" s="248"/>
      <c r="C51" s="244"/>
      <c r="D51" s="244"/>
      <c r="E51" s="244"/>
      <c r="F51" s="244"/>
      <c r="G51" s="1239" t="s">
        <v>568</v>
      </c>
      <c r="H51" s="1240"/>
      <c r="I51" s="1245" t="s">
        <v>569</v>
      </c>
      <c r="J51" s="1245"/>
      <c r="K51" s="1249"/>
      <c r="L51" s="1249"/>
      <c r="M51" s="1249"/>
      <c r="N51" s="1249"/>
      <c r="O51" s="1249"/>
    </row>
    <row r="52" spans="1:17" x14ac:dyDescent="0.15">
      <c r="B52" s="248"/>
      <c r="C52" s="244"/>
      <c r="D52" s="244"/>
      <c r="E52" s="244"/>
      <c r="F52" s="244"/>
      <c r="G52" s="1241"/>
      <c r="H52" s="1242"/>
      <c r="I52" s="1246"/>
      <c r="J52" s="1246"/>
      <c r="K52" s="1215"/>
      <c r="L52" s="1215"/>
      <c r="M52" s="1215"/>
      <c r="N52" s="1215"/>
      <c r="O52" s="1215"/>
    </row>
    <row r="53" spans="1:17" x14ac:dyDescent="0.15">
      <c r="A53" s="355"/>
      <c r="B53" s="248"/>
      <c r="C53" s="244"/>
      <c r="D53" s="244"/>
      <c r="E53" s="244"/>
      <c r="F53" s="244"/>
      <c r="G53" s="1241"/>
      <c r="H53" s="1242"/>
      <c r="I53" s="1225" t="s">
        <v>570</v>
      </c>
      <c r="J53" s="1225"/>
      <c r="K53" s="1250"/>
      <c r="L53" s="1250"/>
      <c r="M53" s="1250"/>
      <c r="N53" s="1250"/>
      <c r="O53" s="1250"/>
    </row>
    <row r="54" spans="1:17" x14ac:dyDescent="0.15">
      <c r="A54" s="355"/>
      <c r="B54" s="248"/>
      <c r="C54" s="244"/>
      <c r="D54" s="244"/>
      <c r="E54" s="244"/>
      <c r="F54" s="244"/>
      <c r="G54" s="1243"/>
      <c r="H54" s="1244"/>
      <c r="I54" s="1225"/>
      <c r="J54" s="1225"/>
      <c r="K54" s="1248"/>
      <c r="L54" s="1248"/>
      <c r="M54" s="1248"/>
      <c r="N54" s="1248"/>
      <c r="O54" s="1248"/>
    </row>
    <row r="55" spans="1:17" x14ac:dyDescent="0.15">
      <c r="A55" s="355"/>
      <c r="B55" s="248"/>
      <c r="C55" s="244"/>
      <c r="D55" s="244"/>
      <c r="E55" s="244"/>
      <c r="F55" s="244"/>
      <c r="G55" s="1219" t="s">
        <v>571</v>
      </c>
      <c r="H55" s="1220"/>
      <c r="I55" s="1225" t="s">
        <v>569</v>
      </c>
      <c r="J55" s="1225"/>
      <c r="K55" s="1249"/>
      <c r="L55" s="1249"/>
      <c r="M55" s="1249"/>
      <c r="N55" s="1249"/>
      <c r="O55" s="1249"/>
    </row>
    <row r="56" spans="1:17" x14ac:dyDescent="0.15">
      <c r="A56" s="355"/>
      <c r="B56" s="248"/>
      <c r="C56" s="244"/>
      <c r="D56" s="244"/>
      <c r="E56" s="244"/>
      <c r="F56" s="244"/>
      <c r="G56" s="1221"/>
      <c r="H56" s="1222"/>
      <c r="I56" s="1225"/>
      <c r="J56" s="1225"/>
      <c r="K56" s="1215"/>
      <c r="L56" s="1215"/>
      <c r="M56" s="1215"/>
      <c r="N56" s="1215"/>
      <c r="O56" s="1215"/>
    </row>
    <row r="57" spans="1:17" s="355" customFormat="1" x14ac:dyDescent="0.15">
      <c r="B57" s="356"/>
      <c r="C57" s="352"/>
      <c r="D57" s="352"/>
      <c r="E57" s="352"/>
      <c r="F57" s="352"/>
      <c r="G57" s="1221"/>
      <c r="H57" s="1222"/>
      <c r="I57" s="1217" t="s">
        <v>572</v>
      </c>
      <c r="J57" s="1217"/>
      <c r="K57" s="1250"/>
      <c r="L57" s="1250"/>
      <c r="M57" s="1250"/>
      <c r="N57" s="1250"/>
      <c r="O57" s="1250"/>
      <c r="P57" s="357"/>
      <c r="Q57" s="356"/>
    </row>
    <row r="58" spans="1:17" s="355" customFormat="1" x14ac:dyDescent="0.15">
      <c r="A58" s="243"/>
      <c r="B58" s="356"/>
      <c r="C58" s="352"/>
      <c r="D58" s="352"/>
      <c r="E58" s="352"/>
      <c r="F58" s="352"/>
      <c r="G58" s="1223"/>
      <c r="H58" s="1224"/>
      <c r="I58" s="1217"/>
      <c r="J58" s="1217"/>
      <c r="K58" s="1248"/>
      <c r="L58" s="1248"/>
      <c r="M58" s="1248"/>
      <c r="N58" s="1248"/>
      <c r="O58" s="1248"/>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573</v>
      </c>
      <c r="C63" s="244"/>
      <c r="D63" s="244"/>
      <c r="E63" s="244"/>
      <c r="F63" s="244"/>
      <c r="G63" s="244"/>
      <c r="H63" s="244"/>
      <c r="I63" s="244"/>
      <c r="J63" s="244"/>
      <c r="K63" s="244"/>
      <c r="L63" s="244"/>
      <c r="M63" s="244"/>
      <c r="N63" s="244"/>
      <c r="O63" s="244"/>
    </row>
    <row r="64" spans="1:17" x14ac:dyDescent="0.15">
      <c r="B64" s="248"/>
      <c r="C64" s="244"/>
      <c r="D64" s="244"/>
      <c r="E64" s="244"/>
      <c r="F64" s="244"/>
      <c r="G64" s="351" t="s">
        <v>566</v>
      </c>
      <c r="I64" s="352"/>
      <c r="J64" s="352"/>
      <c r="K64" s="352"/>
      <c r="L64" s="244"/>
      <c r="M64" s="244"/>
      <c r="N64" s="244"/>
      <c r="O64" s="244"/>
    </row>
    <row r="65" spans="2:30" x14ac:dyDescent="0.15">
      <c r="B65" s="248"/>
      <c r="C65" s="244"/>
      <c r="D65" s="244"/>
      <c r="E65" s="244"/>
      <c r="F65" s="244"/>
      <c r="G65" s="1227" t="s">
        <v>576</v>
      </c>
      <c r="H65" s="1228"/>
      <c r="I65" s="1228"/>
      <c r="J65" s="1228"/>
      <c r="K65" s="1228"/>
      <c r="L65" s="1228"/>
      <c r="M65" s="1228"/>
      <c r="N65" s="1228"/>
      <c r="O65" s="1229"/>
    </row>
    <row r="66" spans="2:30" x14ac:dyDescent="0.15">
      <c r="B66" s="248"/>
      <c r="C66" s="244"/>
      <c r="D66" s="244"/>
      <c r="E66" s="244"/>
      <c r="F66" s="244"/>
      <c r="G66" s="1230"/>
      <c r="H66" s="1231"/>
      <c r="I66" s="1231"/>
      <c r="J66" s="1231"/>
      <c r="K66" s="1231"/>
      <c r="L66" s="1231"/>
      <c r="M66" s="1231"/>
      <c r="N66" s="1231"/>
      <c r="O66" s="1232"/>
    </row>
    <row r="67" spans="2:30" x14ac:dyDescent="0.15">
      <c r="B67" s="248"/>
      <c r="C67" s="244"/>
      <c r="D67" s="244"/>
      <c r="E67" s="244"/>
      <c r="F67" s="244"/>
      <c r="G67" s="1230"/>
      <c r="H67" s="1231"/>
      <c r="I67" s="1231"/>
      <c r="J67" s="1231"/>
      <c r="K67" s="1231"/>
      <c r="L67" s="1231"/>
      <c r="M67" s="1231"/>
      <c r="N67" s="1231"/>
      <c r="O67" s="1232"/>
    </row>
    <row r="68" spans="2:30" x14ac:dyDescent="0.15">
      <c r="B68" s="248"/>
      <c r="C68" s="244"/>
      <c r="D68" s="244"/>
      <c r="E68" s="244"/>
      <c r="F68" s="244"/>
      <c r="G68" s="1230"/>
      <c r="H68" s="1231"/>
      <c r="I68" s="1231"/>
      <c r="J68" s="1231"/>
      <c r="K68" s="1231"/>
      <c r="L68" s="1231"/>
      <c r="M68" s="1231"/>
      <c r="N68" s="1231"/>
      <c r="O68" s="1232"/>
    </row>
    <row r="69" spans="2:30" x14ac:dyDescent="0.15">
      <c r="B69" s="248"/>
      <c r="C69" s="244"/>
      <c r="D69" s="244"/>
      <c r="E69" s="244"/>
      <c r="F69" s="244"/>
      <c r="G69" s="1233"/>
      <c r="H69" s="1234"/>
      <c r="I69" s="1234"/>
      <c r="J69" s="1234"/>
      <c r="K69" s="1234"/>
      <c r="L69" s="1234"/>
      <c r="M69" s="1234"/>
      <c r="N69" s="1234"/>
      <c r="O69" s="1235"/>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574</v>
      </c>
      <c r="I71" s="368"/>
      <c r="J71" s="364"/>
      <c r="K71" s="364"/>
      <c r="L71" s="365"/>
      <c r="M71" s="364"/>
      <c r="N71" s="365"/>
      <c r="O71" s="366"/>
    </row>
    <row r="72" spans="2:30" x14ac:dyDescent="0.15">
      <c r="B72" s="248"/>
      <c r="C72" s="244"/>
      <c r="D72" s="244"/>
      <c r="E72" s="244"/>
      <c r="F72" s="244"/>
      <c r="G72" s="1236"/>
      <c r="H72" s="1237"/>
      <c r="I72" s="1237"/>
      <c r="J72" s="1238"/>
      <c r="K72" s="354" t="s">
        <v>521</v>
      </c>
      <c r="L72" s="354" t="s">
        <v>522</v>
      </c>
      <c r="M72" s="354" t="s">
        <v>523</v>
      </c>
      <c r="N72" s="354" t="s">
        <v>524</v>
      </c>
      <c r="O72" s="354" t="s">
        <v>525</v>
      </c>
    </row>
    <row r="73" spans="2:30" x14ac:dyDescent="0.15">
      <c r="B73" s="248"/>
      <c r="C73" s="244"/>
      <c r="D73" s="244"/>
      <c r="E73" s="244"/>
      <c r="F73" s="244"/>
      <c r="G73" s="1239" t="s">
        <v>568</v>
      </c>
      <c r="H73" s="1240"/>
      <c r="I73" s="1245" t="s">
        <v>569</v>
      </c>
      <c r="J73" s="1245"/>
      <c r="K73" s="1226">
        <v>39.5</v>
      </c>
      <c r="L73" s="1226">
        <v>32.5</v>
      </c>
      <c r="M73" s="1215">
        <v>15.2</v>
      </c>
      <c r="N73" s="1215">
        <v>21.7</v>
      </c>
      <c r="O73" s="1215">
        <v>22.2</v>
      </c>
      <c r="S73" s="243">
        <v>9.9</v>
      </c>
    </row>
    <row r="74" spans="2:30" x14ac:dyDescent="0.15">
      <c r="B74" s="248"/>
      <c r="C74" s="244"/>
      <c r="D74" s="244"/>
      <c r="E74" s="244"/>
      <c r="F74" s="244"/>
      <c r="G74" s="1241"/>
      <c r="H74" s="1242"/>
      <c r="I74" s="1246"/>
      <c r="J74" s="1246"/>
      <c r="K74" s="1226"/>
      <c r="L74" s="1226"/>
      <c r="M74" s="1215"/>
      <c r="N74" s="1215"/>
      <c r="O74" s="1215"/>
    </row>
    <row r="75" spans="2:30" x14ac:dyDescent="0.15">
      <c r="B75" s="248"/>
      <c r="C75" s="244"/>
      <c r="D75" s="244"/>
      <c r="E75" s="244"/>
      <c r="F75" s="244"/>
      <c r="G75" s="1241"/>
      <c r="H75" s="1242"/>
      <c r="I75" s="1225" t="s">
        <v>575</v>
      </c>
      <c r="J75" s="1225"/>
      <c r="K75" s="1247">
        <v>7.5</v>
      </c>
      <c r="L75" s="1247">
        <v>7.2</v>
      </c>
      <c r="M75" s="1247">
        <v>6.5</v>
      </c>
      <c r="N75" s="1247">
        <v>6.4</v>
      </c>
      <c r="O75" s="1247">
        <v>6.1</v>
      </c>
      <c r="U75" s="243">
        <v>81.2</v>
      </c>
      <c r="W75" s="243">
        <v>87.2</v>
      </c>
      <c r="Y75" s="243">
        <v>99.8</v>
      </c>
      <c r="AA75" s="243">
        <v>109.5</v>
      </c>
      <c r="AC75" s="243">
        <v>115.2</v>
      </c>
    </row>
    <row r="76" spans="2:30" x14ac:dyDescent="0.15">
      <c r="B76" s="248"/>
      <c r="C76" s="244"/>
      <c r="D76" s="244"/>
      <c r="E76" s="244"/>
      <c r="F76" s="244"/>
      <c r="G76" s="1243"/>
      <c r="H76" s="1244"/>
      <c r="I76" s="1225"/>
      <c r="J76" s="1225"/>
      <c r="K76" s="1248"/>
      <c r="L76" s="1248"/>
      <c r="M76" s="1248"/>
      <c r="N76" s="1248"/>
      <c r="O76" s="1248"/>
    </row>
    <row r="77" spans="2:30" x14ac:dyDescent="0.15">
      <c r="B77" s="248"/>
      <c r="C77" s="244"/>
      <c r="D77" s="244"/>
      <c r="E77" s="244"/>
      <c r="F77" s="244"/>
      <c r="G77" s="1219" t="s">
        <v>571</v>
      </c>
      <c r="H77" s="1220"/>
      <c r="I77" s="1225" t="s">
        <v>569</v>
      </c>
      <c r="J77" s="1225"/>
      <c r="K77" s="1226">
        <v>53.1</v>
      </c>
      <c r="L77" s="1226">
        <v>42</v>
      </c>
      <c r="M77" s="1215">
        <v>32.6</v>
      </c>
      <c r="N77" s="1215">
        <v>30.5</v>
      </c>
      <c r="O77" s="1215">
        <v>21.2</v>
      </c>
      <c r="R77" s="243">
        <v>12.3</v>
      </c>
      <c r="T77" s="243">
        <v>11.1</v>
      </c>
    </row>
    <row r="78" spans="2:30" x14ac:dyDescent="0.15">
      <c r="B78" s="248"/>
      <c r="C78" s="244"/>
      <c r="D78" s="244"/>
      <c r="E78" s="244"/>
      <c r="F78" s="244"/>
      <c r="G78" s="1221"/>
      <c r="H78" s="1222"/>
      <c r="I78" s="1225"/>
      <c r="J78" s="1225"/>
      <c r="K78" s="1226"/>
      <c r="L78" s="1226"/>
      <c r="M78" s="1215"/>
      <c r="N78" s="1215"/>
      <c r="O78" s="1215"/>
    </row>
    <row r="79" spans="2:30" x14ac:dyDescent="0.15">
      <c r="B79" s="248"/>
      <c r="C79" s="244"/>
      <c r="D79" s="244"/>
      <c r="E79" s="244"/>
      <c r="F79" s="244"/>
      <c r="G79" s="1221"/>
      <c r="H79" s="1222"/>
      <c r="I79" s="1216" t="s">
        <v>575</v>
      </c>
      <c r="J79" s="1217"/>
      <c r="K79" s="1218">
        <v>7.6</v>
      </c>
      <c r="L79" s="1218">
        <v>6.8</v>
      </c>
      <c r="M79" s="1218">
        <v>5.9</v>
      </c>
      <c r="N79" s="1218">
        <v>5.2</v>
      </c>
      <c r="O79" s="1218">
        <v>4.0999999999999996</v>
      </c>
      <c r="V79" s="243">
        <v>53.5</v>
      </c>
      <c r="X79" s="243">
        <v>48.2</v>
      </c>
      <c r="Z79" s="243">
        <v>34.200000000000003</v>
      </c>
      <c r="AB79" s="243">
        <v>30.3</v>
      </c>
      <c r="AD79" s="243">
        <v>28.9</v>
      </c>
    </row>
    <row r="80" spans="2:30" x14ac:dyDescent="0.15">
      <c r="B80" s="248"/>
      <c r="C80" s="244"/>
      <c r="D80" s="244"/>
      <c r="E80" s="244"/>
      <c r="F80" s="244"/>
      <c r="G80" s="1223"/>
      <c r="H80" s="1224"/>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0" zoomScaleNormal="5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0" zoomScaleNormal="5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520</v>
      </c>
      <c r="G2" s="111"/>
      <c r="H2" s="112"/>
    </row>
    <row r="3" spans="1:8" x14ac:dyDescent="0.15">
      <c r="A3" s="108" t="s">
        <v>513</v>
      </c>
      <c r="B3" s="113"/>
      <c r="C3" s="114"/>
      <c r="D3" s="115">
        <v>31999</v>
      </c>
      <c r="E3" s="116"/>
      <c r="F3" s="117">
        <v>38606</v>
      </c>
      <c r="G3" s="118"/>
      <c r="H3" s="119"/>
    </row>
    <row r="4" spans="1:8" x14ac:dyDescent="0.15">
      <c r="A4" s="120"/>
      <c r="B4" s="121"/>
      <c r="C4" s="122"/>
      <c r="D4" s="123">
        <v>19478</v>
      </c>
      <c r="E4" s="124"/>
      <c r="F4" s="125">
        <v>22435</v>
      </c>
      <c r="G4" s="126"/>
      <c r="H4" s="127"/>
    </row>
    <row r="5" spans="1:8" x14ac:dyDescent="0.15">
      <c r="A5" s="108" t="s">
        <v>515</v>
      </c>
      <c r="B5" s="113"/>
      <c r="C5" s="114"/>
      <c r="D5" s="115">
        <v>29005</v>
      </c>
      <c r="E5" s="116"/>
      <c r="F5" s="117">
        <v>39425</v>
      </c>
      <c r="G5" s="118"/>
      <c r="H5" s="119"/>
    </row>
    <row r="6" spans="1:8" x14ac:dyDescent="0.15">
      <c r="A6" s="120"/>
      <c r="B6" s="121"/>
      <c r="C6" s="122"/>
      <c r="D6" s="123">
        <v>13583</v>
      </c>
      <c r="E6" s="124"/>
      <c r="F6" s="125">
        <v>22414</v>
      </c>
      <c r="G6" s="126"/>
      <c r="H6" s="127"/>
    </row>
    <row r="7" spans="1:8" x14ac:dyDescent="0.15">
      <c r="A7" s="108" t="s">
        <v>516</v>
      </c>
      <c r="B7" s="113"/>
      <c r="C7" s="114"/>
      <c r="D7" s="115">
        <v>28885</v>
      </c>
      <c r="E7" s="116"/>
      <c r="F7" s="117">
        <v>43141</v>
      </c>
      <c r="G7" s="118"/>
      <c r="H7" s="119"/>
    </row>
    <row r="8" spans="1:8" x14ac:dyDescent="0.15">
      <c r="A8" s="120"/>
      <c r="B8" s="121"/>
      <c r="C8" s="122"/>
      <c r="D8" s="123">
        <v>15105</v>
      </c>
      <c r="E8" s="124"/>
      <c r="F8" s="125">
        <v>21887</v>
      </c>
      <c r="G8" s="126"/>
      <c r="H8" s="127"/>
    </row>
    <row r="9" spans="1:8" x14ac:dyDescent="0.15">
      <c r="A9" s="108" t="s">
        <v>517</v>
      </c>
      <c r="B9" s="113"/>
      <c r="C9" s="114"/>
      <c r="D9" s="115">
        <v>46737</v>
      </c>
      <c r="E9" s="116"/>
      <c r="F9" s="117">
        <v>45117</v>
      </c>
      <c r="G9" s="118"/>
      <c r="H9" s="119"/>
    </row>
    <row r="10" spans="1:8" x14ac:dyDescent="0.15">
      <c r="A10" s="120"/>
      <c r="B10" s="121"/>
      <c r="C10" s="122"/>
      <c r="D10" s="123">
        <v>29355</v>
      </c>
      <c r="E10" s="124"/>
      <c r="F10" s="125">
        <v>25589</v>
      </c>
      <c r="G10" s="126"/>
      <c r="H10" s="127"/>
    </row>
    <row r="11" spans="1:8" x14ac:dyDescent="0.15">
      <c r="A11" s="108" t="s">
        <v>518</v>
      </c>
      <c r="B11" s="113"/>
      <c r="C11" s="114"/>
      <c r="D11" s="115">
        <v>26137</v>
      </c>
      <c r="E11" s="116"/>
      <c r="F11" s="117">
        <v>43532</v>
      </c>
      <c r="G11" s="118"/>
      <c r="H11" s="119"/>
    </row>
    <row r="12" spans="1:8" x14ac:dyDescent="0.15">
      <c r="A12" s="120"/>
      <c r="B12" s="121"/>
      <c r="C12" s="128"/>
      <c r="D12" s="123">
        <v>15297</v>
      </c>
      <c r="E12" s="124"/>
      <c r="F12" s="125">
        <v>25435</v>
      </c>
      <c r="G12" s="126"/>
      <c r="H12" s="127"/>
    </row>
    <row r="13" spans="1:8" x14ac:dyDescent="0.15">
      <c r="A13" s="108"/>
      <c r="B13" s="113"/>
      <c r="C13" s="129"/>
      <c r="D13" s="130">
        <v>32553</v>
      </c>
      <c r="E13" s="131"/>
      <c r="F13" s="132">
        <v>41964</v>
      </c>
      <c r="G13" s="133"/>
      <c r="H13" s="119"/>
    </row>
    <row r="14" spans="1:8" x14ac:dyDescent="0.15">
      <c r="A14" s="120"/>
      <c r="B14" s="121"/>
      <c r="C14" s="122"/>
      <c r="D14" s="123">
        <v>18564</v>
      </c>
      <c r="E14" s="124"/>
      <c r="F14" s="125">
        <v>23552</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9.2100000000000009</v>
      </c>
      <c r="C19" s="134">
        <f>ROUND(VALUE(SUBSTITUTE(実質収支比率等に係る経年分析!G$48,"▲","-")),2)</f>
        <v>3.37</v>
      </c>
      <c r="D19" s="134">
        <f>ROUND(VALUE(SUBSTITUTE(実質収支比率等に係る経年分析!H$48,"▲","-")),2)</f>
        <v>4.97</v>
      </c>
      <c r="E19" s="134">
        <f>ROUND(VALUE(SUBSTITUTE(実質収支比率等に係る経年分析!I$48,"▲","-")),2)</f>
        <v>3.11</v>
      </c>
      <c r="F19" s="134">
        <f>ROUND(VALUE(SUBSTITUTE(実質収支比率等に係る経年分析!J$48,"▲","-")),2)</f>
        <v>2.2999999999999998</v>
      </c>
    </row>
    <row r="20" spans="1:11" x14ac:dyDescent="0.15">
      <c r="A20" s="134" t="s">
        <v>43</v>
      </c>
      <c r="B20" s="134">
        <f>ROUND(VALUE(SUBSTITUTE(実質収支比率等に係る経年分析!F$47,"▲","-")),2)</f>
        <v>15.34</v>
      </c>
      <c r="C20" s="134">
        <f>ROUND(VALUE(SUBSTITUTE(実質収支比率等に係る経年分析!G$47,"▲","-")),2)</f>
        <v>22.16</v>
      </c>
      <c r="D20" s="134">
        <f>ROUND(VALUE(SUBSTITUTE(実質収支比率等に係る経年分析!H$47,"▲","-")),2)</f>
        <v>22.91</v>
      </c>
      <c r="E20" s="134">
        <f>ROUND(VALUE(SUBSTITUTE(実質収支比率等に係る経年分析!I$47,"▲","-")),2)</f>
        <v>20.71</v>
      </c>
      <c r="F20" s="134">
        <f>ROUND(VALUE(SUBSTITUTE(実質収支比率等に係る経年分析!J$47,"▲","-")),2)</f>
        <v>18.46</v>
      </c>
    </row>
    <row r="21" spans="1:11" x14ac:dyDescent="0.15">
      <c r="A21" s="134" t="s">
        <v>44</v>
      </c>
      <c r="B21" s="134">
        <f>IF(ISNUMBER(VALUE(SUBSTITUTE(実質収支比率等に係る経年分析!F$49,"▲","-"))),ROUND(VALUE(SUBSTITUTE(実質収支比率等に係る経年分析!F$49,"▲","-")),2),NA())</f>
        <v>3.12</v>
      </c>
      <c r="C21" s="134">
        <f>IF(ISNUMBER(VALUE(SUBSTITUTE(実質収支比率等に係る経年分析!G$49,"▲","-"))),ROUND(VALUE(SUBSTITUTE(実質収支比率等に係る経年分析!G$49,"▲","-")),2),NA())</f>
        <v>-5.62</v>
      </c>
      <c r="D21" s="134">
        <f>IF(ISNUMBER(VALUE(SUBSTITUTE(実質収支比率等に係る経年分析!H$49,"▲","-"))),ROUND(VALUE(SUBSTITUTE(実質収支比率等に係る経年分析!H$49,"▲","-")),2),NA())</f>
        <v>1.83</v>
      </c>
      <c r="E21" s="134">
        <f>IF(ISNUMBER(VALUE(SUBSTITUTE(実質収支比率等に係る経年分析!I$49,"▲","-"))),ROUND(VALUE(SUBSTITUTE(実質収支比率等に係る経年分析!I$49,"▲","-")),2),NA())</f>
        <v>-5.58</v>
      </c>
      <c r="F21" s="134">
        <f>IF(ISNUMBER(VALUE(SUBSTITUTE(実質収支比率等に係る経年分析!J$49,"▲","-"))),ROUND(VALUE(SUBSTITUTE(実質収支比率等に係る経年分析!J$49,"▲","-")),2),NA())</f>
        <v>-3.89</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1.82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住宅新築資金等貸付事業特別会計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下水道事業会計(農集)</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0.08</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0.19</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0.23</v>
      </c>
    </row>
    <row r="31" spans="1:11" x14ac:dyDescent="0.15">
      <c r="A31" s="135" t="str">
        <f>IF(連結実質赤字比率に係る赤字・黒字の構成分析!C$39="",NA(),連結実質赤字比率に係る赤字・黒字の構成分析!C$39)</f>
        <v>下水道事業会計(公共)</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0.71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0.73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0.81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0.94</v>
      </c>
    </row>
    <row r="32" spans="1:11" x14ac:dyDescent="0.15">
      <c r="A32" s="135" t="str">
        <f>IF(連結実質赤字比率に係る赤字・黒字の構成分析!C$38="",NA(),連結実質赤字比率に係る赤字・黒字の構成分析!C$38)</f>
        <v>国民健康保険事業特別会計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1.91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0.55000000000000004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1.05</v>
      </c>
    </row>
    <row r="33" spans="1:16" x14ac:dyDescent="0.15">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7.56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1.74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3.34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1.96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1.1299999999999999</v>
      </c>
    </row>
    <row r="34" spans="1:16" x14ac:dyDescent="0.15">
      <c r="A34" s="135" t="str">
        <f>IF(連結実質赤字比率に係る赤字・黒字の構成分析!C$36="",NA(),連結実質赤字比率に係る赤字・黒字の構成分析!C$36)</f>
        <v>土地取得事業特別会計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1.64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1.62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1.62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1.1499999999999999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1.1499999999999999</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13.42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10.17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10.119999999999999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8.6999999999999993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8.9499999999999993</v>
      </c>
    </row>
    <row r="36" spans="1:16" x14ac:dyDescent="0.15">
      <c r="A36" s="135" t="str">
        <f>IF(連結実質赤字比率に係る赤字・黒字の構成分析!C$34="",NA(),連結実質赤字比率に係る赤字・黒字の構成分析!C$34)</f>
        <v>後期高齢者医療特別会計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0</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0</v>
      </c>
      <c r="J36" s="135">
        <f>IF(ROUND(VALUE(SUBSTITUTE(連結実質赤字比率に係る赤字・黒字の構成分析!J$34,"▲", "-")), 2) &lt; 0, ABS(ROUND(VALUE(SUBSTITUTE(連結実質赤字比率に係る赤字・黒字の構成分析!J$34,"▲", "-")), 2)), NA())</f>
        <v>0.08</v>
      </c>
      <c r="K36" s="135" t="e">
        <f>IF(ROUND(VALUE(SUBSTITUTE(連結実質赤字比率に係る赤字・黒字の構成分析!J$34,"▲", "-")), 2) &gt;= 0, ABS(ROUND(VALUE(SUBSTITUTE(連結実質赤字比率に係る赤字・黒字の構成分析!J$34,"▲", "-")), 2)), NA())</f>
        <v>#N/A</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6038</v>
      </c>
      <c r="E42" s="136"/>
      <c r="F42" s="136"/>
      <c r="G42" s="136">
        <f>'実質公債費比率（分子）の構造'!L$52</f>
        <v>6120</v>
      </c>
      <c r="H42" s="136"/>
      <c r="I42" s="136"/>
      <c r="J42" s="136">
        <f>'実質公債費比率（分子）の構造'!M$52</f>
        <v>6252</v>
      </c>
      <c r="K42" s="136"/>
      <c r="L42" s="136"/>
      <c r="M42" s="136">
        <f>'実質公債費比率（分子）の構造'!N$52</f>
        <v>6400</v>
      </c>
      <c r="N42" s="136"/>
      <c r="O42" s="136"/>
      <c r="P42" s="136">
        <f>'実質公債費比率（分子）の構造'!O$52</f>
        <v>6151</v>
      </c>
    </row>
    <row r="43" spans="1:16" x14ac:dyDescent="0.15">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53</v>
      </c>
      <c r="B44" s="136">
        <f>'実質公債費比率（分子）の構造'!K$50</f>
        <v>457</v>
      </c>
      <c r="C44" s="136"/>
      <c r="D44" s="136"/>
      <c r="E44" s="136">
        <f>'実質公債費比率（分子）の構造'!L$50</f>
        <v>411</v>
      </c>
      <c r="F44" s="136"/>
      <c r="G44" s="136"/>
      <c r="H44" s="136">
        <f>'実質公債費比率（分子）の構造'!M$50</f>
        <v>390</v>
      </c>
      <c r="I44" s="136"/>
      <c r="J44" s="136"/>
      <c r="K44" s="136">
        <f>'実質公債費比率（分子）の構造'!N$50</f>
        <v>510</v>
      </c>
      <c r="L44" s="136"/>
      <c r="M44" s="136"/>
      <c r="N44" s="136">
        <f>'実質公債費比率（分子）の構造'!O$50</f>
        <v>323</v>
      </c>
      <c r="O44" s="136"/>
      <c r="P44" s="136"/>
    </row>
    <row r="45" spans="1:16" x14ac:dyDescent="0.15">
      <c r="A45" s="136" t="s">
        <v>54</v>
      </c>
      <c r="B45" s="136">
        <f>'実質公債費比率（分子）の構造'!K$49</f>
        <v>8</v>
      </c>
      <c r="C45" s="136"/>
      <c r="D45" s="136"/>
      <c r="E45" s="136">
        <f>'実質公債費比率（分子）の構造'!L$49</f>
        <v>8</v>
      </c>
      <c r="F45" s="136"/>
      <c r="G45" s="136"/>
      <c r="H45" s="136">
        <f>'実質公債費比率（分子）の構造'!M$49</f>
        <v>8</v>
      </c>
      <c r="I45" s="136"/>
      <c r="J45" s="136"/>
      <c r="K45" s="136">
        <f>'実質公債費比率（分子）の構造'!N$49</f>
        <v>8</v>
      </c>
      <c r="L45" s="136"/>
      <c r="M45" s="136"/>
      <c r="N45" s="136">
        <f>'実質公債費比率（分子）の構造'!O$49</f>
        <v>11</v>
      </c>
      <c r="O45" s="136"/>
      <c r="P45" s="136"/>
    </row>
    <row r="46" spans="1:16" x14ac:dyDescent="0.15">
      <c r="A46" s="136" t="s">
        <v>55</v>
      </c>
      <c r="B46" s="136">
        <f>'実質公債費比率（分子）の構造'!K$48</f>
        <v>1813</v>
      </c>
      <c r="C46" s="136"/>
      <c r="D46" s="136"/>
      <c r="E46" s="136">
        <f>'実質公債費比率（分子）の構造'!L$48</f>
        <v>2607</v>
      </c>
      <c r="F46" s="136"/>
      <c r="G46" s="136"/>
      <c r="H46" s="136">
        <f>'実質公債費比率（分子）の構造'!M$48</f>
        <v>2600</v>
      </c>
      <c r="I46" s="136"/>
      <c r="J46" s="136"/>
      <c r="K46" s="136">
        <f>'実質公債費比率（分子）の構造'!N$48</f>
        <v>2628</v>
      </c>
      <c r="L46" s="136"/>
      <c r="M46" s="136"/>
      <c r="N46" s="136">
        <f>'実質公債費比率（分子）の構造'!O$48</f>
        <v>2949</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5560</v>
      </c>
      <c r="C49" s="136"/>
      <c r="D49" s="136"/>
      <c r="E49" s="136">
        <f>'実質公債費比率（分子）の構造'!L$45</f>
        <v>5489</v>
      </c>
      <c r="F49" s="136"/>
      <c r="G49" s="136"/>
      <c r="H49" s="136">
        <f>'実質公債費比率（分子）の構造'!M$45</f>
        <v>5313</v>
      </c>
      <c r="I49" s="136"/>
      <c r="J49" s="136"/>
      <c r="K49" s="136">
        <f>'実質公債費比率（分子）の構造'!N$45</f>
        <v>4960</v>
      </c>
      <c r="L49" s="136"/>
      <c r="M49" s="136"/>
      <c r="N49" s="136">
        <f>'実質公債費比率（分子）の構造'!O$45</f>
        <v>4964</v>
      </c>
      <c r="O49" s="136"/>
      <c r="P49" s="136"/>
    </row>
    <row r="50" spans="1:16" x14ac:dyDescent="0.15">
      <c r="A50" s="136" t="s">
        <v>59</v>
      </c>
      <c r="B50" s="136" t="e">
        <f>NA()</f>
        <v>#N/A</v>
      </c>
      <c r="C50" s="136">
        <f>IF(ISNUMBER('実質公債費比率（分子）の構造'!K$53),'実質公債費比率（分子）の構造'!K$53,NA())</f>
        <v>1800</v>
      </c>
      <c r="D50" s="136" t="e">
        <f>NA()</f>
        <v>#N/A</v>
      </c>
      <c r="E50" s="136" t="e">
        <f>NA()</f>
        <v>#N/A</v>
      </c>
      <c r="F50" s="136">
        <f>IF(ISNUMBER('実質公債費比率（分子）の構造'!L$53),'実質公債費比率（分子）の構造'!L$53,NA())</f>
        <v>2395</v>
      </c>
      <c r="G50" s="136" t="e">
        <f>NA()</f>
        <v>#N/A</v>
      </c>
      <c r="H50" s="136" t="e">
        <f>NA()</f>
        <v>#N/A</v>
      </c>
      <c r="I50" s="136">
        <f>IF(ISNUMBER('実質公債費比率（分子）の構造'!M$53),'実質公債費比率（分子）の構造'!M$53,NA())</f>
        <v>2059</v>
      </c>
      <c r="J50" s="136" t="e">
        <f>NA()</f>
        <v>#N/A</v>
      </c>
      <c r="K50" s="136" t="e">
        <f>NA()</f>
        <v>#N/A</v>
      </c>
      <c r="L50" s="136">
        <f>IF(ISNUMBER('実質公債費比率（分子）の構造'!N$53),'実質公債費比率（分子）の構造'!N$53,NA())</f>
        <v>1706</v>
      </c>
      <c r="M50" s="136" t="e">
        <f>NA()</f>
        <v>#N/A</v>
      </c>
      <c r="N50" s="136" t="e">
        <f>NA()</f>
        <v>#N/A</v>
      </c>
      <c r="O50" s="136">
        <f>IF(ISNUMBER('実質公債費比率（分子）の構造'!O$53),'実質公債費比率（分子）の構造'!O$53,NA())</f>
        <v>2096</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61200</v>
      </c>
      <c r="E56" s="135"/>
      <c r="F56" s="135"/>
      <c r="G56" s="135">
        <f>'将来負担比率（分子）の構造'!J$51</f>
        <v>62837</v>
      </c>
      <c r="H56" s="135"/>
      <c r="I56" s="135"/>
      <c r="J56" s="135">
        <f>'将来負担比率（分子）の構造'!K$51</f>
        <v>64644</v>
      </c>
      <c r="K56" s="135"/>
      <c r="L56" s="135"/>
      <c r="M56" s="135">
        <f>'将来負担比率（分子）の構造'!L$51</f>
        <v>64855</v>
      </c>
      <c r="N56" s="135"/>
      <c r="O56" s="135"/>
      <c r="P56" s="135">
        <f>'将来負担比率（分子）の構造'!M$51</f>
        <v>64565</v>
      </c>
    </row>
    <row r="57" spans="1:16" x14ac:dyDescent="0.15">
      <c r="A57" s="135" t="s">
        <v>35</v>
      </c>
      <c r="B57" s="135"/>
      <c r="C57" s="135"/>
      <c r="D57" s="135">
        <f>'将来負担比率（分子）の構造'!I$50</f>
        <v>20057</v>
      </c>
      <c r="E57" s="135"/>
      <c r="F57" s="135"/>
      <c r="G57" s="135">
        <f>'将来負担比率（分子）の構造'!J$50</f>
        <v>19537</v>
      </c>
      <c r="H57" s="135"/>
      <c r="I57" s="135"/>
      <c r="J57" s="135">
        <f>'将来負担比率（分子）の構造'!K$50</f>
        <v>19314</v>
      </c>
      <c r="K57" s="135"/>
      <c r="L57" s="135"/>
      <c r="M57" s="135">
        <f>'将来負担比率（分子）の構造'!L$50</f>
        <v>16380</v>
      </c>
      <c r="N57" s="135"/>
      <c r="O57" s="135"/>
      <c r="P57" s="135">
        <f>'将来負担比率（分子）の構造'!M$50</f>
        <v>15942</v>
      </c>
    </row>
    <row r="58" spans="1:16" x14ac:dyDescent="0.15">
      <c r="A58" s="135" t="s">
        <v>34</v>
      </c>
      <c r="B58" s="135"/>
      <c r="C58" s="135"/>
      <c r="D58" s="135">
        <f>'将来負担比率（分子）の構造'!I$49</f>
        <v>11499</v>
      </c>
      <c r="E58" s="135"/>
      <c r="F58" s="135"/>
      <c r="G58" s="135">
        <f>'将来負担比率（分子）の構造'!J$49</f>
        <v>14327</v>
      </c>
      <c r="H58" s="135"/>
      <c r="I58" s="135"/>
      <c r="J58" s="135">
        <f>'将来負担比率（分子）の構造'!K$49</f>
        <v>14653</v>
      </c>
      <c r="K58" s="135"/>
      <c r="L58" s="135"/>
      <c r="M58" s="135">
        <f>'将来負担比率（分子）の構造'!L$49</f>
        <v>12388</v>
      </c>
      <c r="N58" s="135"/>
      <c r="O58" s="135"/>
      <c r="P58" s="135">
        <f>'将来負担比率（分子）の構造'!M$49</f>
        <v>11079</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6104</v>
      </c>
      <c r="C61" s="135"/>
      <c r="D61" s="135"/>
      <c r="E61" s="135">
        <f>'将来負担比率（分子）の構造'!J$46</f>
        <v>4714</v>
      </c>
      <c r="F61" s="135"/>
      <c r="G61" s="135"/>
      <c r="H61" s="135">
        <f>'将来負担比率（分子）の構造'!K$46</f>
        <v>4123</v>
      </c>
      <c r="I61" s="135"/>
      <c r="J61" s="135"/>
      <c r="K61" s="135">
        <f>'将来負担比率（分子）の構造'!L$46</f>
        <v>3593</v>
      </c>
      <c r="L61" s="135"/>
      <c r="M61" s="135"/>
      <c r="N61" s="135">
        <f>'将来負担比率（分子）の構造'!M$46</f>
        <v>2903</v>
      </c>
      <c r="O61" s="135"/>
      <c r="P61" s="135"/>
    </row>
    <row r="62" spans="1:16" x14ac:dyDescent="0.15">
      <c r="A62" s="135" t="s">
        <v>29</v>
      </c>
      <c r="B62" s="135">
        <f>'将来負担比率（分子）の構造'!I$45</f>
        <v>12389</v>
      </c>
      <c r="C62" s="135"/>
      <c r="D62" s="135"/>
      <c r="E62" s="135">
        <f>'将来負担比率（分子）の構造'!J$45</f>
        <v>12340</v>
      </c>
      <c r="F62" s="135"/>
      <c r="G62" s="135"/>
      <c r="H62" s="135">
        <f>'将来負担比率（分子）の構造'!K$45</f>
        <v>11966</v>
      </c>
      <c r="I62" s="135"/>
      <c r="J62" s="135"/>
      <c r="K62" s="135">
        <f>'将来負担比率（分子）の構造'!L$45</f>
        <v>10960</v>
      </c>
      <c r="L62" s="135"/>
      <c r="M62" s="135"/>
      <c r="N62" s="135">
        <f>'将来負担比率（分子）の構造'!M$45</f>
        <v>10443</v>
      </c>
      <c r="O62" s="135"/>
      <c r="P62" s="135"/>
    </row>
    <row r="63" spans="1:16" x14ac:dyDescent="0.15">
      <c r="A63" s="135" t="s">
        <v>28</v>
      </c>
      <c r="B63" s="135">
        <f>'将来負担比率（分子）の構造'!I$44</f>
        <v>36</v>
      </c>
      <c r="C63" s="135"/>
      <c r="D63" s="135"/>
      <c r="E63" s="135">
        <f>'将来負担比率（分子）の構造'!J$44</f>
        <v>29</v>
      </c>
      <c r="F63" s="135"/>
      <c r="G63" s="135"/>
      <c r="H63" s="135">
        <f>'将来負担比率（分子）の構造'!K$44</f>
        <v>66</v>
      </c>
      <c r="I63" s="135"/>
      <c r="J63" s="135"/>
      <c r="K63" s="135">
        <f>'将来負担比率（分子）の構造'!L$44</f>
        <v>98</v>
      </c>
      <c r="L63" s="135"/>
      <c r="M63" s="135"/>
      <c r="N63" s="135">
        <f>'将来負担比率（分子）の構造'!M$44</f>
        <v>86</v>
      </c>
      <c r="O63" s="135"/>
      <c r="P63" s="135"/>
    </row>
    <row r="64" spans="1:16" x14ac:dyDescent="0.15">
      <c r="A64" s="135" t="s">
        <v>27</v>
      </c>
      <c r="B64" s="135">
        <f>'将来負担比率（分子）の構造'!I$43</f>
        <v>35345</v>
      </c>
      <c r="C64" s="135"/>
      <c r="D64" s="135"/>
      <c r="E64" s="135">
        <f>'将来負担比率（分子）の構造'!J$43</f>
        <v>38864</v>
      </c>
      <c r="F64" s="135"/>
      <c r="G64" s="135"/>
      <c r="H64" s="135">
        <f>'将来負担比率（分子）の構造'!K$43</f>
        <v>37038</v>
      </c>
      <c r="I64" s="135"/>
      <c r="J64" s="135"/>
      <c r="K64" s="135">
        <f>'将来負担比率（分子）の構造'!L$43</f>
        <v>36688</v>
      </c>
      <c r="L64" s="135"/>
      <c r="M64" s="135"/>
      <c r="N64" s="135">
        <f>'将来負担比率（分子）の構造'!M$43</f>
        <v>37071</v>
      </c>
      <c r="O64" s="135"/>
      <c r="P64" s="135"/>
    </row>
    <row r="65" spans="1:16" x14ac:dyDescent="0.15">
      <c r="A65" s="135" t="s">
        <v>26</v>
      </c>
      <c r="B65" s="135">
        <f>'将来負担比率（分子）の構造'!I$42</f>
        <v>5110</v>
      </c>
      <c r="C65" s="135"/>
      <c r="D65" s="135"/>
      <c r="E65" s="135">
        <f>'将来負担比率（分子）の構造'!J$42</f>
        <v>4393</v>
      </c>
      <c r="F65" s="135"/>
      <c r="G65" s="135"/>
      <c r="H65" s="135">
        <f>'将来負担比率（分子）の構造'!K$42</f>
        <v>3570</v>
      </c>
      <c r="I65" s="135"/>
      <c r="J65" s="135"/>
      <c r="K65" s="135">
        <f>'将来負担比率（分子）の構造'!L$42</f>
        <v>3047</v>
      </c>
      <c r="L65" s="135"/>
      <c r="M65" s="135"/>
      <c r="N65" s="135">
        <f>'将来負担比率（分子）の構造'!M$42</f>
        <v>2818</v>
      </c>
      <c r="O65" s="135"/>
      <c r="P65" s="135"/>
    </row>
    <row r="66" spans="1:16" x14ac:dyDescent="0.15">
      <c r="A66" s="135" t="s">
        <v>25</v>
      </c>
      <c r="B66" s="135">
        <f>'将来負担比率（分子）の構造'!I$41</f>
        <v>46278</v>
      </c>
      <c r="C66" s="135"/>
      <c r="D66" s="135"/>
      <c r="E66" s="135">
        <f>'将来負担比率（分子）の構造'!J$41</f>
        <v>46659</v>
      </c>
      <c r="F66" s="135"/>
      <c r="G66" s="135"/>
      <c r="H66" s="135">
        <f>'将来負担比率（分子）の構造'!K$41</f>
        <v>46719</v>
      </c>
      <c r="I66" s="135"/>
      <c r="J66" s="135"/>
      <c r="K66" s="135">
        <f>'将来負担比率（分子）の構造'!L$41</f>
        <v>46166</v>
      </c>
      <c r="L66" s="135"/>
      <c r="M66" s="135"/>
      <c r="N66" s="135">
        <f>'将来負担比率（分子）の構造'!M$41</f>
        <v>45445</v>
      </c>
      <c r="O66" s="135"/>
      <c r="P66" s="135"/>
    </row>
    <row r="67" spans="1:16" x14ac:dyDescent="0.15">
      <c r="A67" s="135" t="s">
        <v>63</v>
      </c>
      <c r="B67" s="135" t="e">
        <f>NA()</f>
        <v>#N/A</v>
      </c>
      <c r="C67" s="135">
        <f>IF(ISNUMBER('将来負担比率（分子）の構造'!I$52), IF('将来負担比率（分子）の構造'!I$52 &lt; 0, 0, '将来負担比率（分子）の構造'!I$52), NA())</f>
        <v>12507</v>
      </c>
      <c r="D67" s="135" t="e">
        <f>NA()</f>
        <v>#N/A</v>
      </c>
      <c r="E67" s="135" t="e">
        <f>NA()</f>
        <v>#N/A</v>
      </c>
      <c r="F67" s="135">
        <f>IF(ISNUMBER('将来負担比率（分子）の構造'!J$52), IF('将来負担比率（分子）の構造'!J$52 &lt; 0, 0, '将来負担比率（分子）の構造'!J$52), NA())</f>
        <v>10299</v>
      </c>
      <c r="G67" s="135" t="e">
        <f>NA()</f>
        <v>#N/A</v>
      </c>
      <c r="H67" s="135" t="e">
        <f>NA()</f>
        <v>#N/A</v>
      </c>
      <c r="I67" s="135">
        <f>IF(ISNUMBER('将来負担比率（分子）の構造'!K$52), IF('将来負担比率（分子）の構造'!K$52 &lt; 0, 0, '将来負担比率（分子）の構造'!K$52), NA())</f>
        <v>4870</v>
      </c>
      <c r="J67" s="135" t="e">
        <f>NA()</f>
        <v>#N/A</v>
      </c>
      <c r="K67" s="135" t="e">
        <f>NA()</f>
        <v>#N/A</v>
      </c>
      <c r="L67" s="135">
        <f>IF(ISNUMBER('将来負担比率（分子）の構造'!L$52), IF('将来負担比率（分子）の構造'!L$52 &lt; 0, 0, '将来負担比率（分子）の構造'!L$52), NA())</f>
        <v>6930</v>
      </c>
      <c r="M67" s="135" t="e">
        <f>NA()</f>
        <v>#N/A</v>
      </c>
      <c r="N67" s="135" t="e">
        <f>NA()</f>
        <v>#N/A</v>
      </c>
      <c r="O67" s="135">
        <f>IF(ISNUMBER('将来負担比率（分子）の構造'!M$52), IF('将来負担比率（分子）の構造'!M$52 &lt; 0, 0, '将来負担比率（分子）の構造'!M$52), NA())</f>
        <v>7179</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50" zoomScaleNormal="5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193</v>
      </c>
      <c r="DI1" s="600"/>
      <c r="DJ1" s="600"/>
      <c r="DK1" s="600"/>
      <c r="DL1" s="600"/>
      <c r="DM1" s="600"/>
      <c r="DN1" s="601"/>
      <c r="DP1" s="599" t="s">
        <v>194</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196</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197</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199</v>
      </c>
      <c r="S4" s="603"/>
      <c r="T4" s="603"/>
      <c r="U4" s="603"/>
      <c r="V4" s="603"/>
      <c r="W4" s="603"/>
      <c r="X4" s="603"/>
      <c r="Y4" s="604"/>
      <c r="Z4" s="602" t="s">
        <v>200</v>
      </c>
      <c r="AA4" s="603"/>
      <c r="AB4" s="603"/>
      <c r="AC4" s="604"/>
      <c r="AD4" s="602" t="s">
        <v>201</v>
      </c>
      <c r="AE4" s="603"/>
      <c r="AF4" s="603"/>
      <c r="AG4" s="603"/>
      <c r="AH4" s="603"/>
      <c r="AI4" s="603"/>
      <c r="AJ4" s="603"/>
      <c r="AK4" s="604"/>
      <c r="AL4" s="602" t="s">
        <v>200</v>
      </c>
      <c r="AM4" s="603"/>
      <c r="AN4" s="603"/>
      <c r="AO4" s="604"/>
      <c r="AP4" s="608" t="s">
        <v>202</v>
      </c>
      <c r="AQ4" s="608"/>
      <c r="AR4" s="608"/>
      <c r="AS4" s="608"/>
      <c r="AT4" s="608"/>
      <c r="AU4" s="608"/>
      <c r="AV4" s="608"/>
      <c r="AW4" s="608"/>
      <c r="AX4" s="608"/>
      <c r="AY4" s="608"/>
      <c r="AZ4" s="608"/>
      <c r="BA4" s="608"/>
      <c r="BB4" s="608"/>
      <c r="BC4" s="608"/>
      <c r="BD4" s="608"/>
      <c r="BE4" s="608"/>
      <c r="BF4" s="608"/>
      <c r="BG4" s="608" t="s">
        <v>203</v>
      </c>
      <c r="BH4" s="608"/>
      <c r="BI4" s="608"/>
      <c r="BJ4" s="608"/>
      <c r="BK4" s="608"/>
      <c r="BL4" s="608"/>
      <c r="BM4" s="608"/>
      <c r="BN4" s="608"/>
      <c r="BO4" s="608" t="s">
        <v>200</v>
      </c>
      <c r="BP4" s="608"/>
      <c r="BQ4" s="608"/>
      <c r="BR4" s="608"/>
      <c r="BS4" s="608" t="s">
        <v>204</v>
      </c>
      <c r="BT4" s="608"/>
      <c r="BU4" s="608"/>
      <c r="BV4" s="608"/>
      <c r="BW4" s="608"/>
      <c r="BX4" s="608"/>
      <c r="BY4" s="608"/>
      <c r="BZ4" s="608"/>
      <c r="CA4" s="608"/>
      <c r="CB4" s="608"/>
      <c r="CD4" s="605" t="s">
        <v>205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206</v>
      </c>
      <c r="C5" s="610"/>
      <c r="D5" s="610"/>
      <c r="E5" s="610"/>
      <c r="F5" s="610"/>
      <c r="G5" s="610"/>
      <c r="H5" s="610"/>
      <c r="I5" s="610"/>
      <c r="J5" s="610"/>
      <c r="K5" s="610"/>
      <c r="L5" s="610"/>
      <c r="M5" s="610"/>
      <c r="N5" s="610"/>
      <c r="O5" s="610"/>
      <c r="P5" s="610"/>
      <c r="Q5" s="611"/>
      <c r="R5" s="612">
        <v>28482889</v>
      </c>
      <c r="S5" s="613"/>
      <c r="T5" s="613"/>
      <c r="U5" s="613"/>
      <c r="V5" s="613"/>
      <c r="W5" s="613"/>
      <c r="X5" s="613"/>
      <c r="Y5" s="614"/>
      <c r="Z5" s="615">
        <v>45.2</v>
      </c>
      <c r="AA5" s="615"/>
      <c r="AB5" s="615"/>
      <c r="AC5" s="615"/>
      <c r="AD5" s="616">
        <v>27281953</v>
      </c>
      <c r="AE5" s="616"/>
      <c r="AF5" s="616"/>
      <c r="AG5" s="616"/>
      <c r="AH5" s="616"/>
      <c r="AI5" s="616"/>
      <c r="AJ5" s="616"/>
      <c r="AK5" s="616"/>
      <c r="AL5" s="617">
        <v>75.3</v>
      </c>
      <c r="AM5" s="618"/>
      <c r="AN5" s="618"/>
      <c r="AO5" s="619"/>
      <c r="AP5" s="609" t="s">
        <v>207</v>
      </c>
      <c r="AQ5" s="610"/>
      <c r="AR5" s="610"/>
      <c r="AS5" s="610"/>
      <c r="AT5" s="610"/>
      <c r="AU5" s="610"/>
      <c r="AV5" s="610"/>
      <c r="AW5" s="610"/>
      <c r="AX5" s="610"/>
      <c r="AY5" s="610"/>
      <c r="AZ5" s="610"/>
      <c r="BA5" s="610"/>
      <c r="BB5" s="610"/>
      <c r="BC5" s="610"/>
      <c r="BD5" s="610"/>
      <c r="BE5" s="610"/>
      <c r="BF5" s="611"/>
      <c r="BG5" s="623">
        <v>27263722</v>
      </c>
      <c r="BH5" s="624"/>
      <c r="BI5" s="624"/>
      <c r="BJ5" s="624"/>
      <c r="BK5" s="624"/>
      <c r="BL5" s="624"/>
      <c r="BM5" s="624"/>
      <c r="BN5" s="625"/>
      <c r="BO5" s="626">
        <v>95.7</v>
      </c>
      <c r="BP5" s="626"/>
      <c r="BQ5" s="626"/>
      <c r="BR5" s="626"/>
      <c r="BS5" s="627">
        <v>107872</v>
      </c>
      <c r="BT5" s="627"/>
      <c r="BU5" s="627"/>
      <c r="BV5" s="627"/>
      <c r="BW5" s="627"/>
      <c r="BX5" s="627"/>
      <c r="BY5" s="627"/>
      <c r="BZ5" s="627"/>
      <c r="CA5" s="627"/>
      <c r="CB5" s="631"/>
      <c r="CD5" s="605" t="s">
        <v>202</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200</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x14ac:dyDescent="0.15">
      <c r="B6" s="620" t="s">
        <v>211</v>
      </c>
      <c r="C6" s="621"/>
      <c r="D6" s="621"/>
      <c r="E6" s="621"/>
      <c r="F6" s="621"/>
      <c r="G6" s="621"/>
      <c r="H6" s="621"/>
      <c r="I6" s="621"/>
      <c r="J6" s="621"/>
      <c r="K6" s="621"/>
      <c r="L6" s="621"/>
      <c r="M6" s="621"/>
      <c r="N6" s="621"/>
      <c r="O6" s="621"/>
      <c r="P6" s="621"/>
      <c r="Q6" s="622"/>
      <c r="R6" s="623">
        <v>589677</v>
      </c>
      <c r="S6" s="624"/>
      <c r="T6" s="624"/>
      <c r="U6" s="624"/>
      <c r="V6" s="624"/>
      <c r="W6" s="624"/>
      <c r="X6" s="624"/>
      <c r="Y6" s="625"/>
      <c r="Z6" s="626">
        <v>0.9</v>
      </c>
      <c r="AA6" s="626"/>
      <c r="AB6" s="626"/>
      <c r="AC6" s="626"/>
      <c r="AD6" s="627">
        <v>589677</v>
      </c>
      <c r="AE6" s="627"/>
      <c r="AF6" s="627"/>
      <c r="AG6" s="627"/>
      <c r="AH6" s="627"/>
      <c r="AI6" s="627"/>
      <c r="AJ6" s="627"/>
      <c r="AK6" s="627"/>
      <c r="AL6" s="628">
        <v>1.6</v>
      </c>
      <c r="AM6" s="629"/>
      <c r="AN6" s="629"/>
      <c r="AO6" s="630"/>
      <c r="AP6" s="620" t="s">
        <v>212</v>
      </c>
      <c r="AQ6" s="621"/>
      <c r="AR6" s="621"/>
      <c r="AS6" s="621"/>
      <c r="AT6" s="621"/>
      <c r="AU6" s="621"/>
      <c r="AV6" s="621"/>
      <c r="AW6" s="621"/>
      <c r="AX6" s="621"/>
      <c r="AY6" s="621"/>
      <c r="AZ6" s="621"/>
      <c r="BA6" s="621"/>
      <c r="BB6" s="621"/>
      <c r="BC6" s="621"/>
      <c r="BD6" s="621"/>
      <c r="BE6" s="621"/>
      <c r="BF6" s="622"/>
      <c r="BG6" s="623">
        <v>27263722</v>
      </c>
      <c r="BH6" s="624"/>
      <c r="BI6" s="624"/>
      <c r="BJ6" s="624"/>
      <c r="BK6" s="624"/>
      <c r="BL6" s="624"/>
      <c r="BM6" s="624"/>
      <c r="BN6" s="625"/>
      <c r="BO6" s="626">
        <v>95.7</v>
      </c>
      <c r="BP6" s="626"/>
      <c r="BQ6" s="626"/>
      <c r="BR6" s="626"/>
      <c r="BS6" s="627">
        <v>107872</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498285</v>
      </c>
      <c r="CS6" s="624"/>
      <c r="CT6" s="624"/>
      <c r="CU6" s="624"/>
      <c r="CV6" s="624"/>
      <c r="CW6" s="624"/>
      <c r="CX6" s="624"/>
      <c r="CY6" s="625"/>
      <c r="CZ6" s="626">
        <v>0.8</v>
      </c>
      <c r="DA6" s="626"/>
      <c r="DB6" s="626"/>
      <c r="DC6" s="626"/>
      <c r="DD6" s="632" t="s">
        <v>214</v>
      </c>
      <c r="DE6" s="624"/>
      <c r="DF6" s="624"/>
      <c r="DG6" s="624"/>
      <c r="DH6" s="624"/>
      <c r="DI6" s="624"/>
      <c r="DJ6" s="624"/>
      <c r="DK6" s="624"/>
      <c r="DL6" s="624"/>
      <c r="DM6" s="624"/>
      <c r="DN6" s="624"/>
      <c r="DO6" s="624"/>
      <c r="DP6" s="625"/>
      <c r="DQ6" s="632">
        <v>498285</v>
      </c>
      <c r="DR6" s="624"/>
      <c r="DS6" s="624"/>
      <c r="DT6" s="624"/>
      <c r="DU6" s="624"/>
      <c r="DV6" s="624"/>
      <c r="DW6" s="624"/>
      <c r="DX6" s="624"/>
      <c r="DY6" s="624"/>
      <c r="DZ6" s="624"/>
      <c r="EA6" s="624"/>
      <c r="EB6" s="624"/>
      <c r="EC6" s="633"/>
    </row>
    <row r="7" spans="2:143" ht="11.25" customHeight="1" x14ac:dyDescent="0.15">
      <c r="B7" s="620" t="s">
        <v>215</v>
      </c>
      <c r="C7" s="621"/>
      <c r="D7" s="621"/>
      <c r="E7" s="621"/>
      <c r="F7" s="621"/>
      <c r="G7" s="621"/>
      <c r="H7" s="621"/>
      <c r="I7" s="621"/>
      <c r="J7" s="621"/>
      <c r="K7" s="621"/>
      <c r="L7" s="621"/>
      <c r="M7" s="621"/>
      <c r="N7" s="621"/>
      <c r="O7" s="621"/>
      <c r="P7" s="621"/>
      <c r="Q7" s="622"/>
      <c r="R7" s="623">
        <v>59551</v>
      </c>
      <c r="S7" s="624"/>
      <c r="T7" s="624"/>
      <c r="U7" s="624"/>
      <c r="V7" s="624"/>
      <c r="W7" s="624"/>
      <c r="X7" s="624"/>
      <c r="Y7" s="625"/>
      <c r="Z7" s="626">
        <v>0.1</v>
      </c>
      <c r="AA7" s="626"/>
      <c r="AB7" s="626"/>
      <c r="AC7" s="626"/>
      <c r="AD7" s="627">
        <v>59551</v>
      </c>
      <c r="AE7" s="627"/>
      <c r="AF7" s="627"/>
      <c r="AG7" s="627"/>
      <c r="AH7" s="627"/>
      <c r="AI7" s="627"/>
      <c r="AJ7" s="627"/>
      <c r="AK7" s="627"/>
      <c r="AL7" s="628">
        <v>0.2</v>
      </c>
      <c r="AM7" s="629"/>
      <c r="AN7" s="629"/>
      <c r="AO7" s="630"/>
      <c r="AP7" s="620" t="s">
        <v>216</v>
      </c>
      <c r="AQ7" s="621"/>
      <c r="AR7" s="621"/>
      <c r="AS7" s="621"/>
      <c r="AT7" s="621"/>
      <c r="AU7" s="621"/>
      <c r="AV7" s="621"/>
      <c r="AW7" s="621"/>
      <c r="AX7" s="621"/>
      <c r="AY7" s="621"/>
      <c r="AZ7" s="621"/>
      <c r="BA7" s="621"/>
      <c r="BB7" s="621"/>
      <c r="BC7" s="621"/>
      <c r="BD7" s="621"/>
      <c r="BE7" s="621"/>
      <c r="BF7" s="622"/>
      <c r="BG7" s="623">
        <v>12952346</v>
      </c>
      <c r="BH7" s="624"/>
      <c r="BI7" s="624"/>
      <c r="BJ7" s="624"/>
      <c r="BK7" s="624"/>
      <c r="BL7" s="624"/>
      <c r="BM7" s="624"/>
      <c r="BN7" s="625"/>
      <c r="BO7" s="626">
        <v>45.5</v>
      </c>
      <c r="BP7" s="626"/>
      <c r="BQ7" s="626"/>
      <c r="BR7" s="626"/>
      <c r="BS7" s="627">
        <v>107872</v>
      </c>
      <c r="BT7" s="627"/>
      <c r="BU7" s="627"/>
      <c r="BV7" s="627"/>
      <c r="BW7" s="627"/>
      <c r="BX7" s="627"/>
      <c r="BY7" s="627"/>
      <c r="BZ7" s="627"/>
      <c r="CA7" s="627"/>
      <c r="CB7" s="631"/>
      <c r="CD7" s="637" t="s">
        <v>217</v>
      </c>
      <c r="CE7" s="638"/>
      <c r="CF7" s="638"/>
      <c r="CG7" s="638"/>
      <c r="CH7" s="638"/>
      <c r="CI7" s="638"/>
      <c r="CJ7" s="638"/>
      <c r="CK7" s="638"/>
      <c r="CL7" s="638"/>
      <c r="CM7" s="638"/>
      <c r="CN7" s="638"/>
      <c r="CO7" s="638"/>
      <c r="CP7" s="638"/>
      <c r="CQ7" s="639"/>
      <c r="CR7" s="623">
        <v>6898575</v>
      </c>
      <c r="CS7" s="624"/>
      <c r="CT7" s="624"/>
      <c r="CU7" s="624"/>
      <c r="CV7" s="624"/>
      <c r="CW7" s="624"/>
      <c r="CX7" s="624"/>
      <c r="CY7" s="625"/>
      <c r="CZ7" s="626">
        <v>11.2</v>
      </c>
      <c r="DA7" s="626"/>
      <c r="DB7" s="626"/>
      <c r="DC7" s="626"/>
      <c r="DD7" s="632">
        <v>84155</v>
      </c>
      <c r="DE7" s="624"/>
      <c r="DF7" s="624"/>
      <c r="DG7" s="624"/>
      <c r="DH7" s="624"/>
      <c r="DI7" s="624"/>
      <c r="DJ7" s="624"/>
      <c r="DK7" s="624"/>
      <c r="DL7" s="624"/>
      <c r="DM7" s="624"/>
      <c r="DN7" s="624"/>
      <c r="DO7" s="624"/>
      <c r="DP7" s="625"/>
      <c r="DQ7" s="632">
        <v>6041285</v>
      </c>
      <c r="DR7" s="624"/>
      <c r="DS7" s="624"/>
      <c r="DT7" s="624"/>
      <c r="DU7" s="624"/>
      <c r="DV7" s="624"/>
      <c r="DW7" s="624"/>
      <c r="DX7" s="624"/>
      <c r="DY7" s="624"/>
      <c r="DZ7" s="624"/>
      <c r="EA7" s="624"/>
      <c r="EB7" s="624"/>
      <c r="EC7" s="633"/>
    </row>
    <row r="8" spans="2:143" ht="11.25" customHeight="1" x14ac:dyDescent="0.15">
      <c r="B8" s="620" t="s">
        <v>218</v>
      </c>
      <c r="C8" s="621"/>
      <c r="D8" s="621"/>
      <c r="E8" s="621"/>
      <c r="F8" s="621"/>
      <c r="G8" s="621"/>
      <c r="H8" s="621"/>
      <c r="I8" s="621"/>
      <c r="J8" s="621"/>
      <c r="K8" s="621"/>
      <c r="L8" s="621"/>
      <c r="M8" s="621"/>
      <c r="N8" s="621"/>
      <c r="O8" s="621"/>
      <c r="P8" s="621"/>
      <c r="Q8" s="622"/>
      <c r="R8" s="623">
        <v>202813</v>
      </c>
      <c r="S8" s="624"/>
      <c r="T8" s="624"/>
      <c r="U8" s="624"/>
      <c r="V8" s="624"/>
      <c r="W8" s="624"/>
      <c r="X8" s="624"/>
      <c r="Y8" s="625"/>
      <c r="Z8" s="626">
        <v>0.3</v>
      </c>
      <c r="AA8" s="626"/>
      <c r="AB8" s="626"/>
      <c r="AC8" s="626"/>
      <c r="AD8" s="627">
        <v>202813</v>
      </c>
      <c r="AE8" s="627"/>
      <c r="AF8" s="627"/>
      <c r="AG8" s="627"/>
      <c r="AH8" s="627"/>
      <c r="AI8" s="627"/>
      <c r="AJ8" s="627"/>
      <c r="AK8" s="627"/>
      <c r="AL8" s="628">
        <v>0.6</v>
      </c>
      <c r="AM8" s="629"/>
      <c r="AN8" s="629"/>
      <c r="AO8" s="630"/>
      <c r="AP8" s="620" t="s">
        <v>219</v>
      </c>
      <c r="AQ8" s="621"/>
      <c r="AR8" s="621"/>
      <c r="AS8" s="621"/>
      <c r="AT8" s="621"/>
      <c r="AU8" s="621"/>
      <c r="AV8" s="621"/>
      <c r="AW8" s="621"/>
      <c r="AX8" s="621"/>
      <c r="AY8" s="621"/>
      <c r="AZ8" s="621"/>
      <c r="BA8" s="621"/>
      <c r="BB8" s="621"/>
      <c r="BC8" s="621"/>
      <c r="BD8" s="621"/>
      <c r="BE8" s="621"/>
      <c r="BF8" s="622"/>
      <c r="BG8" s="623">
        <v>345616</v>
      </c>
      <c r="BH8" s="624"/>
      <c r="BI8" s="624"/>
      <c r="BJ8" s="624"/>
      <c r="BK8" s="624"/>
      <c r="BL8" s="624"/>
      <c r="BM8" s="624"/>
      <c r="BN8" s="625"/>
      <c r="BO8" s="626">
        <v>1.2</v>
      </c>
      <c r="BP8" s="626"/>
      <c r="BQ8" s="626"/>
      <c r="BR8" s="626"/>
      <c r="BS8" s="632" t="s">
        <v>110</v>
      </c>
      <c r="BT8" s="624"/>
      <c r="BU8" s="624"/>
      <c r="BV8" s="624"/>
      <c r="BW8" s="624"/>
      <c r="BX8" s="624"/>
      <c r="BY8" s="624"/>
      <c r="BZ8" s="624"/>
      <c r="CA8" s="624"/>
      <c r="CB8" s="633"/>
      <c r="CD8" s="637" t="s">
        <v>220</v>
      </c>
      <c r="CE8" s="638"/>
      <c r="CF8" s="638"/>
      <c r="CG8" s="638"/>
      <c r="CH8" s="638"/>
      <c r="CI8" s="638"/>
      <c r="CJ8" s="638"/>
      <c r="CK8" s="638"/>
      <c r="CL8" s="638"/>
      <c r="CM8" s="638"/>
      <c r="CN8" s="638"/>
      <c r="CO8" s="638"/>
      <c r="CP8" s="638"/>
      <c r="CQ8" s="639"/>
      <c r="CR8" s="623">
        <v>23692828</v>
      </c>
      <c r="CS8" s="624"/>
      <c r="CT8" s="624"/>
      <c r="CU8" s="624"/>
      <c r="CV8" s="624"/>
      <c r="CW8" s="624"/>
      <c r="CX8" s="624"/>
      <c r="CY8" s="625"/>
      <c r="CZ8" s="626">
        <v>38.4</v>
      </c>
      <c r="DA8" s="626"/>
      <c r="DB8" s="626"/>
      <c r="DC8" s="626"/>
      <c r="DD8" s="632">
        <v>45470</v>
      </c>
      <c r="DE8" s="624"/>
      <c r="DF8" s="624"/>
      <c r="DG8" s="624"/>
      <c r="DH8" s="624"/>
      <c r="DI8" s="624"/>
      <c r="DJ8" s="624"/>
      <c r="DK8" s="624"/>
      <c r="DL8" s="624"/>
      <c r="DM8" s="624"/>
      <c r="DN8" s="624"/>
      <c r="DO8" s="624"/>
      <c r="DP8" s="625"/>
      <c r="DQ8" s="632">
        <v>11142779</v>
      </c>
      <c r="DR8" s="624"/>
      <c r="DS8" s="624"/>
      <c r="DT8" s="624"/>
      <c r="DU8" s="624"/>
      <c r="DV8" s="624"/>
      <c r="DW8" s="624"/>
      <c r="DX8" s="624"/>
      <c r="DY8" s="624"/>
      <c r="DZ8" s="624"/>
      <c r="EA8" s="624"/>
      <c r="EB8" s="624"/>
      <c r="EC8" s="633"/>
    </row>
    <row r="9" spans="2:143" ht="11.25" customHeight="1" x14ac:dyDescent="0.15">
      <c r="B9" s="620" t="s">
        <v>221</v>
      </c>
      <c r="C9" s="621"/>
      <c r="D9" s="621"/>
      <c r="E9" s="621"/>
      <c r="F9" s="621"/>
      <c r="G9" s="621"/>
      <c r="H9" s="621"/>
      <c r="I9" s="621"/>
      <c r="J9" s="621"/>
      <c r="K9" s="621"/>
      <c r="L9" s="621"/>
      <c r="M9" s="621"/>
      <c r="N9" s="621"/>
      <c r="O9" s="621"/>
      <c r="P9" s="621"/>
      <c r="Q9" s="622"/>
      <c r="R9" s="623">
        <v>184489</v>
      </c>
      <c r="S9" s="624"/>
      <c r="T9" s="624"/>
      <c r="U9" s="624"/>
      <c r="V9" s="624"/>
      <c r="W9" s="624"/>
      <c r="X9" s="624"/>
      <c r="Y9" s="625"/>
      <c r="Z9" s="626">
        <v>0.3</v>
      </c>
      <c r="AA9" s="626"/>
      <c r="AB9" s="626"/>
      <c r="AC9" s="626"/>
      <c r="AD9" s="627">
        <v>184489</v>
      </c>
      <c r="AE9" s="627"/>
      <c r="AF9" s="627"/>
      <c r="AG9" s="627"/>
      <c r="AH9" s="627"/>
      <c r="AI9" s="627"/>
      <c r="AJ9" s="627"/>
      <c r="AK9" s="627"/>
      <c r="AL9" s="628">
        <v>0.5</v>
      </c>
      <c r="AM9" s="629"/>
      <c r="AN9" s="629"/>
      <c r="AO9" s="630"/>
      <c r="AP9" s="620" t="s">
        <v>222</v>
      </c>
      <c r="AQ9" s="621"/>
      <c r="AR9" s="621"/>
      <c r="AS9" s="621"/>
      <c r="AT9" s="621"/>
      <c r="AU9" s="621"/>
      <c r="AV9" s="621"/>
      <c r="AW9" s="621"/>
      <c r="AX9" s="621"/>
      <c r="AY9" s="621"/>
      <c r="AZ9" s="621"/>
      <c r="BA9" s="621"/>
      <c r="BB9" s="621"/>
      <c r="BC9" s="621"/>
      <c r="BD9" s="621"/>
      <c r="BE9" s="621"/>
      <c r="BF9" s="622"/>
      <c r="BG9" s="623">
        <v>10912161</v>
      </c>
      <c r="BH9" s="624"/>
      <c r="BI9" s="624"/>
      <c r="BJ9" s="624"/>
      <c r="BK9" s="624"/>
      <c r="BL9" s="624"/>
      <c r="BM9" s="624"/>
      <c r="BN9" s="625"/>
      <c r="BO9" s="626">
        <v>38.299999999999997</v>
      </c>
      <c r="BP9" s="626"/>
      <c r="BQ9" s="626"/>
      <c r="BR9" s="626"/>
      <c r="BS9" s="632" t="s">
        <v>110</v>
      </c>
      <c r="BT9" s="624"/>
      <c r="BU9" s="624"/>
      <c r="BV9" s="624"/>
      <c r="BW9" s="624"/>
      <c r="BX9" s="624"/>
      <c r="BY9" s="624"/>
      <c r="BZ9" s="624"/>
      <c r="CA9" s="624"/>
      <c r="CB9" s="633"/>
      <c r="CD9" s="637" t="s">
        <v>223</v>
      </c>
      <c r="CE9" s="638"/>
      <c r="CF9" s="638"/>
      <c r="CG9" s="638"/>
      <c r="CH9" s="638"/>
      <c r="CI9" s="638"/>
      <c r="CJ9" s="638"/>
      <c r="CK9" s="638"/>
      <c r="CL9" s="638"/>
      <c r="CM9" s="638"/>
      <c r="CN9" s="638"/>
      <c r="CO9" s="638"/>
      <c r="CP9" s="638"/>
      <c r="CQ9" s="639"/>
      <c r="CR9" s="623">
        <v>5242402</v>
      </c>
      <c r="CS9" s="624"/>
      <c r="CT9" s="624"/>
      <c r="CU9" s="624"/>
      <c r="CV9" s="624"/>
      <c r="CW9" s="624"/>
      <c r="CX9" s="624"/>
      <c r="CY9" s="625"/>
      <c r="CZ9" s="626">
        <v>8.5</v>
      </c>
      <c r="DA9" s="626"/>
      <c r="DB9" s="626"/>
      <c r="DC9" s="626"/>
      <c r="DD9" s="632">
        <v>600503</v>
      </c>
      <c r="DE9" s="624"/>
      <c r="DF9" s="624"/>
      <c r="DG9" s="624"/>
      <c r="DH9" s="624"/>
      <c r="DI9" s="624"/>
      <c r="DJ9" s="624"/>
      <c r="DK9" s="624"/>
      <c r="DL9" s="624"/>
      <c r="DM9" s="624"/>
      <c r="DN9" s="624"/>
      <c r="DO9" s="624"/>
      <c r="DP9" s="625"/>
      <c r="DQ9" s="632">
        <v>4633762</v>
      </c>
      <c r="DR9" s="624"/>
      <c r="DS9" s="624"/>
      <c r="DT9" s="624"/>
      <c r="DU9" s="624"/>
      <c r="DV9" s="624"/>
      <c r="DW9" s="624"/>
      <c r="DX9" s="624"/>
      <c r="DY9" s="624"/>
      <c r="DZ9" s="624"/>
      <c r="EA9" s="624"/>
      <c r="EB9" s="624"/>
      <c r="EC9" s="633"/>
    </row>
    <row r="10" spans="2:143" ht="11.25" customHeight="1" x14ac:dyDescent="0.15">
      <c r="B10" s="620" t="s">
        <v>224</v>
      </c>
      <c r="C10" s="621"/>
      <c r="D10" s="621"/>
      <c r="E10" s="621"/>
      <c r="F10" s="621"/>
      <c r="G10" s="621"/>
      <c r="H10" s="621"/>
      <c r="I10" s="621"/>
      <c r="J10" s="621"/>
      <c r="K10" s="621"/>
      <c r="L10" s="621"/>
      <c r="M10" s="621"/>
      <c r="N10" s="621"/>
      <c r="O10" s="621"/>
      <c r="P10" s="621"/>
      <c r="Q10" s="622"/>
      <c r="R10" s="623">
        <v>3570122</v>
      </c>
      <c r="S10" s="624"/>
      <c r="T10" s="624"/>
      <c r="U10" s="624"/>
      <c r="V10" s="624"/>
      <c r="W10" s="624"/>
      <c r="X10" s="624"/>
      <c r="Y10" s="625"/>
      <c r="Z10" s="626">
        <v>5.7</v>
      </c>
      <c r="AA10" s="626"/>
      <c r="AB10" s="626"/>
      <c r="AC10" s="626"/>
      <c r="AD10" s="627">
        <v>3570122</v>
      </c>
      <c r="AE10" s="627"/>
      <c r="AF10" s="627"/>
      <c r="AG10" s="627"/>
      <c r="AH10" s="627"/>
      <c r="AI10" s="627"/>
      <c r="AJ10" s="627"/>
      <c r="AK10" s="627"/>
      <c r="AL10" s="628">
        <v>9.8000000000000007</v>
      </c>
      <c r="AM10" s="629"/>
      <c r="AN10" s="629"/>
      <c r="AO10" s="630"/>
      <c r="AP10" s="620" t="s">
        <v>225</v>
      </c>
      <c r="AQ10" s="621"/>
      <c r="AR10" s="621"/>
      <c r="AS10" s="621"/>
      <c r="AT10" s="621"/>
      <c r="AU10" s="621"/>
      <c r="AV10" s="621"/>
      <c r="AW10" s="621"/>
      <c r="AX10" s="621"/>
      <c r="AY10" s="621"/>
      <c r="AZ10" s="621"/>
      <c r="BA10" s="621"/>
      <c r="BB10" s="621"/>
      <c r="BC10" s="621"/>
      <c r="BD10" s="621"/>
      <c r="BE10" s="621"/>
      <c r="BF10" s="622"/>
      <c r="BG10" s="623">
        <v>479418</v>
      </c>
      <c r="BH10" s="624"/>
      <c r="BI10" s="624"/>
      <c r="BJ10" s="624"/>
      <c r="BK10" s="624"/>
      <c r="BL10" s="624"/>
      <c r="BM10" s="624"/>
      <c r="BN10" s="625"/>
      <c r="BO10" s="626">
        <v>1.7</v>
      </c>
      <c r="BP10" s="626"/>
      <c r="BQ10" s="626"/>
      <c r="BR10" s="626"/>
      <c r="BS10" s="632" t="s">
        <v>110</v>
      </c>
      <c r="BT10" s="624"/>
      <c r="BU10" s="624"/>
      <c r="BV10" s="624"/>
      <c r="BW10" s="624"/>
      <c r="BX10" s="624"/>
      <c r="BY10" s="624"/>
      <c r="BZ10" s="624"/>
      <c r="CA10" s="624"/>
      <c r="CB10" s="633"/>
      <c r="CD10" s="637" t="s">
        <v>226</v>
      </c>
      <c r="CE10" s="638"/>
      <c r="CF10" s="638"/>
      <c r="CG10" s="638"/>
      <c r="CH10" s="638"/>
      <c r="CI10" s="638"/>
      <c r="CJ10" s="638"/>
      <c r="CK10" s="638"/>
      <c r="CL10" s="638"/>
      <c r="CM10" s="638"/>
      <c r="CN10" s="638"/>
      <c r="CO10" s="638"/>
      <c r="CP10" s="638"/>
      <c r="CQ10" s="639"/>
      <c r="CR10" s="623">
        <v>86335</v>
      </c>
      <c r="CS10" s="624"/>
      <c r="CT10" s="624"/>
      <c r="CU10" s="624"/>
      <c r="CV10" s="624"/>
      <c r="CW10" s="624"/>
      <c r="CX10" s="624"/>
      <c r="CY10" s="625"/>
      <c r="CZ10" s="626">
        <v>0.1</v>
      </c>
      <c r="DA10" s="626"/>
      <c r="DB10" s="626"/>
      <c r="DC10" s="626"/>
      <c r="DD10" s="632" t="s">
        <v>110</v>
      </c>
      <c r="DE10" s="624"/>
      <c r="DF10" s="624"/>
      <c r="DG10" s="624"/>
      <c r="DH10" s="624"/>
      <c r="DI10" s="624"/>
      <c r="DJ10" s="624"/>
      <c r="DK10" s="624"/>
      <c r="DL10" s="624"/>
      <c r="DM10" s="624"/>
      <c r="DN10" s="624"/>
      <c r="DO10" s="624"/>
      <c r="DP10" s="625"/>
      <c r="DQ10" s="632">
        <v>63758</v>
      </c>
      <c r="DR10" s="624"/>
      <c r="DS10" s="624"/>
      <c r="DT10" s="624"/>
      <c r="DU10" s="624"/>
      <c r="DV10" s="624"/>
      <c r="DW10" s="624"/>
      <c r="DX10" s="624"/>
      <c r="DY10" s="624"/>
      <c r="DZ10" s="624"/>
      <c r="EA10" s="624"/>
      <c r="EB10" s="624"/>
      <c r="EC10" s="633"/>
    </row>
    <row r="11" spans="2:143" ht="11.25" customHeight="1" x14ac:dyDescent="0.15">
      <c r="B11" s="620" t="s">
        <v>227</v>
      </c>
      <c r="C11" s="621"/>
      <c r="D11" s="621"/>
      <c r="E11" s="621"/>
      <c r="F11" s="621"/>
      <c r="G11" s="621"/>
      <c r="H11" s="621"/>
      <c r="I11" s="621"/>
      <c r="J11" s="621"/>
      <c r="K11" s="621"/>
      <c r="L11" s="621"/>
      <c r="M11" s="621"/>
      <c r="N11" s="621"/>
      <c r="O11" s="621"/>
      <c r="P11" s="621"/>
      <c r="Q11" s="622"/>
      <c r="R11" s="623">
        <v>93053</v>
      </c>
      <c r="S11" s="624"/>
      <c r="T11" s="624"/>
      <c r="U11" s="624"/>
      <c r="V11" s="624"/>
      <c r="W11" s="624"/>
      <c r="X11" s="624"/>
      <c r="Y11" s="625"/>
      <c r="Z11" s="626">
        <v>0.1</v>
      </c>
      <c r="AA11" s="626"/>
      <c r="AB11" s="626"/>
      <c r="AC11" s="626"/>
      <c r="AD11" s="627">
        <v>93053</v>
      </c>
      <c r="AE11" s="627"/>
      <c r="AF11" s="627"/>
      <c r="AG11" s="627"/>
      <c r="AH11" s="627"/>
      <c r="AI11" s="627"/>
      <c r="AJ11" s="627"/>
      <c r="AK11" s="627"/>
      <c r="AL11" s="628">
        <v>0.3</v>
      </c>
      <c r="AM11" s="629"/>
      <c r="AN11" s="629"/>
      <c r="AO11" s="630"/>
      <c r="AP11" s="620" t="s">
        <v>228</v>
      </c>
      <c r="AQ11" s="621"/>
      <c r="AR11" s="621"/>
      <c r="AS11" s="621"/>
      <c r="AT11" s="621"/>
      <c r="AU11" s="621"/>
      <c r="AV11" s="621"/>
      <c r="AW11" s="621"/>
      <c r="AX11" s="621"/>
      <c r="AY11" s="621"/>
      <c r="AZ11" s="621"/>
      <c r="BA11" s="621"/>
      <c r="BB11" s="621"/>
      <c r="BC11" s="621"/>
      <c r="BD11" s="621"/>
      <c r="BE11" s="621"/>
      <c r="BF11" s="622"/>
      <c r="BG11" s="623">
        <v>1215151</v>
      </c>
      <c r="BH11" s="624"/>
      <c r="BI11" s="624"/>
      <c r="BJ11" s="624"/>
      <c r="BK11" s="624"/>
      <c r="BL11" s="624"/>
      <c r="BM11" s="624"/>
      <c r="BN11" s="625"/>
      <c r="BO11" s="626">
        <v>4.3</v>
      </c>
      <c r="BP11" s="626"/>
      <c r="BQ11" s="626"/>
      <c r="BR11" s="626"/>
      <c r="BS11" s="632">
        <v>107872</v>
      </c>
      <c r="BT11" s="624"/>
      <c r="BU11" s="624"/>
      <c r="BV11" s="624"/>
      <c r="BW11" s="624"/>
      <c r="BX11" s="624"/>
      <c r="BY11" s="624"/>
      <c r="BZ11" s="624"/>
      <c r="CA11" s="624"/>
      <c r="CB11" s="633"/>
      <c r="CD11" s="637" t="s">
        <v>229</v>
      </c>
      <c r="CE11" s="638"/>
      <c r="CF11" s="638"/>
      <c r="CG11" s="638"/>
      <c r="CH11" s="638"/>
      <c r="CI11" s="638"/>
      <c r="CJ11" s="638"/>
      <c r="CK11" s="638"/>
      <c r="CL11" s="638"/>
      <c r="CM11" s="638"/>
      <c r="CN11" s="638"/>
      <c r="CO11" s="638"/>
      <c r="CP11" s="638"/>
      <c r="CQ11" s="639"/>
      <c r="CR11" s="623">
        <v>1457817</v>
      </c>
      <c r="CS11" s="624"/>
      <c r="CT11" s="624"/>
      <c r="CU11" s="624"/>
      <c r="CV11" s="624"/>
      <c r="CW11" s="624"/>
      <c r="CX11" s="624"/>
      <c r="CY11" s="625"/>
      <c r="CZ11" s="626">
        <v>2.4</v>
      </c>
      <c r="DA11" s="626"/>
      <c r="DB11" s="626"/>
      <c r="DC11" s="626"/>
      <c r="DD11" s="632">
        <v>154269</v>
      </c>
      <c r="DE11" s="624"/>
      <c r="DF11" s="624"/>
      <c r="DG11" s="624"/>
      <c r="DH11" s="624"/>
      <c r="DI11" s="624"/>
      <c r="DJ11" s="624"/>
      <c r="DK11" s="624"/>
      <c r="DL11" s="624"/>
      <c r="DM11" s="624"/>
      <c r="DN11" s="624"/>
      <c r="DO11" s="624"/>
      <c r="DP11" s="625"/>
      <c r="DQ11" s="632">
        <v>1243103</v>
      </c>
      <c r="DR11" s="624"/>
      <c r="DS11" s="624"/>
      <c r="DT11" s="624"/>
      <c r="DU11" s="624"/>
      <c r="DV11" s="624"/>
      <c r="DW11" s="624"/>
      <c r="DX11" s="624"/>
      <c r="DY11" s="624"/>
      <c r="DZ11" s="624"/>
      <c r="EA11" s="624"/>
      <c r="EB11" s="624"/>
      <c r="EC11" s="633"/>
    </row>
    <row r="12" spans="2:143" ht="11.25" customHeight="1" x14ac:dyDescent="0.15">
      <c r="B12" s="620" t="s">
        <v>230</v>
      </c>
      <c r="C12" s="621"/>
      <c r="D12" s="621"/>
      <c r="E12" s="621"/>
      <c r="F12" s="621"/>
      <c r="G12" s="621"/>
      <c r="H12" s="621"/>
      <c r="I12" s="621"/>
      <c r="J12" s="621"/>
      <c r="K12" s="621"/>
      <c r="L12" s="621"/>
      <c r="M12" s="621"/>
      <c r="N12" s="621"/>
      <c r="O12" s="621"/>
      <c r="P12" s="621"/>
      <c r="Q12" s="622"/>
      <c r="R12" s="623" t="s">
        <v>110</v>
      </c>
      <c r="S12" s="624"/>
      <c r="T12" s="624"/>
      <c r="U12" s="624"/>
      <c r="V12" s="624"/>
      <c r="W12" s="624"/>
      <c r="X12" s="624"/>
      <c r="Y12" s="625"/>
      <c r="Z12" s="626" t="s">
        <v>110</v>
      </c>
      <c r="AA12" s="626"/>
      <c r="AB12" s="626"/>
      <c r="AC12" s="626"/>
      <c r="AD12" s="627" t="s">
        <v>110</v>
      </c>
      <c r="AE12" s="627"/>
      <c r="AF12" s="627"/>
      <c r="AG12" s="627"/>
      <c r="AH12" s="627"/>
      <c r="AI12" s="627"/>
      <c r="AJ12" s="627"/>
      <c r="AK12" s="627"/>
      <c r="AL12" s="628" t="s">
        <v>110</v>
      </c>
      <c r="AM12" s="629"/>
      <c r="AN12" s="629"/>
      <c r="AO12" s="630"/>
      <c r="AP12" s="620" t="s">
        <v>231</v>
      </c>
      <c r="AQ12" s="621"/>
      <c r="AR12" s="621"/>
      <c r="AS12" s="621"/>
      <c r="AT12" s="621"/>
      <c r="AU12" s="621"/>
      <c r="AV12" s="621"/>
      <c r="AW12" s="621"/>
      <c r="AX12" s="621"/>
      <c r="AY12" s="621"/>
      <c r="AZ12" s="621"/>
      <c r="BA12" s="621"/>
      <c r="BB12" s="621"/>
      <c r="BC12" s="621"/>
      <c r="BD12" s="621"/>
      <c r="BE12" s="621"/>
      <c r="BF12" s="622"/>
      <c r="BG12" s="623">
        <v>12414625</v>
      </c>
      <c r="BH12" s="624"/>
      <c r="BI12" s="624"/>
      <c r="BJ12" s="624"/>
      <c r="BK12" s="624"/>
      <c r="BL12" s="624"/>
      <c r="BM12" s="624"/>
      <c r="BN12" s="625"/>
      <c r="BO12" s="626">
        <v>43.6</v>
      </c>
      <c r="BP12" s="626"/>
      <c r="BQ12" s="626"/>
      <c r="BR12" s="626"/>
      <c r="BS12" s="632" t="s">
        <v>110</v>
      </c>
      <c r="BT12" s="624"/>
      <c r="BU12" s="624"/>
      <c r="BV12" s="624"/>
      <c r="BW12" s="624"/>
      <c r="BX12" s="624"/>
      <c r="BY12" s="624"/>
      <c r="BZ12" s="624"/>
      <c r="CA12" s="624"/>
      <c r="CB12" s="633"/>
      <c r="CD12" s="637" t="s">
        <v>232</v>
      </c>
      <c r="CE12" s="638"/>
      <c r="CF12" s="638"/>
      <c r="CG12" s="638"/>
      <c r="CH12" s="638"/>
      <c r="CI12" s="638"/>
      <c r="CJ12" s="638"/>
      <c r="CK12" s="638"/>
      <c r="CL12" s="638"/>
      <c r="CM12" s="638"/>
      <c r="CN12" s="638"/>
      <c r="CO12" s="638"/>
      <c r="CP12" s="638"/>
      <c r="CQ12" s="639"/>
      <c r="CR12" s="623">
        <v>908419</v>
      </c>
      <c r="CS12" s="624"/>
      <c r="CT12" s="624"/>
      <c r="CU12" s="624"/>
      <c r="CV12" s="624"/>
      <c r="CW12" s="624"/>
      <c r="CX12" s="624"/>
      <c r="CY12" s="625"/>
      <c r="CZ12" s="626">
        <v>1.5</v>
      </c>
      <c r="DA12" s="626"/>
      <c r="DB12" s="626"/>
      <c r="DC12" s="626"/>
      <c r="DD12" s="632">
        <v>83897</v>
      </c>
      <c r="DE12" s="624"/>
      <c r="DF12" s="624"/>
      <c r="DG12" s="624"/>
      <c r="DH12" s="624"/>
      <c r="DI12" s="624"/>
      <c r="DJ12" s="624"/>
      <c r="DK12" s="624"/>
      <c r="DL12" s="624"/>
      <c r="DM12" s="624"/>
      <c r="DN12" s="624"/>
      <c r="DO12" s="624"/>
      <c r="DP12" s="625"/>
      <c r="DQ12" s="632">
        <v>759122</v>
      </c>
      <c r="DR12" s="624"/>
      <c r="DS12" s="624"/>
      <c r="DT12" s="624"/>
      <c r="DU12" s="624"/>
      <c r="DV12" s="624"/>
      <c r="DW12" s="624"/>
      <c r="DX12" s="624"/>
      <c r="DY12" s="624"/>
      <c r="DZ12" s="624"/>
      <c r="EA12" s="624"/>
      <c r="EB12" s="624"/>
      <c r="EC12" s="633"/>
    </row>
    <row r="13" spans="2:143" ht="11.25" customHeight="1" x14ac:dyDescent="0.15">
      <c r="B13" s="620" t="s">
        <v>233</v>
      </c>
      <c r="C13" s="621"/>
      <c r="D13" s="621"/>
      <c r="E13" s="621"/>
      <c r="F13" s="621"/>
      <c r="G13" s="621"/>
      <c r="H13" s="621"/>
      <c r="I13" s="621"/>
      <c r="J13" s="621"/>
      <c r="K13" s="621"/>
      <c r="L13" s="621"/>
      <c r="M13" s="621"/>
      <c r="N13" s="621"/>
      <c r="O13" s="621"/>
      <c r="P13" s="621"/>
      <c r="Q13" s="622"/>
      <c r="R13" s="623">
        <v>142158</v>
      </c>
      <c r="S13" s="624"/>
      <c r="T13" s="624"/>
      <c r="U13" s="624"/>
      <c r="V13" s="624"/>
      <c r="W13" s="624"/>
      <c r="X13" s="624"/>
      <c r="Y13" s="625"/>
      <c r="Z13" s="626">
        <v>0.2</v>
      </c>
      <c r="AA13" s="626"/>
      <c r="AB13" s="626"/>
      <c r="AC13" s="626"/>
      <c r="AD13" s="627">
        <v>142158</v>
      </c>
      <c r="AE13" s="627"/>
      <c r="AF13" s="627"/>
      <c r="AG13" s="627"/>
      <c r="AH13" s="627"/>
      <c r="AI13" s="627"/>
      <c r="AJ13" s="627"/>
      <c r="AK13" s="627"/>
      <c r="AL13" s="628">
        <v>0.4</v>
      </c>
      <c r="AM13" s="629"/>
      <c r="AN13" s="629"/>
      <c r="AO13" s="630"/>
      <c r="AP13" s="620" t="s">
        <v>234</v>
      </c>
      <c r="AQ13" s="621"/>
      <c r="AR13" s="621"/>
      <c r="AS13" s="621"/>
      <c r="AT13" s="621"/>
      <c r="AU13" s="621"/>
      <c r="AV13" s="621"/>
      <c r="AW13" s="621"/>
      <c r="AX13" s="621"/>
      <c r="AY13" s="621"/>
      <c r="AZ13" s="621"/>
      <c r="BA13" s="621"/>
      <c r="BB13" s="621"/>
      <c r="BC13" s="621"/>
      <c r="BD13" s="621"/>
      <c r="BE13" s="621"/>
      <c r="BF13" s="622"/>
      <c r="BG13" s="623">
        <v>12403730</v>
      </c>
      <c r="BH13" s="624"/>
      <c r="BI13" s="624"/>
      <c r="BJ13" s="624"/>
      <c r="BK13" s="624"/>
      <c r="BL13" s="624"/>
      <c r="BM13" s="624"/>
      <c r="BN13" s="625"/>
      <c r="BO13" s="626">
        <v>43.5</v>
      </c>
      <c r="BP13" s="626"/>
      <c r="BQ13" s="626"/>
      <c r="BR13" s="626"/>
      <c r="BS13" s="632" t="s">
        <v>110</v>
      </c>
      <c r="BT13" s="624"/>
      <c r="BU13" s="624"/>
      <c r="BV13" s="624"/>
      <c r="BW13" s="624"/>
      <c r="BX13" s="624"/>
      <c r="BY13" s="624"/>
      <c r="BZ13" s="624"/>
      <c r="CA13" s="624"/>
      <c r="CB13" s="633"/>
      <c r="CD13" s="637" t="s">
        <v>235</v>
      </c>
      <c r="CE13" s="638"/>
      <c r="CF13" s="638"/>
      <c r="CG13" s="638"/>
      <c r="CH13" s="638"/>
      <c r="CI13" s="638"/>
      <c r="CJ13" s="638"/>
      <c r="CK13" s="638"/>
      <c r="CL13" s="638"/>
      <c r="CM13" s="638"/>
      <c r="CN13" s="638"/>
      <c r="CO13" s="638"/>
      <c r="CP13" s="638"/>
      <c r="CQ13" s="639"/>
      <c r="CR13" s="623">
        <v>8827313</v>
      </c>
      <c r="CS13" s="624"/>
      <c r="CT13" s="624"/>
      <c r="CU13" s="624"/>
      <c r="CV13" s="624"/>
      <c r="CW13" s="624"/>
      <c r="CX13" s="624"/>
      <c r="CY13" s="625"/>
      <c r="CZ13" s="626">
        <v>14.3</v>
      </c>
      <c r="DA13" s="626"/>
      <c r="DB13" s="626"/>
      <c r="DC13" s="626"/>
      <c r="DD13" s="632">
        <v>1821786</v>
      </c>
      <c r="DE13" s="624"/>
      <c r="DF13" s="624"/>
      <c r="DG13" s="624"/>
      <c r="DH13" s="624"/>
      <c r="DI13" s="624"/>
      <c r="DJ13" s="624"/>
      <c r="DK13" s="624"/>
      <c r="DL13" s="624"/>
      <c r="DM13" s="624"/>
      <c r="DN13" s="624"/>
      <c r="DO13" s="624"/>
      <c r="DP13" s="625"/>
      <c r="DQ13" s="632">
        <v>5789827</v>
      </c>
      <c r="DR13" s="624"/>
      <c r="DS13" s="624"/>
      <c r="DT13" s="624"/>
      <c r="DU13" s="624"/>
      <c r="DV13" s="624"/>
      <c r="DW13" s="624"/>
      <c r="DX13" s="624"/>
      <c r="DY13" s="624"/>
      <c r="DZ13" s="624"/>
      <c r="EA13" s="624"/>
      <c r="EB13" s="624"/>
      <c r="EC13" s="633"/>
    </row>
    <row r="14" spans="2:143" ht="11.25" customHeight="1" x14ac:dyDescent="0.15">
      <c r="B14" s="620" t="s">
        <v>236</v>
      </c>
      <c r="C14" s="621"/>
      <c r="D14" s="621"/>
      <c r="E14" s="621"/>
      <c r="F14" s="621"/>
      <c r="G14" s="621"/>
      <c r="H14" s="621"/>
      <c r="I14" s="621"/>
      <c r="J14" s="621"/>
      <c r="K14" s="621"/>
      <c r="L14" s="621"/>
      <c r="M14" s="621"/>
      <c r="N14" s="621"/>
      <c r="O14" s="621"/>
      <c r="P14" s="621"/>
      <c r="Q14" s="622"/>
      <c r="R14" s="623" t="s">
        <v>110</v>
      </c>
      <c r="S14" s="624"/>
      <c r="T14" s="624"/>
      <c r="U14" s="624"/>
      <c r="V14" s="624"/>
      <c r="W14" s="624"/>
      <c r="X14" s="624"/>
      <c r="Y14" s="625"/>
      <c r="Z14" s="626" t="s">
        <v>110</v>
      </c>
      <c r="AA14" s="626"/>
      <c r="AB14" s="626"/>
      <c r="AC14" s="626"/>
      <c r="AD14" s="627" t="s">
        <v>110</v>
      </c>
      <c r="AE14" s="627"/>
      <c r="AF14" s="627"/>
      <c r="AG14" s="627"/>
      <c r="AH14" s="627"/>
      <c r="AI14" s="627"/>
      <c r="AJ14" s="627"/>
      <c r="AK14" s="627"/>
      <c r="AL14" s="628" t="s">
        <v>110</v>
      </c>
      <c r="AM14" s="629"/>
      <c r="AN14" s="629"/>
      <c r="AO14" s="630"/>
      <c r="AP14" s="620" t="s">
        <v>237</v>
      </c>
      <c r="AQ14" s="621"/>
      <c r="AR14" s="621"/>
      <c r="AS14" s="621"/>
      <c r="AT14" s="621"/>
      <c r="AU14" s="621"/>
      <c r="AV14" s="621"/>
      <c r="AW14" s="621"/>
      <c r="AX14" s="621"/>
      <c r="AY14" s="621"/>
      <c r="AZ14" s="621"/>
      <c r="BA14" s="621"/>
      <c r="BB14" s="621"/>
      <c r="BC14" s="621"/>
      <c r="BD14" s="621"/>
      <c r="BE14" s="621"/>
      <c r="BF14" s="622"/>
      <c r="BG14" s="623">
        <v>444479</v>
      </c>
      <c r="BH14" s="624"/>
      <c r="BI14" s="624"/>
      <c r="BJ14" s="624"/>
      <c r="BK14" s="624"/>
      <c r="BL14" s="624"/>
      <c r="BM14" s="624"/>
      <c r="BN14" s="625"/>
      <c r="BO14" s="626">
        <v>1.6</v>
      </c>
      <c r="BP14" s="626"/>
      <c r="BQ14" s="626"/>
      <c r="BR14" s="626"/>
      <c r="BS14" s="632" t="s">
        <v>110</v>
      </c>
      <c r="BT14" s="624"/>
      <c r="BU14" s="624"/>
      <c r="BV14" s="624"/>
      <c r="BW14" s="624"/>
      <c r="BX14" s="624"/>
      <c r="BY14" s="624"/>
      <c r="BZ14" s="624"/>
      <c r="CA14" s="624"/>
      <c r="CB14" s="633"/>
      <c r="CD14" s="637" t="s">
        <v>238</v>
      </c>
      <c r="CE14" s="638"/>
      <c r="CF14" s="638"/>
      <c r="CG14" s="638"/>
      <c r="CH14" s="638"/>
      <c r="CI14" s="638"/>
      <c r="CJ14" s="638"/>
      <c r="CK14" s="638"/>
      <c r="CL14" s="638"/>
      <c r="CM14" s="638"/>
      <c r="CN14" s="638"/>
      <c r="CO14" s="638"/>
      <c r="CP14" s="638"/>
      <c r="CQ14" s="639"/>
      <c r="CR14" s="623">
        <v>3115690</v>
      </c>
      <c r="CS14" s="624"/>
      <c r="CT14" s="624"/>
      <c r="CU14" s="624"/>
      <c r="CV14" s="624"/>
      <c r="CW14" s="624"/>
      <c r="CX14" s="624"/>
      <c r="CY14" s="625"/>
      <c r="CZ14" s="626">
        <v>5.0999999999999996</v>
      </c>
      <c r="DA14" s="626"/>
      <c r="DB14" s="626"/>
      <c r="DC14" s="626"/>
      <c r="DD14" s="632">
        <v>973582</v>
      </c>
      <c r="DE14" s="624"/>
      <c r="DF14" s="624"/>
      <c r="DG14" s="624"/>
      <c r="DH14" s="624"/>
      <c r="DI14" s="624"/>
      <c r="DJ14" s="624"/>
      <c r="DK14" s="624"/>
      <c r="DL14" s="624"/>
      <c r="DM14" s="624"/>
      <c r="DN14" s="624"/>
      <c r="DO14" s="624"/>
      <c r="DP14" s="625"/>
      <c r="DQ14" s="632">
        <v>2376261</v>
      </c>
      <c r="DR14" s="624"/>
      <c r="DS14" s="624"/>
      <c r="DT14" s="624"/>
      <c r="DU14" s="624"/>
      <c r="DV14" s="624"/>
      <c r="DW14" s="624"/>
      <c r="DX14" s="624"/>
      <c r="DY14" s="624"/>
      <c r="DZ14" s="624"/>
      <c r="EA14" s="624"/>
      <c r="EB14" s="624"/>
      <c r="EC14" s="633"/>
    </row>
    <row r="15" spans="2:143" ht="11.25" customHeight="1" x14ac:dyDescent="0.15">
      <c r="B15" s="620" t="s">
        <v>239</v>
      </c>
      <c r="C15" s="621"/>
      <c r="D15" s="621"/>
      <c r="E15" s="621"/>
      <c r="F15" s="621"/>
      <c r="G15" s="621"/>
      <c r="H15" s="621"/>
      <c r="I15" s="621"/>
      <c r="J15" s="621"/>
      <c r="K15" s="621"/>
      <c r="L15" s="621"/>
      <c r="M15" s="621"/>
      <c r="N15" s="621"/>
      <c r="O15" s="621"/>
      <c r="P15" s="621"/>
      <c r="Q15" s="622"/>
      <c r="R15" s="623">
        <v>129208</v>
      </c>
      <c r="S15" s="624"/>
      <c r="T15" s="624"/>
      <c r="U15" s="624"/>
      <c r="V15" s="624"/>
      <c r="W15" s="624"/>
      <c r="X15" s="624"/>
      <c r="Y15" s="625"/>
      <c r="Z15" s="626">
        <v>0.2</v>
      </c>
      <c r="AA15" s="626"/>
      <c r="AB15" s="626"/>
      <c r="AC15" s="626"/>
      <c r="AD15" s="627">
        <v>129208</v>
      </c>
      <c r="AE15" s="627"/>
      <c r="AF15" s="627"/>
      <c r="AG15" s="627"/>
      <c r="AH15" s="627"/>
      <c r="AI15" s="627"/>
      <c r="AJ15" s="627"/>
      <c r="AK15" s="627"/>
      <c r="AL15" s="628">
        <v>0.4</v>
      </c>
      <c r="AM15" s="629"/>
      <c r="AN15" s="629"/>
      <c r="AO15" s="630"/>
      <c r="AP15" s="620" t="s">
        <v>240</v>
      </c>
      <c r="AQ15" s="621"/>
      <c r="AR15" s="621"/>
      <c r="AS15" s="621"/>
      <c r="AT15" s="621"/>
      <c r="AU15" s="621"/>
      <c r="AV15" s="621"/>
      <c r="AW15" s="621"/>
      <c r="AX15" s="621"/>
      <c r="AY15" s="621"/>
      <c r="AZ15" s="621"/>
      <c r="BA15" s="621"/>
      <c r="BB15" s="621"/>
      <c r="BC15" s="621"/>
      <c r="BD15" s="621"/>
      <c r="BE15" s="621"/>
      <c r="BF15" s="622"/>
      <c r="BG15" s="623">
        <v>1452255</v>
      </c>
      <c r="BH15" s="624"/>
      <c r="BI15" s="624"/>
      <c r="BJ15" s="624"/>
      <c r="BK15" s="624"/>
      <c r="BL15" s="624"/>
      <c r="BM15" s="624"/>
      <c r="BN15" s="625"/>
      <c r="BO15" s="626">
        <v>5.0999999999999996</v>
      </c>
      <c r="BP15" s="626"/>
      <c r="BQ15" s="626"/>
      <c r="BR15" s="626"/>
      <c r="BS15" s="632" t="s">
        <v>110</v>
      </c>
      <c r="BT15" s="624"/>
      <c r="BU15" s="624"/>
      <c r="BV15" s="624"/>
      <c r="BW15" s="624"/>
      <c r="BX15" s="624"/>
      <c r="BY15" s="624"/>
      <c r="BZ15" s="624"/>
      <c r="CA15" s="624"/>
      <c r="CB15" s="633"/>
      <c r="CD15" s="637" t="s">
        <v>241</v>
      </c>
      <c r="CE15" s="638"/>
      <c r="CF15" s="638"/>
      <c r="CG15" s="638"/>
      <c r="CH15" s="638"/>
      <c r="CI15" s="638"/>
      <c r="CJ15" s="638"/>
      <c r="CK15" s="638"/>
      <c r="CL15" s="638"/>
      <c r="CM15" s="638"/>
      <c r="CN15" s="638"/>
      <c r="CO15" s="638"/>
      <c r="CP15" s="638"/>
      <c r="CQ15" s="639"/>
      <c r="CR15" s="623">
        <v>5745201</v>
      </c>
      <c r="CS15" s="624"/>
      <c r="CT15" s="624"/>
      <c r="CU15" s="624"/>
      <c r="CV15" s="624"/>
      <c r="CW15" s="624"/>
      <c r="CX15" s="624"/>
      <c r="CY15" s="625"/>
      <c r="CZ15" s="626">
        <v>9.3000000000000007</v>
      </c>
      <c r="DA15" s="626"/>
      <c r="DB15" s="626"/>
      <c r="DC15" s="626"/>
      <c r="DD15" s="632">
        <v>1328092</v>
      </c>
      <c r="DE15" s="624"/>
      <c r="DF15" s="624"/>
      <c r="DG15" s="624"/>
      <c r="DH15" s="624"/>
      <c r="DI15" s="624"/>
      <c r="DJ15" s="624"/>
      <c r="DK15" s="624"/>
      <c r="DL15" s="624"/>
      <c r="DM15" s="624"/>
      <c r="DN15" s="624"/>
      <c r="DO15" s="624"/>
      <c r="DP15" s="625"/>
      <c r="DQ15" s="632">
        <v>4655977</v>
      </c>
      <c r="DR15" s="624"/>
      <c r="DS15" s="624"/>
      <c r="DT15" s="624"/>
      <c r="DU15" s="624"/>
      <c r="DV15" s="624"/>
      <c r="DW15" s="624"/>
      <c r="DX15" s="624"/>
      <c r="DY15" s="624"/>
      <c r="DZ15" s="624"/>
      <c r="EA15" s="624"/>
      <c r="EB15" s="624"/>
      <c r="EC15" s="633"/>
    </row>
    <row r="16" spans="2:143" ht="11.25" customHeight="1" x14ac:dyDescent="0.15">
      <c r="B16" s="620" t="s">
        <v>242</v>
      </c>
      <c r="C16" s="621"/>
      <c r="D16" s="621"/>
      <c r="E16" s="621"/>
      <c r="F16" s="621"/>
      <c r="G16" s="621"/>
      <c r="H16" s="621"/>
      <c r="I16" s="621"/>
      <c r="J16" s="621"/>
      <c r="K16" s="621"/>
      <c r="L16" s="621"/>
      <c r="M16" s="621"/>
      <c r="N16" s="621"/>
      <c r="O16" s="621"/>
      <c r="P16" s="621"/>
      <c r="Q16" s="622"/>
      <c r="R16" s="623">
        <v>4105773</v>
      </c>
      <c r="S16" s="624"/>
      <c r="T16" s="624"/>
      <c r="U16" s="624"/>
      <c r="V16" s="624"/>
      <c r="W16" s="624"/>
      <c r="X16" s="624"/>
      <c r="Y16" s="625"/>
      <c r="Z16" s="626">
        <v>6.5</v>
      </c>
      <c r="AA16" s="626"/>
      <c r="AB16" s="626"/>
      <c r="AC16" s="626"/>
      <c r="AD16" s="627">
        <v>3650519</v>
      </c>
      <c r="AE16" s="627"/>
      <c r="AF16" s="627"/>
      <c r="AG16" s="627"/>
      <c r="AH16" s="627"/>
      <c r="AI16" s="627"/>
      <c r="AJ16" s="627"/>
      <c r="AK16" s="627"/>
      <c r="AL16" s="628">
        <v>10.1</v>
      </c>
      <c r="AM16" s="629"/>
      <c r="AN16" s="629"/>
      <c r="AO16" s="630"/>
      <c r="AP16" s="620" t="s">
        <v>243</v>
      </c>
      <c r="AQ16" s="621"/>
      <c r="AR16" s="621"/>
      <c r="AS16" s="621"/>
      <c r="AT16" s="621"/>
      <c r="AU16" s="621"/>
      <c r="AV16" s="621"/>
      <c r="AW16" s="621"/>
      <c r="AX16" s="621"/>
      <c r="AY16" s="621"/>
      <c r="AZ16" s="621"/>
      <c r="BA16" s="621"/>
      <c r="BB16" s="621"/>
      <c r="BC16" s="621"/>
      <c r="BD16" s="621"/>
      <c r="BE16" s="621"/>
      <c r="BF16" s="622"/>
      <c r="BG16" s="623">
        <v>17</v>
      </c>
      <c r="BH16" s="624"/>
      <c r="BI16" s="624"/>
      <c r="BJ16" s="624"/>
      <c r="BK16" s="624"/>
      <c r="BL16" s="624"/>
      <c r="BM16" s="624"/>
      <c r="BN16" s="625"/>
      <c r="BO16" s="626">
        <v>0</v>
      </c>
      <c r="BP16" s="626"/>
      <c r="BQ16" s="626"/>
      <c r="BR16" s="626"/>
      <c r="BS16" s="632" t="s">
        <v>110</v>
      </c>
      <c r="BT16" s="624"/>
      <c r="BU16" s="624"/>
      <c r="BV16" s="624"/>
      <c r="BW16" s="624"/>
      <c r="BX16" s="624"/>
      <c r="BY16" s="624"/>
      <c r="BZ16" s="624"/>
      <c r="CA16" s="624"/>
      <c r="CB16" s="633"/>
      <c r="CD16" s="637" t="s">
        <v>244</v>
      </c>
      <c r="CE16" s="638"/>
      <c r="CF16" s="638"/>
      <c r="CG16" s="638"/>
      <c r="CH16" s="638"/>
      <c r="CI16" s="638"/>
      <c r="CJ16" s="638"/>
      <c r="CK16" s="638"/>
      <c r="CL16" s="638"/>
      <c r="CM16" s="638"/>
      <c r="CN16" s="638"/>
      <c r="CO16" s="638"/>
      <c r="CP16" s="638"/>
      <c r="CQ16" s="639"/>
      <c r="CR16" s="623">
        <v>21723</v>
      </c>
      <c r="CS16" s="624"/>
      <c r="CT16" s="624"/>
      <c r="CU16" s="624"/>
      <c r="CV16" s="624"/>
      <c r="CW16" s="624"/>
      <c r="CX16" s="624"/>
      <c r="CY16" s="625"/>
      <c r="CZ16" s="626">
        <v>0</v>
      </c>
      <c r="DA16" s="626"/>
      <c r="DB16" s="626"/>
      <c r="DC16" s="626"/>
      <c r="DD16" s="632" t="s">
        <v>110</v>
      </c>
      <c r="DE16" s="624"/>
      <c r="DF16" s="624"/>
      <c r="DG16" s="624"/>
      <c r="DH16" s="624"/>
      <c r="DI16" s="624"/>
      <c r="DJ16" s="624"/>
      <c r="DK16" s="624"/>
      <c r="DL16" s="624"/>
      <c r="DM16" s="624"/>
      <c r="DN16" s="624"/>
      <c r="DO16" s="624"/>
      <c r="DP16" s="625"/>
      <c r="DQ16" s="632">
        <v>18131</v>
      </c>
      <c r="DR16" s="624"/>
      <c r="DS16" s="624"/>
      <c r="DT16" s="624"/>
      <c r="DU16" s="624"/>
      <c r="DV16" s="624"/>
      <c r="DW16" s="624"/>
      <c r="DX16" s="624"/>
      <c r="DY16" s="624"/>
      <c r="DZ16" s="624"/>
      <c r="EA16" s="624"/>
      <c r="EB16" s="624"/>
      <c r="EC16" s="633"/>
    </row>
    <row r="17" spans="2:133" ht="11.25" customHeight="1" x14ac:dyDescent="0.15">
      <c r="B17" s="620" t="s">
        <v>245</v>
      </c>
      <c r="C17" s="621"/>
      <c r="D17" s="621"/>
      <c r="E17" s="621"/>
      <c r="F17" s="621"/>
      <c r="G17" s="621"/>
      <c r="H17" s="621"/>
      <c r="I17" s="621"/>
      <c r="J17" s="621"/>
      <c r="K17" s="621"/>
      <c r="L17" s="621"/>
      <c r="M17" s="621"/>
      <c r="N17" s="621"/>
      <c r="O17" s="621"/>
      <c r="P17" s="621"/>
      <c r="Q17" s="622"/>
      <c r="R17" s="623">
        <v>3650519</v>
      </c>
      <c r="S17" s="624"/>
      <c r="T17" s="624"/>
      <c r="U17" s="624"/>
      <c r="V17" s="624"/>
      <c r="W17" s="624"/>
      <c r="X17" s="624"/>
      <c r="Y17" s="625"/>
      <c r="Z17" s="626">
        <v>5.8</v>
      </c>
      <c r="AA17" s="626"/>
      <c r="AB17" s="626"/>
      <c r="AC17" s="626"/>
      <c r="AD17" s="627">
        <v>3650519</v>
      </c>
      <c r="AE17" s="627"/>
      <c r="AF17" s="627"/>
      <c r="AG17" s="627"/>
      <c r="AH17" s="627"/>
      <c r="AI17" s="627"/>
      <c r="AJ17" s="627"/>
      <c r="AK17" s="627"/>
      <c r="AL17" s="628">
        <v>10.1</v>
      </c>
      <c r="AM17" s="629"/>
      <c r="AN17" s="629"/>
      <c r="AO17" s="630"/>
      <c r="AP17" s="620" t="s">
        <v>246</v>
      </c>
      <c r="AQ17" s="621"/>
      <c r="AR17" s="621"/>
      <c r="AS17" s="621"/>
      <c r="AT17" s="621"/>
      <c r="AU17" s="621"/>
      <c r="AV17" s="621"/>
      <c r="AW17" s="621"/>
      <c r="AX17" s="621"/>
      <c r="AY17" s="621"/>
      <c r="AZ17" s="621"/>
      <c r="BA17" s="621"/>
      <c r="BB17" s="621"/>
      <c r="BC17" s="621"/>
      <c r="BD17" s="621"/>
      <c r="BE17" s="621"/>
      <c r="BF17" s="622"/>
      <c r="BG17" s="623" t="s">
        <v>110</v>
      </c>
      <c r="BH17" s="624"/>
      <c r="BI17" s="624"/>
      <c r="BJ17" s="624"/>
      <c r="BK17" s="624"/>
      <c r="BL17" s="624"/>
      <c r="BM17" s="624"/>
      <c r="BN17" s="625"/>
      <c r="BO17" s="626" t="s">
        <v>110</v>
      </c>
      <c r="BP17" s="626"/>
      <c r="BQ17" s="626"/>
      <c r="BR17" s="626"/>
      <c r="BS17" s="632" t="s">
        <v>110</v>
      </c>
      <c r="BT17" s="624"/>
      <c r="BU17" s="624"/>
      <c r="BV17" s="624"/>
      <c r="BW17" s="624"/>
      <c r="BX17" s="624"/>
      <c r="BY17" s="624"/>
      <c r="BZ17" s="624"/>
      <c r="CA17" s="624"/>
      <c r="CB17" s="633"/>
      <c r="CD17" s="637" t="s">
        <v>247</v>
      </c>
      <c r="CE17" s="638"/>
      <c r="CF17" s="638"/>
      <c r="CG17" s="638"/>
      <c r="CH17" s="638"/>
      <c r="CI17" s="638"/>
      <c r="CJ17" s="638"/>
      <c r="CK17" s="638"/>
      <c r="CL17" s="638"/>
      <c r="CM17" s="638"/>
      <c r="CN17" s="638"/>
      <c r="CO17" s="638"/>
      <c r="CP17" s="638"/>
      <c r="CQ17" s="639"/>
      <c r="CR17" s="623">
        <v>5002051</v>
      </c>
      <c r="CS17" s="624"/>
      <c r="CT17" s="624"/>
      <c r="CU17" s="624"/>
      <c r="CV17" s="624"/>
      <c r="CW17" s="624"/>
      <c r="CX17" s="624"/>
      <c r="CY17" s="625"/>
      <c r="CZ17" s="626">
        <v>8.1</v>
      </c>
      <c r="DA17" s="626"/>
      <c r="DB17" s="626"/>
      <c r="DC17" s="626"/>
      <c r="DD17" s="632" t="s">
        <v>110</v>
      </c>
      <c r="DE17" s="624"/>
      <c r="DF17" s="624"/>
      <c r="DG17" s="624"/>
      <c r="DH17" s="624"/>
      <c r="DI17" s="624"/>
      <c r="DJ17" s="624"/>
      <c r="DK17" s="624"/>
      <c r="DL17" s="624"/>
      <c r="DM17" s="624"/>
      <c r="DN17" s="624"/>
      <c r="DO17" s="624"/>
      <c r="DP17" s="625"/>
      <c r="DQ17" s="632">
        <v>4875823</v>
      </c>
      <c r="DR17" s="624"/>
      <c r="DS17" s="624"/>
      <c r="DT17" s="624"/>
      <c r="DU17" s="624"/>
      <c r="DV17" s="624"/>
      <c r="DW17" s="624"/>
      <c r="DX17" s="624"/>
      <c r="DY17" s="624"/>
      <c r="DZ17" s="624"/>
      <c r="EA17" s="624"/>
      <c r="EB17" s="624"/>
      <c r="EC17" s="633"/>
    </row>
    <row r="18" spans="2:133" ht="11.25" customHeight="1" x14ac:dyDescent="0.15">
      <c r="B18" s="620" t="s">
        <v>248</v>
      </c>
      <c r="C18" s="621"/>
      <c r="D18" s="621"/>
      <c r="E18" s="621"/>
      <c r="F18" s="621"/>
      <c r="G18" s="621"/>
      <c r="H18" s="621"/>
      <c r="I18" s="621"/>
      <c r="J18" s="621"/>
      <c r="K18" s="621"/>
      <c r="L18" s="621"/>
      <c r="M18" s="621"/>
      <c r="N18" s="621"/>
      <c r="O18" s="621"/>
      <c r="P18" s="621"/>
      <c r="Q18" s="622"/>
      <c r="R18" s="623">
        <v>455248</v>
      </c>
      <c r="S18" s="624"/>
      <c r="T18" s="624"/>
      <c r="U18" s="624"/>
      <c r="V18" s="624"/>
      <c r="W18" s="624"/>
      <c r="X18" s="624"/>
      <c r="Y18" s="625"/>
      <c r="Z18" s="626">
        <v>0.7</v>
      </c>
      <c r="AA18" s="626"/>
      <c r="AB18" s="626"/>
      <c r="AC18" s="626"/>
      <c r="AD18" s="627" t="s">
        <v>110</v>
      </c>
      <c r="AE18" s="627"/>
      <c r="AF18" s="627"/>
      <c r="AG18" s="627"/>
      <c r="AH18" s="627"/>
      <c r="AI18" s="627"/>
      <c r="AJ18" s="627"/>
      <c r="AK18" s="627"/>
      <c r="AL18" s="628" t="s">
        <v>110</v>
      </c>
      <c r="AM18" s="629"/>
      <c r="AN18" s="629"/>
      <c r="AO18" s="630"/>
      <c r="AP18" s="620" t="s">
        <v>249</v>
      </c>
      <c r="AQ18" s="621"/>
      <c r="AR18" s="621"/>
      <c r="AS18" s="621"/>
      <c r="AT18" s="621"/>
      <c r="AU18" s="621"/>
      <c r="AV18" s="621"/>
      <c r="AW18" s="621"/>
      <c r="AX18" s="621"/>
      <c r="AY18" s="621"/>
      <c r="AZ18" s="621"/>
      <c r="BA18" s="621"/>
      <c r="BB18" s="621"/>
      <c r="BC18" s="621"/>
      <c r="BD18" s="621"/>
      <c r="BE18" s="621"/>
      <c r="BF18" s="622"/>
      <c r="BG18" s="623" t="s">
        <v>110</v>
      </c>
      <c r="BH18" s="624"/>
      <c r="BI18" s="624"/>
      <c r="BJ18" s="624"/>
      <c r="BK18" s="624"/>
      <c r="BL18" s="624"/>
      <c r="BM18" s="624"/>
      <c r="BN18" s="625"/>
      <c r="BO18" s="626" t="s">
        <v>110</v>
      </c>
      <c r="BP18" s="626"/>
      <c r="BQ18" s="626"/>
      <c r="BR18" s="626"/>
      <c r="BS18" s="632" t="s">
        <v>110</v>
      </c>
      <c r="BT18" s="624"/>
      <c r="BU18" s="624"/>
      <c r="BV18" s="624"/>
      <c r="BW18" s="624"/>
      <c r="BX18" s="624"/>
      <c r="BY18" s="624"/>
      <c r="BZ18" s="624"/>
      <c r="CA18" s="624"/>
      <c r="CB18" s="633"/>
      <c r="CD18" s="637" t="s">
        <v>250</v>
      </c>
      <c r="CE18" s="638"/>
      <c r="CF18" s="638"/>
      <c r="CG18" s="638"/>
      <c r="CH18" s="638"/>
      <c r="CI18" s="638"/>
      <c r="CJ18" s="638"/>
      <c r="CK18" s="638"/>
      <c r="CL18" s="638"/>
      <c r="CM18" s="638"/>
      <c r="CN18" s="638"/>
      <c r="CO18" s="638"/>
      <c r="CP18" s="638"/>
      <c r="CQ18" s="639"/>
      <c r="CR18" s="623">
        <v>150000</v>
      </c>
      <c r="CS18" s="624"/>
      <c r="CT18" s="624"/>
      <c r="CU18" s="624"/>
      <c r="CV18" s="624"/>
      <c r="CW18" s="624"/>
      <c r="CX18" s="624"/>
      <c r="CY18" s="625"/>
      <c r="CZ18" s="626">
        <v>0.2</v>
      </c>
      <c r="DA18" s="626"/>
      <c r="DB18" s="626"/>
      <c r="DC18" s="626"/>
      <c r="DD18" s="632">
        <v>150000</v>
      </c>
      <c r="DE18" s="624"/>
      <c r="DF18" s="624"/>
      <c r="DG18" s="624"/>
      <c r="DH18" s="624"/>
      <c r="DI18" s="624"/>
      <c r="DJ18" s="624"/>
      <c r="DK18" s="624"/>
      <c r="DL18" s="624"/>
      <c r="DM18" s="624"/>
      <c r="DN18" s="624"/>
      <c r="DO18" s="624"/>
      <c r="DP18" s="625"/>
      <c r="DQ18" s="632" t="s">
        <v>110</v>
      </c>
      <c r="DR18" s="624"/>
      <c r="DS18" s="624"/>
      <c r="DT18" s="624"/>
      <c r="DU18" s="624"/>
      <c r="DV18" s="624"/>
      <c r="DW18" s="624"/>
      <c r="DX18" s="624"/>
      <c r="DY18" s="624"/>
      <c r="DZ18" s="624"/>
      <c r="EA18" s="624"/>
      <c r="EB18" s="624"/>
      <c r="EC18" s="633"/>
    </row>
    <row r="19" spans="2:133" ht="11.25" customHeight="1" x14ac:dyDescent="0.15">
      <c r="B19" s="620" t="s">
        <v>251</v>
      </c>
      <c r="C19" s="621"/>
      <c r="D19" s="621"/>
      <c r="E19" s="621"/>
      <c r="F19" s="621"/>
      <c r="G19" s="621"/>
      <c r="H19" s="621"/>
      <c r="I19" s="621"/>
      <c r="J19" s="621"/>
      <c r="K19" s="621"/>
      <c r="L19" s="621"/>
      <c r="M19" s="621"/>
      <c r="N19" s="621"/>
      <c r="O19" s="621"/>
      <c r="P19" s="621"/>
      <c r="Q19" s="622"/>
      <c r="R19" s="623">
        <v>6</v>
      </c>
      <c r="S19" s="624"/>
      <c r="T19" s="624"/>
      <c r="U19" s="624"/>
      <c r="V19" s="624"/>
      <c r="W19" s="624"/>
      <c r="X19" s="624"/>
      <c r="Y19" s="625"/>
      <c r="Z19" s="626">
        <v>0</v>
      </c>
      <c r="AA19" s="626"/>
      <c r="AB19" s="626"/>
      <c r="AC19" s="626"/>
      <c r="AD19" s="627" t="s">
        <v>110</v>
      </c>
      <c r="AE19" s="627"/>
      <c r="AF19" s="627"/>
      <c r="AG19" s="627"/>
      <c r="AH19" s="627"/>
      <c r="AI19" s="627"/>
      <c r="AJ19" s="627"/>
      <c r="AK19" s="627"/>
      <c r="AL19" s="628" t="s">
        <v>110</v>
      </c>
      <c r="AM19" s="629"/>
      <c r="AN19" s="629"/>
      <c r="AO19" s="630"/>
      <c r="AP19" s="620" t="s">
        <v>252</v>
      </c>
      <c r="AQ19" s="621"/>
      <c r="AR19" s="621"/>
      <c r="AS19" s="621"/>
      <c r="AT19" s="621"/>
      <c r="AU19" s="621"/>
      <c r="AV19" s="621"/>
      <c r="AW19" s="621"/>
      <c r="AX19" s="621"/>
      <c r="AY19" s="621"/>
      <c r="AZ19" s="621"/>
      <c r="BA19" s="621"/>
      <c r="BB19" s="621"/>
      <c r="BC19" s="621"/>
      <c r="BD19" s="621"/>
      <c r="BE19" s="621"/>
      <c r="BF19" s="622"/>
      <c r="BG19" s="623">
        <v>1219167</v>
      </c>
      <c r="BH19" s="624"/>
      <c r="BI19" s="624"/>
      <c r="BJ19" s="624"/>
      <c r="BK19" s="624"/>
      <c r="BL19" s="624"/>
      <c r="BM19" s="624"/>
      <c r="BN19" s="625"/>
      <c r="BO19" s="626">
        <v>4.3</v>
      </c>
      <c r="BP19" s="626"/>
      <c r="BQ19" s="626"/>
      <c r="BR19" s="626"/>
      <c r="BS19" s="632" t="s">
        <v>110</v>
      </c>
      <c r="BT19" s="624"/>
      <c r="BU19" s="624"/>
      <c r="BV19" s="624"/>
      <c r="BW19" s="624"/>
      <c r="BX19" s="624"/>
      <c r="BY19" s="624"/>
      <c r="BZ19" s="624"/>
      <c r="CA19" s="624"/>
      <c r="CB19" s="633"/>
      <c r="CD19" s="637" t="s">
        <v>253</v>
      </c>
      <c r="CE19" s="638"/>
      <c r="CF19" s="638"/>
      <c r="CG19" s="638"/>
      <c r="CH19" s="638"/>
      <c r="CI19" s="638"/>
      <c r="CJ19" s="638"/>
      <c r="CK19" s="638"/>
      <c r="CL19" s="638"/>
      <c r="CM19" s="638"/>
      <c r="CN19" s="638"/>
      <c r="CO19" s="638"/>
      <c r="CP19" s="638"/>
      <c r="CQ19" s="639"/>
      <c r="CR19" s="623" t="s">
        <v>110</v>
      </c>
      <c r="CS19" s="624"/>
      <c r="CT19" s="624"/>
      <c r="CU19" s="624"/>
      <c r="CV19" s="624"/>
      <c r="CW19" s="624"/>
      <c r="CX19" s="624"/>
      <c r="CY19" s="625"/>
      <c r="CZ19" s="626" t="s">
        <v>110</v>
      </c>
      <c r="DA19" s="626"/>
      <c r="DB19" s="626"/>
      <c r="DC19" s="626"/>
      <c r="DD19" s="632" t="s">
        <v>110</v>
      </c>
      <c r="DE19" s="624"/>
      <c r="DF19" s="624"/>
      <c r="DG19" s="624"/>
      <c r="DH19" s="624"/>
      <c r="DI19" s="624"/>
      <c r="DJ19" s="624"/>
      <c r="DK19" s="624"/>
      <c r="DL19" s="624"/>
      <c r="DM19" s="624"/>
      <c r="DN19" s="624"/>
      <c r="DO19" s="624"/>
      <c r="DP19" s="625"/>
      <c r="DQ19" s="632" t="s">
        <v>110</v>
      </c>
      <c r="DR19" s="624"/>
      <c r="DS19" s="624"/>
      <c r="DT19" s="624"/>
      <c r="DU19" s="624"/>
      <c r="DV19" s="624"/>
      <c r="DW19" s="624"/>
      <c r="DX19" s="624"/>
      <c r="DY19" s="624"/>
      <c r="DZ19" s="624"/>
      <c r="EA19" s="624"/>
      <c r="EB19" s="624"/>
      <c r="EC19" s="633"/>
    </row>
    <row r="20" spans="2:133" ht="11.25" customHeight="1" x14ac:dyDescent="0.15">
      <c r="B20" s="620" t="s">
        <v>254</v>
      </c>
      <c r="C20" s="621"/>
      <c r="D20" s="621"/>
      <c r="E20" s="621"/>
      <c r="F20" s="621"/>
      <c r="G20" s="621"/>
      <c r="H20" s="621"/>
      <c r="I20" s="621"/>
      <c r="J20" s="621"/>
      <c r="K20" s="621"/>
      <c r="L20" s="621"/>
      <c r="M20" s="621"/>
      <c r="N20" s="621"/>
      <c r="O20" s="621"/>
      <c r="P20" s="621"/>
      <c r="Q20" s="622"/>
      <c r="R20" s="623">
        <v>37559733</v>
      </c>
      <c r="S20" s="624"/>
      <c r="T20" s="624"/>
      <c r="U20" s="624"/>
      <c r="V20" s="624"/>
      <c r="W20" s="624"/>
      <c r="X20" s="624"/>
      <c r="Y20" s="625"/>
      <c r="Z20" s="626">
        <v>59.7</v>
      </c>
      <c r="AA20" s="626"/>
      <c r="AB20" s="626"/>
      <c r="AC20" s="626"/>
      <c r="AD20" s="627">
        <v>35903543</v>
      </c>
      <c r="AE20" s="627"/>
      <c r="AF20" s="627"/>
      <c r="AG20" s="627"/>
      <c r="AH20" s="627"/>
      <c r="AI20" s="627"/>
      <c r="AJ20" s="627"/>
      <c r="AK20" s="627"/>
      <c r="AL20" s="628">
        <v>99</v>
      </c>
      <c r="AM20" s="629"/>
      <c r="AN20" s="629"/>
      <c r="AO20" s="630"/>
      <c r="AP20" s="620" t="s">
        <v>255</v>
      </c>
      <c r="AQ20" s="621"/>
      <c r="AR20" s="621"/>
      <c r="AS20" s="621"/>
      <c r="AT20" s="621"/>
      <c r="AU20" s="621"/>
      <c r="AV20" s="621"/>
      <c r="AW20" s="621"/>
      <c r="AX20" s="621"/>
      <c r="AY20" s="621"/>
      <c r="AZ20" s="621"/>
      <c r="BA20" s="621"/>
      <c r="BB20" s="621"/>
      <c r="BC20" s="621"/>
      <c r="BD20" s="621"/>
      <c r="BE20" s="621"/>
      <c r="BF20" s="622"/>
      <c r="BG20" s="623">
        <v>1219167</v>
      </c>
      <c r="BH20" s="624"/>
      <c r="BI20" s="624"/>
      <c r="BJ20" s="624"/>
      <c r="BK20" s="624"/>
      <c r="BL20" s="624"/>
      <c r="BM20" s="624"/>
      <c r="BN20" s="625"/>
      <c r="BO20" s="626">
        <v>4.3</v>
      </c>
      <c r="BP20" s="626"/>
      <c r="BQ20" s="626"/>
      <c r="BR20" s="626"/>
      <c r="BS20" s="632" t="s">
        <v>110</v>
      </c>
      <c r="BT20" s="624"/>
      <c r="BU20" s="624"/>
      <c r="BV20" s="624"/>
      <c r="BW20" s="624"/>
      <c r="BX20" s="624"/>
      <c r="BY20" s="624"/>
      <c r="BZ20" s="624"/>
      <c r="CA20" s="624"/>
      <c r="CB20" s="633"/>
      <c r="CD20" s="637" t="s">
        <v>256</v>
      </c>
      <c r="CE20" s="638"/>
      <c r="CF20" s="638"/>
      <c r="CG20" s="638"/>
      <c r="CH20" s="638"/>
      <c r="CI20" s="638"/>
      <c r="CJ20" s="638"/>
      <c r="CK20" s="638"/>
      <c r="CL20" s="638"/>
      <c r="CM20" s="638"/>
      <c r="CN20" s="638"/>
      <c r="CO20" s="638"/>
      <c r="CP20" s="638"/>
      <c r="CQ20" s="639"/>
      <c r="CR20" s="623">
        <v>61646639</v>
      </c>
      <c r="CS20" s="624"/>
      <c r="CT20" s="624"/>
      <c r="CU20" s="624"/>
      <c r="CV20" s="624"/>
      <c r="CW20" s="624"/>
      <c r="CX20" s="624"/>
      <c r="CY20" s="625"/>
      <c r="CZ20" s="626">
        <v>100</v>
      </c>
      <c r="DA20" s="626"/>
      <c r="DB20" s="626"/>
      <c r="DC20" s="626"/>
      <c r="DD20" s="632">
        <v>5241754</v>
      </c>
      <c r="DE20" s="624"/>
      <c r="DF20" s="624"/>
      <c r="DG20" s="624"/>
      <c r="DH20" s="624"/>
      <c r="DI20" s="624"/>
      <c r="DJ20" s="624"/>
      <c r="DK20" s="624"/>
      <c r="DL20" s="624"/>
      <c r="DM20" s="624"/>
      <c r="DN20" s="624"/>
      <c r="DO20" s="624"/>
      <c r="DP20" s="625"/>
      <c r="DQ20" s="632">
        <v>42098113</v>
      </c>
      <c r="DR20" s="624"/>
      <c r="DS20" s="624"/>
      <c r="DT20" s="624"/>
      <c r="DU20" s="624"/>
      <c r="DV20" s="624"/>
      <c r="DW20" s="624"/>
      <c r="DX20" s="624"/>
      <c r="DY20" s="624"/>
      <c r="DZ20" s="624"/>
      <c r="EA20" s="624"/>
      <c r="EB20" s="624"/>
      <c r="EC20" s="633"/>
    </row>
    <row r="21" spans="2:133" ht="11.25" customHeight="1" x14ac:dyDescent="0.15">
      <c r="B21" s="620" t="s">
        <v>257</v>
      </c>
      <c r="C21" s="621"/>
      <c r="D21" s="621"/>
      <c r="E21" s="621"/>
      <c r="F21" s="621"/>
      <c r="G21" s="621"/>
      <c r="H21" s="621"/>
      <c r="I21" s="621"/>
      <c r="J21" s="621"/>
      <c r="K21" s="621"/>
      <c r="L21" s="621"/>
      <c r="M21" s="621"/>
      <c r="N21" s="621"/>
      <c r="O21" s="621"/>
      <c r="P21" s="621"/>
      <c r="Q21" s="622"/>
      <c r="R21" s="623">
        <v>32005</v>
      </c>
      <c r="S21" s="624"/>
      <c r="T21" s="624"/>
      <c r="U21" s="624"/>
      <c r="V21" s="624"/>
      <c r="W21" s="624"/>
      <c r="X21" s="624"/>
      <c r="Y21" s="625"/>
      <c r="Z21" s="626">
        <v>0.1</v>
      </c>
      <c r="AA21" s="626"/>
      <c r="AB21" s="626"/>
      <c r="AC21" s="626"/>
      <c r="AD21" s="627">
        <v>32005</v>
      </c>
      <c r="AE21" s="627"/>
      <c r="AF21" s="627"/>
      <c r="AG21" s="627"/>
      <c r="AH21" s="627"/>
      <c r="AI21" s="627"/>
      <c r="AJ21" s="627"/>
      <c r="AK21" s="627"/>
      <c r="AL21" s="628">
        <v>0.1</v>
      </c>
      <c r="AM21" s="629"/>
      <c r="AN21" s="629"/>
      <c r="AO21" s="630"/>
      <c r="AP21" s="640" t="s">
        <v>258</v>
      </c>
      <c r="AQ21" s="641"/>
      <c r="AR21" s="641"/>
      <c r="AS21" s="641"/>
      <c r="AT21" s="641"/>
      <c r="AU21" s="641"/>
      <c r="AV21" s="641"/>
      <c r="AW21" s="641"/>
      <c r="AX21" s="641"/>
      <c r="AY21" s="641"/>
      <c r="AZ21" s="641"/>
      <c r="BA21" s="641"/>
      <c r="BB21" s="641"/>
      <c r="BC21" s="641"/>
      <c r="BD21" s="641"/>
      <c r="BE21" s="641"/>
      <c r="BF21" s="642"/>
      <c r="BG21" s="623">
        <v>18231</v>
      </c>
      <c r="BH21" s="624"/>
      <c r="BI21" s="624"/>
      <c r="BJ21" s="624"/>
      <c r="BK21" s="624"/>
      <c r="BL21" s="624"/>
      <c r="BM21" s="624"/>
      <c r="BN21" s="625"/>
      <c r="BO21" s="626">
        <v>0.1</v>
      </c>
      <c r="BP21" s="626"/>
      <c r="BQ21" s="626"/>
      <c r="BR21" s="626"/>
      <c r="BS21" s="632" t="s">
        <v>110</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259</v>
      </c>
      <c r="C22" s="621"/>
      <c r="D22" s="621"/>
      <c r="E22" s="621"/>
      <c r="F22" s="621"/>
      <c r="G22" s="621"/>
      <c r="H22" s="621"/>
      <c r="I22" s="621"/>
      <c r="J22" s="621"/>
      <c r="K22" s="621"/>
      <c r="L22" s="621"/>
      <c r="M22" s="621"/>
      <c r="N22" s="621"/>
      <c r="O22" s="621"/>
      <c r="P22" s="621"/>
      <c r="Q22" s="622"/>
      <c r="R22" s="623">
        <v>904536</v>
      </c>
      <c r="S22" s="624"/>
      <c r="T22" s="624"/>
      <c r="U22" s="624"/>
      <c r="V22" s="624"/>
      <c r="W22" s="624"/>
      <c r="X22" s="624"/>
      <c r="Y22" s="625"/>
      <c r="Z22" s="626">
        <v>1.4</v>
      </c>
      <c r="AA22" s="626"/>
      <c r="AB22" s="626"/>
      <c r="AC22" s="626"/>
      <c r="AD22" s="627" t="s">
        <v>110</v>
      </c>
      <c r="AE22" s="627"/>
      <c r="AF22" s="627"/>
      <c r="AG22" s="627"/>
      <c r="AH22" s="627"/>
      <c r="AI22" s="627"/>
      <c r="AJ22" s="627"/>
      <c r="AK22" s="627"/>
      <c r="AL22" s="628" t="s">
        <v>110</v>
      </c>
      <c r="AM22" s="629"/>
      <c r="AN22" s="629"/>
      <c r="AO22" s="630"/>
      <c r="AP22" s="640" t="s">
        <v>260</v>
      </c>
      <c r="AQ22" s="641"/>
      <c r="AR22" s="641"/>
      <c r="AS22" s="641"/>
      <c r="AT22" s="641"/>
      <c r="AU22" s="641"/>
      <c r="AV22" s="641"/>
      <c r="AW22" s="641"/>
      <c r="AX22" s="641"/>
      <c r="AY22" s="641"/>
      <c r="AZ22" s="641"/>
      <c r="BA22" s="641"/>
      <c r="BB22" s="641"/>
      <c r="BC22" s="641"/>
      <c r="BD22" s="641"/>
      <c r="BE22" s="641"/>
      <c r="BF22" s="642"/>
      <c r="BG22" s="623" t="s">
        <v>110</v>
      </c>
      <c r="BH22" s="624"/>
      <c r="BI22" s="624"/>
      <c r="BJ22" s="624"/>
      <c r="BK22" s="624"/>
      <c r="BL22" s="624"/>
      <c r="BM22" s="624"/>
      <c r="BN22" s="625"/>
      <c r="BO22" s="626" t="s">
        <v>110</v>
      </c>
      <c r="BP22" s="626"/>
      <c r="BQ22" s="626"/>
      <c r="BR22" s="626"/>
      <c r="BS22" s="632" t="s">
        <v>110</v>
      </c>
      <c r="BT22" s="624"/>
      <c r="BU22" s="624"/>
      <c r="BV22" s="624"/>
      <c r="BW22" s="624"/>
      <c r="BX22" s="624"/>
      <c r="BY22" s="624"/>
      <c r="BZ22" s="624"/>
      <c r="CA22" s="624"/>
      <c r="CB22" s="633"/>
      <c r="CD22" s="605" t="s">
        <v>261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262</v>
      </c>
      <c r="C23" s="621"/>
      <c r="D23" s="621"/>
      <c r="E23" s="621"/>
      <c r="F23" s="621"/>
      <c r="G23" s="621"/>
      <c r="H23" s="621"/>
      <c r="I23" s="621"/>
      <c r="J23" s="621"/>
      <c r="K23" s="621"/>
      <c r="L23" s="621"/>
      <c r="M23" s="621"/>
      <c r="N23" s="621"/>
      <c r="O23" s="621"/>
      <c r="P23" s="621"/>
      <c r="Q23" s="622"/>
      <c r="R23" s="623">
        <v>783666</v>
      </c>
      <c r="S23" s="624"/>
      <c r="T23" s="624"/>
      <c r="U23" s="624"/>
      <c r="V23" s="624"/>
      <c r="W23" s="624"/>
      <c r="X23" s="624"/>
      <c r="Y23" s="625"/>
      <c r="Z23" s="626">
        <v>1.2</v>
      </c>
      <c r="AA23" s="626"/>
      <c r="AB23" s="626"/>
      <c r="AC23" s="626"/>
      <c r="AD23" s="627">
        <v>113468</v>
      </c>
      <c r="AE23" s="627"/>
      <c r="AF23" s="627"/>
      <c r="AG23" s="627"/>
      <c r="AH23" s="627"/>
      <c r="AI23" s="627"/>
      <c r="AJ23" s="627"/>
      <c r="AK23" s="627"/>
      <c r="AL23" s="628">
        <v>0.3</v>
      </c>
      <c r="AM23" s="629"/>
      <c r="AN23" s="629"/>
      <c r="AO23" s="630"/>
      <c r="AP23" s="640" t="s">
        <v>263</v>
      </c>
      <c r="AQ23" s="641"/>
      <c r="AR23" s="641"/>
      <c r="AS23" s="641"/>
      <c r="AT23" s="641"/>
      <c r="AU23" s="641"/>
      <c r="AV23" s="641"/>
      <c r="AW23" s="641"/>
      <c r="AX23" s="641"/>
      <c r="AY23" s="641"/>
      <c r="AZ23" s="641"/>
      <c r="BA23" s="641"/>
      <c r="BB23" s="641"/>
      <c r="BC23" s="641"/>
      <c r="BD23" s="641"/>
      <c r="BE23" s="641"/>
      <c r="BF23" s="642"/>
      <c r="BG23" s="623">
        <v>1200936</v>
      </c>
      <c r="BH23" s="624"/>
      <c r="BI23" s="624"/>
      <c r="BJ23" s="624"/>
      <c r="BK23" s="624"/>
      <c r="BL23" s="624"/>
      <c r="BM23" s="624"/>
      <c r="BN23" s="625"/>
      <c r="BO23" s="626">
        <v>4.2</v>
      </c>
      <c r="BP23" s="626"/>
      <c r="BQ23" s="626"/>
      <c r="BR23" s="626"/>
      <c r="BS23" s="632" t="s">
        <v>110</v>
      </c>
      <c r="BT23" s="624"/>
      <c r="BU23" s="624"/>
      <c r="BV23" s="624"/>
      <c r="BW23" s="624"/>
      <c r="BX23" s="624"/>
      <c r="BY23" s="624"/>
      <c r="BZ23" s="624"/>
      <c r="CA23" s="624"/>
      <c r="CB23" s="633"/>
      <c r="CD23" s="605" t="s">
        <v>202</v>
      </c>
      <c r="CE23" s="606"/>
      <c r="CF23" s="606"/>
      <c r="CG23" s="606"/>
      <c r="CH23" s="606"/>
      <c r="CI23" s="606"/>
      <c r="CJ23" s="606"/>
      <c r="CK23" s="606"/>
      <c r="CL23" s="606"/>
      <c r="CM23" s="606"/>
      <c r="CN23" s="606"/>
      <c r="CO23" s="606"/>
      <c r="CP23" s="606"/>
      <c r="CQ23" s="607"/>
      <c r="CR23" s="605" t="s">
        <v>264</v>
      </c>
      <c r="CS23" s="606"/>
      <c r="CT23" s="606"/>
      <c r="CU23" s="606"/>
      <c r="CV23" s="606"/>
      <c r="CW23" s="606"/>
      <c r="CX23" s="606"/>
      <c r="CY23" s="607"/>
      <c r="CZ23" s="605" t="s">
        <v>265</v>
      </c>
      <c r="DA23" s="606"/>
      <c r="DB23" s="606"/>
      <c r="DC23" s="607"/>
      <c r="DD23" s="605" t="s">
        <v>266</v>
      </c>
      <c r="DE23" s="606"/>
      <c r="DF23" s="606"/>
      <c r="DG23" s="606"/>
      <c r="DH23" s="606"/>
      <c r="DI23" s="606"/>
      <c r="DJ23" s="606"/>
      <c r="DK23" s="607"/>
      <c r="DL23" s="646" t="s">
        <v>267</v>
      </c>
      <c r="DM23" s="647"/>
      <c r="DN23" s="647"/>
      <c r="DO23" s="647"/>
      <c r="DP23" s="647"/>
      <c r="DQ23" s="647"/>
      <c r="DR23" s="647"/>
      <c r="DS23" s="647"/>
      <c r="DT23" s="647"/>
      <c r="DU23" s="647"/>
      <c r="DV23" s="648"/>
      <c r="DW23" s="605" t="s">
        <v>268</v>
      </c>
      <c r="DX23" s="606"/>
      <c r="DY23" s="606"/>
      <c r="DZ23" s="606"/>
      <c r="EA23" s="606"/>
      <c r="EB23" s="606"/>
      <c r="EC23" s="607"/>
    </row>
    <row r="24" spans="2:133" ht="11.25" customHeight="1" x14ac:dyDescent="0.15">
      <c r="B24" s="620" t="s">
        <v>269</v>
      </c>
      <c r="C24" s="621"/>
      <c r="D24" s="621"/>
      <c r="E24" s="621"/>
      <c r="F24" s="621"/>
      <c r="G24" s="621"/>
      <c r="H24" s="621"/>
      <c r="I24" s="621"/>
      <c r="J24" s="621"/>
      <c r="K24" s="621"/>
      <c r="L24" s="621"/>
      <c r="M24" s="621"/>
      <c r="N24" s="621"/>
      <c r="O24" s="621"/>
      <c r="P24" s="621"/>
      <c r="Q24" s="622"/>
      <c r="R24" s="623">
        <v>460295</v>
      </c>
      <c r="S24" s="624"/>
      <c r="T24" s="624"/>
      <c r="U24" s="624"/>
      <c r="V24" s="624"/>
      <c r="W24" s="624"/>
      <c r="X24" s="624"/>
      <c r="Y24" s="625"/>
      <c r="Z24" s="626">
        <v>0.7</v>
      </c>
      <c r="AA24" s="626"/>
      <c r="AB24" s="626"/>
      <c r="AC24" s="626"/>
      <c r="AD24" s="627" t="s">
        <v>110</v>
      </c>
      <c r="AE24" s="627"/>
      <c r="AF24" s="627"/>
      <c r="AG24" s="627"/>
      <c r="AH24" s="627"/>
      <c r="AI24" s="627"/>
      <c r="AJ24" s="627"/>
      <c r="AK24" s="627"/>
      <c r="AL24" s="628" t="s">
        <v>110</v>
      </c>
      <c r="AM24" s="629"/>
      <c r="AN24" s="629"/>
      <c r="AO24" s="630"/>
      <c r="AP24" s="640" t="s">
        <v>270</v>
      </c>
      <c r="AQ24" s="641"/>
      <c r="AR24" s="641"/>
      <c r="AS24" s="641"/>
      <c r="AT24" s="641"/>
      <c r="AU24" s="641"/>
      <c r="AV24" s="641"/>
      <c r="AW24" s="641"/>
      <c r="AX24" s="641"/>
      <c r="AY24" s="641"/>
      <c r="AZ24" s="641"/>
      <c r="BA24" s="641"/>
      <c r="BB24" s="641"/>
      <c r="BC24" s="641"/>
      <c r="BD24" s="641"/>
      <c r="BE24" s="641"/>
      <c r="BF24" s="642"/>
      <c r="BG24" s="623" t="s">
        <v>110</v>
      </c>
      <c r="BH24" s="624"/>
      <c r="BI24" s="624"/>
      <c r="BJ24" s="624"/>
      <c r="BK24" s="624"/>
      <c r="BL24" s="624"/>
      <c r="BM24" s="624"/>
      <c r="BN24" s="625"/>
      <c r="BO24" s="626" t="s">
        <v>110</v>
      </c>
      <c r="BP24" s="626"/>
      <c r="BQ24" s="626"/>
      <c r="BR24" s="626"/>
      <c r="BS24" s="632" t="s">
        <v>110</v>
      </c>
      <c r="BT24" s="624"/>
      <c r="BU24" s="624"/>
      <c r="BV24" s="624"/>
      <c r="BW24" s="624"/>
      <c r="BX24" s="624"/>
      <c r="BY24" s="624"/>
      <c r="BZ24" s="624"/>
      <c r="CA24" s="624"/>
      <c r="CB24" s="633"/>
      <c r="CD24" s="634" t="s">
        <v>271</v>
      </c>
      <c r="CE24" s="635"/>
      <c r="CF24" s="635"/>
      <c r="CG24" s="635"/>
      <c r="CH24" s="635"/>
      <c r="CI24" s="635"/>
      <c r="CJ24" s="635"/>
      <c r="CK24" s="635"/>
      <c r="CL24" s="635"/>
      <c r="CM24" s="635"/>
      <c r="CN24" s="635"/>
      <c r="CO24" s="635"/>
      <c r="CP24" s="635"/>
      <c r="CQ24" s="636"/>
      <c r="CR24" s="612">
        <v>32787335</v>
      </c>
      <c r="CS24" s="613"/>
      <c r="CT24" s="613"/>
      <c r="CU24" s="613"/>
      <c r="CV24" s="613"/>
      <c r="CW24" s="613"/>
      <c r="CX24" s="613"/>
      <c r="CY24" s="614"/>
      <c r="CZ24" s="650">
        <v>53.2</v>
      </c>
      <c r="DA24" s="651"/>
      <c r="DB24" s="651"/>
      <c r="DC24" s="652"/>
      <c r="DD24" s="649">
        <v>21039651</v>
      </c>
      <c r="DE24" s="613"/>
      <c r="DF24" s="613"/>
      <c r="DG24" s="613"/>
      <c r="DH24" s="613"/>
      <c r="DI24" s="613"/>
      <c r="DJ24" s="613"/>
      <c r="DK24" s="614"/>
      <c r="DL24" s="649">
        <v>20248586</v>
      </c>
      <c r="DM24" s="613"/>
      <c r="DN24" s="613"/>
      <c r="DO24" s="613"/>
      <c r="DP24" s="613"/>
      <c r="DQ24" s="613"/>
      <c r="DR24" s="613"/>
      <c r="DS24" s="613"/>
      <c r="DT24" s="613"/>
      <c r="DU24" s="613"/>
      <c r="DV24" s="614"/>
      <c r="DW24" s="617">
        <v>52.4</v>
      </c>
      <c r="DX24" s="618"/>
      <c r="DY24" s="618"/>
      <c r="DZ24" s="618"/>
      <c r="EA24" s="618"/>
      <c r="EB24" s="618"/>
      <c r="EC24" s="619"/>
    </row>
    <row r="25" spans="2:133" ht="11.25" customHeight="1" x14ac:dyDescent="0.15">
      <c r="B25" s="620" t="s">
        <v>272</v>
      </c>
      <c r="C25" s="621"/>
      <c r="D25" s="621"/>
      <c r="E25" s="621"/>
      <c r="F25" s="621"/>
      <c r="G25" s="621"/>
      <c r="H25" s="621"/>
      <c r="I25" s="621"/>
      <c r="J25" s="621"/>
      <c r="K25" s="621"/>
      <c r="L25" s="621"/>
      <c r="M25" s="621"/>
      <c r="N25" s="621"/>
      <c r="O25" s="621"/>
      <c r="P25" s="621"/>
      <c r="Q25" s="622"/>
      <c r="R25" s="623">
        <v>8996929</v>
      </c>
      <c r="S25" s="624"/>
      <c r="T25" s="624"/>
      <c r="U25" s="624"/>
      <c r="V25" s="624"/>
      <c r="W25" s="624"/>
      <c r="X25" s="624"/>
      <c r="Y25" s="625"/>
      <c r="Z25" s="626">
        <v>14.3</v>
      </c>
      <c r="AA25" s="626"/>
      <c r="AB25" s="626"/>
      <c r="AC25" s="626"/>
      <c r="AD25" s="627" t="s">
        <v>110</v>
      </c>
      <c r="AE25" s="627"/>
      <c r="AF25" s="627"/>
      <c r="AG25" s="627"/>
      <c r="AH25" s="627"/>
      <c r="AI25" s="627"/>
      <c r="AJ25" s="627"/>
      <c r="AK25" s="627"/>
      <c r="AL25" s="628" t="s">
        <v>110</v>
      </c>
      <c r="AM25" s="629"/>
      <c r="AN25" s="629"/>
      <c r="AO25" s="630"/>
      <c r="AP25" s="640" t="s">
        <v>273</v>
      </c>
      <c r="AQ25" s="641"/>
      <c r="AR25" s="641"/>
      <c r="AS25" s="641"/>
      <c r="AT25" s="641"/>
      <c r="AU25" s="641"/>
      <c r="AV25" s="641"/>
      <c r="AW25" s="641"/>
      <c r="AX25" s="641"/>
      <c r="AY25" s="641"/>
      <c r="AZ25" s="641"/>
      <c r="BA25" s="641"/>
      <c r="BB25" s="641"/>
      <c r="BC25" s="641"/>
      <c r="BD25" s="641"/>
      <c r="BE25" s="641"/>
      <c r="BF25" s="642"/>
      <c r="BG25" s="623" t="s">
        <v>110</v>
      </c>
      <c r="BH25" s="624"/>
      <c r="BI25" s="624"/>
      <c r="BJ25" s="624"/>
      <c r="BK25" s="624"/>
      <c r="BL25" s="624"/>
      <c r="BM25" s="624"/>
      <c r="BN25" s="625"/>
      <c r="BO25" s="626" t="s">
        <v>110</v>
      </c>
      <c r="BP25" s="626"/>
      <c r="BQ25" s="626"/>
      <c r="BR25" s="626"/>
      <c r="BS25" s="632" t="s">
        <v>110</v>
      </c>
      <c r="BT25" s="624"/>
      <c r="BU25" s="624"/>
      <c r="BV25" s="624"/>
      <c r="BW25" s="624"/>
      <c r="BX25" s="624"/>
      <c r="BY25" s="624"/>
      <c r="BZ25" s="624"/>
      <c r="CA25" s="624"/>
      <c r="CB25" s="633"/>
      <c r="CD25" s="637" t="s">
        <v>274</v>
      </c>
      <c r="CE25" s="638"/>
      <c r="CF25" s="638"/>
      <c r="CG25" s="638"/>
      <c r="CH25" s="638"/>
      <c r="CI25" s="638"/>
      <c r="CJ25" s="638"/>
      <c r="CK25" s="638"/>
      <c r="CL25" s="638"/>
      <c r="CM25" s="638"/>
      <c r="CN25" s="638"/>
      <c r="CO25" s="638"/>
      <c r="CP25" s="638"/>
      <c r="CQ25" s="639"/>
      <c r="CR25" s="623">
        <v>12324838</v>
      </c>
      <c r="CS25" s="655"/>
      <c r="CT25" s="655"/>
      <c r="CU25" s="655"/>
      <c r="CV25" s="655"/>
      <c r="CW25" s="655"/>
      <c r="CX25" s="655"/>
      <c r="CY25" s="656"/>
      <c r="CZ25" s="657">
        <v>20</v>
      </c>
      <c r="DA25" s="658"/>
      <c r="DB25" s="658"/>
      <c r="DC25" s="659"/>
      <c r="DD25" s="632">
        <v>11351635</v>
      </c>
      <c r="DE25" s="655"/>
      <c r="DF25" s="655"/>
      <c r="DG25" s="655"/>
      <c r="DH25" s="655"/>
      <c r="DI25" s="655"/>
      <c r="DJ25" s="655"/>
      <c r="DK25" s="656"/>
      <c r="DL25" s="632">
        <v>10621805</v>
      </c>
      <c r="DM25" s="655"/>
      <c r="DN25" s="655"/>
      <c r="DO25" s="655"/>
      <c r="DP25" s="655"/>
      <c r="DQ25" s="655"/>
      <c r="DR25" s="655"/>
      <c r="DS25" s="655"/>
      <c r="DT25" s="655"/>
      <c r="DU25" s="655"/>
      <c r="DV25" s="656"/>
      <c r="DW25" s="628">
        <v>27.5</v>
      </c>
      <c r="DX25" s="653"/>
      <c r="DY25" s="653"/>
      <c r="DZ25" s="653"/>
      <c r="EA25" s="653"/>
      <c r="EB25" s="653"/>
      <c r="EC25" s="654"/>
    </row>
    <row r="26" spans="2:133" ht="11.25" customHeight="1" x14ac:dyDescent="0.15">
      <c r="B26" s="660" t="s">
        <v>275</v>
      </c>
      <c r="C26" s="661"/>
      <c r="D26" s="661"/>
      <c r="E26" s="661"/>
      <c r="F26" s="661"/>
      <c r="G26" s="661"/>
      <c r="H26" s="661"/>
      <c r="I26" s="661"/>
      <c r="J26" s="661"/>
      <c r="K26" s="661"/>
      <c r="L26" s="661"/>
      <c r="M26" s="661"/>
      <c r="N26" s="661"/>
      <c r="O26" s="661"/>
      <c r="P26" s="661"/>
      <c r="Q26" s="662"/>
      <c r="R26" s="623" t="s">
        <v>110</v>
      </c>
      <c r="S26" s="624"/>
      <c r="T26" s="624"/>
      <c r="U26" s="624"/>
      <c r="V26" s="624"/>
      <c r="W26" s="624"/>
      <c r="X26" s="624"/>
      <c r="Y26" s="625"/>
      <c r="Z26" s="626" t="s">
        <v>110</v>
      </c>
      <c r="AA26" s="626"/>
      <c r="AB26" s="626"/>
      <c r="AC26" s="626"/>
      <c r="AD26" s="627" t="s">
        <v>110</v>
      </c>
      <c r="AE26" s="627"/>
      <c r="AF26" s="627"/>
      <c r="AG26" s="627"/>
      <c r="AH26" s="627"/>
      <c r="AI26" s="627"/>
      <c r="AJ26" s="627"/>
      <c r="AK26" s="627"/>
      <c r="AL26" s="628" t="s">
        <v>110</v>
      </c>
      <c r="AM26" s="629"/>
      <c r="AN26" s="629"/>
      <c r="AO26" s="630"/>
      <c r="AP26" s="640" t="s">
        <v>276</v>
      </c>
      <c r="AQ26" s="663"/>
      <c r="AR26" s="663"/>
      <c r="AS26" s="663"/>
      <c r="AT26" s="663"/>
      <c r="AU26" s="663"/>
      <c r="AV26" s="663"/>
      <c r="AW26" s="663"/>
      <c r="AX26" s="663"/>
      <c r="AY26" s="663"/>
      <c r="AZ26" s="663"/>
      <c r="BA26" s="663"/>
      <c r="BB26" s="663"/>
      <c r="BC26" s="663"/>
      <c r="BD26" s="663"/>
      <c r="BE26" s="663"/>
      <c r="BF26" s="642"/>
      <c r="BG26" s="623" t="s">
        <v>110</v>
      </c>
      <c r="BH26" s="624"/>
      <c r="BI26" s="624"/>
      <c r="BJ26" s="624"/>
      <c r="BK26" s="624"/>
      <c r="BL26" s="624"/>
      <c r="BM26" s="624"/>
      <c r="BN26" s="625"/>
      <c r="BO26" s="626" t="s">
        <v>110</v>
      </c>
      <c r="BP26" s="626"/>
      <c r="BQ26" s="626"/>
      <c r="BR26" s="626"/>
      <c r="BS26" s="632" t="s">
        <v>110</v>
      </c>
      <c r="BT26" s="624"/>
      <c r="BU26" s="624"/>
      <c r="BV26" s="624"/>
      <c r="BW26" s="624"/>
      <c r="BX26" s="624"/>
      <c r="BY26" s="624"/>
      <c r="BZ26" s="624"/>
      <c r="CA26" s="624"/>
      <c r="CB26" s="633"/>
      <c r="CD26" s="637" t="s">
        <v>277</v>
      </c>
      <c r="CE26" s="638"/>
      <c r="CF26" s="638"/>
      <c r="CG26" s="638"/>
      <c r="CH26" s="638"/>
      <c r="CI26" s="638"/>
      <c r="CJ26" s="638"/>
      <c r="CK26" s="638"/>
      <c r="CL26" s="638"/>
      <c r="CM26" s="638"/>
      <c r="CN26" s="638"/>
      <c r="CO26" s="638"/>
      <c r="CP26" s="638"/>
      <c r="CQ26" s="639"/>
      <c r="CR26" s="623">
        <v>8733399</v>
      </c>
      <c r="CS26" s="624"/>
      <c r="CT26" s="624"/>
      <c r="CU26" s="624"/>
      <c r="CV26" s="624"/>
      <c r="CW26" s="624"/>
      <c r="CX26" s="624"/>
      <c r="CY26" s="625"/>
      <c r="CZ26" s="657">
        <v>14.2</v>
      </c>
      <c r="DA26" s="658"/>
      <c r="DB26" s="658"/>
      <c r="DC26" s="659"/>
      <c r="DD26" s="632">
        <v>7975104</v>
      </c>
      <c r="DE26" s="624"/>
      <c r="DF26" s="624"/>
      <c r="DG26" s="624"/>
      <c r="DH26" s="624"/>
      <c r="DI26" s="624"/>
      <c r="DJ26" s="624"/>
      <c r="DK26" s="625"/>
      <c r="DL26" s="632" t="s">
        <v>214</v>
      </c>
      <c r="DM26" s="624"/>
      <c r="DN26" s="624"/>
      <c r="DO26" s="624"/>
      <c r="DP26" s="624"/>
      <c r="DQ26" s="624"/>
      <c r="DR26" s="624"/>
      <c r="DS26" s="624"/>
      <c r="DT26" s="624"/>
      <c r="DU26" s="624"/>
      <c r="DV26" s="625"/>
      <c r="DW26" s="628" t="s">
        <v>214</v>
      </c>
      <c r="DX26" s="653"/>
      <c r="DY26" s="653"/>
      <c r="DZ26" s="653"/>
      <c r="EA26" s="653"/>
      <c r="EB26" s="653"/>
      <c r="EC26" s="654"/>
    </row>
    <row r="27" spans="2:133" ht="11.25" customHeight="1" x14ac:dyDescent="0.15">
      <c r="B27" s="620" t="s">
        <v>278</v>
      </c>
      <c r="C27" s="621"/>
      <c r="D27" s="621"/>
      <c r="E27" s="621"/>
      <c r="F27" s="621"/>
      <c r="G27" s="621"/>
      <c r="H27" s="621"/>
      <c r="I27" s="621"/>
      <c r="J27" s="621"/>
      <c r="K27" s="621"/>
      <c r="L27" s="621"/>
      <c r="M27" s="621"/>
      <c r="N27" s="621"/>
      <c r="O27" s="621"/>
      <c r="P27" s="621"/>
      <c r="Q27" s="622"/>
      <c r="R27" s="623">
        <v>4153111</v>
      </c>
      <c r="S27" s="624"/>
      <c r="T27" s="624"/>
      <c r="U27" s="624"/>
      <c r="V27" s="624"/>
      <c r="W27" s="624"/>
      <c r="X27" s="624"/>
      <c r="Y27" s="625"/>
      <c r="Z27" s="626">
        <v>6.6</v>
      </c>
      <c r="AA27" s="626"/>
      <c r="AB27" s="626"/>
      <c r="AC27" s="626"/>
      <c r="AD27" s="627" t="s">
        <v>110</v>
      </c>
      <c r="AE27" s="627"/>
      <c r="AF27" s="627"/>
      <c r="AG27" s="627"/>
      <c r="AH27" s="627"/>
      <c r="AI27" s="627"/>
      <c r="AJ27" s="627"/>
      <c r="AK27" s="627"/>
      <c r="AL27" s="628" t="s">
        <v>110</v>
      </c>
      <c r="AM27" s="629"/>
      <c r="AN27" s="629"/>
      <c r="AO27" s="630"/>
      <c r="AP27" s="620" t="s">
        <v>279</v>
      </c>
      <c r="AQ27" s="621"/>
      <c r="AR27" s="621"/>
      <c r="AS27" s="621"/>
      <c r="AT27" s="621"/>
      <c r="AU27" s="621"/>
      <c r="AV27" s="621"/>
      <c r="AW27" s="621"/>
      <c r="AX27" s="621"/>
      <c r="AY27" s="621"/>
      <c r="AZ27" s="621"/>
      <c r="BA27" s="621"/>
      <c r="BB27" s="621"/>
      <c r="BC27" s="621"/>
      <c r="BD27" s="621"/>
      <c r="BE27" s="621"/>
      <c r="BF27" s="622"/>
      <c r="BG27" s="623">
        <v>28482889</v>
      </c>
      <c r="BH27" s="624"/>
      <c r="BI27" s="624"/>
      <c r="BJ27" s="624"/>
      <c r="BK27" s="624"/>
      <c r="BL27" s="624"/>
      <c r="BM27" s="624"/>
      <c r="BN27" s="625"/>
      <c r="BO27" s="626">
        <v>100</v>
      </c>
      <c r="BP27" s="626"/>
      <c r="BQ27" s="626"/>
      <c r="BR27" s="626"/>
      <c r="BS27" s="632">
        <v>107872</v>
      </c>
      <c r="BT27" s="624"/>
      <c r="BU27" s="624"/>
      <c r="BV27" s="624"/>
      <c r="BW27" s="624"/>
      <c r="BX27" s="624"/>
      <c r="BY27" s="624"/>
      <c r="BZ27" s="624"/>
      <c r="CA27" s="624"/>
      <c r="CB27" s="633"/>
      <c r="CD27" s="637" t="s">
        <v>280</v>
      </c>
      <c r="CE27" s="638"/>
      <c r="CF27" s="638"/>
      <c r="CG27" s="638"/>
      <c r="CH27" s="638"/>
      <c r="CI27" s="638"/>
      <c r="CJ27" s="638"/>
      <c r="CK27" s="638"/>
      <c r="CL27" s="638"/>
      <c r="CM27" s="638"/>
      <c r="CN27" s="638"/>
      <c r="CO27" s="638"/>
      <c r="CP27" s="638"/>
      <c r="CQ27" s="639"/>
      <c r="CR27" s="623">
        <v>15460446</v>
      </c>
      <c r="CS27" s="655"/>
      <c r="CT27" s="655"/>
      <c r="CU27" s="655"/>
      <c r="CV27" s="655"/>
      <c r="CW27" s="655"/>
      <c r="CX27" s="655"/>
      <c r="CY27" s="656"/>
      <c r="CZ27" s="657">
        <v>25.1</v>
      </c>
      <c r="DA27" s="658"/>
      <c r="DB27" s="658"/>
      <c r="DC27" s="659"/>
      <c r="DD27" s="632">
        <v>4812193</v>
      </c>
      <c r="DE27" s="655"/>
      <c r="DF27" s="655"/>
      <c r="DG27" s="655"/>
      <c r="DH27" s="655"/>
      <c r="DI27" s="655"/>
      <c r="DJ27" s="655"/>
      <c r="DK27" s="656"/>
      <c r="DL27" s="632">
        <v>4786958</v>
      </c>
      <c r="DM27" s="655"/>
      <c r="DN27" s="655"/>
      <c r="DO27" s="655"/>
      <c r="DP27" s="655"/>
      <c r="DQ27" s="655"/>
      <c r="DR27" s="655"/>
      <c r="DS27" s="655"/>
      <c r="DT27" s="655"/>
      <c r="DU27" s="655"/>
      <c r="DV27" s="656"/>
      <c r="DW27" s="628">
        <v>12.4</v>
      </c>
      <c r="DX27" s="653"/>
      <c r="DY27" s="653"/>
      <c r="DZ27" s="653"/>
      <c r="EA27" s="653"/>
      <c r="EB27" s="653"/>
      <c r="EC27" s="654"/>
    </row>
    <row r="28" spans="2:133" ht="11.25" customHeight="1" x14ac:dyDescent="0.15">
      <c r="B28" s="620" t="s">
        <v>281</v>
      </c>
      <c r="C28" s="621"/>
      <c r="D28" s="621"/>
      <c r="E28" s="621"/>
      <c r="F28" s="621"/>
      <c r="G28" s="621"/>
      <c r="H28" s="621"/>
      <c r="I28" s="621"/>
      <c r="J28" s="621"/>
      <c r="K28" s="621"/>
      <c r="L28" s="621"/>
      <c r="M28" s="621"/>
      <c r="N28" s="621"/>
      <c r="O28" s="621"/>
      <c r="P28" s="621"/>
      <c r="Q28" s="622"/>
      <c r="R28" s="623">
        <v>307475</v>
      </c>
      <c r="S28" s="624"/>
      <c r="T28" s="624"/>
      <c r="U28" s="624"/>
      <c r="V28" s="624"/>
      <c r="W28" s="624"/>
      <c r="X28" s="624"/>
      <c r="Y28" s="625"/>
      <c r="Z28" s="626">
        <v>0.5</v>
      </c>
      <c r="AA28" s="626"/>
      <c r="AB28" s="626"/>
      <c r="AC28" s="626"/>
      <c r="AD28" s="627" t="s">
        <v>110</v>
      </c>
      <c r="AE28" s="627"/>
      <c r="AF28" s="627"/>
      <c r="AG28" s="627"/>
      <c r="AH28" s="627"/>
      <c r="AI28" s="627"/>
      <c r="AJ28" s="627"/>
      <c r="AK28" s="627"/>
      <c r="AL28" s="628" t="s">
        <v>110</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282</v>
      </c>
      <c r="CE28" s="638"/>
      <c r="CF28" s="638"/>
      <c r="CG28" s="638"/>
      <c r="CH28" s="638"/>
      <c r="CI28" s="638"/>
      <c r="CJ28" s="638"/>
      <c r="CK28" s="638"/>
      <c r="CL28" s="638"/>
      <c r="CM28" s="638"/>
      <c r="CN28" s="638"/>
      <c r="CO28" s="638"/>
      <c r="CP28" s="638"/>
      <c r="CQ28" s="639"/>
      <c r="CR28" s="623">
        <v>5002051</v>
      </c>
      <c r="CS28" s="624"/>
      <c r="CT28" s="624"/>
      <c r="CU28" s="624"/>
      <c r="CV28" s="624"/>
      <c r="CW28" s="624"/>
      <c r="CX28" s="624"/>
      <c r="CY28" s="625"/>
      <c r="CZ28" s="657">
        <v>8.1</v>
      </c>
      <c r="DA28" s="658"/>
      <c r="DB28" s="658"/>
      <c r="DC28" s="659"/>
      <c r="DD28" s="632">
        <v>4875823</v>
      </c>
      <c r="DE28" s="624"/>
      <c r="DF28" s="624"/>
      <c r="DG28" s="624"/>
      <c r="DH28" s="624"/>
      <c r="DI28" s="624"/>
      <c r="DJ28" s="624"/>
      <c r="DK28" s="625"/>
      <c r="DL28" s="632">
        <v>4839823</v>
      </c>
      <c r="DM28" s="624"/>
      <c r="DN28" s="624"/>
      <c r="DO28" s="624"/>
      <c r="DP28" s="624"/>
      <c r="DQ28" s="624"/>
      <c r="DR28" s="624"/>
      <c r="DS28" s="624"/>
      <c r="DT28" s="624"/>
      <c r="DU28" s="624"/>
      <c r="DV28" s="625"/>
      <c r="DW28" s="628">
        <v>12.5</v>
      </c>
      <c r="DX28" s="653"/>
      <c r="DY28" s="653"/>
      <c r="DZ28" s="653"/>
      <c r="EA28" s="653"/>
      <c r="EB28" s="653"/>
      <c r="EC28" s="654"/>
    </row>
    <row r="29" spans="2:133" ht="11.25" customHeight="1" x14ac:dyDescent="0.15">
      <c r="B29" s="620" t="s">
        <v>283</v>
      </c>
      <c r="C29" s="621"/>
      <c r="D29" s="621"/>
      <c r="E29" s="621"/>
      <c r="F29" s="621"/>
      <c r="G29" s="621"/>
      <c r="H29" s="621"/>
      <c r="I29" s="621"/>
      <c r="J29" s="621"/>
      <c r="K29" s="621"/>
      <c r="L29" s="621"/>
      <c r="M29" s="621"/>
      <c r="N29" s="621"/>
      <c r="O29" s="621"/>
      <c r="P29" s="621"/>
      <c r="Q29" s="622"/>
      <c r="R29" s="623">
        <v>5726</v>
      </c>
      <c r="S29" s="624"/>
      <c r="T29" s="624"/>
      <c r="U29" s="624"/>
      <c r="V29" s="624"/>
      <c r="W29" s="624"/>
      <c r="X29" s="624"/>
      <c r="Y29" s="625"/>
      <c r="Z29" s="626">
        <v>0</v>
      </c>
      <c r="AA29" s="626"/>
      <c r="AB29" s="626"/>
      <c r="AC29" s="626"/>
      <c r="AD29" s="627" t="s">
        <v>110</v>
      </c>
      <c r="AE29" s="627"/>
      <c r="AF29" s="627"/>
      <c r="AG29" s="627"/>
      <c r="AH29" s="627"/>
      <c r="AI29" s="627"/>
      <c r="AJ29" s="627"/>
      <c r="AK29" s="627"/>
      <c r="AL29" s="628" t="s">
        <v>110</v>
      </c>
      <c r="AM29" s="629"/>
      <c r="AN29" s="629"/>
      <c r="AO29" s="630"/>
      <c r="AP29" s="602" t="s">
        <v>202</v>
      </c>
      <c r="AQ29" s="603"/>
      <c r="AR29" s="603"/>
      <c r="AS29" s="603"/>
      <c r="AT29" s="603"/>
      <c r="AU29" s="603"/>
      <c r="AV29" s="603"/>
      <c r="AW29" s="603"/>
      <c r="AX29" s="603"/>
      <c r="AY29" s="603"/>
      <c r="AZ29" s="603"/>
      <c r="BA29" s="603"/>
      <c r="BB29" s="603"/>
      <c r="BC29" s="603"/>
      <c r="BD29" s="603"/>
      <c r="BE29" s="603"/>
      <c r="BF29" s="604"/>
      <c r="BG29" s="602" t="s">
        <v>284</v>
      </c>
      <c r="BH29" s="664"/>
      <c r="BI29" s="664"/>
      <c r="BJ29" s="664"/>
      <c r="BK29" s="664"/>
      <c r="BL29" s="664"/>
      <c r="BM29" s="664"/>
      <c r="BN29" s="664"/>
      <c r="BO29" s="664"/>
      <c r="BP29" s="664"/>
      <c r="BQ29" s="665"/>
      <c r="BR29" s="602" t="s">
        <v>285</v>
      </c>
      <c r="BS29" s="664"/>
      <c r="BT29" s="664"/>
      <c r="BU29" s="664"/>
      <c r="BV29" s="664"/>
      <c r="BW29" s="664"/>
      <c r="BX29" s="664"/>
      <c r="BY29" s="664"/>
      <c r="BZ29" s="664"/>
      <c r="CA29" s="664"/>
      <c r="CB29" s="665"/>
      <c r="CD29" s="684" t="s">
        <v>286</v>
      </c>
      <c r="CE29" s="685"/>
      <c r="CF29" s="637" t="s">
        <v>287</v>
      </c>
      <c r="CG29" s="638"/>
      <c r="CH29" s="638"/>
      <c r="CI29" s="638"/>
      <c r="CJ29" s="638"/>
      <c r="CK29" s="638"/>
      <c r="CL29" s="638"/>
      <c r="CM29" s="638"/>
      <c r="CN29" s="638"/>
      <c r="CO29" s="638"/>
      <c r="CP29" s="638"/>
      <c r="CQ29" s="639"/>
      <c r="CR29" s="623">
        <v>5000050</v>
      </c>
      <c r="CS29" s="655"/>
      <c r="CT29" s="655"/>
      <c r="CU29" s="655"/>
      <c r="CV29" s="655"/>
      <c r="CW29" s="655"/>
      <c r="CX29" s="655"/>
      <c r="CY29" s="656"/>
      <c r="CZ29" s="657">
        <v>8.1</v>
      </c>
      <c r="DA29" s="658"/>
      <c r="DB29" s="658"/>
      <c r="DC29" s="659"/>
      <c r="DD29" s="632">
        <v>4873822</v>
      </c>
      <c r="DE29" s="655"/>
      <c r="DF29" s="655"/>
      <c r="DG29" s="655"/>
      <c r="DH29" s="655"/>
      <c r="DI29" s="655"/>
      <c r="DJ29" s="655"/>
      <c r="DK29" s="656"/>
      <c r="DL29" s="632">
        <v>4837822</v>
      </c>
      <c r="DM29" s="655"/>
      <c r="DN29" s="655"/>
      <c r="DO29" s="655"/>
      <c r="DP29" s="655"/>
      <c r="DQ29" s="655"/>
      <c r="DR29" s="655"/>
      <c r="DS29" s="655"/>
      <c r="DT29" s="655"/>
      <c r="DU29" s="655"/>
      <c r="DV29" s="656"/>
      <c r="DW29" s="628">
        <v>12.5</v>
      </c>
      <c r="DX29" s="653"/>
      <c r="DY29" s="653"/>
      <c r="DZ29" s="653"/>
      <c r="EA29" s="653"/>
      <c r="EB29" s="653"/>
      <c r="EC29" s="654"/>
    </row>
    <row r="30" spans="2:133" ht="11.25" customHeight="1" x14ac:dyDescent="0.15">
      <c r="B30" s="620" t="s">
        <v>288</v>
      </c>
      <c r="C30" s="621"/>
      <c r="D30" s="621"/>
      <c r="E30" s="621"/>
      <c r="F30" s="621"/>
      <c r="G30" s="621"/>
      <c r="H30" s="621"/>
      <c r="I30" s="621"/>
      <c r="J30" s="621"/>
      <c r="K30" s="621"/>
      <c r="L30" s="621"/>
      <c r="M30" s="621"/>
      <c r="N30" s="621"/>
      <c r="O30" s="621"/>
      <c r="P30" s="621"/>
      <c r="Q30" s="622"/>
      <c r="R30" s="623">
        <v>1726096</v>
      </c>
      <c r="S30" s="624"/>
      <c r="T30" s="624"/>
      <c r="U30" s="624"/>
      <c r="V30" s="624"/>
      <c r="W30" s="624"/>
      <c r="X30" s="624"/>
      <c r="Y30" s="625"/>
      <c r="Z30" s="626">
        <v>2.7</v>
      </c>
      <c r="AA30" s="626"/>
      <c r="AB30" s="626"/>
      <c r="AC30" s="626"/>
      <c r="AD30" s="627" t="s">
        <v>110</v>
      </c>
      <c r="AE30" s="627"/>
      <c r="AF30" s="627"/>
      <c r="AG30" s="627"/>
      <c r="AH30" s="627"/>
      <c r="AI30" s="627"/>
      <c r="AJ30" s="627"/>
      <c r="AK30" s="627"/>
      <c r="AL30" s="628" t="s">
        <v>110</v>
      </c>
      <c r="AM30" s="629"/>
      <c r="AN30" s="629"/>
      <c r="AO30" s="630"/>
      <c r="AP30" s="669" t="s">
        <v>289</v>
      </c>
      <c r="AQ30" s="670"/>
      <c r="AR30" s="670"/>
      <c r="AS30" s="670"/>
      <c r="AT30" s="675" t="s">
        <v>290</v>
      </c>
      <c r="AU30" s="182"/>
      <c r="AV30" s="182"/>
      <c r="AW30" s="182"/>
      <c r="AX30" s="609" t="s">
        <v>168</v>
      </c>
      <c r="AY30" s="610"/>
      <c r="AZ30" s="610"/>
      <c r="BA30" s="610"/>
      <c r="BB30" s="610"/>
      <c r="BC30" s="610"/>
      <c r="BD30" s="610"/>
      <c r="BE30" s="610"/>
      <c r="BF30" s="611"/>
      <c r="BG30" s="681">
        <v>98.6</v>
      </c>
      <c r="BH30" s="682"/>
      <c r="BI30" s="682"/>
      <c r="BJ30" s="682"/>
      <c r="BK30" s="682"/>
      <c r="BL30" s="682"/>
      <c r="BM30" s="618">
        <v>95.7</v>
      </c>
      <c r="BN30" s="682"/>
      <c r="BO30" s="682"/>
      <c r="BP30" s="682"/>
      <c r="BQ30" s="683"/>
      <c r="BR30" s="681">
        <v>98.6</v>
      </c>
      <c r="BS30" s="682"/>
      <c r="BT30" s="682"/>
      <c r="BU30" s="682"/>
      <c r="BV30" s="682"/>
      <c r="BW30" s="682"/>
      <c r="BX30" s="618">
        <v>94.8</v>
      </c>
      <c r="BY30" s="682"/>
      <c r="BZ30" s="682"/>
      <c r="CA30" s="682"/>
      <c r="CB30" s="683"/>
      <c r="CD30" s="686"/>
      <c r="CE30" s="687"/>
      <c r="CF30" s="637" t="s">
        <v>291</v>
      </c>
      <c r="CG30" s="638"/>
      <c r="CH30" s="638"/>
      <c r="CI30" s="638"/>
      <c r="CJ30" s="638"/>
      <c r="CK30" s="638"/>
      <c r="CL30" s="638"/>
      <c r="CM30" s="638"/>
      <c r="CN30" s="638"/>
      <c r="CO30" s="638"/>
      <c r="CP30" s="638"/>
      <c r="CQ30" s="639"/>
      <c r="CR30" s="623">
        <v>4519969</v>
      </c>
      <c r="CS30" s="624"/>
      <c r="CT30" s="624"/>
      <c r="CU30" s="624"/>
      <c r="CV30" s="624"/>
      <c r="CW30" s="624"/>
      <c r="CX30" s="624"/>
      <c r="CY30" s="625"/>
      <c r="CZ30" s="657">
        <v>7.3</v>
      </c>
      <c r="DA30" s="658"/>
      <c r="DB30" s="658"/>
      <c r="DC30" s="659"/>
      <c r="DD30" s="632">
        <v>4409996</v>
      </c>
      <c r="DE30" s="624"/>
      <c r="DF30" s="624"/>
      <c r="DG30" s="624"/>
      <c r="DH30" s="624"/>
      <c r="DI30" s="624"/>
      <c r="DJ30" s="624"/>
      <c r="DK30" s="625"/>
      <c r="DL30" s="632">
        <v>4373996</v>
      </c>
      <c r="DM30" s="624"/>
      <c r="DN30" s="624"/>
      <c r="DO30" s="624"/>
      <c r="DP30" s="624"/>
      <c r="DQ30" s="624"/>
      <c r="DR30" s="624"/>
      <c r="DS30" s="624"/>
      <c r="DT30" s="624"/>
      <c r="DU30" s="624"/>
      <c r="DV30" s="625"/>
      <c r="DW30" s="628">
        <v>11.3</v>
      </c>
      <c r="DX30" s="653"/>
      <c r="DY30" s="653"/>
      <c r="DZ30" s="653"/>
      <c r="EA30" s="653"/>
      <c r="EB30" s="653"/>
      <c r="EC30" s="654"/>
    </row>
    <row r="31" spans="2:133" ht="11.25" customHeight="1" x14ac:dyDescent="0.15">
      <c r="B31" s="620" t="s">
        <v>292</v>
      </c>
      <c r="C31" s="621"/>
      <c r="D31" s="621"/>
      <c r="E31" s="621"/>
      <c r="F31" s="621"/>
      <c r="G31" s="621"/>
      <c r="H31" s="621"/>
      <c r="I31" s="621"/>
      <c r="J31" s="621"/>
      <c r="K31" s="621"/>
      <c r="L31" s="621"/>
      <c r="M31" s="621"/>
      <c r="N31" s="621"/>
      <c r="O31" s="621"/>
      <c r="P31" s="621"/>
      <c r="Q31" s="622"/>
      <c r="R31" s="623">
        <v>1227944</v>
      </c>
      <c r="S31" s="624"/>
      <c r="T31" s="624"/>
      <c r="U31" s="624"/>
      <c r="V31" s="624"/>
      <c r="W31" s="624"/>
      <c r="X31" s="624"/>
      <c r="Y31" s="625"/>
      <c r="Z31" s="626">
        <v>2</v>
      </c>
      <c r="AA31" s="626"/>
      <c r="AB31" s="626"/>
      <c r="AC31" s="626"/>
      <c r="AD31" s="627" t="s">
        <v>110</v>
      </c>
      <c r="AE31" s="627"/>
      <c r="AF31" s="627"/>
      <c r="AG31" s="627"/>
      <c r="AH31" s="627"/>
      <c r="AI31" s="627"/>
      <c r="AJ31" s="627"/>
      <c r="AK31" s="627"/>
      <c r="AL31" s="628" t="s">
        <v>110</v>
      </c>
      <c r="AM31" s="629"/>
      <c r="AN31" s="629"/>
      <c r="AO31" s="630"/>
      <c r="AP31" s="671"/>
      <c r="AQ31" s="672"/>
      <c r="AR31" s="672"/>
      <c r="AS31" s="672"/>
      <c r="AT31" s="676"/>
      <c r="AU31" s="181" t="s">
        <v>293</v>
      </c>
      <c r="AV31" s="181"/>
      <c r="AW31" s="181"/>
      <c r="AX31" s="620" t="s">
        <v>294</v>
      </c>
      <c r="AY31" s="621"/>
      <c r="AZ31" s="621"/>
      <c r="BA31" s="621"/>
      <c r="BB31" s="621"/>
      <c r="BC31" s="621"/>
      <c r="BD31" s="621"/>
      <c r="BE31" s="621"/>
      <c r="BF31" s="622"/>
      <c r="BG31" s="678">
        <v>98.4</v>
      </c>
      <c r="BH31" s="655"/>
      <c r="BI31" s="655"/>
      <c r="BJ31" s="655"/>
      <c r="BK31" s="655"/>
      <c r="BL31" s="655"/>
      <c r="BM31" s="629">
        <v>94.9</v>
      </c>
      <c r="BN31" s="679"/>
      <c r="BO31" s="679"/>
      <c r="BP31" s="679"/>
      <c r="BQ31" s="680"/>
      <c r="BR31" s="678">
        <v>98.5</v>
      </c>
      <c r="BS31" s="655"/>
      <c r="BT31" s="655"/>
      <c r="BU31" s="655"/>
      <c r="BV31" s="655"/>
      <c r="BW31" s="655"/>
      <c r="BX31" s="629">
        <v>94</v>
      </c>
      <c r="BY31" s="679"/>
      <c r="BZ31" s="679"/>
      <c r="CA31" s="679"/>
      <c r="CB31" s="680"/>
      <c r="CD31" s="686"/>
      <c r="CE31" s="687"/>
      <c r="CF31" s="637" t="s">
        <v>295</v>
      </c>
      <c r="CG31" s="638"/>
      <c r="CH31" s="638"/>
      <c r="CI31" s="638"/>
      <c r="CJ31" s="638"/>
      <c r="CK31" s="638"/>
      <c r="CL31" s="638"/>
      <c r="CM31" s="638"/>
      <c r="CN31" s="638"/>
      <c r="CO31" s="638"/>
      <c r="CP31" s="638"/>
      <c r="CQ31" s="639"/>
      <c r="CR31" s="623">
        <v>480081</v>
      </c>
      <c r="CS31" s="655"/>
      <c r="CT31" s="655"/>
      <c r="CU31" s="655"/>
      <c r="CV31" s="655"/>
      <c r="CW31" s="655"/>
      <c r="CX31" s="655"/>
      <c r="CY31" s="656"/>
      <c r="CZ31" s="657">
        <v>0.8</v>
      </c>
      <c r="DA31" s="658"/>
      <c r="DB31" s="658"/>
      <c r="DC31" s="659"/>
      <c r="DD31" s="632">
        <v>463826</v>
      </c>
      <c r="DE31" s="655"/>
      <c r="DF31" s="655"/>
      <c r="DG31" s="655"/>
      <c r="DH31" s="655"/>
      <c r="DI31" s="655"/>
      <c r="DJ31" s="655"/>
      <c r="DK31" s="656"/>
      <c r="DL31" s="632">
        <v>463826</v>
      </c>
      <c r="DM31" s="655"/>
      <c r="DN31" s="655"/>
      <c r="DO31" s="655"/>
      <c r="DP31" s="655"/>
      <c r="DQ31" s="655"/>
      <c r="DR31" s="655"/>
      <c r="DS31" s="655"/>
      <c r="DT31" s="655"/>
      <c r="DU31" s="655"/>
      <c r="DV31" s="656"/>
      <c r="DW31" s="628">
        <v>1.2</v>
      </c>
      <c r="DX31" s="653"/>
      <c r="DY31" s="653"/>
      <c r="DZ31" s="653"/>
      <c r="EA31" s="653"/>
      <c r="EB31" s="653"/>
      <c r="EC31" s="654"/>
    </row>
    <row r="32" spans="2:133" ht="11.25" customHeight="1" x14ac:dyDescent="0.15">
      <c r="B32" s="620" t="s">
        <v>296</v>
      </c>
      <c r="C32" s="621"/>
      <c r="D32" s="621"/>
      <c r="E32" s="621"/>
      <c r="F32" s="621"/>
      <c r="G32" s="621"/>
      <c r="H32" s="621"/>
      <c r="I32" s="621"/>
      <c r="J32" s="621"/>
      <c r="K32" s="621"/>
      <c r="L32" s="621"/>
      <c r="M32" s="621"/>
      <c r="N32" s="621"/>
      <c r="O32" s="621"/>
      <c r="P32" s="621"/>
      <c r="Q32" s="622"/>
      <c r="R32" s="623">
        <v>3003057</v>
      </c>
      <c r="S32" s="624"/>
      <c r="T32" s="624"/>
      <c r="U32" s="624"/>
      <c r="V32" s="624"/>
      <c r="W32" s="624"/>
      <c r="X32" s="624"/>
      <c r="Y32" s="625"/>
      <c r="Z32" s="626">
        <v>4.8</v>
      </c>
      <c r="AA32" s="626"/>
      <c r="AB32" s="626"/>
      <c r="AC32" s="626"/>
      <c r="AD32" s="627">
        <v>201570</v>
      </c>
      <c r="AE32" s="627"/>
      <c r="AF32" s="627"/>
      <c r="AG32" s="627"/>
      <c r="AH32" s="627"/>
      <c r="AI32" s="627"/>
      <c r="AJ32" s="627"/>
      <c r="AK32" s="627"/>
      <c r="AL32" s="628">
        <v>0.6</v>
      </c>
      <c r="AM32" s="629"/>
      <c r="AN32" s="629"/>
      <c r="AO32" s="630"/>
      <c r="AP32" s="673"/>
      <c r="AQ32" s="674"/>
      <c r="AR32" s="674"/>
      <c r="AS32" s="674"/>
      <c r="AT32" s="677"/>
      <c r="AU32" s="183"/>
      <c r="AV32" s="183"/>
      <c r="AW32" s="183"/>
      <c r="AX32" s="666" t="s">
        <v>297</v>
      </c>
      <c r="AY32" s="667"/>
      <c r="AZ32" s="667"/>
      <c r="BA32" s="667"/>
      <c r="BB32" s="667"/>
      <c r="BC32" s="667"/>
      <c r="BD32" s="667"/>
      <c r="BE32" s="667"/>
      <c r="BF32" s="668"/>
      <c r="BG32" s="690">
        <v>98.7</v>
      </c>
      <c r="BH32" s="691"/>
      <c r="BI32" s="691"/>
      <c r="BJ32" s="691"/>
      <c r="BK32" s="691"/>
      <c r="BL32" s="691"/>
      <c r="BM32" s="692">
        <v>96.2</v>
      </c>
      <c r="BN32" s="691"/>
      <c r="BO32" s="691"/>
      <c r="BP32" s="691"/>
      <c r="BQ32" s="693"/>
      <c r="BR32" s="690">
        <v>98.7</v>
      </c>
      <c r="BS32" s="691"/>
      <c r="BT32" s="691"/>
      <c r="BU32" s="691"/>
      <c r="BV32" s="691"/>
      <c r="BW32" s="691"/>
      <c r="BX32" s="692">
        <v>95.2</v>
      </c>
      <c r="BY32" s="691"/>
      <c r="BZ32" s="691"/>
      <c r="CA32" s="691"/>
      <c r="CB32" s="693"/>
      <c r="CD32" s="688"/>
      <c r="CE32" s="689"/>
      <c r="CF32" s="637" t="s">
        <v>298</v>
      </c>
      <c r="CG32" s="638"/>
      <c r="CH32" s="638"/>
      <c r="CI32" s="638"/>
      <c r="CJ32" s="638"/>
      <c r="CK32" s="638"/>
      <c r="CL32" s="638"/>
      <c r="CM32" s="638"/>
      <c r="CN32" s="638"/>
      <c r="CO32" s="638"/>
      <c r="CP32" s="638"/>
      <c r="CQ32" s="639"/>
      <c r="CR32" s="623">
        <v>2001</v>
      </c>
      <c r="CS32" s="624"/>
      <c r="CT32" s="624"/>
      <c r="CU32" s="624"/>
      <c r="CV32" s="624"/>
      <c r="CW32" s="624"/>
      <c r="CX32" s="624"/>
      <c r="CY32" s="625"/>
      <c r="CZ32" s="657">
        <v>0</v>
      </c>
      <c r="DA32" s="658"/>
      <c r="DB32" s="658"/>
      <c r="DC32" s="659"/>
      <c r="DD32" s="632">
        <v>2001</v>
      </c>
      <c r="DE32" s="624"/>
      <c r="DF32" s="624"/>
      <c r="DG32" s="624"/>
      <c r="DH32" s="624"/>
      <c r="DI32" s="624"/>
      <c r="DJ32" s="624"/>
      <c r="DK32" s="625"/>
      <c r="DL32" s="632">
        <v>2001</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15">
      <c r="B33" s="620" t="s">
        <v>299</v>
      </c>
      <c r="C33" s="621"/>
      <c r="D33" s="621"/>
      <c r="E33" s="621"/>
      <c r="F33" s="621"/>
      <c r="G33" s="621"/>
      <c r="H33" s="621"/>
      <c r="I33" s="621"/>
      <c r="J33" s="621"/>
      <c r="K33" s="621"/>
      <c r="L33" s="621"/>
      <c r="M33" s="621"/>
      <c r="N33" s="621"/>
      <c r="O33" s="621"/>
      <c r="P33" s="621"/>
      <c r="Q33" s="622"/>
      <c r="R33" s="623">
        <v>3799500</v>
      </c>
      <c r="S33" s="624"/>
      <c r="T33" s="624"/>
      <c r="U33" s="624"/>
      <c r="V33" s="624"/>
      <c r="W33" s="624"/>
      <c r="X33" s="624"/>
      <c r="Y33" s="625"/>
      <c r="Z33" s="626">
        <v>6</v>
      </c>
      <c r="AA33" s="626"/>
      <c r="AB33" s="626"/>
      <c r="AC33" s="626"/>
      <c r="AD33" s="627" t="s">
        <v>110</v>
      </c>
      <c r="AE33" s="627"/>
      <c r="AF33" s="627"/>
      <c r="AG33" s="627"/>
      <c r="AH33" s="627"/>
      <c r="AI33" s="627"/>
      <c r="AJ33" s="627"/>
      <c r="AK33" s="627"/>
      <c r="AL33" s="628" t="s">
        <v>110</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300</v>
      </c>
      <c r="CE33" s="638"/>
      <c r="CF33" s="638"/>
      <c r="CG33" s="638"/>
      <c r="CH33" s="638"/>
      <c r="CI33" s="638"/>
      <c r="CJ33" s="638"/>
      <c r="CK33" s="638"/>
      <c r="CL33" s="638"/>
      <c r="CM33" s="638"/>
      <c r="CN33" s="638"/>
      <c r="CO33" s="638"/>
      <c r="CP33" s="638"/>
      <c r="CQ33" s="639"/>
      <c r="CR33" s="623">
        <v>23595827</v>
      </c>
      <c r="CS33" s="655"/>
      <c r="CT33" s="655"/>
      <c r="CU33" s="655"/>
      <c r="CV33" s="655"/>
      <c r="CW33" s="655"/>
      <c r="CX33" s="655"/>
      <c r="CY33" s="656"/>
      <c r="CZ33" s="657">
        <v>38.299999999999997</v>
      </c>
      <c r="DA33" s="658"/>
      <c r="DB33" s="658"/>
      <c r="DC33" s="659"/>
      <c r="DD33" s="632">
        <v>18705630</v>
      </c>
      <c r="DE33" s="655"/>
      <c r="DF33" s="655"/>
      <c r="DG33" s="655"/>
      <c r="DH33" s="655"/>
      <c r="DI33" s="655"/>
      <c r="DJ33" s="655"/>
      <c r="DK33" s="656"/>
      <c r="DL33" s="632">
        <v>15275516</v>
      </c>
      <c r="DM33" s="655"/>
      <c r="DN33" s="655"/>
      <c r="DO33" s="655"/>
      <c r="DP33" s="655"/>
      <c r="DQ33" s="655"/>
      <c r="DR33" s="655"/>
      <c r="DS33" s="655"/>
      <c r="DT33" s="655"/>
      <c r="DU33" s="655"/>
      <c r="DV33" s="656"/>
      <c r="DW33" s="628">
        <v>39.5</v>
      </c>
      <c r="DX33" s="653"/>
      <c r="DY33" s="653"/>
      <c r="DZ33" s="653"/>
      <c r="EA33" s="653"/>
      <c r="EB33" s="653"/>
      <c r="EC33" s="654"/>
    </row>
    <row r="34" spans="2:133" ht="11.25" customHeight="1" x14ac:dyDescent="0.15">
      <c r="B34" s="620" t="s">
        <v>301</v>
      </c>
      <c r="C34" s="621"/>
      <c r="D34" s="621"/>
      <c r="E34" s="621"/>
      <c r="F34" s="621"/>
      <c r="G34" s="621"/>
      <c r="H34" s="621"/>
      <c r="I34" s="621"/>
      <c r="J34" s="621"/>
      <c r="K34" s="621"/>
      <c r="L34" s="621"/>
      <c r="M34" s="621"/>
      <c r="N34" s="621"/>
      <c r="O34" s="621"/>
      <c r="P34" s="621"/>
      <c r="Q34" s="622"/>
      <c r="R34" s="623" t="s">
        <v>110</v>
      </c>
      <c r="S34" s="624"/>
      <c r="T34" s="624"/>
      <c r="U34" s="624"/>
      <c r="V34" s="624"/>
      <c r="W34" s="624"/>
      <c r="X34" s="624"/>
      <c r="Y34" s="625"/>
      <c r="Z34" s="626" t="s">
        <v>110</v>
      </c>
      <c r="AA34" s="626"/>
      <c r="AB34" s="626"/>
      <c r="AC34" s="626"/>
      <c r="AD34" s="627" t="s">
        <v>110</v>
      </c>
      <c r="AE34" s="627"/>
      <c r="AF34" s="627"/>
      <c r="AG34" s="627"/>
      <c r="AH34" s="627"/>
      <c r="AI34" s="627"/>
      <c r="AJ34" s="627"/>
      <c r="AK34" s="627"/>
      <c r="AL34" s="628" t="s">
        <v>110</v>
      </c>
      <c r="AM34" s="629"/>
      <c r="AN34" s="629"/>
      <c r="AO34" s="630"/>
      <c r="AP34" s="186"/>
      <c r="AQ34" s="602" t="s">
        <v>302</v>
      </c>
      <c r="AR34" s="603"/>
      <c r="AS34" s="603"/>
      <c r="AT34" s="603"/>
      <c r="AU34" s="603"/>
      <c r="AV34" s="603"/>
      <c r="AW34" s="603"/>
      <c r="AX34" s="603"/>
      <c r="AY34" s="603"/>
      <c r="AZ34" s="603"/>
      <c r="BA34" s="603"/>
      <c r="BB34" s="603"/>
      <c r="BC34" s="603"/>
      <c r="BD34" s="603"/>
      <c r="BE34" s="603"/>
      <c r="BF34" s="604"/>
      <c r="BG34" s="602" t="s">
        <v>303</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304</v>
      </c>
      <c r="CE34" s="638"/>
      <c r="CF34" s="638"/>
      <c r="CG34" s="638"/>
      <c r="CH34" s="638"/>
      <c r="CI34" s="638"/>
      <c r="CJ34" s="638"/>
      <c r="CK34" s="638"/>
      <c r="CL34" s="638"/>
      <c r="CM34" s="638"/>
      <c r="CN34" s="638"/>
      <c r="CO34" s="638"/>
      <c r="CP34" s="638"/>
      <c r="CQ34" s="639"/>
      <c r="CR34" s="623">
        <v>8812235</v>
      </c>
      <c r="CS34" s="624"/>
      <c r="CT34" s="624"/>
      <c r="CU34" s="624"/>
      <c r="CV34" s="624"/>
      <c r="CW34" s="624"/>
      <c r="CX34" s="624"/>
      <c r="CY34" s="625"/>
      <c r="CZ34" s="657">
        <v>14.3</v>
      </c>
      <c r="DA34" s="658"/>
      <c r="DB34" s="658"/>
      <c r="DC34" s="659"/>
      <c r="DD34" s="632">
        <v>7315681</v>
      </c>
      <c r="DE34" s="624"/>
      <c r="DF34" s="624"/>
      <c r="DG34" s="624"/>
      <c r="DH34" s="624"/>
      <c r="DI34" s="624"/>
      <c r="DJ34" s="624"/>
      <c r="DK34" s="625"/>
      <c r="DL34" s="632">
        <v>7083647</v>
      </c>
      <c r="DM34" s="624"/>
      <c r="DN34" s="624"/>
      <c r="DO34" s="624"/>
      <c r="DP34" s="624"/>
      <c r="DQ34" s="624"/>
      <c r="DR34" s="624"/>
      <c r="DS34" s="624"/>
      <c r="DT34" s="624"/>
      <c r="DU34" s="624"/>
      <c r="DV34" s="625"/>
      <c r="DW34" s="628">
        <v>18.3</v>
      </c>
      <c r="DX34" s="653"/>
      <c r="DY34" s="653"/>
      <c r="DZ34" s="653"/>
      <c r="EA34" s="653"/>
      <c r="EB34" s="653"/>
      <c r="EC34" s="654"/>
    </row>
    <row r="35" spans="2:133" ht="11.25" customHeight="1" x14ac:dyDescent="0.15">
      <c r="B35" s="620" t="s">
        <v>305</v>
      </c>
      <c r="C35" s="621"/>
      <c r="D35" s="621"/>
      <c r="E35" s="621"/>
      <c r="F35" s="621"/>
      <c r="G35" s="621"/>
      <c r="H35" s="621"/>
      <c r="I35" s="621"/>
      <c r="J35" s="621"/>
      <c r="K35" s="621"/>
      <c r="L35" s="621"/>
      <c r="M35" s="621"/>
      <c r="N35" s="621"/>
      <c r="O35" s="621"/>
      <c r="P35" s="621"/>
      <c r="Q35" s="622"/>
      <c r="R35" s="623">
        <v>2400000</v>
      </c>
      <c r="S35" s="624"/>
      <c r="T35" s="624"/>
      <c r="U35" s="624"/>
      <c r="V35" s="624"/>
      <c r="W35" s="624"/>
      <c r="X35" s="624"/>
      <c r="Y35" s="625"/>
      <c r="Z35" s="626">
        <v>3.8</v>
      </c>
      <c r="AA35" s="626"/>
      <c r="AB35" s="626"/>
      <c r="AC35" s="626"/>
      <c r="AD35" s="627" t="s">
        <v>110</v>
      </c>
      <c r="AE35" s="627"/>
      <c r="AF35" s="627"/>
      <c r="AG35" s="627"/>
      <c r="AH35" s="627"/>
      <c r="AI35" s="627"/>
      <c r="AJ35" s="627"/>
      <c r="AK35" s="627"/>
      <c r="AL35" s="628" t="s">
        <v>110</v>
      </c>
      <c r="AM35" s="629"/>
      <c r="AN35" s="629"/>
      <c r="AO35" s="630"/>
      <c r="AP35" s="186"/>
      <c r="AQ35" s="634" t="s">
        <v>306</v>
      </c>
      <c r="AR35" s="635"/>
      <c r="AS35" s="635"/>
      <c r="AT35" s="635"/>
      <c r="AU35" s="635"/>
      <c r="AV35" s="635"/>
      <c r="AW35" s="635"/>
      <c r="AX35" s="635"/>
      <c r="AY35" s="636"/>
      <c r="AZ35" s="612">
        <v>8518910</v>
      </c>
      <c r="BA35" s="613"/>
      <c r="BB35" s="613"/>
      <c r="BC35" s="613"/>
      <c r="BD35" s="613"/>
      <c r="BE35" s="613"/>
      <c r="BF35" s="694"/>
      <c r="BG35" s="634" t="s">
        <v>307</v>
      </c>
      <c r="BH35" s="635"/>
      <c r="BI35" s="635"/>
      <c r="BJ35" s="635"/>
      <c r="BK35" s="635"/>
      <c r="BL35" s="635"/>
      <c r="BM35" s="635"/>
      <c r="BN35" s="635"/>
      <c r="BO35" s="635"/>
      <c r="BP35" s="635"/>
      <c r="BQ35" s="635"/>
      <c r="BR35" s="635"/>
      <c r="BS35" s="635"/>
      <c r="BT35" s="635"/>
      <c r="BU35" s="636"/>
      <c r="BV35" s="612">
        <v>394173</v>
      </c>
      <c r="BW35" s="613"/>
      <c r="BX35" s="613"/>
      <c r="BY35" s="613"/>
      <c r="BZ35" s="613"/>
      <c r="CA35" s="613"/>
      <c r="CB35" s="694"/>
      <c r="CD35" s="637" t="s">
        <v>308</v>
      </c>
      <c r="CE35" s="638"/>
      <c r="CF35" s="638"/>
      <c r="CG35" s="638"/>
      <c r="CH35" s="638"/>
      <c r="CI35" s="638"/>
      <c r="CJ35" s="638"/>
      <c r="CK35" s="638"/>
      <c r="CL35" s="638"/>
      <c r="CM35" s="638"/>
      <c r="CN35" s="638"/>
      <c r="CO35" s="638"/>
      <c r="CP35" s="638"/>
      <c r="CQ35" s="639"/>
      <c r="CR35" s="623">
        <v>1144104</v>
      </c>
      <c r="CS35" s="655"/>
      <c r="CT35" s="655"/>
      <c r="CU35" s="655"/>
      <c r="CV35" s="655"/>
      <c r="CW35" s="655"/>
      <c r="CX35" s="655"/>
      <c r="CY35" s="656"/>
      <c r="CZ35" s="657">
        <v>1.9</v>
      </c>
      <c r="DA35" s="658"/>
      <c r="DB35" s="658"/>
      <c r="DC35" s="659"/>
      <c r="DD35" s="632">
        <v>999771</v>
      </c>
      <c r="DE35" s="655"/>
      <c r="DF35" s="655"/>
      <c r="DG35" s="655"/>
      <c r="DH35" s="655"/>
      <c r="DI35" s="655"/>
      <c r="DJ35" s="655"/>
      <c r="DK35" s="656"/>
      <c r="DL35" s="632">
        <v>977949</v>
      </c>
      <c r="DM35" s="655"/>
      <c r="DN35" s="655"/>
      <c r="DO35" s="655"/>
      <c r="DP35" s="655"/>
      <c r="DQ35" s="655"/>
      <c r="DR35" s="655"/>
      <c r="DS35" s="655"/>
      <c r="DT35" s="655"/>
      <c r="DU35" s="655"/>
      <c r="DV35" s="656"/>
      <c r="DW35" s="628">
        <v>2.5</v>
      </c>
      <c r="DX35" s="653"/>
      <c r="DY35" s="653"/>
      <c r="DZ35" s="653"/>
      <c r="EA35" s="653"/>
      <c r="EB35" s="653"/>
      <c r="EC35" s="654"/>
    </row>
    <row r="36" spans="2:133" ht="11.25" customHeight="1" x14ac:dyDescent="0.15">
      <c r="B36" s="666" t="s">
        <v>309</v>
      </c>
      <c r="C36" s="667"/>
      <c r="D36" s="667"/>
      <c r="E36" s="667"/>
      <c r="F36" s="667"/>
      <c r="G36" s="667"/>
      <c r="H36" s="667"/>
      <c r="I36" s="667"/>
      <c r="J36" s="667"/>
      <c r="K36" s="667"/>
      <c r="L36" s="667"/>
      <c r="M36" s="667"/>
      <c r="N36" s="667"/>
      <c r="O36" s="667"/>
      <c r="P36" s="667"/>
      <c r="Q36" s="668"/>
      <c r="R36" s="695">
        <v>62960073</v>
      </c>
      <c r="S36" s="696"/>
      <c r="T36" s="696"/>
      <c r="U36" s="696"/>
      <c r="V36" s="696"/>
      <c r="W36" s="696"/>
      <c r="X36" s="696"/>
      <c r="Y36" s="697"/>
      <c r="Z36" s="698">
        <v>100</v>
      </c>
      <c r="AA36" s="698"/>
      <c r="AB36" s="698"/>
      <c r="AC36" s="698"/>
      <c r="AD36" s="699">
        <v>36250586</v>
      </c>
      <c r="AE36" s="699"/>
      <c r="AF36" s="699"/>
      <c r="AG36" s="699"/>
      <c r="AH36" s="699"/>
      <c r="AI36" s="699"/>
      <c r="AJ36" s="699"/>
      <c r="AK36" s="699"/>
      <c r="AL36" s="700">
        <v>100</v>
      </c>
      <c r="AM36" s="692"/>
      <c r="AN36" s="692"/>
      <c r="AO36" s="701"/>
      <c r="AQ36" s="702" t="s">
        <v>310</v>
      </c>
      <c r="AR36" s="703"/>
      <c r="AS36" s="703"/>
      <c r="AT36" s="703"/>
      <c r="AU36" s="703"/>
      <c r="AV36" s="703"/>
      <c r="AW36" s="703"/>
      <c r="AX36" s="703"/>
      <c r="AY36" s="704"/>
      <c r="AZ36" s="623">
        <v>3462072</v>
      </c>
      <c r="BA36" s="624"/>
      <c r="BB36" s="624"/>
      <c r="BC36" s="624"/>
      <c r="BD36" s="655"/>
      <c r="BE36" s="655"/>
      <c r="BF36" s="680"/>
      <c r="BG36" s="637" t="s">
        <v>311</v>
      </c>
      <c r="BH36" s="638"/>
      <c r="BI36" s="638"/>
      <c r="BJ36" s="638"/>
      <c r="BK36" s="638"/>
      <c r="BL36" s="638"/>
      <c r="BM36" s="638"/>
      <c r="BN36" s="638"/>
      <c r="BO36" s="638"/>
      <c r="BP36" s="638"/>
      <c r="BQ36" s="638"/>
      <c r="BR36" s="638"/>
      <c r="BS36" s="638"/>
      <c r="BT36" s="638"/>
      <c r="BU36" s="639"/>
      <c r="BV36" s="623">
        <v>-535604</v>
      </c>
      <c r="BW36" s="624"/>
      <c r="BX36" s="624"/>
      <c r="BY36" s="624"/>
      <c r="BZ36" s="624"/>
      <c r="CA36" s="624"/>
      <c r="CB36" s="633"/>
      <c r="CD36" s="637" t="s">
        <v>312</v>
      </c>
      <c r="CE36" s="638"/>
      <c r="CF36" s="638"/>
      <c r="CG36" s="638"/>
      <c r="CH36" s="638"/>
      <c r="CI36" s="638"/>
      <c r="CJ36" s="638"/>
      <c r="CK36" s="638"/>
      <c r="CL36" s="638"/>
      <c r="CM36" s="638"/>
      <c r="CN36" s="638"/>
      <c r="CO36" s="638"/>
      <c r="CP36" s="638"/>
      <c r="CQ36" s="639"/>
      <c r="CR36" s="623">
        <v>6832944</v>
      </c>
      <c r="CS36" s="624"/>
      <c r="CT36" s="624"/>
      <c r="CU36" s="624"/>
      <c r="CV36" s="624"/>
      <c r="CW36" s="624"/>
      <c r="CX36" s="624"/>
      <c r="CY36" s="625"/>
      <c r="CZ36" s="657">
        <v>11.1</v>
      </c>
      <c r="DA36" s="658"/>
      <c r="DB36" s="658"/>
      <c r="DC36" s="659"/>
      <c r="DD36" s="632">
        <v>6356034</v>
      </c>
      <c r="DE36" s="624"/>
      <c r="DF36" s="624"/>
      <c r="DG36" s="624"/>
      <c r="DH36" s="624"/>
      <c r="DI36" s="624"/>
      <c r="DJ36" s="624"/>
      <c r="DK36" s="625"/>
      <c r="DL36" s="632">
        <v>3616451</v>
      </c>
      <c r="DM36" s="624"/>
      <c r="DN36" s="624"/>
      <c r="DO36" s="624"/>
      <c r="DP36" s="624"/>
      <c r="DQ36" s="624"/>
      <c r="DR36" s="624"/>
      <c r="DS36" s="624"/>
      <c r="DT36" s="624"/>
      <c r="DU36" s="624"/>
      <c r="DV36" s="625"/>
      <c r="DW36" s="628">
        <v>9.4</v>
      </c>
      <c r="DX36" s="653"/>
      <c r="DY36" s="653"/>
      <c r="DZ36" s="653"/>
      <c r="EA36" s="653"/>
      <c r="EB36" s="653"/>
      <c r="EC36" s="654"/>
    </row>
    <row r="37" spans="2:133" ht="11.25" customHeight="1" x14ac:dyDescent="0.15">
      <c r="AQ37" s="702" t="s">
        <v>313</v>
      </c>
      <c r="AR37" s="703"/>
      <c r="AS37" s="703"/>
      <c r="AT37" s="703"/>
      <c r="AU37" s="703"/>
      <c r="AV37" s="703"/>
      <c r="AW37" s="703"/>
      <c r="AX37" s="703"/>
      <c r="AY37" s="704"/>
      <c r="AZ37" s="623">
        <v>28252</v>
      </c>
      <c r="BA37" s="624"/>
      <c r="BB37" s="624"/>
      <c r="BC37" s="624"/>
      <c r="BD37" s="655"/>
      <c r="BE37" s="655"/>
      <c r="BF37" s="680"/>
      <c r="BG37" s="637" t="s">
        <v>314</v>
      </c>
      <c r="BH37" s="638"/>
      <c r="BI37" s="638"/>
      <c r="BJ37" s="638"/>
      <c r="BK37" s="638"/>
      <c r="BL37" s="638"/>
      <c r="BM37" s="638"/>
      <c r="BN37" s="638"/>
      <c r="BO37" s="638"/>
      <c r="BP37" s="638"/>
      <c r="BQ37" s="638"/>
      <c r="BR37" s="638"/>
      <c r="BS37" s="638"/>
      <c r="BT37" s="638"/>
      <c r="BU37" s="639"/>
      <c r="BV37" s="623">
        <v>26223</v>
      </c>
      <c r="BW37" s="624"/>
      <c r="BX37" s="624"/>
      <c r="BY37" s="624"/>
      <c r="BZ37" s="624"/>
      <c r="CA37" s="624"/>
      <c r="CB37" s="633"/>
      <c r="CD37" s="637" t="s">
        <v>315</v>
      </c>
      <c r="CE37" s="638"/>
      <c r="CF37" s="638"/>
      <c r="CG37" s="638"/>
      <c r="CH37" s="638"/>
      <c r="CI37" s="638"/>
      <c r="CJ37" s="638"/>
      <c r="CK37" s="638"/>
      <c r="CL37" s="638"/>
      <c r="CM37" s="638"/>
      <c r="CN37" s="638"/>
      <c r="CO37" s="638"/>
      <c r="CP37" s="638"/>
      <c r="CQ37" s="639"/>
      <c r="CR37" s="623">
        <v>100987</v>
      </c>
      <c r="CS37" s="655"/>
      <c r="CT37" s="655"/>
      <c r="CU37" s="655"/>
      <c r="CV37" s="655"/>
      <c r="CW37" s="655"/>
      <c r="CX37" s="655"/>
      <c r="CY37" s="656"/>
      <c r="CZ37" s="657">
        <v>0.2</v>
      </c>
      <c r="DA37" s="658"/>
      <c r="DB37" s="658"/>
      <c r="DC37" s="659"/>
      <c r="DD37" s="632">
        <v>100987</v>
      </c>
      <c r="DE37" s="655"/>
      <c r="DF37" s="655"/>
      <c r="DG37" s="655"/>
      <c r="DH37" s="655"/>
      <c r="DI37" s="655"/>
      <c r="DJ37" s="655"/>
      <c r="DK37" s="656"/>
      <c r="DL37" s="632">
        <v>100987</v>
      </c>
      <c r="DM37" s="655"/>
      <c r="DN37" s="655"/>
      <c r="DO37" s="655"/>
      <c r="DP37" s="655"/>
      <c r="DQ37" s="655"/>
      <c r="DR37" s="655"/>
      <c r="DS37" s="655"/>
      <c r="DT37" s="655"/>
      <c r="DU37" s="655"/>
      <c r="DV37" s="656"/>
      <c r="DW37" s="628">
        <v>0.3</v>
      </c>
      <c r="DX37" s="653"/>
      <c r="DY37" s="653"/>
      <c r="DZ37" s="653"/>
      <c r="EA37" s="653"/>
      <c r="EB37" s="653"/>
      <c r="EC37" s="654"/>
    </row>
    <row r="38" spans="2:133" ht="11.25" customHeight="1" x14ac:dyDescent="0.15">
      <c r="AQ38" s="702" t="s">
        <v>316</v>
      </c>
      <c r="AR38" s="703"/>
      <c r="AS38" s="703"/>
      <c r="AT38" s="703"/>
      <c r="AU38" s="703"/>
      <c r="AV38" s="703"/>
      <c r="AW38" s="703"/>
      <c r="AX38" s="703"/>
      <c r="AY38" s="704"/>
      <c r="AZ38" s="623">
        <v>15204</v>
      </c>
      <c r="BA38" s="624"/>
      <c r="BB38" s="624"/>
      <c r="BC38" s="624"/>
      <c r="BD38" s="655"/>
      <c r="BE38" s="655"/>
      <c r="BF38" s="680"/>
      <c r="BG38" s="637" t="s">
        <v>317</v>
      </c>
      <c r="BH38" s="638"/>
      <c r="BI38" s="638"/>
      <c r="BJ38" s="638"/>
      <c r="BK38" s="638"/>
      <c r="BL38" s="638"/>
      <c r="BM38" s="638"/>
      <c r="BN38" s="638"/>
      <c r="BO38" s="638"/>
      <c r="BP38" s="638"/>
      <c r="BQ38" s="638"/>
      <c r="BR38" s="638"/>
      <c r="BS38" s="638"/>
      <c r="BT38" s="638"/>
      <c r="BU38" s="639"/>
      <c r="BV38" s="623">
        <v>43539</v>
      </c>
      <c r="BW38" s="624"/>
      <c r="BX38" s="624"/>
      <c r="BY38" s="624"/>
      <c r="BZ38" s="624"/>
      <c r="CA38" s="624"/>
      <c r="CB38" s="633"/>
      <c r="CD38" s="637" t="s">
        <v>318</v>
      </c>
      <c r="CE38" s="638"/>
      <c r="CF38" s="638"/>
      <c r="CG38" s="638"/>
      <c r="CH38" s="638"/>
      <c r="CI38" s="638"/>
      <c r="CJ38" s="638"/>
      <c r="CK38" s="638"/>
      <c r="CL38" s="638"/>
      <c r="CM38" s="638"/>
      <c r="CN38" s="638"/>
      <c r="CO38" s="638"/>
      <c r="CP38" s="638"/>
      <c r="CQ38" s="639"/>
      <c r="CR38" s="623">
        <v>4966216</v>
      </c>
      <c r="CS38" s="624"/>
      <c r="CT38" s="624"/>
      <c r="CU38" s="624"/>
      <c r="CV38" s="624"/>
      <c r="CW38" s="624"/>
      <c r="CX38" s="624"/>
      <c r="CY38" s="625"/>
      <c r="CZ38" s="657">
        <v>8.1</v>
      </c>
      <c r="DA38" s="658"/>
      <c r="DB38" s="658"/>
      <c r="DC38" s="659"/>
      <c r="DD38" s="632">
        <v>4026328</v>
      </c>
      <c r="DE38" s="624"/>
      <c r="DF38" s="624"/>
      <c r="DG38" s="624"/>
      <c r="DH38" s="624"/>
      <c r="DI38" s="624"/>
      <c r="DJ38" s="624"/>
      <c r="DK38" s="625"/>
      <c r="DL38" s="632">
        <v>3597469</v>
      </c>
      <c r="DM38" s="624"/>
      <c r="DN38" s="624"/>
      <c r="DO38" s="624"/>
      <c r="DP38" s="624"/>
      <c r="DQ38" s="624"/>
      <c r="DR38" s="624"/>
      <c r="DS38" s="624"/>
      <c r="DT38" s="624"/>
      <c r="DU38" s="624"/>
      <c r="DV38" s="625"/>
      <c r="DW38" s="628">
        <v>9.3000000000000007</v>
      </c>
      <c r="DX38" s="653"/>
      <c r="DY38" s="653"/>
      <c r="DZ38" s="653"/>
      <c r="EA38" s="653"/>
      <c r="EB38" s="653"/>
      <c r="EC38" s="654"/>
    </row>
    <row r="39" spans="2:133" ht="11.25" customHeight="1" x14ac:dyDescent="0.15">
      <c r="AQ39" s="702" t="s">
        <v>319</v>
      </c>
      <c r="AR39" s="703"/>
      <c r="AS39" s="703"/>
      <c r="AT39" s="703"/>
      <c r="AU39" s="703"/>
      <c r="AV39" s="703"/>
      <c r="AW39" s="703"/>
      <c r="AX39" s="703"/>
      <c r="AY39" s="704"/>
      <c r="AZ39" s="623" t="s">
        <v>110</v>
      </c>
      <c r="BA39" s="624"/>
      <c r="BB39" s="624"/>
      <c r="BC39" s="624"/>
      <c r="BD39" s="655"/>
      <c r="BE39" s="655"/>
      <c r="BF39" s="680"/>
      <c r="BG39" s="708" t="s">
        <v>320</v>
      </c>
      <c r="BH39" s="709"/>
      <c r="BI39" s="709"/>
      <c r="BJ39" s="709"/>
      <c r="BK39" s="709"/>
      <c r="BL39" s="187"/>
      <c r="BM39" s="638" t="s">
        <v>321</v>
      </c>
      <c r="BN39" s="638"/>
      <c r="BO39" s="638"/>
      <c r="BP39" s="638"/>
      <c r="BQ39" s="638"/>
      <c r="BR39" s="638"/>
      <c r="BS39" s="638"/>
      <c r="BT39" s="638"/>
      <c r="BU39" s="639"/>
      <c r="BV39" s="623">
        <v>98</v>
      </c>
      <c r="BW39" s="624"/>
      <c r="BX39" s="624"/>
      <c r="BY39" s="624"/>
      <c r="BZ39" s="624"/>
      <c r="CA39" s="624"/>
      <c r="CB39" s="633"/>
      <c r="CD39" s="637" t="s">
        <v>322</v>
      </c>
      <c r="CE39" s="638"/>
      <c r="CF39" s="638"/>
      <c r="CG39" s="638"/>
      <c r="CH39" s="638"/>
      <c r="CI39" s="638"/>
      <c r="CJ39" s="638"/>
      <c r="CK39" s="638"/>
      <c r="CL39" s="638"/>
      <c r="CM39" s="638"/>
      <c r="CN39" s="638"/>
      <c r="CO39" s="638"/>
      <c r="CP39" s="638"/>
      <c r="CQ39" s="639"/>
      <c r="CR39" s="623">
        <v>17512</v>
      </c>
      <c r="CS39" s="655"/>
      <c r="CT39" s="655"/>
      <c r="CU39" s="655"/>
      <c r="CV39" s="655"/>
      <c r="CW39" s="655"/>
      <c r="CX39" s="655"/>
      <c r="CY39" s="656"/>
      <c r="CZ39" s="657">
        <v>0</v>
      </c>
      <c r="DA39" s="658"/>
      <c r="DB39" s="658"/>
      <c r="DC39" s="659"/>
      <c r="DD39" s="632" t="s">
        <v>110</v>
      </c>
      <c r="DE39" s="655"/>
      <c r="DF39" s="655"/>
      <c r="DG39" s="655"/>
      <c r="DH39" s="655"/>
      <c r="DI39" s="655"/>
      <c r="DJ39" s="655"/>
      <c r="DK39" s="656"/>
      <c r="DL39" s="632" t="s">
        <v>110</v>
      </c>
      <c r="DM39" s="655"/>
      <c r="DN39" s="655"/>
      <c r="DO39" s="655"/>
      <c r="DP39" s="655"/>
      <c r="DQ39" s="655"/>
      <c r="DR39" s="655"/>
      <c r="DS39" s="655"/>
      <c r="DT39" s="655"/>
      <c r="DU39" s="655"/>
      <c r="DV39" s="656"/>
      <c r="DW39" s="628" t="s">
        <v>110</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323</v>
      </c>
      <c r="AR40" s="703"/>
      <c r="AS40" s="703"/>
      <c r="AT40" s="703"/>
      <c r="AU40" s="703"/>
      <c r="AV40" s="703"/>
      <c r="AW40" s="703"/>
      <c r="AX40" s="703"/>
      <c r="AY40" s="704"/>
      <c r="AZ40" s="623">
        <v>1576367</v>
      </c>
      <c r="BA40" s="624"/>
      <c r="BB40" s="624"/>
      <c r="BC40" s="624"/>
      <c r="BD40" s="655"/>
      <c r="BE40" s="655"/>
      <c r="BF40" s="680"/>
      <c r="BG40" s="708"/>
      <c r="BH40" s="709"/>
      <c r="BI40" s="709"/>
      <c r="BJ40" s="709"/>
      <c r="BK40" s="709"/>
      <c r="BL40" s="187"/>
      <c r="BM40" s="638" t="s">
        <v>324</v>
      </c>
      <c r="BN40" s="638"/>
      <c r="BO40" s="638"/>
      <c r="BP40" s="638"/>
      <c r="BQ40" s="638"/>
      <c r="BR40" s="638"/>
      <c r="BS40" s="638"/>
      <c r="BT40" s="638"/>
      <c r="BU40" s="639"/>
      <c r="BV40" s="623">
        <v>102</v>
      </c>
      <c r="BW40" s="624"/>
      <c r="BX40" s="624"/>
      <c r="BY40" s="624"/>
      <c r="BZ40" s="624"/>
      <c r="CA40" s="624"/>
      <c r="CB40" s="633"/>
      <c r="CD40" s="637" t="s">
        <v>325</v>
      </c>
      <c r="CE40" s="638"/>
      <c r="CF40" s="638"/>
      <c r="CG40" s="638"/>
      <c r="CH40" s="638"/>
      <c r="CI40" s="638"/>
      <c r="CJ40" s="638"/>
      <c r="CK40" s="638"/>
      <c r="CL40" s="638"/>
      <c r="CM40" s="638"/>
      <c r="CN40" s="638"/>
      <c r="CO40" s="638"/>
      <c r="CP40" s="638"/>
      <c r="CQ40" s="639"/>
      <c r="CR40" s="623">
        <v>1822816</v>
      </c>
      <c r="CS40" s="624"/>
      <c r="CT40" s="624"/>
      <c r="CU40" s="624"/>
      <c r="CV40" s="624"/>
      <c r="CW40" s="624"/>
      <c r="CX40" s="624"/>
      <c r="CY40" s="625"/>
      <c r="CZ40" s="657">
        <v>3</v>
      </c>
      <c r="DA40" s="658"/>
      <c r="DB40" s="658"/>
      <c r="DC40" s="659"/>
      <c r="DD40" s="632">
        <v>7816</v>
      </c>
      <c r="DE40" s="624"/>
      <c r="DF40" s="624"/>
      <c r="DG40" s="624"/>
      <c r="DH40" s="624"/>
      <c r="DI40" s="624"/>
      <c r="DJ40" s="624"/>
      <c r="DK40" s="625"/>
      <c r="DL40" s="632" t="s">
        <v>110</v>
      </c>
      <c r="DM40" s="624"/>
      <c r="DN40" s="624"/>
      <c r="DO40" s="624"/>
      <c r="DP40" s="624"/>
      <c r="DQ40" s="624"/>
      <c r="DR40" s="624"/>
      <c r="DS40" s="624"/>
      <c r="DT40" s="624"/>
      <c r="DU40" s="624"/>
      <c r="DV40" s="625"/>
      <c r="DW40" s="628" t="s">
        <v>110</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326</v>
      </c>
      <c r="AR41" s="644"/>
      <c r="AS41" s="644"/>
      <c r="AT41" s="644"/>
      <c r="AU41" s="644"/>
      <c r="AV41" s="644"/>
      <c r="AW41" s="644"/>
      <c r="AX41" s="644"/>
      <c r="AY41" s="645"/>
      <c r="AZ41" s="695">
        <v>3437015</v>
      </c>
      <c r="BA41" s="696"/>
      <c r="BB41" s="696"/>
      <c r="BC41" s="696"/>
      <c r="BD41" s="691"/>
      <c r="BE41" s="691"/>
      <c r="BF41" s="693"/>
      <c r="BG41" s="710"/>
      <c r="BH41" s="711"/>
      <c r="BI41" s="711"/>
      <c r="BJ41" s="711"/>
      <c r="BK41" s="711"/>
      <c r="BL41" s="189"/>
      <c r="BM41" s="644" t="s">
        <v>327</v>
      </c>
      <c r="BN41" s="644"/>
      <c r="BO41" s="644"/>
      <c r="BP41" s="644"/>
      <c r="BQ41" s="644"/>
      <c r="BR41" s="644"/>
      <c r="BS41" s="644"/>
      <c r="BT41" s="644"/>
      <c r="BU41" s="645"/>
      <c r="BV41" s="695">
        <v>296</v>
      </c>
      <c r="BW41" s="696"/>
      <c r="BX41" s="696"/>
      <c r="BY41" s="696"/>
      <c r="BZ41" s="696"/>
      <c r="CA41" s="696"/>
      <c r="CB41" s="705"/>
      <c r="CD41" s="637" t="s">
        <v>328</v>
      </c>
      <c r="CE41" s="638"/>
      <c r="CF41" s="638"/>
      <c r="CG41" s="638"/>
      <c r="CH41" s="638"/>
      <c r="CI41" s="638"/>
      <c r="CJ41" s="638"/>
      <c r="CK41" s="638"/>
      <c r="CL41" s="638"/>
      <c r="CM41" s="638"/>
      <c r="CN41" s="638"/>
      <c r="CO41" s="638"/>
      <c r="CP41" s="638"/>
      <c r="CQ41" s="639"/>
      <c r="CR41" s="623" t="s">
        <v>214</v>
      </c>
      <c r="CS41" s="655"/>
      <c r="CT41" s="655"/>
      <c r="CU41" s="655"/>
      <c r="CV41" s="655"/>
      <c r="CW41" s="655"/>
      <c r="CX41" s="655"/>
      <c r="CY41" s="656"/>
      <c r="CZ41" s="657" t="s">
        <v>214</v>
      </c>
      <c r="DA41" s="658"/>
      <c r="DB41" s="658"/>
      <c r="DC41" s="659"/>
      <c r="DD41" s="632" t="s">
        <v>214</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330</v>
      </c>
      <c r="CE42" s="621"/>
      <c r="CF42" s="621"/>
      <c r="CG42" s="621"/>
      <c r="CH42" s="621"/>
      <c r="CI42" s="621"/>
      <c r="CJ42" s="621"/>
      <c r="CK42" s="621"/>
      <c r="CL42" s="621"/>
      <c r="CM42" s="621"/>
      <c r="CN42" s="621"/>
      <c r="CO42" s="621"/>
      <c r="CP42" s="621"/>
      <c r="CQ42" s="622"/>
      <c r="CR42" s="623">
        <v>5263477</v>
      </c>
      <c r="CS42" s="624"/>
      <c r="CT42" s="624"/>
      <c r="CU42" s="624"/>
      <c r="CV42" s="624"/>
      <c r="CW42" s="624"/>
      <c r="CX42" s="624"/>
      <c r="CY42" s="625"/>
      <c r="CZ42" s="657">
        <v>8.5</v>
      </c>
      <c r="DA42" s="706"/>
      <c r="DB42" s="706"/>
      <c r="DC42" s="707"/>
      <c r="DD42" s="632">
        <v>2352832</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332</v>
      </c>
      <c r="CE43" s="621"/>
      <c r="CF43" s="621"/>
      <c r="CG43" s="621"/>
      <c r="CH43" s="621"/>
      <c r="CI43" s="621"/>
      <c r="CJ43" s="621"/>
      <c r="CK43" s="621"/>
      <c r="CL43" s="621"/>
      <c r="CM43" s="621"/>
      <c r="CN43" s="621"/>
      <c r="CO43" s="621"/>
      <c r="CP43" s="621"/>
      <c r="CQ43" s="622"/>
      <c r="CR43" s="623" t="s">
        <v>119</v>
      </c>
      <c r="CS43" s="655"/>
      <c r="CT43" s="655"/>
      <c r="CU43" s="655"/>
      <c r="CV43" s="655"/>
      <c r="CW43" s="655"/>
      <c r="CX43" s="655"/>
      <c r="CY43" s="656"/>
      <c r="CZ43" s="657" t="s">
        <v>119</v>
      </c>
      <c r="DA43" s="658"/>
      <c r="DB43" s="658"/>
      <c r="DC43" s="659"/>
      <c r="DD43" s="632" t="s">
        <v>119</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333</v>
      </c>
      <c r="CD44" s="729" t="s">
        <v>286</v>
      </c>
      <c r="CE44" s="730"/>
      <c r="CF44" s="620" t="s">
        <v>334</v>
      </c>
      <c r="CG44" s="621"/>
      <c r="CH44" s="621"/>
      <c r="CI44" s="621"/>
      <c r="CJ44" s="621"/>
      <c r="CK44" s="621"/>
      <c r="CL44" s="621"/>
      <c r="CM44" s="621"/>
      <c r="CN44" s="621"/>
      <c r="CO44" s="621"/>
      <c r="CP44" s="621"/>
      <c r="CQ44" s="622"/>
      <c r="CR44" s="623">
        <v>5241754</v>
      </c>
      <c r="CS44" s="624"/>
      <c r="CT44" s="624"/>
      <c r="CU44" s="624"/>
      <c r="CV44" s="624"/>
      <c r="CW44" s="624"/>
      <c r="CX44" s="624"/>
      <c r="CY44" s="625"/>
      <c r="CZ44" s="657">
        <v>8.5</v>
      </c>
      <c r="DA44" s="706"/>
      <c r="DB44" s="706"/>
      <c r="DC44" s="707"/>
      <c r="DD44" s="632">
        <v>2334701</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335</v>
      </c>
      <c r="CG45" s="621"/>
      <c r="CH45" s="621"/>
      <c r="CI45" s="621"/>
      <c r="CJ45" s="621"/>
      <c r="CK45" s="621"/>
      <c r="CL45" s="621"/>
      <c r="CM45" s="621"/>
      <c r="CN45" s="621"/>
      <c r="CO45" s="621"/>
      <c r="CP45" s="621"/>
      <c r="CQ45" s="622"/>
      <c r="CR45" s="623">
        <v>2106742</v>
      </c>
      <c r="CS45" s="655"/>
      <c r="CT45" s="655"/>
      <c r="CU45" s="655"/>
      <c r="CV45" s="655"/>
      <c r="CW45" s="655"/>
      <c r="CX45" s="655"/>
      <c r="CY45" s="656"/>
      <c r="CZ45" s="657">
        <v>3.4</v>
      </c>
      <c r="DA45" s="658"/>
      <c r="DB45" s="658"/>
      <c r="DC45" s="659"/>
      <c r="DD45" s="632">
        <v>432709</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336</v>
      </c>
      <c r="CG46" s="621"/>
      <c r="CH46" s="621"/>
      <c r="CI46" s="621"/>
      <c r="CJ46" s="621"/>
      <c r="CK46" s="621"/>
      <c r="CL46" s="621"/>
      <c r="CM46" s="621"/>
      <c r="CN46" s="621"/>
      <c r="CO46" s="621"/>
      <c r="CP46" s="621"/>
      <c r="CQ46" s="622"/>
      <c r="CR46" s="623">
        <v>3067895</v>
      </c>
      <c r="CS46" s="624"/>
      <c r="CT46" s="624"/>
      <c r="CU46" s="624"/>
      <c r="CV46" s="624"/>
      <c r="CW46" s="624"/>
      <c r="CX46" s="624"/>
      <c r="CY46" s="625"/>
      <c r="CZ46" s="657">
        <v>5</v>
      </c>
      <c r="DA46" s="706"/>
      <c r="DB46" s="706"/>
      <c r="DC46" s="707"/>
      <c r="DD46" s="632">
        <v>1868815</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337</v>
      </c>
      <c r="CG47" s="621"/>
      <c r="CH47" s="621"/>
      <c r="CI47" s="621"/>
      <c r="CJ47" s="621"/>
      <c r="CK47" s="621"/>
      <c r="CL47" s="621"/>
      <c r="CM47" s="621"/>
      <c r="CN47" s="621"/>
      <c r="CO47" s="621"/>
      <c r="CP47" s="621"/>
      <c r="CQ47" s="622"/>
      <c r="CR47" s="623">
        <v>21723</v>
      </c>
      <c r="CS47" s="655"/>
      <c r="CT47" s="655"/>
      <c r="CU47" s="655"/>
      <c r="CV47" s="655"/>
      <c r="CW47" s="655"/>
      <c r="CX47" s="655"/>
      <c r="CY47" s="656"/>
      <c r="CZ47" s="657">
        <v>0</v>
      </c>
      <c r="DA47" s="658"/>
      <c r="DB47" s="658"/>
      <c r="DC47" s="659"/>
      <c r="DD47" s="632">
        <v>18131</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338</v>
      </c>
      <c r="CG48" s="621"/>
      <c r="CH48" s="621"/>
      <c r="CI48" s="621"/>
      <c r="CJ48" s="621"/>
      <c r="CK48" s="621"/>
      <c r="CL48" s="621"/>
      <c r="CM48" s="621"/>
      <c r="CN48" s="621"/>
      <c r="CO48" s="621"/>
      <c r="CP48" s="621"/>
      <c r="CQ48" s="622"/>
      <c r="CR48" s="623" t="s">
        <v>119</v>
      </c>
      <c r="CS48" s="624"/>
      <c r="CT48" s="624"/>
      <c r="CU48" s="624"/>
      <c r="CV48" s="624"/>
      <c r="CW48" s="624"/>
      <c r="CX48" s="624"/>
      <c r="CY48" s="625"/>
      <c r="CZ48" s="657" t="s">
        <v>119</v>
      </c>
      <c r="DA48" s="706"/>
      <c r="DB48" s="706"/>
      <c r="DC48" s="707"/>
      <c r="DD48" s="632" t="s">
        <v>119</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339</v>
      </c>
      <c r="CE49" s="667"/>
      <c r="CF49" s="667"/>
      <c r="CG49" s="667"/>
      <c r="CH49" s="667"/>
      <c r="CI49" s="667"/>
      <c r="CJ49" s="667"/>
      <c r="CK49" s="667"/>
      <c r="CL49" s="667"/>
      <c r="CM49" s="667"/>
      <c r="CN49" s="667"/>
      <c r="CO49" s="667"/>
      <c r="CP49" s="667"/>
      <c r="CQ49" s="668"/>
      <c r="CR49" s="695">
        <v>61646639</v>
      </c>
      <c r="CS49" s="691"/>
      <c r="CT49" s="691"/>
      <c r="CU49" s="691"/>
      <c r="CV49" s="691"/>
      <c r="CW49" s="691"/>
      <c r="CX49" s="691"/>
      <c r="CY49" s="718"/>
      <c r="CZ49" s="719">
        <v>100</v>
      </c>
      <c r="DA49" s="720"/>
      <c r="DB49" s="720"/>
      <c r="DC49" s="721"/>
      <c r="DD49" s="722">
        <v>42098113</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0" zoomScaleNormal="5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341</v>
      </c>
      <c r="DK2" s="765"/>
      <c r="DL2" s="765"/>
      <c r="DM2" s="765"/>
      <c r="DN2" s="765"/>
      <c r="DO2" s="766"/>
      <c r="DP2" s="200"/>
      <c r="DQ2" s="764" t="s">
        <v>342</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343</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345</v>
      </c>
      <c r="B5" s="759"/>
      <c r="C5" s="759"/>
      <c r="D5" s="759"/>
      <c r="E5" s="759"/>
      <c r="F5" s="759"/>
      <c r="G5" s="759"/>
      <c r="H5" s="759"/>
      <c r="I5" s="759"/>
      <c r="J5" s="759"/>
      <c r="K5" s="759"/>
      <c r="L5" s="759"/>
      <c r="M5" s="759"/>
      <c r="N5" s="759"/>
      <c r="O5" s="759"/>
      <c r="P5" s="760"/>
      <c r="Q5" s="735" t="s">
        <v>346</v>
      </c>
      <c r="R5" s="736"/>
      <c r="S5" s="736"/>
      <c r="T5" s="736"/>
      <c r="U5" s="737"/>
      <c r="V5" s="735" t="s">
        <v>347</v>
      </c>
      <c r="W5" s="736"/>
      <c r="X5" s="736"/>
      <c r="Y5" s="736"/>
      <c r="Z5" s="737"/>
      <c r="AA5" s="735" t="s">
        <v>348</v>
      </c>
      <c r="AB5" s="736"/>
      <c r="AC5" s="736"/>
      <c r="AD5" s="736"/>
      <c r="AE5" s="736"/>
      <c r="AF5" s="768" t="s">
        <v>349</v>
      </c>
      <c r="AG5" s="736"/>
      <c r="AH5" s="736"/>
      <c r="AI5" s="736"/>
      <c r="AJ5" s="747"/>
      <c r="AK5" s="736" t="s">
        <v>350</v>
      </c>
      <c r="AL5" s="736"/>
      <c r="AM5" s="736"/>
      <c r="AN5" s="736"/>
      <c r="AO5" s="737"/>
      <c r="AP5" s="735" t="s">
        <v>351</v>
      </c>
      <c r="AQ5" s="736"/>
      <c r="AR5" s="736"/>
      <c r="AS5" s="736"/>
      <c r="AT5" s="737"/>
      <c r="AU5" s="735" t="s">
        <v>352</v>
      </c>
      <c r="AV5" s="736"/>
      <c r="AW5" s="736"/>
      <c r="AX5" s="736"/>
      <c r="AY5" s="747"/>
      <c r="AZ5" s="207"/>
      <c r="BA5" s="207"/>
      <c r="BB5" s="207"/>
      <c r="BC5" s="207"/>
      <c r="BD5" s="207"/>
      <c r="BE5" s="208"/>
      <c r="BF5" s="208"/>
      <c r="BG5" s="208"/>
      <c r="BH5" s="208"/>
      <c r="BI5" s="208"/>
      <c r="BJ5" s="208"/>
      <c r="BK5" s="208"/>
      <c r="BL5" s="208"/>
      <c r="BM5" s="208"/>
      <c r="BN5" s="208"/>
      <c r="BO5" s="208"/>
      <c r="BP5" s="208"/>
      <c r="BQ5" s="758" t="s">
        <v>353</v>
      </c>
      <c r="BR5" s="759"/>
      <c r="BS5" s="759"/>
      <c r="BT5" s="759"/>
      <c r="BU5" s="759"/>
      <c r="BV5" s="759"/>
      <c r="BW5" s="759"/>
      <c r="BX5" s="759"/>
      <c r="BY5" s="759"/>
      <c r="BZ5" s="759"/>
      <c r="CA5" s="759"/>
      <c r="CB5" s="759"/>
      <c r="CC5" s="759"/>
      <c r="CD5" s="759"/>
      <c r="CE5" s="759"/>
      <c r="CF5" s="759"/>
      <c r="CG5" s="760"/>
      <c r="CH5" s="735" t="s">
        <v>354</v>
      </c>
      <c r="CI5" s="736"/>
      <c r="CJ5" s="736"/>
      <c r="CK5" s="736"/>
      <c r="CL5" s="737"/>
      <c r="CM5" s="735" t="s">
        <v>355</v>
      </c>
      <c r="CN5" s="736"/>
      <c r="CO5" s="736"/>
      <c r="CP5" s="736"/>
      <c r="CQ5" s="737"/>
      <c r="CR5" s="735" t="s">
        <v>356</v>
      </c>
      <c r="CS5" s="736"/>
      <c r="CT5" s="736"/>
      <c r="CU5" s="736"/>
      <c r="CV5" s="737"/>
      <c r="CW5" s="735" t="s">
        <v>357</v>
      </c>
      <c r="CX5" s="736"/>
      <c r="CY5" s="736"/>
      <c r="CZ5" s="736"/>
      <c r="DA5" s="737"/>
      <c r="DB5" s="735" t="s">
        <v>358</v>
      </c>
      <c r="DC5" s="736"/>
      <c r="DD5" s="736"/>
      <c r="DE5" s="736"/>
      <c r="DF5" s="737"/>
      <c r="DG5" s="741" t="s">
        <v>359</v>
      </c>
      <c r="DH5" s="742"/>
      <c r="DI5" s="742"/>
      <c r="DJ5" s="742"/>
      <c r="DK5" s="743"/>
      <c r="DL5" s="741" t="s">
        <v>360</v>
      </c>
      <c r="DM5" s="742"/>
      <c r="DN5" s="742"/>
      <c r="DO5" s="742"/>
      <c r="DP5" s="743"/>
      <c r="DQ5" s="735" t="s">
        <v>361</v>
      </c>
      <c r="DR5" s="736"/>
      <c r="DS5" s="736"/>
      <c r="DT5" s="736"/>
      <c r="DU5" s="737"/>
      <c r="DV5" s="735" t="s">
        <v>352</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362</v>
      </c>
      <c r="C7" s="750"/>
      <c r="D7" s="750"/>
      <c r="E7" s="750"/>
      <c r="F7" s="750"/>
      <c r="G7" s="750"/>
      <c r="H7" s="750"/>
      <c r="I7" s="750"/>
      <c r="J7" s="750"/>
      <c r="K7" s="750"/>
      <c r="L7" s="750"/>
      <c r="M7" s="750"/>
      <c r="N7" s="750"/>
      <c r="O7" s="750"/>
      <c r="P7" s="751"/>
      <c r="Q7" s="752">
        <v>62078</v>
      </c>
      <c r="R7" s="753"/>
      <c r="S7" s="753"/>
      <c r="T7" s="753"/>
      <c r="U7" s="753"/>
      <c r="V7" s="753">
        <v>61196</v>
      </c>
      <c r="W7" s="753"/>
      <c r="X7" s="753"/>
      <c r="Y7" s="753"/>
      <c r="Z7" s="753"/>
      <c r="AA7" s="753">
        <v>881</v>
      </c>
      <c r="AB7" s="753"/>
      <c r="AC7" s="753"/>
      <c r="AD7" s="753"/>
      <c r="AE7" s="754"/>
      <c r="AF7" s="755">
        <v>424</v>
      </c>
      <c r="AG7" s="756"/>
      <c r="AH7" s="756"/>
      <c r="AI7" s="756"/>
      <c r="AJ7" s="757"/>
      <c r="AK7" s="792" t="s">
        <v>540</v>
      </c>
      <c r="AL7" s="793"/>
      <c r="AM7" s="793"/>
      <c r="AN7" s="793"/>
      <c r="AO7" s="793"/>
      <c r="AP7" s="793">
        <v>45427</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t="s">
        <v>559</v>
      </c>
      <c r="BS7" s="796" t="s">
        <v>560</v>
      </c>
      <c r="BT7" s="797"/>
      <c r="BU7" s="797"/>
      <c r="BV7" s="797"/>
      <c r="BW7" s="797"/>
      <c r="BX7" s="797"/>
      <c r="BY7" s="797"/>
      <c r="BZ7" s="797"/>
      <c r="CA7" s="797"/>
      <c r="CB7" s="797"/>
      <c r="CC7" s="797"/>
      <c r="CD7" s="797"/>
      <c r="CE7" s="797"/>
      <c r="CF7" s="797"/>
      <c r="CG7" s="798"/>
      <c r="CH7" s="789">
        <v>-18</v>
      </c>
      <c r="CI7" s="790"/>
      <c r="CJ7" s="790"/>
      <c r="CK7" s="790"/>
      <c r="CL7" s="791"/>
      <c r="CM7" s="789">
        <v>1792</v>
      </c>
      <c r="CN7" s="790"/>
      <c r="CO7" s="790"/>
      <c r="CP7" s="790"/>
      <c r="CQ7" s="791"/>
      <c r="CR7" s="789">
        <v>10</v>
      </c>
      <c r="CS7" s="790"/>
      <c r="CT7" s="790"/>
      <c r="CU7" s="790"/>
      <c r="CV7" s="791"/>
      <c r="CW7" s="789" t="s">
        <v>555</v>
      </c>
      <c r="CX7" s="790"/>
      <c r="CY7" s="790"/>
      <c r="CZ7" s="790"/>
      <c r="DA7" s="791"/>
      <c r="DB7" s="789" t="s">
        <v>555</v>
      </c>
      <c r="DC7" s="790"/>
      <c r="DD7" s="790"/>
      <c r="DE7" s="790"/>
      <c r="DF7" s="791"/>
      <c r="DG7" s="789">
        <v>3571</v>
      </c>
      <c r="DH7" s="790"/>
      <c r="DI7" s="790"/>
      <c r="DJ7" s="790"/>
      <c r="DK7" s="791"/>
      <c r="DL7" s="789" t="s">
        <v>558</v>
      </c>
      <c r="DM7" s="790"/>
      <c r="DN7" s="790"/>
      <c r="DO7" s="790"/>
      <c r="DP7" s="791"/>
      <c r="DQ7" s="789">
        <v>2903</v>
      </c>
      <c r="DR7" s="790"/>
      <c r="DS7" s="790"/>
      <c r="DT7" s="790"/>
      <c r="DU7" s="791"/>
      <c r="DV7" s="770"/>
      <c r="DW7" s="771"/>
      <c r="DX7" s="771"/>
      <c r="DY7" s="771"/>
      <c r="DZ7" s="772"/>
      <c r="EA7" s="205"/>
    </row>
    <row r="8" spans="1:131" s="206" customFormat="1" ht="26.25" customHeight="1" x14ac:dyDescent="0.15">
      <c r="A8" s="212">
        <v>2</v>
      </c>
      <c r="B8" s="773" t="s">
        <v>363</v>
      </c>
      <c r="C8" s="774"/>
      <c r="D8" s="774"/>
      <c r="E8" s="774"/>
      <c r="F8" s="774"/>
      <c r="G8" s="774"/>
      <c r="H8" s="774"/>
      <c r="I8" s="774"/>
      <c r="J8" s="774"/>
      <c r="K8" s="774"/>
      <c r="L8" s="774"/>
      <c r="M8" s="774"/>
      <c r="N8" s="774"/>
      <c r="O8" s="774"/>
      <c r="P8" s="775"/>
      <c r="Q8" s="776">
        <v>832</v>
      </c>
      <c r="R8" s="777"/>
      <c r="S8" s="777"/>
      <c r="T8" s="777"/>
      <c r="U8" s="777"/>
      <c r="V8" s="777">
        <v>400</v>
      </c>
      <c r="W8" s="777"/>
      <c r="X8" s="777"/>
      <c r="Y8" s="777"/>
      <c r="Z8" s="777"/>
      <c r="AA8" s="777">
        <v>432</v>
      </c>
      <c r="AB8" s="777"/>
      <c r="AC8" s="777"/>
      <c r="AD8" s="777"/>
      <c r="AE8" s="778"/>
      <c r="AF8" s="779">
        <v>432</v>
      </c>
      <c r="AG8" s="780"/>
      <c r="AH8" s="780"/>
      <c r="AI8" s="780"/>
      <c r="AJ8" s="781"/>
      <c r="AK8" s="782" t="s">
        <v>540</v>
      </c>
      <c r="AL8" s="783"/>
      <c r="AM8" s="783"/>
      <c r="AN8" s="783"/>
      <c r="AO8" s="783"/>
      <c r="AP8" s="783" t="s">
        <v>540</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561</v>
      </c>
      <c r="BT8" s="787"/>
      <c r="BU8" s="787"/>
      <c r="BV8" s="787"/>
      <c r="BW8" s="787"/>
      <c r="BX8" s="787"/>
      <c r="BY8" s="787"/>
      <c r="BZ8" s="787"/>
      <c r="CA8" s="787"/>
      <c r="CB8" s="787"/>
      <c r="CC8" s="787"/>
      <c r="CD8" s="787"/>
      <c r="CE8" s="787"/>
      <c r="CF8" s="787"/>
      <c r="CG8" s="788"/>
      <c r="CH8" s="799">
        <v>1</v>
      </c>
      <c r="CI8" s="800"/>
      <c r="CJ8" s="800"/>
      <c r="CK8" s="800"/>
      <c r="CL8" s="801"/>
      <c r="CM8" s="799">
        <v>69</v>
      </c>
      <c r="CN8" s="800"/>
      <c r="CO8" s="800"/>
      <c r="CP8" s="800"/>
      <c r="CQ8" s="801"/>
      <c r="CR8" s="799">
        <v>50</v>
      </c>
      <c r="CS8" s="800"/>
      <c r="CT8" s="800"/>
      <c r="CU8" s="800"/>
      <c r="CV8" s="801"/>
      <c r="CW8" s="799">
        <v>38</v>
      </c>
      <c r="CX8" s="800"/>
      <c r="CY8" s="800"/>
      <c r="CZ8" s="800"/>
      <c r="DA8" s="801"/>
      <c r="DB8" s="799" t="s">
        <v>555</v>
      </c>
      <c r="DC8" s="800"/>
      <c r="DD8" s="800"/>
      <c r="DE8" s="800"/>
      <c r="DF8" s="801"/>
      <c r="DG8" s="799" t="s">
        <v>555</v>
      </c>
      <c r="DH8" s="800"/>
      <c r="DI8" s="800"/>
      <c r="DJ8" s="800"/>
      <c r="DK8" s="801"/>
      <c r="DL8" s="799" t="s">
        <v>555</v>
      </c>
      <c r="DM8" s="800"/>
      <c r="DN8" s="800"/>
      <c r="DO8" s="800"/>
      <c r="DP8" s="801"/>
      <c r="DQ8" s="799" t="s">
        <v>555</v>
      </c>
      <c r="DR8" s="800"/>
      <c r="DS8" s="800"/>
      <c r="DT8" s="800"/>
      <c r="DU8" s="801"/>
      <c r="DV8" s="802"/>
      <c r="DW8" s="803"/>
      <c r="DX8" s="803"/>
      <c r="DY8" s="803"/>
      <c r="DZ8" s="804"/>
      <c r="EA8" s="205"/>
    </row>
    <row r="9" spans="1:131" s="206" customFormat="1" ht="26.25" customHeight="1" x14ac:dyDescent="0.15">
      <c r="A9" s="212">
        <v>3</v>
      </c>
      <c r="B9" s="773" t="s">
        <v>364</v>
      </c>
      <c r="C9" s="774"/>
      <c r="D9" s="774"/>
      <c r="E9" s="774"/>
      <c r="F9" s="774"/>
      <c r="G9" s="774"/>
      <c r="H9" s="774"/>
      <c r="I9" s="774"/>
      <c r="J9" s="774"/>
      <c r="K9" s="774"/>
      <c r="L9" s="774"/>
      <c r="M9" s="774"/>
      <c r="N9" s="774"/>
      <c r="O9" s="774"/>
      <c r="P9" s="775"/>
      <c r="Q9" s="776">
        <v>10</v>
      </c>
      <c r="R9" s="777"/>
      <c r="S9" s="777"/>
      <c r="T9" s="777"/>
      <c r="U9" s="777"/>
      <c r="V9" s="777">
        <v>10</v>
      </c>
      <c r="W9" s="777"/>
      <c r="X9" s="777"/>
      <c r="Y9" s="777"/>
      <c r="Z9" s="777"/>
      <c r="AA9" s="777">
        <v>0</v>
      </c>
      <c r="AB9" s="777"/>
      <c r="AC9" s="777"/>
      <c r="AD9" s="777"/>
      <c r="AE9" s="778"/>
      <c r="AF9" s="779" t="s">
        <v>110</v>
      </c>
      <c r="AG9" s="780"/>
      <c r="AH9" s="780"/>
      <c r="AI9" s="780"/>
      <c r="AJ9" s="781"/>
      <c r="AK9" s="782">
        <v>3</v>
      </c>
      <c r="AL9" s="783"/>
      <c r="AM9" s="783"/>
      <c r="AN9" s="783"/>
      <c r="AO9" s="783"/>
      <c r="AP9" s="783">
        <v>18</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562</v>
      </c>
      <c r="BT9" s="787"/>
      <c r="BU9" s="787"/>
      <c r="BV9" s="787"/>
      <c r="BW9" s="787"/>
      <c r="BX9" s="787"/>
      <c r="BY9" s="787"/>
      <c r="BZ9" s="787"/>
      <c r="CA9" s="787"/>
      <c r="CB9" s="787"/>
      <c r="CC9" s="787"/>
      <c r="CD9" s="787"/>
      <c r="CE9" s="787"/>
      <c r="CF9" s="787"/>
      <c r="CG9" s="788"/>
      <c r="CH9" s="799">
        <v>0</v>
      </c>
      <c r="CI9" s="800"/>
      <c r="CJ9" s="800"/>
      <c r="CK9" s="800"/>
      <c r="CL9" s="801"/>
      <c r="CM9" s="799">
        <v>162</v>
      </c>
      <c r="CN9" s="800"/>
      <c r="CO9" s="800"/>
      <c r="CP9" s="800"/>
      <c r="CQ9" s="801"/>
      <c r="CR9" s="799">
        <v>150</v>
      </c>
      <c r="CS9" s="800"/>
      <c r="CT9" s="800"/>
      <c r="CU9" s="800"/>
      <c r="CV9" s="801"/>
      <c r="CW9" s="799">
        <v>22</v>
      </c>
      <c r="CX9" s="800"/>
      <c r="CY9" s="800"/>
      <c r="CZ9" s="800"/>
      <c r="DA9" s="801"/>
      <c r="DB9" s="799" t="s">
        <v>555</v>
      </c>
      <c r="DC9" s="800"/>
      <c r="DD9" s="800"/>
      <c r="DE9" s="800"/>
      <c r="DF9" s="801"/>
      <c r="DG9" s="799" t="s">
        <v>555</v>
      </c>
      <c r="DH9" s="800"/>
      <c r="DI9" s="800"/>
      <c r="DJ9" s="800"/>
      <c r="DK9" s="801"/>
      <c r="DL9" s="799" t="s">
        <v>555</v>
      </c>
      <c r="DM9" s="800"/>
      <c r="DN9" s="800"/>
      <c r="DO9" s="800"/>
      <c r="DP9" s="801"/>
      <c r="DQ9" s="799" t="s">
        <v>555</v>
      </c>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365</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366</v>
      </c>
      <c r="B23" s="808" t="s">
        <v>367</v>
      </c>
      <c r="C23" s="809"/>
      <c r="D23" s="809"/>
      <c r="E23" s="809"/>
      <c r="F23" s="809"/>
      <c r="G23" s="809"/>
      <c r="H23" s="809"/>
      <c r="I23" s="809"/>
      <c r="J23" s="809"/>
      <c r="K23" s="809"/>
      <c r="L23" s="809"/>
      <c r="M23" s="809"/>
      <c r="N23" s="809"/>
      <c r="O23" s="809"/>
      <c r="P23" s="810"/>
      <c r="Q23" s="811">
        <v>62916</v>
      </c>
      <c r="R23" s="812"/>
      <c r="S23" s="812"/>
      <c r="T23" s="812"/>
      <c r="U23" s="812"/>
      <c r="V23" s="812">
        <v>61603</v>
      </c>
      <c r="W23" s="812"/>
      <c r="X23" s="812"/>
      <c r="Y23" s="812"/>
      <c r="Z23" s="812"/>
      <c r="AA23" s="812">
        <v>1313</v>
      </c>
      <c r="AB23" s="812"/>
      <c r="AC23" s="812"/>
      <c r="AD23" s="812"/>
      <c r="AE23" s="813"/>
      <c r="AF23" s="814">
        <v>856</v>
      </c>
      <c r="AG23" s="812"/>
      <c r="AH23" s="812"/>
      <c r="AI23" s="812"/>
      <c r="AJ23" s="815"/>
      <c r="AK23" s="816"/>
      <c r="AL23" s="817"/>
      <c r="AM23" s="817"/>
      <c r="AN23" s="817"/>
      <c r="AO23" s="817"/>
      <c r="AP23" s="812">
        <v>45445</v>
      </c>
      <c r="AQ23" s="812"/>
      <c r="AR23" s="812"/>
      <c r="AS23" s="812"/>
      <c r="AT23" s="812"/>
      <c r="AU23" s="818"/>
      <c r="AV23" s="818"/>
      <c r="AW23" s="818"/>
      <c r="AX23" s="818"/>
      <c r="AY23" s="819"/>
      <c r="AZ23" s="827" t="s">
        <v>110</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368</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369</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345</v>
      </c>
      <c r="B26" s="759"/>
      <c r="C26" s="759"/>
      <c r="D26" s="759"/>
      <c r="E26" s="759"/>
      <c r="F26" s="759"/>
      <c r="G26" s="759"/>
      <c r="H26" s="759"/>
      <c r="I26" s="759"/>
      <c r="J26" s="759"/>
      <c r="K26" s="759"/>
      <c r="L26" s="759"/>
      <c r="M26" s="759"/>
      <c r="N26" s="759"/>
      <c r="O26" s="759"/>
      <c r="P26" s="760"/>
      <c r="Q26" s="735" t="s">
        <v>370</v>
      </c>
      <c r="R26" s="736"/>
      <c r="S26" s="736"/>
      <c r="T26" s="736"/>
      <c r="U26" s="737"/>
      <c r="V26" s="735" t="s">
        <v>371</v>
      </c>
      <c r="W26" s="736"/>
      <c r="X26" s="736"/>
      <c r="Y26" s="736"/>
      <c r="Z26" s="737"/>
      <c r="AA26" s="735" t="s">
        <v>372</v>
      </c>
      <c r="AB26" s="736"/>
      <c r="AC26" s="736"/>
      <c r="AD26" s="736"/>
      <c r="AE26" s="736"/>
      <c r="AF26" s="830" t="s">
        <v>373</v>
      </c>
      <c r="AG26" s="831"/>
      <c r="AH26" s="831"/>
      <c r="AI26" s="831"/>
      <c r="AJ26" s="832"/>
      <c r="AK26" s="736" t="s">
        <v>374</v>
      </c>
      <c r="AL26" s="736"/>
      <c r="AM26" s="736"/>
      <c r="AN26" s="736"/>
      <c r="AO26" s="737"/>
      <c r="AP26" s="735" t="s">
        <v>375</v>
      </c>
      <c r="AQ26" s="736"/>
      <c r="AR26" s="736"/>
      <c r="AS26" s="736"/>
      <c r="AT26" s="737"/>
      <c r="AU26" s="735" t="s">
        <v>376</v>
      </c>
      <c r="AV26" s="736"/>
      <c r="AW26" s="736"/>
      <c r="AX26" s="736"/>
      <c r="AY26" s="737"/>
      <c r="AZ26" s="735" t="s">
        <v>377</v>
      </c>
      <c r="BA26" s="736"/>
      <c r="BB26" s="736"/>
      <c r="BC26" s="736"/>
      <c r="BD26" s="737"/>
      <c r="BE26" s="735" t="s">
        <v>352</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378</v>
      </c>
      <c r="C28" s="750"/>
      <c r="D28" s="750"/>
      <c r="E28" s="750"/>
      <c r="F28" s="750"/>
      <c r="G28" s="750"/>
      <c r="H28" s="750"/>
      <c r="I28" s="750"/>
      <c r="J28" s="750"/>
      <c r="K28" s="750"/>
      <c r="L28" s="750"/>
      <c r="M28" s="750"/>
      <c r="N28" s="750"/>
      <c r="O28" s="750"/>
      <c r="P28" s="751"/>
      <c r="Q28" s="839">
        <v>21846</v>
      </c>
      <c r="R28" s="840"/>
      <c r="S28" s="840"/>
      <c r="T28" s="840"/>
      <c r="U28" s="840"/>
      <c r="V28" s="840">
        <v>21452</v>
      </c>
      <c r="W28" s="840"/>
      <c r="X28" s="840"/>
      <c r="Y28" s="840"/>
      <c r="Z28" s="840"/>
      <c r="AA28" s="840">
        <v>394</v>
      </c>
      <c r="AB28" s="840"/>
      <c r="AC28" s="840"/>
      <c r="AD28" s="840"/>
      <c r="AE28" s="841"/>
      <c r="AF28" s="842">
        <v>394</v>
      </c>
      <c r="AG28" s="840"/>
      <c r="AH28" s="840"/>
      <c r="AI28" s="840"/>
      <c r="AJ28" s="843"/>
      <c r="AK28" s="844">
        <v>1576</v>
      </c>
      <c r="AL28" s="845"/>
      <c r="AM28" s="845"/>
      <c r="AN28" s="845"/>
      <c r="AO28" s="845"/>
      <c r="AP28" s="845">
        <v>470</v>
      </c>
      <c r="AQ28" s="845"/>
      <c r="AR28" s="845"/>
      <c r="AS28" s="845"/>
      <c r="AT28" s="845"/>
      <c r="AU28" s="836" t="s">
        <v>540</v>
      </c>
      <c r="AV28" s="836"/>
      <c r="AW28" s="836"/>
      <c r="AX28" s="836"/>
      <c r="AY28" s="836"/>
      <c r="AZ28" s="836" t="s">
        <v>540</v>
      </c>
      <c r="BA28" s="836"/>
      <c r="BB28" s="836"/>
      <c r="BC28" s="836"/>
      <c r="BD28" s="836"/>
      <c r="BE28" s="837"/>
      <c r="BF28" s="837"/>
      <c r="BG28" s="837"/>
      <c r="BH28" s="837"/>
      <c r="BI28" s="838"/>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379</v>
      </c>
      <c r="C29" s="774"/>
      <c r="D29" s="774"/>
      <c r="E29" s="774"/>
      <c r="F29" s="774"/>
      <c r="G29" s="774"/>
      <c r="H29" s="774"/>
      <c r="I29" s="774"/>
      <c r="J29" s="774"/>
      <c r="K29" s="774"/>
      <c r="L29" s="774"/>
      <c r="M29" s="774"/>
      <c r="N29" s="774"/>
      <c r="O29" s="774"/>
      <c r="P29" s="775"/>
      <c r="Q29" s="776">
        <v>44</v>
      </c>
      <c r="R29" s="777"/>
      <c r="S29" s="777"/>
      <c r="T29" s="777"/>
      <c r="U29" s="777"/>
      <c r="V29" s="777">
        <v>44</v>
      </c>
      <c r="W29" s="777"/>
      <c r="X29" s="777"/>
      <c r="Y29" s="777"/>
      <c r="Z29" s="777"/>
      <c r="AA29" s="777" t="s">
        <v>482</v>
      </c>
      <c r="AB29" s="777"/>
      <c r="AC29" s="777"/>
      <c r="AD29" s="777"/>
      <c r="AE29" s="778"/>
      <c r="AF29" s="779" t="s">
        <v>110</v>
      </c>
      <c r="AG29" s="780"/>
      <c r="AH29" s="780"/>
      <c r="AI29" s="780"/>
      <c r="AJ29" s="781"/>
      <c r="AK29" s="848" t="s">
        <v>540</v>
      </c>
      <c r="AL29" s="849"/>
      <c r="AM29" s="849"/>
      <c r="AN29" s="849"/>
      <c r="AO29" s="849"/>
      <c r="AP29" s="849" t="s">
        <v>540</v>
      </c>
      <c r="AQ29" s="849"/>
      <c r="AR29" s="849"/>
      <c r="AS29" s="849"/>
      <c r="AT29" s="849"/>
      <c r="AU29" s="850" t="s">
        <v>540</v>
      </c>
      <c r="AV29" s="850"/>
      <c r="AW29" s="850"/>
      <c r="AX29" s="850"/>
      <c r="AY29" s="850"/>
      <c r="AZ29" s="850" t="s">
        <v>540</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380</v>
      </c>
      <c r="C30" s="774"/>
      <c r="D30" s="774"/>
      <c r="E30" s="774"/>
      <c r="F30" s="774"/>
      <c r="G30" s="774"/>
      <c r="H30" s="774"/>
      <c r="I30" s="774"/>
      <c r="J30" s="774"/>
      <c r="K30" s="774"/>
      <c r="L30" s="774"/>
      <c r="M30" s="774"/>
      <c r="N30" s="774"/>
      <c r="O30" s="774"/>
      <c r="P30" s="775"/>
      <c r="Q30" s="776">
        <v>2972</v>
      </c>
      <c r="R30" s="777"/>
      <c r="S30" s="777"/>
      <c r="T30" s="777"/>
      <c r="U30" s="777"/>
      <c r="V30" s="777">
        <v>3005</v>
      </c>
      <c r="W30" s="777"/>
      <c r="X30" s="777"/>
      <c r="Y30" s="777"/>
      <c r="Z30" s="777"/>
      <c r="AA30" s="777">
        <v>-33</v>
      </c>
      <c r="AB30" s="777"/>
      <c r="AC30" s="777"/>
      <c r="AD30" s="777"/>
      <c r="AE30" s="778"/>
      <c r="AF30" s="779">
        <v>-33</v>
      </c>
      <c r="AG30" s="780"/>
      <c r="AH30" s="780"/>
      <c r="AI30" s="780"/>
      <c r="AJ30" s="781"/>
      <c r="AK30" s="848">
        <v>1604</v>
      </c>
      <c r="AL30" s="849"/>
      <c r="AM30" s="849"/>
      <c r="AN30" s="849"/>
      <c r="AO30" s="849"/>
      <c r="AP30" s="849" t="s">
        <v>540</v>
      </c>
      <c r="AQ30" s="849"/>
      <c r="AR30" s="849"/>
      <c r="AS30" s="849"/>
      <c r="AT30" s="849"/>
      <c r="AU30" s="850" t="s">
        <v>540</v>
      </c>
      <c r="AV30" s="850"/>
      <c r="AW30" s="850"/>
      <c r="AX30" s="850"/>
      <c r="AY30" s="850"/>
      <c r="AZ30" s="850" t="s">
        <v>540</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381</v>
      </c>
      <c r="C31" s="774"/>
      <c r="D31" s="774"/>
      <c r="E31" s="774"/>
      <c r="F31" s="774"/>
      <c r="G31" s="774"/>
      <c r="H31" s="774"/>
      <c r="I31" s="774"/>
      <c r="J31" s="774"/>
      <c r="K31" s="774"/>
      <c r="L31" s="774"/>
      <c r="M31" s="774"/>
      <c r="N31" s="774"/>
      <c r="O31" s="774"/>
      <c r="P31" s="775"/>
      <c r="Q31" s="776">
        <v>4054</v>
      </c>
      <c r="R31" s="777"/>
      <c r="S31" s="777"/>
      <c r="T31" s="777"/>
      <c r="U31" s="777"/>
      <c r="V31" s="777">
        <v>3641</v>
      </c>
      <c r="W31" s="777"/>
      <c r="X31" s="777"/>
      <c r="Y31" s="777"/>
      <c r="Z31" s="777"/>
      <c r="AA31" s="777">
        <v>413</v>
      </c>
      <c r="AB31" s="777"/>
      <c r="AC31" s="777"/>
      <c r="AD31" s="777"/>
      <c r="AE31" s="778"/>
      <c r="AF31" s="779">
        <v>3341</v>
      </c>
      <c r="AG31" s="780"/>
      <c r="AH31" s="780"/>
      <c r="AI31" s="780"/>
      <c r="AJ31" s="781"/>
      <c r="AK31" s="848">
        <v>28</v>
      </c>
      <c r="AL31" s="849"/>
      <c r="AM31" s="849"/>
      <c r="AN31" s="849"/>
      <c r="AO31" s="849"/>
      <c r="AP31" s="849">
        <v>14018</v>
      </c>
      <c r="AQ31" s="849"/>
      <c r="AR31" s="849"/>
      <c r="AS31" s="849"/>
      <c r="AT31" s="849"/>
      <c r="AU31" s="849">
        <v>182</v>
      </c>
      <c r="AV31" s="849"/>
      <c r="AW31" s="849"/>
      <c r="AX31" s="849"/>
      <c r="AY31" s="849"/>
      <c r="AZ31" s="850" t="s">
        <v>540</v>
      </c>
      <c r="BA31" s="850"/>
      <c r="BB31" s="850"/>
      <c r="BC31" s="850"/>
      <c r="BD31" s="850"/>
      <c r="BE31" s="846" t="s">
        <v>382</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383</v>
      </c>
      <c r="C32" s="774"/>
      <c r="D32" s="774"/>
      <c r="E32" s="774"/>
      <c r="F32" s="774"/>
      <c r="G32" s="774"/>
      <c r="H32" s="774"/>
      <c r="I32" s="774"/>
      <c r="J32" s="774"/>
      <c r="K32" s="774"/>
      <c r="L32" s="774"/>
      <c r="M32" s="774"/>
      <c r="N32" s="774"/>
      <c r="O32" s="774"/>
      <c r="P32" s="775"/>
      <c r="Q32" s="776">
        <v>4521</v>
      </c>
      <c r="R32" s="777"/>
      <c r="S32" s="777"/>
      <c r="T32" s="777"/>
      <c r="U32" s="777"/>
      <c r="V32" s="777">
        <v>4182</v>
      </c>
      <c r="W32" s="777"/>
      <c r="X32" s="777"/>
      <c r="Y32" s="777"/>
      <c r="Z32" s="777"/>
      <c r="AA32" s="777">
        <v>338</v>
      </c>
      <c r="AB32" s="777"/>
      <c r="AC32" s="777"/>
      <c r="AD32" s="777"/>
      <c r="AE32" s="778"/>
      <c r="AF32" s="779">
        <v>351</v>
      </c>
      <c r="AG32" s="780"/>
      <c r="AH32" s="780"/>
      <c r="AI32" s="780"/>
      <c r="AJ32" s="781"/>
      <c r="AK32" s="848">
        <v>3279</v>
      </c>
      <c r="AL32" s="849"/>
      <c r="AM32" s="849"/>
      <c r="AN32" s="849"/>
      <c r="AO32" s="849"/>
      <c r="AP32" s="849">
        <v>40378</v>
      </c>
      <c r="AQ32" s="849"/>
      <c r="AR32" s="849"/>
      <c r="AS32" s="849"/>
      <c r="AT32" s="849"/>
      <c r="AU32" s="849">
        <v>31898</v>
      </c>
      <c r="AV32" s="849"/>
      <c r="AW32" s="849"/>
      <c r="AX32" s="849"/>
      <c r="AY32" s="849"/>
      <c r="AZ32" s="850" t="s">
        <v>540</v>
      </c>
      <c r="BA32" s="850"/>
      <c r="BB32" s="850"/>
      <c r="BC32" s="850"/>
      <c r="BD32" s="850"/>
      <c r="BE32" s="846" t="s">
        <v>382</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384</v>
      </c>
      <c r="C33" s="774"/>
      <c r="D33" s="774"/>
      <c r="E33" s="774"/>
      <c r="F33" s="774"/>
      <c r="G33" s="774"/>
      <c r="H33" s="774"/>
      <c r="I33" s="774"/>
      <c r="J33" s="774"/>
      <c r="K33" s="774"/>
      <c r="L33" s="774"/>
      <c r="M33" s="774"/>
      <c r="N33" s="774"/>
      <c r="O33" s="774"/>
      <c r="P33" s="775"/>
      <c r="Q33" s="776">
        <v>1103</v>
      </c>
      <c r="R33" s="777"/>
      <c r="S33" s="777"/>
      <c r="T33" s="777"/>
      <c r="U33" s="777"/>
      <c r="V33" s="777">
        <v>1019</v>
      </c>
      <c r="W33" s="777"/>
      <c r="X33" s="777"/>
      <c r="Y33" s="777"/>
      <c r="Z33" s="777"/>
      <c r="AA33" s="777">
        <v>85</v>
      </c>
      <c r="AB33" s="777"/>
      <c r="AC33" s="777"/>
      <c r="AD33" s="777"/>
      <c r="AE33" s="778"/>
      <c r="AF33" s="779">
        <v>86</v>
      </c>
      <c r="AG33" s="780"/>
      <c r="AH33" s="780"/>
      <c r="AI33" s="780"/>
      <c r="AJ33" s="781"/>
      <c r="AK33" s="848">
        <v>621</v>
      </c>
      <c r="AL33" s="849"/>
      <c r="AM33" s="849"/>
      <c r="AN33" s="849"/>
      <c r="AO33" s="849"/>
      <c r="AP33" s="849">
        <v>5697</v>
      </c>
      <c r="AQ33" s="849"/>
      <c r="AR33" s="849"/>
      <c r="AS33" s="849"/>
      <c r="AT33" s="849"/>
      <c r="AU33" s="849">
        <v>4990</v>
      </c>
      <c r="AV33" s="849"/>
      <c r="AW33" s="849"/>
      <c r="AX33" s="849"/>
      <c r="AY33" s="849"/>
      <c r="AZ33" s="850" t="s">
        <v>540</v>
      </c>
      <c r="BA33" s="850"/>
      <c r="BB33" s="850"/>
      <c r="BC33" s="850"/>
      <c r="BD33" s="850"/>
      <c r="BE33" s="846" t="s">
        <v>382</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385</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366</v>
      </c>
      <c r="B63" s="808" t="s">
        <v>386</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4140</v>
      </c>
      <c r="AG63" s="860"/>
      <c r="AH63" s="860"/>
      <c r="AI63" s="860"/>
      <c r="AJ63" s="861"/>
      <c r="AK63" s="862"/>
      <c r="AL63" s="857"/>
      <c r="AM63" s="857"/>
      <c r="AN63" s="857"/>
      <c r="AO63" s="857"/>
      <c r="AP63" s="860">
        <v>60563</v>
      </c>
      <c r="AQ63" s="860"/>
      <c r="AR63" s="860"/>
      <c r="AS63" s="860"/>
      <c r="AT63" s="860"/>
      <c r="AU63" s="860">
        <v>37071</v>
      </c>
      <c r="AV63" s="860"/>
      <c r="AW63" s="860"/>
      <c r="AX63" s="860"/>
      <c r="AY63" s="860"/>
      <c r="AZ63" s="864"/>
      <c r="BA63" s="864"/>
      <c r="BB63" s="864"/>
      <c r="BC63" s="864"/>
      <c r="BD63" s="864"/>
      <c r="BE63" s="865"/>
      <c r="BF63" s="865"/>
      <c r="BG63" s="865"/>
      <c r="BH63" s="865"/>
      <c r="BI63" s="866"/>
      <c r="BJ63" s="867" t="s">
        <v>110</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388</v>
      </c>
      <c r="B66" s="759"/>
      <c r="C66" s="759"/>
      <c r="D66" s="759"/>
      <c r="E66" s="759"/>
      <c r="F66" s="759"/>
      <c r="G66" s="759"/>
      <c r="H66" s="759"/>
      <c r="I66" s="759"/>
      <c r="J66" s="759"/>
      <c r="K66" s="759"/>
      <c r="L66" s="759"/>
      <c r="M66" s="759"/>
      <c r="N66" s="759"/>
      <c r="O66" s="759"/>
      <c r="P66" s="760"/>
      <c r="Q66" s="735" t="s">
        <v>370</v>
      </c>
      <c r="R66" s="736"/>
      <c r="S66" s="736"/>
      <c r="T66" s="736"/>
      <c r="U66" s="737"/>
      <c r="V66" s="735" t="s">
        <v>371</v>
      </c>
      <c r="W66" s="736"/>
      <c r="X66" s="736"/>
      <c r="Y66" s="736"/>
      <c r="Z66" s="737"/>
      <c r="AA66" s="735" t="s">
        <v>372</v>
      </c>
      <c r="AB66" s="736"/>
      <c r="AC66" s="736"/>
      <c r="AD66" s="736"/>
      <c r="AE66" s="737"/>
      <c r="AF66" s="870" t="s">
        <v>373</v>
      </c>
      <c r="AG66" s="831"/>
      <c r="AH66" s="831"/>
      <c r="AI66" s="831"/>
      <c r="AJ66" s="871"/>
      <c r="AK66" s="735" t="s">
        <v>374</v>
      </c>
      <c r="AL66" s="759"/>
      <c r="AM66" s="759"/>
      <c r="AN66" s="759"/>
      <c r="AO66" s="760"/>
      <c r="AP66" s="735" t="s">
        <v>375</v>
      </c>
      <c r="AQ66" s="736"/>
      <c r="AR66" s="736"/>
      <c r="AS66" s="736"/>
      <c r="AT66" s="737"/>
      <c r="AU66" s="735" t="s">
        <v>389</v>
      </c>
      <c r="AV66" s="736"/>
      <c r="AW66" s="736"/>
      <c r="AX66" s="736"/>
      <c r="AY66" s="737"/>
      <c r="AZ66" s="735" t="s">
        <v>352</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541</v>
      </c>
      <c r="C68" s="888"/>
      <c r="D68" s="888"/>
      <c r="E68" s="888"/>
      <c r="F68" s="888"/>
      <c r="G68" s="888"/>
      <c r="H68" s="888"/>
      <c r="I68" s="888"/>
      <c r="J68" s="888"/>
      <c r="K68" s="888"/>
      <c r="L68" s="888"/>
      <c r="M68" s="888"/>
      <c r="N68" s="888"/>
      <c r="O68" s="888"/>
      <c r="P68" s="889"/>
      <c r="Q68" s="890">
        <v>400</v>
      </c>
      <c r="R68" s="884"/>
      <c r="S68" s="884"/>
      <c r="T68" s="884"/>
      <c r="U68" s="884"/>
      <c r="V68" s="884">
        <v>386</v>
      </c>
      <c r="W68" s="884"/>
      <c r="X68" s="884"/>
      <c r="Y68" s="884"/>
      <c r="Z68" s="884"/>
      <c r="AA68" s="884">
        <v>13</v>
      </c>
      <c r="AB68" s="884"/>
      <c r="AC68" s="884"/>
      <c r="AD68" s="884"/>
      <c r="AE68" s="884"/>
      <c r="AF68" s="884">
        <v>13</v>
      </c>
      <c r="AG68" s="884"/>
      <c r="AH68" s="884"/>
      <c r="AI68" s="884"/>
      <c r="AJ68" s="884"/>
      <c r="AK68" s="884">
        <v>84</v>
      </c>
      <c r="AL68" s="884"/>
      <c r="AM68" s="884"/>
      <c r="AN68" s="884"/>
      <c r="AO68" s="884"/>
      <c r="AP68" s="884" t="s">
        <v>555</v>
      </c>
      <c r="AQ68" s="884"/>
      <c r="AR68" s="884"/>
      <c r="AS68" s="884"/>
      <c r="AT68" s="884"/>
      <c r="AU68" s="884" t="s">
        <v>555</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542</v>
      </c>
      <c r="C69" s="892"/>
      <c r="D69" s="892"/>
      <c r="E69" s="892"/>
      <c r="F69" s="892"/>
      <c r="G69" s="892"/>
      <c r="H69" s="892"/>
      <c r="I69" s="892"/>
      <c r="J69" s="892"/>
      <c r="K69" s="892"/>
      <c r="L69" s="892"/>
      <c r="M69" s="892"/>
      <c r="N69" s="892"/>
      <c r="O69" s="892"/>
      <c r="P69" s="893"/>
      <c r="Q69" s="894">
        <v>6256</v>
      </c>
      <c r="R69" s="849"/>
      <c r="S69" s="849"/>
      <c r="T69" s="849"/>
      <c r="U69" s="849"/>
      <c r="V69" s="849">
        <v>5232</v>
      </c>
      <c r="W69" s="849"/>
      <c r="X69" s="849"/>
      <c r="Y69" s="849"/>
      <c r="Z69" s="849"/>
      <c r="AA69" s="849">
        <v>1024</v>
      </c>
      <c r="AB69" s="849"/>
      <c r="AC69" s="849"/>
      <c r="AD69" s="849"/>
      <c r="AE69" s="849"/>
      <c r="AF69" s="849">
        <v>1024</v>
      </c>
      <c r="AG69" s="849"/>
      <c r="AH69" s="849"/>
      <c r="AI69" s="849"/>
      <c r="AJ69" s="849"/>
      <c r="AK69" s="849">
        <v>16</v>
      </c>
      <c r="AL69" s="849"/>
      <c r="AM69" s="849"/>
      <c r="AN69" s="849"/>
      <c r="AO69" s="849"/>
      <c r="AP69" s="849" t="s">
        <v>555</v>
      </c>
      <c r="AQ69" s="849"/>
      <c r="AR69" s="849"/>
      <c r="AS69" s="849"/>
      <c r="AT69" s="849"/>
      <c r="AU69" s="849" t="s">
        <v>556</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563</v>
      </c>
      <c r="C70" s="892"/>
      <c r="D70" s="892"/>
      <c r="E70" s="892"/>
      <c r="F70" s="892"/>
      <c r="G70" s="892"/>
      <c r="H70" s="892"/>
      <c r="I70" s="892"/>
      <c r="J70" s="892"/>
      <c r="K70" s="892"/>
      <c r="L70" s="892"/>
      <c r="M70" s="892"/>
      <c r="N70" s="892"/>
      <c r="O70" s="892"/>
      <c r="P70" s="893"/>
      <c r="Q70" s="894">
        <v>49</v>
      </c>
      <c r="R70" s="849"/>
      <c r="S70" s="849"/>
      <c r="T70" s="849"/>
      <c r="U70" s="849"/>
      <c r="V70" s="849">
        <v>48</v>
      </c>
      <c r="W70" s="849"/>
      <c r="X70" s="849"/>
      <c r="Y70" s="849"/>
      <c r="Z70" s="849"/>
      <c r="AA70" s="849">
        <v>1</v>
      </c>
      <c r="AB70" s="849"/>
      <c r="AC70" s="849"/>
      <c r="AD70" s="849"/>
      <c r="AE70" s="849"/>
      <c r="AF70" s="849">
        <v>1</v>
      </c>
      <c r="AG70" s="849"/>
      <c r="AH70" s="849"/>
      <c r="AI70" s="849"/>
      <c r="AJ70" s="849"/>
      <c r="AK70" s="849" t="s">
        <v>555</v>
      </c>
      <c r="AL70" s="849"/>
      <c r="AM70" s="849"/>
      <c r="AN70" s="849"/>
      <c r="AO70" s="849"/>
      <c r="AP70" s="849" t="s">
        <v>557</v>
      </c>
      <c r="AQ70" s="849"/>
      <c r="AR70" s="849"/>
      <c r="AS70" s="849"/>
      <c r="AT70" s="849"/>
      <c r="AU70" s="849" t="s">
        <v>555</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543</v>
      </c>
      <c r="C71" s="892"/>
      <c r="D71" s="892"/>
      <c r="E71" s="892"/>
      <c r="F71" s="892"/>
      <c r="G71" s="892"/>
      <c r="H71" s="892"/>
      <c r="I71" s="892"/>
      <c r="J71" s="892"/>
      <c r="K71" s="892"/>
      <c r="L71" s="892"/>
      <c r="M71" s="892"/>
      <c r="N71" s="892"/>
      <c r="O71" s="892"/>
      <c r="P71" s="893"/>
      <c r="Q71" s="894">
        <v>8</v>
      </c>
      <c r="R71" s="849"/>
      <c r="S71" s="849"/>
      <c r="T71" s="849"/>
      <c r="U71" s="849"/>
      <c r="V71" s="849">
        <v>6</v>
      </c>
      <c r="W71" s="849"/>
      <c r="X71" s="849"/>
      <c r="Y71" s="849"/>
      <c r="Z71" s="849"/>
      <c r="AA71" s="849">
        <v>1</v>
      </c>
      <c r="AB71" s="849"/>
      <c r="AC71" s="849"/>
      <c r="AD71" s="849"/>
      <c r="AE71" s="849"/>
      <c r="AF71" s="849">
        <v>1</v>
      </c>
      <c r="AG71" s="849"/>
      <c r="AH71" s="849"/>
      <c r="AI71" s="849"/>
      <c r="AJ71" s="849"/>
      <c r="AK71" s="849" t="s">
        <v>555</v>
      </c>
      <c r="AL71" s="849"/>
      <c r="AM71" s="849"/>
      <c r="AN71" s="849"/>
      <c r="AO71" s="849"/>
      <c r="AP71" s="849" t="s">
        <v>555</v>
      </c>
      <c r="AQ71" s="849"/>
      <c r="AR71" s="849"/>
      <c r="AS71" s="849"/>
      <c r="AT71" s="849"/>
      <c r="AU71" s="849" t="s">
        <v>555</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544</v>
      </c>
      <c r="C72" s="892"/>
      <c r="D72" s="892"/>
      <c r="E72" s="892"/>
      <c r="F72" s="892"/>
      <c r="G72" s="892"/>
      <c r="H72" s="892"/>
      <c r="I72" s="892"/>
      <c r="J72" s="892"/>
      <c r="K72" s="892"/>
      <c r="L72" s="892"/>
      <c r="M72" s="892"/>
      <c r="N72" s="892"/>
      <c r="O72" s="892"/>
      <c r="P72" s="893"/>
      <c r="Q72" s="894">
        <v>4</v>
      </c>
      <c r="R72" s="849"/>
      <c r="S72" s="849"/>
      <c r="T72" s="849"/>
      <c r="U72" s="849"/>
      <c r="V72" s="849">
        <v>2</v>
      </c>
      <c r="W72" s="849"/>
      <c r="X72" s="849"/>
      <c r="Y72" s="849"/>
      <c r="Z72" s="849"/>
      <c r="AA72" s="849">
        <v>2</v>
      </c>
      <c r="AB72" s="849"/>
      <c r="AC72" s="849"/>
      <c r="AD72" s="849"/>
      <c r="AE72" s="849"/>
      <c r="AF72" s="849">
        <v>2</v>
      </c>
      <c r="AG72" s="849"/>
      <c r="AH72" s="849"/>
      <c r="AI72" s="849"/>
      <c r="AJ72" s="849"/>
      <c r="AK72" s="849">
        <v>0</v>
      </c>
      <c r="AL72" s="849"/>
      <c r="AM72" s="849"/>
      <c r="AN72" s="849"/>
      <c r="AO72" s="849"/>
      <c r="AP72" s="849" t="s">
        <v>555</v>
      </c>
      <c r="AQ72" s="849"/>
      <c r="AR72" s="849"/>
      <c r="AS72" s="849"/>
      <c r="AT72" s="849"/>
      <c r="AU72" s="849" t="s">
        <v>555</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t="s">
        <v>545</v>
      </c>
      <c r="C73" s="892"/>
      <c r="D73" s="892"/>
      <c r="E73" s="892"/>
      <c r="F73" s="892"/>
      <c r="G73" s="892"/>
      <c r="H73" s="892"/>
      <c r="I73" s="892"/>
      <c r="J73" s="892"/>
      <c r="K73" s="892"/>
      <c r="L73" s="892"/>
      <c r="M73" s="892"/>
      <c r="N73" s="892"/>
      <c r="O73" s="892"/>
      <c r="P73" s="893"/>
      <c r="Q73" s="894">
        <v>124</v>
      </c>
      <c r="R73" s="849"/>
      <c r="S73" s="849"/>
      <c r="T73" s="849"/>
      <c r="U73" s="849"/>
      <c r="V73" s="849">
        <v>117</v>
      </c>
      <c r="W73" s="849"/>
      <c r="X73" s="849"/>
      <c r="Y73" s="849"/>
      <c r="Z73" s="849"/>
      <c r="AA73" s="849">
        <v>8</v>
      </c>
      <c r="AB73" s="849"/>
      <c r="AC73" s="849"/>
      <c r="AD73" s="849"/>
      <c r="AE73" s="849"/>
      <c r="AF73" s="849">
        <v>8</v>
      </c>
      <c r="AG73" s="849"/>
      <c r="AH73" s="849"/>
      <c r="AI73" s="849"/>
      <c r="AJ73" s="849"/>
      <c r="AK73" s="849" t="s">
        <v>555</v>
      </c>
      <c r="AL73" s="849"/>
      <c r="AM73" s="849"/>
      <c r="AN73" s="849"/>
      <c r="AO73" s="849"/>
      <c r="AP73" s="849">
        <v>1794</v>
      </c>
      <c r="AQ73" s="849"/>
      <c r="AR73" s="849"/>
      <c r="AS73" s="849"/>
      <c r="AT73" s="849"/>
      <c r="AU73" s="849">
        <v>81</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t="s">
        <v>546</v>
      </c>
      <c r="C74" s="892"/>
      <c r="D74" s="892"/>
      <c r="E74" s="892"/>
      <c r="F74" s="892"/>
      <c r="G74" s="892"/>
      <c r="H74" s="892"/>
      <c r="I74" s="892"/>
      <c r="J74" s="892"/>
      <c r="K74" s="892"/>
      <c r="L74" s="892"/>
      <c r="M74" s="892"/>
      <c r="N74" s="892"/>
      <c r="O74" s="892"/>
      <c r="P74" s="893"/>
      <c r="Q74" s="894">
        <v>63</v>
      </c>
      <c r="R74" s="849"/>
      <c r="S74" s="849"/>
      <c r="T74" s="849"/>
      <c r="U74" s="849"/>
      <c r="V74" s="849">
        <v>62</v>
      </c>
      <c r="W74" s="849"/>
      <c r="X74" s="849"/>
      <c r="Y74" s="849"/>
      <c r="Z74" s="849"/>
      <c r="AA74" s="849">
        <v>1</v>
      </c>
      <c r="AB74" s="849"/>
      <c r="AC74" s="849"/>
      <c r="AD74" s="849"/>
      <c r="AE74" s="849"/>
      <c r="AF74" s="849">
        <v>1</v>
      </c>
      <c r="AG74" s="849"/>
      <c r="AH74" s="849"/>
      <c r="AI74" s="849"/>
      <c r="AJ74" s="849"/>
      <c r="AK74" s="849" t="s">
        <v>555</v>
      </c>
      <c r="AL74" s="849"/>
      <c r="AM74" s="849"/>
      <c r="AN74" s="849"/>
      <c r="AO74" s="849"/>
      <c r="AP74" s="849" t="s">
        <v>555</v>
      </c>
      <c r="AQ74" s="849"/>
      <c r="AR74" s="849"/>
      <c r="AS74" s="849"/>
      <c r="AT74" s="849"/>
      <c r="AU74" s="849" t="s">
        <v>555</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t="s">
        <v>547</v>
      </c>
      <c r="C75" s="892"/>
      <c r="D75" s="892"/>
      <c r="E75" s="892"/>
      <c r="F75" s="892"/>
      <c r="G75" s="892"/>
      <c r="H75" s="892"/>
      <c r="I75" s="892"/>
      <c r="J75" s="892"/>
      <c r="K75" s="892"/>
      <c r="L75" s="892"/>
      <c r="M75" s="892"/>
      <c r="N75" s="892"/>
      <c r="O75" s="892"/>
      <c r="P75" s="893"/>
      <c r="Q75" s="897">
        <v>125</v>
      </c>
      <c r="R75" s="898"/>
      <c r="S75" s="898"/>
      <c r="T75" s="898"/>
      <c r="U75" s="848"/>
      <c r="V75" s="899">
        <v>125</v>
      </c>
      <c r="W75" s="898"/>
      <c r="X75" s="898"/>
      <c r="Y75" s="898"/>
      <c r="Z75" s="848"/>
      <c r="AA75" s="899">
        <v>0</v>
      </c>
      <c r="AB75" s="898"/>
      <c r="AC75" s="898"/>
      <c r="AD75" s="898"/>
      <c r="AE75" s="848"/>
      <c r="AF75" s="899">
        <v>0</v>
      </c>
      <c r="AG75" s="898"/>
      <c r="AH75" s="898"/>
      <c r="AI75" s="898"/>
      <c r="AJ75" s="848"/>
      <c r="AK75" s="899" t="s">
        <v>555</v>
      </c>
      <c r="AL75" s="898"/>
      <c r="AM75" s="898"/>
      <c r="AN75" s="898"/>
      <c r="AO75" s="848"/>
      <c r="AP75" s="899" t="s">
        <v>555</v>
      </c>
      <c r="AQ75" s="898"/>
      <c r="AR75" s="898"/>
      <c r="AS75" s="898"/>
      <c r="AT75" s="848"/>
      <c r="AU75" s="899" t="s">
        <v>555</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t="s">
        <v>548</v>
      </c>
      <c r="C76" s="892"/>
      <c r="D76" s="892"/>
      <c r="E76" s="892"/>
      <c r="F76" s="892"/>
      <c r="G76" s="892"/>
      <c r="H76" s="892"/>
      <c r="I76" s="892"/>
      <c r="J76" s="892"/>
      <c r="K76" s="892"/>
      <c r="L76" s="892"/>
      <c r="M76" s="892"/>
      <c r="N76" s="892"/>
      <c r="O76" s="892"/>
      <c r="P76" s="893"/>
      <c r="Q76" s="897">
        <v>16683</v>
      </c>
      <c r="R76" s="898"/>
      <c r="S76" s="898"/>
      <c r="T76" s="898"/>
      <c r="U76" s="848"/>
      <c r="V76" s="899">
        <v>16103</v>
      </c>
      <c r="W76" s="898"/>
      <c r="X76" s="898"/>
      <c r="Y76" s="898"/>
      <c r="Z76" s="848"/>
      <c r="AA76" s="899">
        <v>580</v>
      </c>
      <c r="AB76" s="898"/>
      <c r="AC76" s="898"/>
      <c r="AD76" s="898"/>
      <c r="AE76" s="848"/>
      <c r="AF76" s="899">
        <v>580</v>
      </c>
      <c r="AG76" s="898"/>
      <c r="AH76" s="898"/>
      <c r="AI76" s="898"/>
      <c r="AJ76" s="848"/>
      <c r="AK76" s="899">
        <v>27</v>
      </c>
      <c r="AL76" s="898"/>
      <c r="AM76" s="898"/>
      <c r="AN76" s="898"/>
      <c r="AO76" s="848"/>
      <c r="AP76" s="899" t="s">
        <v>555</v>
      </c>
      <c r="AQ76" s="898"/>
      <c r="AR76" s="898"/>
      <c r="AS76" s="898"/>
      <c r="AT76" s="848"/>
      <c r="AU76" s="899" t="s">
        <v>555</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t="s">
        <v>549</v>
      </c>
      <c r="C77" s="892"/>
      <c r="D77" s="892"/>
      <c r="E77" s="892"/>
      <c r="F77" s="892"/>
      <c r="G77" s="892"/>
      <c r="H77" s="892"/>
      <c r="I77" s="892"/>
      <c r="J77" s="892"/>
      <c r="K77" s="892"/>
      <c r="L77" s="892"/>
      <c r="M77" s="892"/>
      <c r="N77" s="892"/>
      <c r="O77" s="892"/>
      <c r="P77" s="893"/>
      <c r="Q77" s="897">
        <v>237</v>
      </c>
      <c r="R77" s="898"/>
      <c r="S77" s="898"/>
      <c r="T77" s="898"/>
      <c r="U77" s="848"/>
      <c r="V77" s="899">
        <v>151</v>
      </c>
      <c r="W77" s="898"/>
      <c r="X77" s="898"/>
      <c r="Y77" s="898"/>
      <c r="Z77" s="848"/>
      <c r="AA77" s="899">
        <v>87</v>
      </c>
      <c r="AB77" s="898"/>
      <c r="AC77" s="898"/>
      <c r="AD77" s="898"/>
      <c r="AE77" s="848"/>
      <c r="AF77" s="899">
        <v>87</v>
      </c>
      <c r="AG77" s="898"/>
      <c r="AH77" s="898"/>
      <c r="AI77" s="898"/>
      <c r="AJ77" s="848"/>
      <c r="AK77" s="899" t="s">
        <v>555</v>
      </c>
      <c r="AL77" s="898"/>
      <c r="AM77" s="898"/>
      <c r="AN77" s="898"/>
      <c r="AO77" s="848"/>
      <c r="AP77" s="899" t="s">
        <v>555</v>
      </c>
      <c r="AQ77" s="898"/>
      <c r="AR77" s="898"/>
      <c r="AS77" s="898"/>
      <c r="AT77" s="848"/>
      <c r="AU77" s="899" t="s">
        <v>555</v>
      </c>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t="s">
        <v>550</v>
      </c>
      <c r="C78" s="892"/>
      <c r="D78" s="892"/>
      <c r="E78" s="892"/>
      <c r="F78" s="892"/>
      <c r="G78" s="892"/>
      <c r="H78" s="892"/>
      <c r="I78" s="892"/>
      <c r="J78" s="892"/>
      <c r="K78" s="892"/>
      <c r="L78" s="892"/>
      <c r="M78" s="892"/>
      <c r="N78" s="892"/>
      <c r="O78" s="892"/>
      <c r="P78" s="893"/>
      <c r="Q78" s="894">
        <v>74</v>
      </c>
      <c r="R78" s="849"/>
      <c r="S78" s="849"/>
      <c r="T78" s="849"/>
      <c r="U78" s="849"/>
      <c r="V78" s="849">
        <v>37</v>
      </c>
      <c r="W78" s="849"/>
      <c r="X78" s="849"/>
      <c r="Y78" s="849"/>
      <c r="Z78" s="849"/>
      <c r="AA78" s="849">
        <v>37</v>
      </c>
      <c r="AB78" s="849"/>
      <c r="AC78" s="849"/>
      <c r="AD78" s="849"/>
      <c r="AE78" s="849"/>
      <c r="AF78" s="849">
        <v>37</v>
      </c>
      <c r="AG78" s="849"/>
      <c r="AH78" s="849"/>
      <c r="AI78" s="849"/>
      <c r="AJ78" s="849"/>
      <c r="AK78" s="849" t="s">
        <v>555</v>
      </c>
      <c r="AL78" s="849"/>
      <c r="AM78" s="849"/>
      <c r="AN78" s="849"/>
      <c r="AO78" s="849"/>
      <c r="AP78" s="849" t="s">
        <v>558</v>
      </c>
      <c r="AQ78" s="849"/>
      <c r="AR78" s="849"/>
      <c r="AS78" s="849"/>
      <c r="AT78" s="849"/>
      <c r="AU78" s="849" t="s">
        <v>555</v>
      </c>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t="s">
        <v>551</v>
      </c>
      <c r="C79" s="892"/>
      <c r="D79" s="892"/>
      <c r="E79" s="892"/>
      <c r="F79" s="892"/>
      <c r="G79" s="892"/>
      <c r="H79" s="892"/>
      <c r="I79" s="892"/>
      <c r="J79" s="892"/>
      <c r="K79" s="892"/>
      <c r="L79" s="892"/>
      <c r="M79" s="892"/>
      <c r="N79" s="892"/>
      <c r="O79" s="892"/>
      <c r="P79" s="893"/>
      <c r="Q79" s="894">
        <v>179</v>
      </c>
      <c r="R79" s="849"/>
      <c r="S79" s="849"/>
      <c r="T79" s="849"/>
      <c r="U79" s="849"/>
      <c r="V79" s="849">
        <v>176</v>
      </c>
      <c r="W79" s="849"/>
      <c r="X79" s="849"/>
      <c r="Y79" s="849"/>
      <c r="Z79" s="849"/>
      <c r="AA79" s="849">
        <v>3</v>
      </c>
      <c r="AB79" s="849"/>
      <c r="AC79" s="849"/>
      <c r="AD79" s="849"/>
      <c r="AE79" s="849"/>
      <c r="AF79" s="849">
        <v>3</v>
      </c>
      <c r="AG79" s="849"/>
      <c r="AH79" s="849"/>
      <c r="AI79" s="849"/>
      <c r="AJ79" s="849"/>
      <c r="AK79" s="849" t="s">
        <v>555</v>
      </c>
      <c r="AL79" s="849"/>
      <c r="AM79" s="849"/>
      <c r="AN79" s="849"/>
      <c r="AO79" s="849"/>
      <c r="AP79" s="849" t="s">
        <v>555</v>
      </c>
      <c r="AQ79" s="849"/>
      <c r="AR79" s="849"/>
      <c r="AS79" s="849"/>
      <c r="AT79" s="849"/>
      <c r="AU79" s="849" t="s">
        <v>555</v>
      </c>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t="s">
        <v>552</v>
      </c>
      <c r="C80" s="892"/>
      <c r="D80" s="892"/>
      <c r="E80" s="892"/>
      <c r="F80" s="892"/>
      <c r="G80" s="892"/>
      <c r="H80" s="892"/>
      <c r="I80" s="892"/>
      <c r="J80" s="892"/>
      <c r="K80" s="892"/>
      <c r="L80" s="892"/>
      <c r="M80" s="892"/>
      <c r="N80" s="892"/>
      <c r="O80" s="892"/>
      <c r="P80" s="893"/>
      <c r="Q80" s="894">
        <v>206788</v>
      </c>
      <c r="R80" s="849"/>
      <c r="S80" s="849"/>
      <c r="T80" s="849"/>
      <c r="U80" s="849"/>
      <c r="V80" s="849">
        <v>199254</v>
      </c>
      <c r="W80" s="849"/>
      <c r="X80" s="849"/>
      <c r="Y80" s="849"/>
      <c r="Z80" s="849"/>
      <c r="AA80" s="849">
        <v>7534</v>
      </c>
      <c r="AB80" s="849"/>
      <c r="AC80" s="849"/>
      <c r="AD80" s="849"/>
      <c r="AE80" s="849"/>
      <c r="AF80" s="849">
        <v>7534</v>
      </c>
      <c r="AG80" s="849"/>
      <c r="AH80" s="849"/>
      <c r="AI80" s="849"/>
      <c r="AJ80" s="849"/>
      <c r="AK80" s="849">
        <v>168</v>
      </c>
      <c r="AL80" s="849"/>
      <c r="AM80" s="849"/>
      <c r="AN80" s="849"/>
      <c r="AO80" s="849"/>
      <c r="AP80" s="849" t="s">
        <v>555</v>
      </c>
      <c r="AQ80" s="849"/>
      <c r="AR80" s="849"/>
      <c r="AS80" s="849"/>
      <c r="AT80" s="849"/>
      <c r="AU80" s="849" t="s">
        <v>555</v>
      </c>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t="s">
        <v>553</v>
      </c>
      <c r="C81" s="892"/>
      <c r="D81" s="892"/>
      <c r="E81" s="892"/>
      <c r="F81" s="892"/>
      <c r="G81" s="892"/>
      <c r="H81" s="892"/>
      <c r="I81" s="892"/>
      <c r="J81" s="892"/>
      <c r="K81" s="892"/>
      <c r="L81" s="892"/>
      <c r="M81" s="892"/>
      <c r="N81" s="892"/>
      <c r="O81" s="892"/>
      <c r="P81" s="893"/>
      <c r="Q81" s="894">
        <v>52</v>
      </c>
      <c r="R81" s="849"/>
      <c r="S81" s="849"/>
      <c r="T81" s="849"/>
      <c r="U81" s="849"/>
      <c r="V81" s="849">
        <v>52</v>
      </c>
      <c r="W81" s="849"/>
      <c r="X81" s="849"/>
      <c r="Y81" s="849"/>
      <c r="Z81" s="849"/>
      <c r="AA81" s="849" t="s">
        <v>555</v>
      </c>
      <c r="AB81" s="849"/>
      <c r="AC81" s="849"/>
      <c r="AD81" s="849"/>
      <c r="AE81" s="849"/>
      <c r="AF81" s="849" t="s">
        <v>555</v>
      </c>
      <c r="AG81" s="849"/>
      <c r="AH81" s="849"/>
      <c r="AI81" s="849"/>
      <c r="AJ81" s="849"/>
      <c r="AK81" s="849" t="s">
        <v>555</v>
      </c>
      <c r="AL81" s="849"/>
      <c r="AM81" s="849"/>
      <c r="AN81" s="849"/>
      <c r="AO81" s="849"/>
      <c r="AP81" s="849">
        <v>18</v>
      </c>
      <c r="AQ81" s="849"/>
      <c r="AR81" s="849"/>
      <c r="AS81" s="849"/>
      <c r="AT81" s="849"/>
      <c r="AU81" s="849">
        <v>5</v>
      </c>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t="s">
        <v>554</v>
      </c>
      <c r="C82" s="892"/>
      <c r="D82" s="892"/>
      <c r="E82" s="892"/>
      <c r="F82" s="892"/>
      <c r="G82" s="892"/>
      <c r="H82" s="892"/>
      <c r="I82" s="892"/>
      <c r="J82" s="892"/>
      <c r="K82" s="892"/>
      <c r="L82" s="892"/>
      <c r="M82" s="892"/>
      <c r="N82" s="892"/>
      <c r="O82" s="892"/>
      <c r="P82" s="893"/>
      <c r="Q82" s="894">
        <v>401</v>
      </c>
      <c r="R82" s="849"/>
      <c r="S82" s="849"/>
      <c r="T82" s="849"/>
      <c r="U82" s="849"/>
      <c r="V82" s="849">
        <v>390</v>
      </c>
      <c r="W82" s="849"/>
      <c r="X82" s="849"/>
      <c r="Y82" s="849"/>
      <c r="Z82" s="849"/>
      <c r="AA82" s="849">
        <v>12</v>
      </c>
      <c r="AB82" s="849"/>
      <c r="AC82" s="849"/>
      <c r="AD82" s="849"/>
      <c r="AE82" s="849"/>
      <c r="AF82" s="849">
        <v>469</v>
      </c>
      <c r="AG82" s="849"/>
      <c r="AH82" s="849"/>
      <c r="AI82" s="849"/>
      <c r="AJ82" s="849"/>
      <c r="AK82" s="849" t="s">
        <v>555</v>
      </c>
      <c r="AL82" s="849"/>
      <c r="AM82" s="849"/>
      <c r="AN82" s="849"/>
      <c r="AO82" s="849"/>
      <c r="AP82" s="849" t="s">
        <v>555</v>
      </c>
      <c r="AQ82" s="849"/>
      <c r="AR82" s="849"/>
      <c r="AS82" s="849"/>
      <c r="AT82" s="849"/>
      <c r="AU82" s="849" t="s">
        <v>555</v>
      </c>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366</v>
      </c>
      <c r="B88" s="808" t="s">
        <v>390</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9760</v>
      </c>
      <c r="AG88" s="860"/>
      <c r="AH88" s="860"/>
      <c r="AI88" s="860"/>
      <c r="AJ88" s="860"/>
      <c r="AK88" s="857"/>
      <c r="AL88" s="857"/>
      <c r="AM88" s="857"/>
      <c r="AN88" s="857"/>
      <c r="AO88" s="857"/>
      <c r="AP88" s="860">
        <v>1812</v>
      </c>
      <c r="AQ88" s="860"/>
      <c r="AR88" s="860"/>
      <c r="AS88" s="860"/>
      <c r="AT88" s="860"/>
      <c r="AU88" s="860">
        <v>86</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808" t="s">
        <v>391</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210</v>
      </c>
      <c r="CS102" s="868"/>
      <c r="CT102" s="868"/>
      <c r="CU102" s="868"/>
      <c r="CV102" s="911"/>
      <c r="CW102" s="910">
        <v>60</v>
      </c>
      <c r="CX102" s="868"/>
      <c r="CY102" s="868"/>
      <c r="CZ102" s="868"/>
      <c r="DA102" s="911"/>
      <c r="DB102" s="910" t="s">
        <v>555</v>
      </c>
      <c r="DC102" s="868"/>
      <c r="DD102" s="868"/>
      <c r="DE102" s="868"/>
      <c r="DF102" s="911"/>
      <c r="DG102" s="910">
        <v>3571</v>
      </c>
      <c r="DH102" s="868"/>
      <c r="DI102" s="868"/>
      <c r="DJ102" s="868"/>
      <c r="DK102" s="911"/>
      <c r="DL102" s="910" t="s">
        <v>555</v>
      </c>
      <c r="DM102" s="868"/>
      <c r="DN102" s="868"/>
      <c r="DO102" s="868"/>
      <c r="DP102" s="911"/>
      <c r="DQ102" s="910">
        <v>2903</v>
      </c>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392</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393</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396</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397</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398</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399</v>
      </c>
      <c r="AB109" s="913"/>
      <c r="AC109" s="913"/>
      <c r="AD109" s="913"/>
      <c r="AE109" s="914"/>
      <c r="AF109" s="912" t="s">
        <v>285</v>
      </c>
      <c r="AG109" s="913"/>
      <c r="AH109" s="913"/>
      <c r="AI109" s="913"/>
      <c r="AJ109" s="914"/>
      <c r="AK109" s="912" t="s">
        <v>284</v>
      </c>
      <c r="AL109" s="913"/>
      <c r="AM109" s="913"/>
      <c r="AN109" s="913"/>
      <c r="AO109" s="914"/>
      <c r="AP109" s="912" t="s">
        <v>400</v>
      </c>
      <c r="AQ109" s="913"/>
      <c r="AR109" s="913"/>
      <c r="AS109" s="913"/>
      <c r="AT109" s="915"/>
      <c r="AU109" s="934" t="s">
        <v>398</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399</v>
      </c>
      <c r="BR109" s="913"/>
      <c r="BS109" s="913"/>
      <c r="BT109" s="913"/>
      <c r="BU109" s="914"/>
      <c r="BV109" s="912" t="s">
        <v>285</v>
      </c>
      <c r="BW109" s="913"/>
      <c r="BX109" s="913"/>
      <c r="BY109" s="913"/>
      <c r="BZ109" s="914"/>
      <c r="CA109" s="912" t="s">
        <v>284</v>
      </c>
      <c r="CB109" s="913"/>
      <c r="CC109" s="913"/>
      <c r="CD109" s="913"/>
      <c r="CE109" s="914"/>
      <c r="CF109" s="935" t="s">
        <v>400</v>
      </c>
      <c r="CG109" s="935"/>
      <c r="CH109" s="935"/>
      <c r="CI109" s="935"/>
      <c r="CJ109" s="935"/>
      <c r="CK109" s="912" t="s">
        <v>401</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399</v>
      </c>
      <c r="DH109" s="913"/>
      <c r="DI109" s="913"/>
      <c r="DJ109" s="913"/>
      <c r="DK109" s="914"/>
      <c r="DL109" s="912" t="s">
        <v>285</v>
      </c>
      <c r="DM109" s="913"/>
      <c r="DN109" s="913"/>
      <c r="DO109" s="913"/>
      <c r="DP109" s="914"/>
      <c r="DQ109" s="912" t="s">
        <v>284</v>
      </c>
      <c r="DR109" s="913"/>
      <c r="DS109" s="913"/>
      <c r="DT109" s="913"/>
      <c r="DU109" s="914"/>
      <c r="DV109" s="912" t="s">
        <v>400</v>
      </c>
      <c r="DW109" s="913"/>
      <c r="DX109" s="913"/>
      <c r="DY109" s="913"/>
      <c r="DZ109" s="915"/>
    </row>
    <row r="110" spans="1:131" s="197" customFormat="1" ht="26.25" customHeight="1" x14ac:dyDescent="0.15">
      <c r="A110" s="916" t="s">
        <v>402</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5313051</v>
      </c>
      <c r="AB110" s="920"/>
      <c r="AC110" s="920"/>
      <c r="AD110" s="920"/>
      <c r="AE110" s="921"/>
      <c r="AF110" s="922">
        <v>4960475</v>
      </c>
      <c r="AG110" s="920"/>
      <c r="AH110" s="920"/>
      <c r="AI110" s="920"/>
      <c r="AJ110" s="921"/>
      <c r="AK110" s="922">
        <v>4964050</v>
      </c>
      <c r="AL110" s="920"/>
      <c r="AM110" s="920"/>
      <c r="AN110" s="920"/>
      <c r="AO110" s="921"/>
      <c r="AP110" s="923">
        <v>15.4</v>
      </c>
      <c r="AQ110" s="924"/>
      <c r="AR110" s="924"/>
      <c r="AS110" s="924"/>
      <c r="AT110" s="925"/>
      <c r="AU110" s="926" t="s">
        <v>61</v>
      </c>
      <c r="AV110" s="927"/>
      <c r="AW110" s="927"/>
      <c r="AX110" s="927"/>
      <c r="AY110" s="928"/>
      <c r="AZ110" s="970" t="s">
        <v>403</v>
      </c>
      <c r="BA110" s="917"/>
      <c r="BB110" s="917"/>
      <c r="BC110" s="917"/>
      <c r="BD110" s="917"/>
      <c r="BE110" s="917"/>
      <c r="BF110" s="917"/>
      <c r="BG110" s="917"/>
      <c r="BH110" s="917"/>
      <c r="BI110" s="917"/>
      <c r="BJ110" s="917"/>
      <c r="BK110" s="917"/>
      <c r="BL110" s="917"/>
      <c r="BM110" s="917"/>
      <c r="BN110" s="917"/>
      <c r="BO110" s="917"/>
      <c r="BP110" s="918"/>
      <c r="BQ110" s="956">
        <v>46718770</v>
      </c>
      <c r="BR110" s="957"/>
      <c r="BS110" s="957"/>
      <c r="BT110" s="957"/>
      <c r="BU110" s="957"/>
      <c r="BV110" s="957">
        <v>46165640</v>
      </c>
      <c r="BW110" s="957"/>
      <c r="BX110" s="957"/>
      <c r="BY110" s="957"/>
      <c r="BZ110" s="957"/>
      <c r="CA110" s="957">
        <v>45445171</v>
      </c>
      <c r="CB110" s="957"/>
      <c r="CC110" s="957"/>
      <c r="CD110" s="957"/>
      <c r="CE110" s="957"/>
      <c r="CF110" s="971">
        <v>140.6</v>
      </c>
      <c r="CG110" s="972"/>
      <c r="CH110" s="972"/>
      <c r="CI110" s="972"/>
      <c r="CJ110" s="972"/>
      <c r="CK110" s="973" t="s">
        <v>404</v>
      </c>
      <c r="CL110" s="974"/>
      <c r="CM110" s="953" t="s">
        <v>405</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v>3187184</v>
      </c>
      <c r="DH110" s="957"/>
      <c r="DI110" s="957"/>
      <c r="DJ110" s="957"/>
      <c r="DK110" s="957"/>
      <c r="DL110" s="957">
        <v>2966081</v>
      </c>
      <c r="DM110" s="957"/>
      <c r="DN110" s="957"/>
      <c r="DO110" s="957"/>
      <c r="DP110" s="957"/>
      <c r="DQ110" s="957">
        <v>2739545</v>
      </c>
      <c r="DR110" s="957"/>
      <c r="DS110" s="957"/>
      <c r="DT110" s="957"/>
      <c r="DU110" s="957"/>
      <c r="DV110" s="958">
        <v>8.5</v>
      </c>
      <c r="DW110" s="958"/>
      <c r="DX110" s="958"/>
      <c r="DY110" s="958"/>
      <c r="DZ110" s="959"/>
    </row>
    <row r="111" spans="1:131" s="197" customFormat="1" ht="26.25" customHeight="1" x14ac:dyDescent="0.15">
      <c r="A111" s="960" t="s">
        <v>406</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110</v>
      </c>
      <c r="AB111" s="964"/>
      <c r="AC111" s="964"/>
      <c r="AD111" s="964"/>
      <c r="AE111" s="965"/>
      <c r="AF111" s="966" t="s">
        <v>110</v>
      </c>
      <c r="AG111" s="964"/>
      <c r="AH111" s="964"/>
      <c r="AI111" s="964"/>
      <c r="AJ111" s="965"/>
      <c r="AK111" s="966" t="s">
        <v>110</v>
      </c>
      <c r="AL111" s="964"/>
      <c r="AM111" s="964"/>
      <c r="AN111" s="964"/>
      <c r="AO111" s="965"/>
      <c r="AP111" s="967" t="s">
        <v>110</v>
      </c>
      <c r="AQ111" s="968"/>
      <c r="AR111" s="968"/>
      <c r="AS111" s="968"/>
      <c r="AT111" s="969"/>
      <c r="AU111" s="929"/>
      <c r="AV111" s="930"/>
      <c r="AW111" s="930"/>
      <c r="AX111" s="930"/>
      <c r="AY111" s="931"/>
      <c r="AZ111" s="979" t="s">
        <v>407</v>
      </c>
      <c r="BA111" s="980"/>
      <c r="BB111" s="980"/>
      <c r="BC111" s="980"/>
      <c r="BD111" s="980"/>
      <c r="BE111" s="980"/>
      <c r="BF111" s="980"/>
      <c r="BG111" s="980"/>
      <c r="BH111" s="980"/>
      <c r="BI111" s="980"/>
      <c r="BJ111" s="980"/>
      <c r="BK111" s="980"/>
      <c r="BL111" s="980"/>
      <c r="BM111" s="980"/>
      <c r="BN111" s="980"/>
      <c r="BO111" s="980"/>
      <c r="BP111" s="981"/>
      <c r="BQ111" s="949">
        <v>3569890</v>
      </c>
      <c r="BR111" s="950"/>
      <c r="BS111" s="950"/>
      <c r="BT111" s="950"/>
      <c r="BU111" s="950"/>
      <c r="BV111" s="950">
        <v>3046756</v>
      </c>
      <c r="BW111" s="950"/>
      <c r="BX111" s="950"/>
      <c r="BY111" s="950"/>
      <c r="BZ111" s="950"/>
      <c r="CA111" s="950">
        <v>2817715</v>
      </c>
      <c r="CB111" s="950"/>
      <c r="CC111" s="950"/>
      <c r="CD111" s="950"/>
      <c r="CE111" s="950"/>
      <c r="CF111" s="944">
        <v>8.6999999999999993</v>
      </c>
      <c r="CG111" s="945"/>
      <c r="CH111" s="945"/>
      <c r="CI111" s="945"/>
      <c r="CJ111" s="945"/>
      <c r="CK111" s="975"/>
      <c r="CL111" s="976"/>
      <c r="CM111" s="946" t="s">
        <v>408</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v>334635</v>
      </c>
      <c r="DH111" s="950"/>
      <c r="DI111" s="950"/>
      <c r="DJ111" s="950"/>
      <c r="DK111" s="950"/>
      <c r="DL111" s="950">
        <v>75986</v>
      </c>
      <c r="DM111" s="950"/>
      <c r="DN111" s="950"/>
      <c r="DO111" s="950"/>
      <c r="DP111" s="950"/>
      <c r="DQ111" s="950">
        <v>75986</v>
      </c>
      <c r="DR111" s="950"/>
      <c r="DS111" s="950"/>
      <c r="DT111" s="950"/>
      <c r="DU111" s="950"/>
      <c r="DV111" s="951">
        <v>0.2</v>
      </c>
      <c r="DW111" s="951"/>
      <c r="DX111" s="951"/>
      <c r="DY111" s="951"/>
      <c r="DZ111" s="952"/>
    </row>
    <row r="112" spans="1:131" s="197" customFormat="1" ht="26.25" customHeight="1" x14ac:dyDescent="0.15">
      <c r="A112" s="982" t="s">
        <v>409</v>
      </c>
      <c r="B112" s="983"/>
      <c r="C112" s="980" t="s">
        <v>410</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411</v>
      </c>
      <c r="AB112" s="989"/>
      <c r="AC112" s="989"/>
      <c r="AD112" s="989"/>
      <c r="AE112" s="990"/>
      <c r="AF112" s="991" t="s">
        <v>411</v>
      </c>
      <c r="AG112" s="989"/>
      <c r="AH112" s="989"/>
      <c r="AI112" s="989"/>
      <c r="AJ112" s="990"/>
      <c r="AK112" s="991" t="s">
        <v>411</v>
      </c>
      <c r="AL112" s="989"/>
      <c r="AM112" s="989"/>
      <c r="AN112" s="989"/>
      <c r="AO112" s="990"/>
      <c r="AP112" s="992" t="s">
        <v>411</v>
      </c>
      <c r="AQ112" s="993"/>
      <c r="AR112" s="993"/>
      <c r="AS112" s="993"/>
      <c r="AT112" s="994"/>
      <c r="AU112" s="929"/>
      <c r="AV112" s="930"/>
      <c r="AW112" s="930"/>
      <c r="AX112" s="930"/>
      <c r="AY112" s="931"/>
      <c r="AZ112" s="979" t="s">
        <v>412</v>
      </c>
      <c r="BA112" s="980"/>
      <c r="BB112" s="980"/>
      <c r="BC112" s="980"/>
      <c r="BD112" s="980"/>
      <c r="BE112" s="980"/>
      <c r="BF112" s="980"/>
      <c r="BG112" s="980"/>
      <c r="BH112" s="980"/>
      <c r="BI112" s="980"/>
      <c r="BJ112" s="980"/>
      <c r="BK112" s="980"/>
      <c r="BL112" s="980"/>
      <c r="BM112" s="980"/>
      <c r="BN112" s="980"/>
      <c r="BO112" s="980"/>
      <c r="BP112" s="981"/>
      <c r="BQ112" s="949">
        <v>37037696</v>
      </c>
      <c r="BR112" s="950"/>
      <c r="BS112" s="950"/>
      <c r="BT112" s="950"/>
      <c r="BU112" s="950"/>
      <c r="BV112" s="950">
        <v>36688459</v>
      </c>
      <c r="BW112" s="950"/>
      <c r="BX112" s="950"/>
      <c r="BY112" s="950"/>
      <c r="BZ112" s="950"/>
      <c r="CA112" s="950">
        <v>37070945</v>
      </c>
      <c r="CB112" s="950"/>
      <c r="CC112" s="950"/>
      <c r="CD112" s="950"/>
      <c r="CE112" s="950"/>
      <c r="CF112" s="944">
        <v>114.7</v>
      </c>
      <c r="CG112" s="945"/>
      <c r="CH112" s="945"/>
      <c r="CI112" s="945"/>
      <c r="CJ112" s="945"/>
      <c r="CK112" s="975"/>
      <c r="CL112" s="976"/>
      <c r="CM112" s="946" t="s">
        <v>413</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411</v>
      </c>
      <c r="DH112" s="950"/>
      <c r="DI112" s="950"/>
      <c r="DJ112" s="950"/>
      <c r="DK112" s="950"/>
      <c r="DL112" s="950" t="s">
        <v>411</v>
      </c>
      <c r="DM112" s="950"/>
      <c r="DN112" s="950"/>
      <c r="DO112" s="950"/>
      <c r="DP112" s="950"/>
      <c r="DQ112" s="950" t="s">
        <v>411</v>
      </c>
      <c r="DR112" s="950"/>
      <c r="DS112" s="950"/>
      <c r="DT112" s="950"/>
      <c r="DU112" s="950"/>
      <c r="DV112" s="951" t="s">
        <v>411</v>
      </c>
      <c r="DW112" s="951"/>
      <c r="DX112" s="951"/>
      <c r="DY112" s="951"/>
      <c r="DZ112" s="952"/>
    </row>
    <row r="113" spans="1:130" s="197" customFormat="1" ht="26.25" customHeight="1" x14ac:dyDescent="0.15">
      <c r="A113" s="984"/>
      <c r="B113" s="985"/>
      <c r="C113" s="980" t="s">
        <v>414</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2600213</v>
      </c>
      <c r="AB113" s="964"/>
      <c r="AC113" s="964"/>
      <c r="AD113" s="964"/>
      <c r="AE113" s="965"/>
      <c r="AF113" s="966">
        <v>2628289</v>
      </c>
      <c r="AG113" s="964"/>
      <c r="AH113" s="964"/>
      <c r="AI113" s="964"/>
      <c r="AJ113" s="965"/>
      <c r="AK113" s="966">
        <v>2949242</v>
      </c>
      <c r="AL113" s="964"/>
      <c r="AM113" s="964"/>
      <c r="AN113" s="964"/>
      <c r="AO113" s="965"/>
      <c r="AP113" s="967">
        <v>9.1</v>
      </c>
      <c r="AQ113" s="968"/>
      <c r="AR113" s="968"/>
      <c r="AS113" s="968"/>
      <c r="AT113" s="969"/>
      <c r="AU113" s="929"/>
      <c r="AV113" s="930"/>
      <c r="AW113" s="930"/>
      <c r="AX113" s="930"/>
      <c r="AY113" s="931"/>
      <c r="AZ113" s="979" t="s">
        <v>415</v>
      </c>
      <c r="BA113" s="980"/>
      <c r="BB113" s="980"/>
      <c r="BC113" s="980"/>
      <c r="BD113" s="980"/>
      <c r="BE113" s="980"/>
      <c r="BF113" s="980"/>
      <c r="BG113" s="980"/>
      <c r="BH113" s="980"/>
      <c r="BI113" s="980"/>
      <c r="BJ113" s="980"/>
      <c r="BK113" s="980"/>
      <c r="BL113" s="980"/>
      <c r="BM113" s="980"/>
      <c r="BN113" s="980"/>
      <c r="BO113" s="980"/>
      <c r="BP113" s="981"/>
      <c r="BQ113" s="949">
        <v>65683</v>
      </c>
      <c r="BR113" s="950"/>
      <c r="BS113" s="950"/>
      <c r="BT113" s="950"/>
      <c r="BU113" s="950"/>
      <c r="BV113" s="950">
        <v>98095</v>
      </c>
      <c r="BW113" s="950"/>
      <c r="BX113" s="950"/>
      <c r="BY113" s="950"/>
      <c r="BZ113" s="950"/>
      <c r="CA113" s="950">
        <v>85954</v>
      </c>
      <c r="CB113" s="950"/>
      <c r="CC113" s="950"/>
      <c r="CD113" s="950"/>
      <c r="CE113" s="950"/>
      <c r="CF113" s="944">
        <v>0.3</v>
      </c>
      <c r="CG113" s="945"/>
      <c r="CH113" s="945"/>
      <c r="CI113" s="945"/>
      <c r="CJ113" s="945"/>
      <c r="CK113" s="975"/>
      <c r="CL113" s="976"/>
      <c r="CM113" s="946" t="s">
        <v>416</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v>48071</v>
      </c>
      <c r="DH113" s="989"/>
      <c r="DI113" s="989"/>
      <c r="DJ113" s="989"/>
      <c r="DK113" s="990"/>
      <c r="DL113" s="991">
        <v>4689</v>
      </c>
      <c r="DM113" s="989"/>
      <c r="DN113" s="989"/>
      <c r="DO113" s="989"/>
      <c r="DP113" s="990"/>
      <c r="DQ113" s="991">
        <v>2184</v>
      </c>
      <c r="DR113" s="989"/>
      <c r="DS113" s="989"/>
      <c r="DT113" s="989"/>
      <c r="DU113" s="990"/>
      <c r="DV113" s="992">
        <v>0</v>
      </c>
      <c r="DW113" s="993"/>
      <c r="DX113" s="993"/>
      <c r="DY113" s="993"/>
      <c r="DZ113" s="994"/>
    </row>
    <row r="114" spans="1:130" s="197" customFormat="1" ht="26.25" customHeight="1" x14ac:dyDescent="0.15">
      <c r="A114" s="984"/>
      <c r="B114" s="985"/>
      <c r="C114" s="980" t="s">
        <v>417</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8487</v>
      </c>
      <c r="AB114" s="989"/>
      <c r="AC114" s="989"/>
      <c r="AD114" s="989"/>
      <c r="AE114" s="990"/>
      <c r="AF114" s="991">
        <v>8489</v>
      </c>
      <c r="AG114" s="989"/>
      <c r="AH114" s="989"/>
      <c r="AI114" s="989"/>
      <c r="AJ114" s="990"/>
      <c r="AK114" s="991">
        <v>10947</v>
      </c>
      <c r="AL114" s="989"/>
      <c r="AM114" s="989"/>
      <c r="AN114" s="989"/>
      <c r="AO114" s="990"/>
      <c r="AP114" s="992">
        <v>0</v>
      </c>
      <c r="AQ114" s="993"/>
      <c r="AR114" s="993"/>
      <c r="AS114" s="993"/>
      <c r="AT114" s="994"/>
      <c r="AU114" s="929"/>
      <c r="AV114" s="930"/>
      <c r="AW114" s="930"/>
      <c r="AX114" s="930"/>
      <c r="AY114" s="931"/>
      <c r="AZ114" s="979" t="s">
        <v>418</v>
      </c>
      <c r="BA114" s="980"/>
      <c r="BB114" s="980"/>
      <c r="BC114" s="980"/>
      <c r="BD114" s="980"/>
      <c r="BE114" s="980"/>
      <c r="BF114" s="980"/>
      <c r="BG114" s="980"/>
      <c r="BH114" s="980"/>
      <c r="BI114" s="980"/>
      <c r="BJ114" s="980"/>
      <c r="BK114" s="980"/>
      <c r="BL114" s="980"/>
      <c r="BM114" s="980"/>
      <c r="BN114" s="980"/>
      <c r="BO114" s="980"/>
      <c r="BP114" s="981"/>
      <c r="BQ114" s="949">
        <v>11965533</v>
      </c>
      <c r="BR114" s="950"/>
      <c r="BS114" s="950"/>
      <c r="BT114" s="950"/>
      <c r="BU114" s="950"/>
      <c r="BV114" s="950">
        <v>10960112</v>
      </c>
      <c r="BW114" s="950"/>
      <c r="BX114" s="950"/>
      <c r="BY114" s="950"/>
      <c r="BZ114" s="950"/>
      <c r="CA114" s="950">
        <v>10443288</v>
      </c>
      <c r="CB114" s="950"/>
      <c r="CC114" s="950"/>
      <c r="CD114" s="950"/>
      <c r="CE114" s="950"/>
      <c r="CF114" s="944">
        <v>32.299999999999997</v>
      </c>
      <c r="CG114" s="945"/>
      <c r="CH114" s="945"/>
      <c r="CI114" s="945"/>
      <c r="CJ114" s="945"/>
      <c r="CK114" s="975"/>
      <c r="CL114" s="976"/>
      <c r="CM114" s="946" t="s">
        <v>419</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411</v>
      </c>
      <c r="DH114" s="989"/>
      <c r="DI114" s="989"/>
      <c r="DJ114" s="989"/>
      <c r="DK114" s="990"/>
      <c r="DL114" s="991" t="s">
        <v>411</v>
      </c>
      <c r="DM114" s="989"/>
      <c r="DN114" s="989"/>
      <c r="DO114" s="989"/>
      <c r="DP114" s="990"/>
      <c r="DQ114" s="991" t="s">
        <v>411</v>
      </c>
      <c r="DR114" s="989"/>
      <c r="DS114" s="989"/>
      <c r="DT114" s="989"/>
      <c r="DU114" s="990"/>
      <c r="DV114" s="992" t="s">
        <v>411</v>
      </c>
      <c r="DW114" s="993"/>
      <c r="DX114" s="993"/>
      <c r="DY114" s="993"/>
      <c r="DZ114" s="994"/>
    </row>
    <row r="115" spans="1:130" s="197" customFormat="1" ht="26.25" customHeight="1" x14ac:dyDescent="0.15">
      <c r="A115" s="984"/>
      <c r="B115" s="985"/>
      <c r="C115" s="980" t="s">
        <v>420</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390349</v>
      </c>
      <c r="AB115" s="964"/>
      <c r="AC115" s="964"/>
      <c r="AD115" s="964"/>
      <c r="AE115" s="965"/>
      <c r="AF115" s="966">
        <v>509589</v>
      </c>
      <c r="AG115" s="964"/>
      <c r="AH115" s="964"/>
      <c r="AI115" s="964"/>
      <c r="AJ115" s="965"/>
      <c r="AK115" s="966">
        <v>322948</v>
      </c>
      <c r="AL115" s="964"/>
      <c r="AM115" s="964"/>
      <c r="AN115" s="964"/>
      <c r="AO115" s="965"/>
      <c r="AP115" s="967">
        <v>1</v>
      </c>
      <c r="AQ115" s="968"/>
      <c r="AR115" s="968"/>
      <c r="AS115" s="968"/>
      <c r="AT115" s="969"/>
      <c r="AU115" s="929"/>
      <c r="AV115" s="930"/>
      <c r="AW115" s="930"/>
      <c r="AX115" s="930"/>
      <c r="AY115" s="931"/>
      <c r="AZ115" s="979" t="s">
        <v>421</v>
      </c>
      <c r="BA115" s="980"/>
      <c r="BB115" s="980"/>
      <c r="BC115" s="980"/>
      <c r="BD115" s="980"/>
      <c r="BE115" s="980"/>
      <c r="BF115" s="980"/>
      <c r="BG115" s="980"/>
      <c r="BH115" s="980"/>
      <c r="BI115" s="980"/>
      <c r="BJ115" s="980"/>
      <c r="BK115" s="980"/>
      <c r="BL115" s="980"/>
      <c r="BM115" s="980"/>
      <c r="BN115" s="980"/>
      <c r="BO115" s="980"/>
      <c r="BP115" s="981"/>
      <c r="BQ115" s="949">
        <v>4123292</v>
      </c>
      <c r="BR115" s="950"/>
      <c r="BS115" s="950"/>
      <c r="BT115" s="950"/>
      <c r="BU115" s="950"/>
      <c r="BV115" s="950">
        <v>3593096</v>
      </c>
      <c r="BW115" s="950"/>
      <c r="BX115" s="950"/>
      <c r="BY115" s="950"/>
      <c r="BZ115" s="950"/>
      <c r="CA115" s="950">
        <v>2902658</v>
      </c>
      <c r="CB115" s="950"/>
      <c r="CC115" s="950"/>
      <c r="CD115" s="950"/>
      <c r="CE115" s="950"/>
      <c r="CF115" s="944">
        <v>9</v>
      </c>
      <c r="CG115" s="945"/>
      <c r="CH115" s="945"/>
      <c r="CI115" s="945"/>
      <c r="CJ115" s="945"/>
      <c r="CK115" s="975"/>
      <c r="CL115" s="976"/>
      <c r="CM115" s="979" t="s">
        <v>422</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411</v>
      </c>
      <c r="DH115" s="989"/>
      <c r="DI115" s="989"/>
      <c r="DJ115" s="989"/>
      <c r="DK115" s="990"/>
      <c r="DL115" s="991" t="s">
        <v>411</v>
      </c>
      <c r="DM115" s="989"/>
      <c r="DN115" s="989"/>
      <c r="DO115" s="989"/>
      <c r="DP115" s="990"/>
      <c r="DQ115" s="991" t="s">
        <v>411</v>
      </c>
      <c r="DR115" s="989"/>
      <c r="DS115" s="989"/>
      <c r="DT115" s="989"/>
      <c r="DU115" s="990"/>
      <c r="DV115" s="992" t="s">
        <v>411</v>
      </c>
      <c r="DW115" s="993"/>
      <c r="DX115" s="993"/>
      <c r="DY115" s="993"/>
      <c r="DZ115" s="994"/>
    </row>
    <row r="116" spans="1:130" s="197" customFormat="1" ht="26.25" customHeight="1" x14ac:dyDescent="0.15">
      <c r="A116" s="986"/>
      <c r="B116" s="987"/>
      <c r="C116" s="1001" t="s">
        <v>423</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4</v>
      </c>
      <c r="AB116" s="989"/>
      <c r="AC116" s="989"/>
      <c r="AD116" s="989"/>
      <c r="AE116" s="990"/>
      <c r="AF116" s="991">
        <v>137</v>
      </c>
      <c r="AG116" s="989"/>
      <c r="AH116" s="989"/>
      <c r="AI116" s="989"/>
      <c r="AJ116" s="990"/>
      <c r="AK116" s="991">
        <v>302</v>
      </c>
      <c r="AL116" s="989"/>
      <c r="AM116" s="989"/>
      <c r="AN116" s="989"/>
      <c r="AO116" s="990"/>
      <c r="AP116" s="992">
        <v>0</v>
      </c>
      <c r="AQ116" s="993"/>
      <c r="AR116" s="993"/>
      <c r="AS116" s="993"/>
      <c r="AT116" s="994"/>
      <c r="AU116" s="929"/>
      <c r="AV116" s="930"/>
      <c r="AW116" s="930"/>
      <c r="AX116" s="930"/>
      <c r="AY116" s="931"/>
      <c r="AZ116" s="979" t="s">
        <v>424</v>
      </c>
      <c r="BA116" s="980"/>
      <c r="BB116" s="980"/>
      <c r="BC116" s="980"/>
      <c r="BD116" s="980"/>
      <c r="BE116" s="980"/>
      <c r="BF116" s="980"/>
      <c r="BG116" s="980"/>
      <c r="BH116" s="980"/>
      <c r="BI116" s="980"/>
      <c r="BJ116" s="980"/>
      <c r="BK116" s="980"/>
      <c r="BL116" s="980"/>
      <c r="BM116" s="980"/>
      <c r="BN116" s="980"/>
      <c r="BO116" s="980"/>
      <c r="BP116" s="981"/>
      <c r="BQ116" s="949" t="s">
        <v>411</v>
      </c>
      <c r="BR116" s="950"/>
      <c r="BS116" s="950"/>
      <c r="BT116" s="950"/>
      <c r="BU116" s="950"/>
      <c r="BV116" s="950" t="s">
        <v>411</v>
      </c>
      <c r="BW116" s="950"/>
      <c r="BX116" s="950"/>
      <c r="BY116" s="950"/>
      <c r="BZ116" s="950"/>
      <c r="CA116" s="950" t="s">
        <v>411</v>
      </c>
      <c r="CB116" s="950"/>
      <c r="CC116" s="950"/>
      <c r="CD116" s="950"/>
      <c r="CE116" s="950"/>
      <c r="CF116" s="944" t="s">
        <v>411</v>
      </c>
      <c r="CG116" s="945"/>
      <c r="CH116" s="945"/>
      <c r="CI116" s="945"/>
      <c r="CJ116" s="945"/>
      <c r="CK116" s="975"/>
      <c r="CL116" s="976"/>
      <c r="CM116" s="946" t="s">
        <v>425</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411</v>
      </c>
      <c r="DH116" s="989"/>
      <c r="DI116" s="989"/>
      <c r="DJ116" s="989"/>
      <c r="DK116" s="990"/>
      <c r="DL116" s="991" t="s">
        <v>411</v>
      </c>
      <c r="DM116" s="989"/>
      <c r="DN116" s="989"/>
      <c r="DO116" s="989"/>
      <c r="DP116" s="990"/>
      <c r="DQ116" s="991" t="s">
        <v>411</v>
      </c>
      <c r="DR116" s="989"/>
      <c r="DS116" s="989"/>
      <c r="DT116" s="989"/>
      <c r="DU116" s="990"/>
      <c r="DV116" s="992" t="s">
        <v>411</v>
      </c>
      <c r="DW116" s="993"/>
      <c r="DX116" s="993"/>
      <c r="DY116" s="993"/>
      <c r="DZ116" s="994"/>
    </row>
    <row r="117" spans="1:130" s="197" customFormat="1" ht="26.25" customHeight="1" x14ac:dyDescent="0.15">
      <c r="A117" s="934" t="s">
        <v>168</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426</v>
      </c>
      <c r="Z117" s="914"/>
      <c r="AA117" s="1026">
        <v>8312104</v>
      </c>
      <c r="AB117" s="996"/>
      <c r="AC117" s="996"/>
      <c r="AD117" s="996"/>
      <c r="AE117" s="997"/>
      <c r="AF117" s="995">
        <v>8106979</v>
      </c>
      <c r="AG117" s="996"/>
      <c r="AH117" s="996"/>
      <c r="AI117" s="996"/>
      <c r="AJ117" s="997"/>
      <c r="AK117" s="995">
        <v>8247489</v>
      </c>
      <c r="AL117" s="996"/>
      <c r="AM117" s="996"/>
      <c r="AN117" s="996"/>
      <c r="AO117" s="997"/>
      <c r="AP117" s="998"/>
      <c r="AQ117" s="999"/>
      <c r="AR117" s="999"/>
      <c r="AS117" s="999"/>
      <c r="AT117" s="1000"/>
      <c r="AU117" s="929"/>
      <c r="AV117" s="930"/>
      <c r="AW117" s="930"/>
      <c r="AX117" s="930"/>
      <c r="AY117" s="931"/>
      <c r="AZ117" s="1025" t="s">
        <v>427</v>
      </c>
      <c r="BA117" s="1001"/>
      <c r="BB117" s="1001"/>
      <c r="BC117" s="1001"/>
      <c r="BD117" s="1001"/>
      <c r="BE117" s="1001"/>
      <c r="BF117" s="1001"/>
      <c r="BG117" s="1001"/>
      <c r="BH117" s="1001"/>
      <c r="BI117" s="1001"/>
      <c r="BJ117" s="1001"/>
      <c r="BK117" s="1001"/>
      <c r="BL117" s="1001"/>
      <c r="BM117" s="1001"/>
      <c r="BN117" s="1001"/>
      <c r="BO117" s="1001"/>
      <c r="BP117" s="1002"/>
      <c r="BQ117" s="1015" t="s">
        <v>110</v>
      </c>
      <c r="BR117" s="1016"/>
      <c r="BS117" s="1016"/>
      <c r="BT117" s="1016"/>
      <c r="BU117" s="1016"/>
      <c r="BV117" s="1016" t="s">
        <v>110</v>
      </c>
      <c r="BW117" s="1016"/>
      <c r="BX117" s="1016"/>
      <c r="BY117" s="1016"/>
      <c r="BZ117" s="1016"/>
      <c r="CA117" s="1016" t="s">
        <v>110</v>
      </c>
      <c r="CB117" s="1016"/>
      <c r="CC117" s="1016"/>
      <c r="CD117" s="1016"/>
      <c r="CE117" s="1016"/>
      <c r="CF117" s="944" t="s">
        <v>110</v>
      </c>
      <c r="CG117" s="945"/>
      <c r="CH117" s="945"/>
      <c r="CI117" s="945"/>
      <c r="CJ117" s="945"/>
      <c r="CK117" s="975"/>
      <c r="CL117" s="976"/>
      <c r="CM117" s="946" t="s">
        <v>428</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110</v>
      </c>
      <c r="DH117" s="989"/>
      <c r="DI117" s="989"/>
      <c r="DJ117" s="989"/>
      <c r="DK117" s="990"/>
      <c r="DL117" s="991" t="s">
        <v>110</v>
      </c>
      <c r="DM117" s="989"/>
      <c r="DN117" s="989"/>
      <c r="DO117" s="989"/>
      <c r="DP117" s="990"/>
      <c r="DQ117" s="991" t="s">
        <v>110</v>
      </c>
      <c r="DR117" s="989"/>
      <c r="DS117" s="989"/>
      <c r="DT117" s="989"/>
      <c r="DU117" s="990"/>
      <c r="DV117" s="992" t="s">
        <v>110</v>
      </c>
      <c r="DW117" s="993"/>
      <c r="DX117" s="993"/>
      <c r="DY117" s="993"/>
      <c r="DZ117" s="994"/>
    </row>
    <row r="118" spans="1:130" s="197" customFormat="1" ht="26.25" customHeight="1" x14ac:dyDescent="0.15">
      <c r="A118" s="934" t="s">
        <v>401</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399</v>
      </c>
      <c r="AB118" s="913"/>
      <c r="AC118" s="913"/>
      <c r="AD118" s="913"/>
      <c r="AE118" s="914"/>
      <c r="AF118" s="912" t="s">
        <v>285</v>
      </c>
      <c r="AG118" s="913"/>
      <c r="AH118" s="913"/>
      <c r="AI118" s="913"/>
      <c r="AJ118" s="914"/>
      <c r="AK118" s="912" t="s">
        <v>284</v>
      </c>
      <c r="AL118" s="913"/>
      <c r="AM118" s="913"/>
      <c r="AN118" s="913"/>
      <c r="AO118" s="914"/>
      <c r="AP118" s="1020" t="s">
        <v>400</v>
      </c>
      <c r="AQ118" s="1021"/>
      <c r="AR118" s="1021"/>
      <c r="AS118" s="1021"/>
      <c r="AT118" s="1022"/>
      <c r="AU118" s="932"/>
      <c r="AV118" s="933"/>
      <c r="AW118" s="933"/>
      <c r="AX118" s="933"/>
      <c r="AY118" s="933"/>
      <c r="AZ118" s="228" t="s">
        <v>168</v>
      </c>
      <c r="BA118" s="228"/>
      <c r="BB118" s="228"/>
      <c r="BC118" s="228"/>
      <c r="BD118" s="228"/>
      <c r="BE118" s="228"/>
      <c r="BF118" s="228"/>
      <c r="BG118" s="228"/>
      <c r="BH118" s="228"/>
      <c r="BI118" s="228"/>
      <c r="BJ118" s="228"/>
      <c r="BK118" s="228"/>
      <c r="BL118" s="228"/>
      <c r="BM118" s="228"/>
      <c r="BN118" s="228"/>
      <c r="BO118" s="1023" t="s">
        <v>429</v>
      </c>
      <c r="BP118" s="1024"/>
      <c r="BQ118" s="1015">
        <v>103480864</v>
      </c>
      <c r="BR118" s="1016"/>
      <c r="BS118" s="1016"/>
      <c r="BT118" s="1016"/>
      <c r="BU118" s="1016"/>
      <c r="BV118" s="1016">
        <v>100552158</v>
      </c>
      <c r="BW118" s="1016"/>
      <c r="BX118" s="1016"/>
      <c r="BY118" s="1016"/>
      <c r="BZ118" s="1016"/>
      <c r="CA118" s="1016">
        <v>98765731</v>
      </c>
      <c r="CB118" s="1016"/>
      <c r="CC118" s="1016"/>
      <c r="CD118" s="1016"/>
      <c r="CE118" s="1016"/>
      <c r="CF118" s="1017"/>
      <c r="CG118" s="1018"/>
      <c r="CH118" s="1018"/>
      <c r="CI118" s="1018"/>
      <c r="CJ118" s="1019"/>
      <c r="CK118" s="975"/>
      <c r="CL118" s="976"/>
      <c r="CM118" s="946" t="s">
        <v>430</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431</v>
      </c>
      <c r="DH118" s="989"/>
      <c r="DI118" s="989"/>
      <c r="DJ118" s="989"/>
      <c r="DK118" s="990"/>
      <c r="DL118" s="991" t="s">
        <v>431</v>
      </c>
      <c r="DM118" s="989"/>
      <c r="DN118" s="989"/>
      <c r="DO118" s="989"/>
      <c r="DP118" s="990"/>
      <c r="DQ118" s="991" t="s">
        <v>431</v>
      </c>
      <c r="DR118" s="989"/>
      <c r="DS118" s="989"/>
      <c r="DT118" s="989"/>
      <c r="DU118" s="990"/>
      <c r="DV118" s="992" t="s">
        <v>431</v>
      </c>
      <c r="DW118" s="993"/>
      <c r="DX118" s="993"/>
      <c r="DY118" s="993"/>
      <c r="DZ118" s="994"/>
    </row>
    <row r="119" spans="1:130" s="197" customFormat="1" ht="26.25" customHeight="1" x14ac:dyDescent="0.15">
      <c r="A119" s="1004" t="s">
        <v>404</v>
      </c>
      <c r="B119" s="974"/>
      <c r="C119" s="953" t="s">
        <v>405</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v>215075</v>
      </c>
      <c r="AB119" s="920"/>
      <c r="AC119" s="920"/>
      <c r="AD119" s="920"/>
      <c r="AE119" s="921"/>
      <c r="AF119" s="922">
        <v>293043</v>
      </c>
      <c r="AG119" s="920"/>
      <c r="AH119" s="920"/>
      <c r="AI119" s="920"/>
      <c r="AJ119" s="921"/>
      <c r="AK119" s="922">
        <v>293302</v>
      </c>
      <c r="AL119" s="920"/>
      <c r="AM119" s="920"/>
      <c r="AN119" s="920"/>
      <c r="AO119" s="921"/>
      <c r="AP119" s="923">
        <v>0.9</v>
      </c>
      <c r="AQ119" s="924"/>
      <c r="AR119" s="924"/>
      <c r="AS119" s="924"/>
      <c r="AT119" s="925"/>
      <c r="AU119" s="1007" t="s">
        <v>432</v>
      </c>
      <c r="AV119" s="1008"/>
      <c r="AW119" s="1008"/>
      <c r="AX119" s="1008"/>
      <c r="AY119" s="1009"/>
      <c r="AZ119" s="970" t="s">
        <v>433</v>
      </c>
      <c r="BA119" s="917"/>
      <c r="BB119" s="917"/>
      <c r="BC119" s="917"/>
      <c r="BD119" s="917"/>
      <c r="BE119" s="917"/>
      <c r="BF119" s="917"/>
      <c r="BG119" s="917"/>
      <c r="BH119" s="917"/>
      <c r="BI119" s="917"/>
      <c r="BJ119" s="917"/>
      <c r="BK119" s="917"/>
      <c r="BL119" s="917"/>
      <c r="BM119" s="917"/>
      <c r="BN119" s="917"/>
      <c r="BO119" s="917"/>
      <c r="BP119" s="918"/>
      <c r="BQ119" s="956">
        <v>14653139</v>
      </c>
      <c r="BR119" s="957"/>
      <c r="BS119" s="957"/>
      <c r="BT119" s="957"/>
      <c r="BU119" s="957"/>
      <c r="BV119" s="957">
        <v>12387831</v>
      </c>
      <c r="BW119" s="957"/>
      <c r="BX119" s="957"/>
      <c r="BY119" s="957"/>
      <c r="BZ119" s="957"/>
      <c r="CA119" s="957">
        <v>11079342</v>
      </c>
      <c r="CB119" s="957"/>
      <c r="CC119" s="957"/>
      <c r="CD119" s="957"/>
      <c r="CE119" s="957"/>
      <c r="CF119" s="971">
        <v>34.299999999999997</v>
      </c>
      <c r="CG119" s="972"/>
      <c r="CH119" s="972"/>
      <c r="CI119" s="972"/>
      <c r="CJ119" s="972"/>
      <c r="CK119" s="977"/>
      <c r="CL119" s="978"/>
      <c r="CM119" s="1034" t="s">
        <v>434</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431</v>
      </c>
      <c r="DH119" s="1028"/>
      <c r="DI119" s="1028"/>
      <c r="DJ119" s="1028"/>
      <c r="DK119" s="1029"/>
      <c r="DL119" s="1030" t="s">
        <v>431</v>
      </c>
      <c r="DM119" s="1028"/>
      <c r="DN119" s="1028"/>
      <c r="DO119" s="1028"/>
      <c r="DP119" s="1029"/>
      <c r="DQ119" s="1030" t="s">
        <v>431</v>
      </c>
      <c r="DR119" s="1028"/>
      <c r="DS119" s="1028"/>
      <c r="DT119" s="1028"/>
      <c r="DU119" s="1029"/>
      <c r="DV119" s="1031" t="s">
        <v>431</v>
      </c>
      <c r="DW119" s="1032"/>
      <c r="DX119" s="1032"/>
      <c r="DY119" s="1032"/>
      <c r="DZ119" s="1033"/>
    </row>
    <row r="120" spans="1:130" s="197" customFormat="1" ht="26.25" customHeight="1" x14ac:dyDescent="0.15">
      <c r="A120" s="1005"/>
      <c r="B120" s="976"/>
      <c r="C120" s="946" t="s">
        <v>408</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v>70710</v>
      </c>
      <c r="AB120" s="989"/>
      <c r="AC120" s="989"/>
      <c r="AD120" s="989"/>
      <c r="AE120" s="990"/>
      <c r="AF120" s="991">
        <v>133601</v>
      </c>
      <c r="AG120" s="989"/>
      <c r="AH120" s="989"/>
      <c r="AI120" s="989"/>
      <c r="AJ120" s="990"/>
      <c r="AK120" s="991" t="s">
        <v>431</v>
      </c>
      <c r="AL120" s="989"/>
      <c r="AM120" s="989"/>
      <c r="AN120" s="989"/>
      <c r="AO120" s="990"/>
      <c r="AP120" s="992" t="s">
        <v>431</v>
      </c>
      <c r="AQ120" s="993"/>
      <c r="AR120" s="993"/>
      <c r="AS120" s="993"/>
      <c r="AT120" s="994"/>
      <c r="AU120" s="1010"/>
      <c r="AV120" s="1011"/>
      <c r="AW120" s="1011"/>
      <c r="AX120" s="1011"/>
      <c r="AY120" s="1012"/>
      <c r="AZ120" s="979" t="s">
        <v>435</v>
      </c>
      <c r="BA120" s="980"/>
      <c r="BB120" s="980"/>
      <c r="BC120" s="980"/>
      <c r="BD120" s="980"/>
      <c r="BE120" s="980"/>
      <c r="BF120" s="980"/>
      <c r="BG120" s="980"/>
      <c r="BH120" s="980"/>
      <c r="BI120" s="980"/>
      <c r="BJ120" s="980"/>
      <c r="BK120" s="980"/>
      <c r="BL120" s="980"/>
      <c r="BM120" s="980"/>
      <c r="BN120" s="980"/>
      <c r="BO120" s="980"/>
      <c r="BP120" s="981"/>
      <c r="BQ120" s="949">
        <v>19313580</v>
      </c>
      <c r="BR120" s="950"/>
      <c r="BS120" s="950"/>
      <c r="BT120" s="950"/>
      <c r="BU120" s="950"/>
      <c r="BV120" s="950">
        <v>16379678</v>
      </c>
      <c r="BW120" s="950"/>
      <c r="BX120" s="950"/>
      <c r="BY120" s="950"/>
      <c r="BZ120" s="950"/>
      <c r="CA120" s="950">
        <v>15942300</v>
      </c>
      <c r="CB120" s="950"/>
      <c r="CC120" s="950"/>
      <c r="CD120" s="950"/>
      <c r="CE120" s="950"/>
      <c r="CF120" s="944">
        <v>49.3</v>
      </c>
      <c r="CG120" s="945"/>
      <c r="CH120" s="945"/>
      <c r="CI120" s="945"/>
      <c r="CJ120" s="945"/>
      <c r="CK120" s="1043" t="s">
        <v>436</v>
      </c>
      <c r="CL120" s="1044"/>
      <c r="CM120" s="1044"/>
      <c r="CN120" s="1044"/>
      <c r="CO120" s="1045"/>
      <c r="CP120" s="1051" t="s">
        <v>437</v>
      </c>
      <c r="CQ120" s="1052"/>
      <c r="CR120" s="1052"/>
      <c r="CS120" s="1052"/>
      <c r="CT120" s="1052"/>
      <c r="CU120" s="1052"/>
      <c r="CV120" s="1052"/>
      <c r="CW120" s="1052"/>
      <c r="CX120" s="1052"/>
      <c r="CY120" s="1052"/>
      <c r="CZ120" s="1052"/>
      <c r="DA120" s="1052"/>
      <c r="DB120" s="1052"/>
      <c r="DC120" s="1052"/>
      <c r="DD120" s="1052"/>
      <c r="DE120" s="1052"/>
      <c r="DF120" s="1053"/>
      <c r="DG120" s="956">
        <v>31483940</v>
      </c>
      <c r="DH120" s="957"/>
      <c r="DI120" s="957"/>
      <c r="DJ120" s="957"/>
      <c r="DK120" s="957"/>
      <c r="DL120" s="957">
        <v>31433094</v>
      </c>
      <c r="DM120" s="957"/>
      <c r="DN120" s="957"/>
      <c r="DO120" s="957"/>
      <c r="DP120" s="957"/>
      <c r="DQ120" s="957">
        <v>31898335</v>
      </c>
      <c r="DR120" s="957"/>
      <c r="DS120" s="957"/>
      <c r="DT120" s="957"/>
      <c r="DU120" s="957"/>
      <c r="DV120" s="958">
        <v>98.7</v>
      </c>
      <c r="DW120" s="958"/>
      <c r="DX120" s="958"/>
      <c r="DY120" s="958"/>
      <c r="DZ120" s="959"/>
    </row>
    <row r="121" spans="1:130" s="197" customFormat="1" ht="26.25" customHeight="1" x14ac:dyDescent="0.15">
      <c r="A121" s="1005"/>
      <c r="B121" s="976"/>
      <c r="C121" s="1040" t="s">
        <v>438</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v>74996</v>
      </c>
      <c r="AB121" s="989"/>
      <c r="AC121" s="989"/>
      <c r="AD121" s="989"/>
      <c r="AE121" s="990"/>
      <c r="AF121" s="991">
        <v>56421</v>
      </c>
      <c r="AG121" s="989"/>
      <c r="AH121" s="989"/>
      <c r="AI121" s="989"/>
      <c r="AJ121" s="990"/>
      <c r="AK121" s="991">
        <v>2636</v>
      </c>
      <c r="AL121" s="989"/>
      <c r="AM121" s="989"/>
      <c r="AN121" s="989"/>
      <c r="AO121" s="990"/>
      <c r="AP121" s="992">
        <v>0</v>
      </c>
      <c r="AQ121" s="993"/>
      <c r="AR121" s="993"/>
      <c r="AS121" s="993"/>
      <c r="AT121" s="994"/>
      <c r="AU121" s="1010"/>
      <c r="AV121" s="1011"/>
      <c r="AW121" s="1011"/>
      <c r="AX121" s="1011"/>
      <c r="AY121" s="1012"/>
      <c r="AZ121" s="1025" t="s">
        <v>439</v>
      </c>
      <c r="BA121" s="1001"/>
      <c r="BB121" s="1001"/>
      <c r="BC121" s="1001"/>
      <c r="BD121" s="1001"/>
      <c r="BE121" s="1001"/>
      <c r="BF121" s="1001"/>
      <c r="BG121" s="1001"/>
      <c r="BH121" s="1001"/>
      <c r="BI121" s="1001"/>
      <c r="BJ121" s="1001"/>
      <c r="BK121" s="1001"/>
      <c r="BL121" s="1001"/>
      <c r="BM121" s="1001"/>
      <c r="BN121" s="1001"/>
      <c r="BO121" s="1001"/>
      <c r="BP121" s="1002"/>
      <c r="BQ121" s="1015">
        <v>64643661</v>
      </c>
      <c r="BR121" s="1016"/>
      <c r="BS121" s="1016"/>
      <c r="BT121" s="1016"/>
      <c r="BU121" s="1016"/>
      <c r="BV121" s="1016">
        <v>64854895</v>
      </c>
      <c r="BW121" s="1016"/>
      <c r="BX121" s="1016"/>
      <c r="BY121" s="1016"/>
      <c r="BZ121" s="1016"/>
      <c r="CA121" s="1016">
        <v>64564758</v>
      </c>
      <c r="CB121" s="1016"/>
      <c r="CC121" s="1016"/>
      <c r="CD121" s="1016"/>
      <c r="CE121" s="1016"/>
      <c r="CF121" s="1054">
        <v>199.7</v>
      </c>
      <c r="CG121" s="1055"/>
      <c r="CH121" s="1055"/>
      <c r="CI121" s="1055"/>
      <c r="CJ121" s="1055"/>
      <c r="CK121" s="1046"/>
      <c r="CL121" s="1047"/>
      <c r="CM121" s="1047"/>
      <c r="CN121" s="1047"/>
      <c r="CO121" s="1048"/>
      <c r="CP121" s="1037" t="s">
        <v>384</v>
      </c>
      <c r="CQ121" s="1038"/>
      <c r="CR121" s="1038"/>
      <c r="CS121" s="1038"/>
      <c r="CT121" s="1038"/>
      <c r="CU121" s="1038"/>
      <c r="CV121" s="1038"/>
      <c r="CW121" s="1038"/>
      <c r="CX121" s="1038"/>
      <c r="CY121" s="1038"/>
      <c r="CZ121" s="1038"/>
      <c r="DA121" s="1038"/>
      <c r="DB121" s="1038"/>
      <c r="DC121" s="1038"/>
      <c r="DD121" s="1038"/>
      <c r="DE121" s="1038"/>
      <c r="DF121" s="1039"/>
      <c r="DG121" s="949">
        <v>5377781</v>
      </c>
      <c r="DH121" s="950"/>
      <c r="DI121" s="950"/>
      <c r="DJ121" s="950"/>
      <c r="DK121" s="950"/>
      <c r="DL121" s="950">
        <v>5089848</v>
      </c>
      <c r="DM121" s="950"/>
      <c r="DN121" s="950"/>
      <c r="DO121" s="950"/>
      <c r="DP121" s="950"/>
      <c r="DQ121" s="950">
        <v>4990381</v>
      </c>
      <c r="DR121" s="950"/>
      <c r="DS121" s="950"/>
      <c r="DT121" s="950"/>
      <c r="DU121" s="950"/>
      <c r="DV121" s="951">
        <v>15.4</v>
      </c>
      <c r="DW121" s="951"/>
      <c r="DX121" s="951"/>
      <c r="DY121" s="951"/>
      <c r="DZ121" s="952"/>
    </row>
    <row r="122" spans="1:130" s="197" customFormat="1" ht="26.25" customHeight="1" x14ac:dyDescent="0.15">
      <c r="A122" s="1005"/>
      <c r="B122" s="976"/>
      <c r="C122" s="946" t="s">
        <v>419</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110</v>
      </c>
      <c r="AB122" s="989"/>
      <c r="AC122" s="989"/>
      <c r="AD122" s="989"/>
      <c r="AE122" s="990"/>
      <c r="AF122" s="991" t="s">
        <v>110</v>
      </c>
      <c r="AG122" s="989"/>
      <c r="AH122" s="989"/>
      <c r="AI122" s="989"/>
      <c r="AJ122" s="990"/>
      <c r="AK122" s="991" t="s">
        <v>110</v>
      </c>
      <c r="AL122" s="989"/>
      <c r="AM122" s="989"/>
      <c r="AN122" s="989"/>
      <c r="AO122" s="990"/>
      <c r="AP122" s="992" t="s">
        <v>110</v>
      </c>
      <c r="AQ122" s="993"/>
      <c r="AR122" s="993"/>
      <c r="AS122" s="993"/>
      <c r="AT122" s="994"/>
      <c r="AU122" s="1013"/>
      <c r="AV122" s="1014"/>
      <c r="AW122" s="1014"/>
      <c r="AX122" s="1014"/>
      <c r="AY122" s="1014"/>
      <c r="AZ122" s="228" t="s">
        <v>168</v>
      </c>
      <c r="BA122" s="228"/>
      <c r="BB122" s="228"/>
      <c r="BC122" s="228"/>
      <c r="BD122" s="228"/>
      <c r="BE122" s="228"/>
      <c r="BF122" s="228"/>
      <c r="BG122" s="228"/>
      <c r="BH122" s="228"/>
      <c r="BI122" s="228"/>
      <c r="BJ122" s="228"/>
      <c r="BK122" s="228"/>
      <c r="BL122" s="228"/>
      <c r="BM122" s="228"/>
      <c r="BN122" s="228"/>
      <c r="BO122" s="1023" t="s">
        <v>440</v>
      </c>
      <c r="BP122" s="1024"/>
      <c r="BQ122" s="1064">
        <v>98610380</v>
      </c>
      <c r="BR122" s="1065"/>
      <c r="BS122" s="1065"/>
      <c r="BT122" s="1065"/>
      <c r="BU122" s="1065"/>
      <c r="BV122" s="1065">
        <v>93622404</v>
      </c>
      <c r="BW122" s="1065"/>
      <c r="BX122" s="1065"/>
      <c r="BY122" s="1065"/>
      <c r="BZ122" s="1065"/>
      <c r="CA122" s="1065">
        <v>91586400</v>
      </c>
      <c r="CB122" s="1065"/>
      <c r="CC122" s="1065"/>
      <c r="CD122" s="1065"/>
      <c r="CE122" s="1065"/>
      <c r="CF122" s="1017"/>
      <c r="CG122" s="1018"/>
      <c r="CH122" s="1018"/>
      <c r="CI122" s="1018"/>
      <c r="CJ122" s="1019"/>
      <c r="CK122" s="1046"/>
      <c r="CL122" s="1047"/>
      <c r="CM122" s="1047"/>
      <c r="CN122" s="1047"/>
      <c r="CO122" s="1048"/>
      <c r="CP122" s="1037" t="s">
        <v>441</v>
      </c>
      <c r="CQ122" s="1038"/>
      <c r="CR122" s="1038"/>
      <c r="CS122" s="1038"/>
      <c r="CT122" s="1038"/>
      <c r="CU122" s="1038"/>
      <c r="CV122" s="1038"/>
      <c r="CW122" s="1038"/>
      <c r="CX122" s="1038"/>
      <c r="CY122" s="1038"/>
      <c r="CZ122" s="1038"/>
      <c r="DA122" s="1038"/>
      <c r="DB122" s="1038"/>
      <c r="DC122" s="1038"/>
      <c r="DD122" s="1038"/>
      <c r="DE122" s="1038"/>
      <c r="DF122" s="1039"/>
      <c r="DG122" s="949">
        <v>175975</v>
      </c>
      <c r="DH122" s="950"/>
      <c r="DI122" s="950"/>
      <c r="DJ122" s="950"/>
      <c r="DK122" s="950"/>
      <c r="DL122" s="950">
        <v>165517</v>
      </c>
      <c r="DM122" s="950"/>
      <c r="DN122" s="950"/>
      <c r="DO122" s="950"/>
      <c r="DP122" s="950"/>
      <c r="DQ122" s="950">
        <v>182229</v>
      </c>
      <c r="DR122" s="950"/>
      <c r="DS122" s="950"/>
      <c r="DT122" s="950"/>
      <c r="DU122" s="950"/>
      <c r="DV122" s="951">
        <v>0.6</v>
      </c>
      <c r="DW122" s="951"/>
      <c r="DX122" s="951"/>
      <c r="DY122" s="951"/>
      <c r="DZ122" s="952"/>
    </row>
    <row r="123" spans="1:130" s="197" customFormat="1" ht="26.25" customHeight="1" thickBot="1" x14ac:dyDescent="0.2">
      <c r="A123" s="1005"/>
      <c r="B123" s="976"/>
      <c r="C123" s="946" t="s">
        <v>425</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442</v>
      </c>
      <c r="AB123" s="989"/>
      <c r="AC123" s="989"/>
      <c r="AD123" s="989"/>
      <c r="AE123" s="990"/>
      <c r="AF123" s="991" t="s">
        <v>442</v>
      </c>
      <c r="AG123" s="989"/>
      <c r="AH123" s="989"/>
      <c r="AI123" s="989"/>
      <c r="AJ123" s="990"/>
      <c r="AK123" s="991" t="s">
        <v>442</v>
      </c>
      <c r="AL123" s="989"/>
      <c r="AM123" s="989"/>
      <c r="AN123" s="989"/>
      <c r="AO123" s="990"/>
      <c r="AP123" s="992" t="s">
        <v>442</v>
      </c>
      <c r="AQ123" s="993"/>
      <c r="AR123" s="993"/>
      <c r="AS123" s="993"/>
      <c r="AT123" s="994"/>
      <c r="AU123" s="1061" t="s">
        <v>443</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15.2</v>
      </c>
      <c r="BR123" s="1057"/>
      <c r="BS123" s="1057"/>
      <c r="BT123" s="1057"/>
      <c r="BU123" s="1057"/>
      <c r="BV123" s="1057">
        <v>21.7</v>
      </c>
      <c r="BW123" s="1057"/>
      <c r="BX123" s="1057"/>
      <c r="BY123" s="1057"/>
      <c r="BZ123" s="1057"/>
      <c r="CA123" s="1057">
        <v>22.2</v>
      </c>
      <c r="CB123" s="1057"/>
      <c r="CC123" s="1057"/>
      <c r="CD123" s="1057"/>
      <c r="CE123" s="1057"/>
      <c r="CF123" s="1058"/>
      <c r="CG123" s="1059"/>
      <c r="CH123" s="1059"/>
      <c r="CI123" s="1059"/>
      <c r="CJ123" s="1060"/>
      <c r="CK123" s="1046"/>
      <c r="CL123" s="1047"/>
      <c r="CM123" s="1047"/>
      <c r="CN123" s="1047"/>
      <c r="CO123" s="1048"/>
      <c r="CP123" s="1037" t="s">
        <v>444</v>
      </c>
      <c r="CQ123" s="1038"/>
      <c r="CR123" s="1038"/>
      <c r="CS123" s="1038"/>
      <c r="CT123" s="1038"/>
      <c r="CU123" s="1038"/>
      <c r="CV123" s="1038"/>
      <c r="CW123" s="1038"/>
      <c r="CX123" s="1038"/>
      <c r="CY123" s="1038"/>
      <c r="CZ123" s="1038"/>
      <c r="DA123" s="1038"/>
      <c r="DB123" s="1038"/>
      <c r="DC123" s="1038"/>
      <c r="DD123" s="1038"/>
      <c r="DE123" s="1038"/>
      <c r="DF123" s="1039"/>
      <c r="DG123" s="988" t="s">
        <v>442</v>
      </c>
      <c r="DH123" s="989"/>
      <c r="DI123" s="989"/>
      <c r="DJ123" s="989"/>
      <c r="DK123" s="990"/>
      <c r="DL123" s="991" t="s">
        <v>442</v>
      </c>
      <c r="DM123" s="989"/>
      <c r="DN123" s="989"/>
      <c r="DO123" s="989"/>
      <c r="DP123" s="990"/>
      <c r="DQ123" s="991" t="s">
        <v>442</v>
      </c>
      <c r="DR123" s="989"/>
      <c r="DS123" s="989"/>
      <c r="DT123" s="989"/>
      <c r="DU123" s="990"/>
      <c r="DV123" s="992" t="s">
        <v>442</v>
      </c>
      <c r="DW123" s="993"/>
      <c r="DX123" s="993"/>
      <c r="DY123" s="993"/>
      <c r="DZ123" s="994"/>
    </row>
    <row r="124" spans="1:130" s="197" customFormat="1" ht="26.25" customHeight="1" x14ac:dyDescent="0.15">
      <c r="A124" s="1005"/>
      <c r="B124" s="976"/>
      <c r="C124" s="946" t="s">
        <v>428</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442</v>
      </c>
      <c r="AB124" s="989"/>
      <c r="AC124" s="989"/>
      <c r="AD124" s="989"/>
      <c r="AE124" s="990"/>
      <c r="AF124" s="991" t="s">
        <v>442</v>
      </c>
      <c r="AG124" s="989"/>
      <c r="AH124" s="989"/>
      <c r="AI124" s="989"/>
      <c r="AJ124" s="990"/>
      <c r="AK124" s="991" t="s">
        <v>442</v>
      </c>
      <c r="AL124" s="989"/>
      <c r="AM124" s="989"/>
      <c r="AN124" s="989"/>
      <c r="AO124" s="990"/>
      <c r="AP124" s="992" t="s">
        <v>442</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445</v>
      </c>
      <c r="CQ124" s="1038"/>
      <c r="CR124" s="1038"/>
      <c r="CS124" s="1038"/>
      <c r="CT124" s="1038"/>
      <c r="CU124" s="1038"/>
      <c r="CV124" s="1038"/>
      <c r="CW124" s="1038"/>
      <c r="CX124" s="1038"/>
      <c r="CY124" s="1038"/>
      <c r="CZ124" s="1038"/>
      <c r="DA124" s="1038"/>
      <c r="DB124" s="1038"/>
      <c r="DC124" s="1038"/>
      <c r="DD124" s="1038"/>
      <c r="DE124" s="1038"/>
      <c r="DF124" s="1039"/>
      <c r="DG124" s="1027" t="s">
        <v>442</v>
      </c>
      <c r="DH124" s="1028"/>
      <c r="DI124" s="1028"/>
      <c r="DJ124" s="1028"/>
      <c r="DK124" s="1029"/>
      <c r="DL124" s="1030" t="s">
        <v>442</v>
      </c>
      <c r="DM124" s="1028"/>
      <c r="DN124" s="1028"/>
      <c r="DO124" s="1028"/>
      <c r="DP124" s="1029"/>
      <c r="DQ124" s="1030" t="s">
        <v>442</v>
      </c>
      <c r="DR124" s="1028"/>
      <c r="DS124" s="1028"/>
      <c r="DT124" s="1028"/>
      <c r="DU124" s="1029"/>
      <c r="DV124" s="1031" t="s">
        <v>442</v>
      </c>
      <c r="DW124" s="1032"/>
      <c r="DX124" s="1032"/>
      <c r="DY124" s="1032"/>
      <c r="DZ124" s="1033"/>
    </row>
    <row r="125" spans="1:130" s="197" customFormat="1" ht="26.25" customHeight="1" thickBot="1" x14ac:dyDescent="0.2">
      <c r="A125" s="1005"/>
      <c r="B125" s="976"/>
      <c r="C125" s="946" t="s">
        <v>430</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442</v>
      </c>
      <c r="AB125" s="989"/>
      <c r="AC125" s="989"/>
      <c r="AD125" s="989"/>
      <c r="AE125" s="990"/>
      <c r="AF125" s="991" t="s">
        <v>442</v>
      </c>
      <c r="AG125" s="989"/>
      <c r="AH125" s="989"/>
      <c r="AI125" s="989"/>
      <c r="AJ125" s="990"/>
      <c r="AK125" s="991" t="s">
        <v>442</v>
      </c>
      <c r="AL125" s="989"/>
      <c r="AM125" s="989"/>
      <c r="AN125" s="989"/>
      <c r="AO125" s="990"/>
      <c r="AP125" s="992" t="s">
        <v>442</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446</v>
      </c>
      <c r="CL125" s="1044"/>
      <c r="CM125" s="1044"/>
      <c r="CN125" s="1044"/>
      <c r="CO125" s="1045"/>
      <c r="CP125" s="970" t="s">
        <v>447</v>
      </c>
      <c r="CQ125" s="917"/>
      <c r="CR125" s="917"/>
      <c r="CS125" s="917"/>
      <c r="CT125" s="917"/>
      <c r="CU125" s="917"/>
      <c r="CV125" s="917"/>
      <c r="CW125" s="917"/>
      <c r="CX125" s="917"/>
      <c r="CY125" s="917"/>
      <c r="CZ125" s="917"/>
      <c r="DA125" s="917"/>
      <c r="DB125" s="917"/>
      <c r="DC125" s="917"/>
      <c r="DD125" s="917"/>
      <c r="DE125" s="917"/>
      <c r="DF125" s="918"/>
      <c r="DG125" s="956" t="s">
        <v>442</v>
      </c>
      <c r="DH125" s="957"/>
      <c r="DI125" s="957"/>
      <c r="DJ125" s="957"/>
      <c r="DK125" s="957"/>
      <c r="DL125" s="957" t="s">
        <v>442</v>
      </c>
      <c r="DM125" s="957"/>
      <c r="DN125" s="957"/>
      <c r="DO125" s="957"/>
      <c r="DP125" s="957"/>
      <c r="DQ125" s="957" t="s">
        <v>442</v>
      </c>
      <c r="DR125" s="957"/>
      <c r="DS125" s="957"/>
      <c r="DT125" s="957"/>
      <c r="DU125" s="957"/>
      <c r="DV125" s="958" t="s">
        <v>442</v>
      </c>
      <c r="DW125" s="958"/>
      <c r="DX125" s="958"/>
      <c r="DY125" s="958"/>
      <c r="DZ125" s="959"/>
    </row>
    <row r="126" spans="1:130" s="197" customFormat="1" ht="26.25" customHeight="1" x14ac:dyDescent="0.15">
      <c r="A126" s="1005"/>
      <c r="B126" s="976"/>
      <c r="C126" s="946" t="s">
        <v>434</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442</v>
      </c>
      <c r="AB126" s="989"/>
      <c r="AC126" s="989"/>
      <c r="AD126" s="989"/>
      <c r="AE126" s="990"/>
      <c r="AF126" s="991" t="s">
        <v>442</v>
      </c>
      <c r="AG126" s="989"/>
      <c r="AH126" s="989"/>
      <c r="AI126" s="989"/>
      <c r="AJ126" s="990"/>
      <c r="AK126" s="991" t="s">
        <v>442</v>
      </c>
      <c r="AL126" s="989"/>
      <c r="AM126" s="989"/>
      <c r="AN126" s="989"/>
      <c r="AO126" s="990"/>
      <c r="AP126" s="992" t="s">
        <v>442</v>
      </c>
      <c r="AQ126" s="993"/>
      <c r="AR126" s="993"/>
      <c r="AS126" s="993"/>
      <c r="AT126" s="994"/>
      <c r="AU126" s="233"/>
      <c r="AV126" s="233"/>
      <c r="AW126" s="233"/>
      <c r="AX126" s="1066" t="s">
        <v>448</v>
      </c>
      <c r="AY126" s="1067"/>
      <c r="AZ126" s="1067"/>
      <c r="BA126" s="1067"/>
      <c r="BB126" s="1067"/>
      <c r="BC126" s="1067"/>
      <c r="BD126" s="1067"/>
      <c r="BE126" s="1068"/>
      <c r="BF126" s="1082" t="s">
        <v>449</v>
      </c>
      <c r="BG126" s="1067"/>
      <c r="BH126" s="1067"/>
      <c r="BI126" s="1067"/>
      <c r="BJ126" s="1067"/>
      <c r="BK126" s="1067"/>
      <c r="BL126" s="1068"/>
      <c r="BM126" s="1082" t="s">
        <v>450</v>
      </c>
      <c r="BN126" s="1067"/>
      <c r="BO126" s="1067"/>
      <c r="BP126" s="1067"/>
      <c r="BQ126" s="1067"/>
      <c r="BR126" s="1067"/>
      <c r="BS126" s="1068"/>
      <c r="BT126" s="1082" t="s">
        <v>451</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452</v>
      </c>
      <c r="CQ126" s="980"/>
      <c r="CR126" s="980"/>
      <c r="CS126" s="980"/>
      <c r="CT126" s="980"/>
      <c r="CU126" s="980"/>
      <c r="CV126" s="980"/>
      <c r="CW126" s="980"/>
      <c r="CX126" s="980"/>
      <c r="CY126" s="980"/>
      <c r="CZ126" s="980"/>
      <c r="DA126" s="980"/>
      <c r="DB126" s="980"/>
      <c r="DC126" s="980"/>
      <c r="DD126" s="980"/>
      <c r="DE126" s="980"/>
      <c r="DF126" s="981"/>
      <c r="DG126" s="949">
        <v>4123292</v>
      </c>
      <c r="DH126" s="950"/>
      <c r="DI126" s="950"/>
      <c r="DJ126" s="950"/>
      <c r="DK126" s="950"/>
      <c r="DL126" s="950">
        <v>3593096</v>
      </c>
      <c r="DM126" s="950"/>
      <c r="DN126" s="950"/>
      <c r="DO126" s="950"/>
      <c r="DP126" s="950"/>
      <c r="DQ126" s="950">
        <v>2902658</v>
      </c>
      <c r="DR126" s="950"/>
      <c r="DS126" s="950"/>
      <c r="DT126" s="950"/>
      <c r="DU126" s="950"/>
      <c r="DV126" s="951">
        <v>9</v>
      </c>
      <c r="DW126" s="951"/>
      <c r="DX126" s="951"/>
      <c r="DY126" s="951"/>
      <c r="DZ126" s="952"/>
    </row>
    <row r="127" spans="1:130" s="197" customFormat="1" ht="26.25" customHeight="1" thickBot="1" x14ac:dyDescent="0.2">
      <c r="A127" s="1006"/>
      <c r="B127" s="978"/>
      <c r="C127" s="1034" t="s">
        <v>453</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29568</v>
      </c>
      <c r="AB127" s="989"/>
      <c r="AC127" s="989"/>
      <c r="AD127" s="989"/>
      <c r="AE127" s="990"/>
      <c r="AF127" s="991">
        <v>26524</v>
      </c>
      <c r="AG127" s="989"/>
      <c r="AH127" s="989"/>
      <c r="AI127" s="989"/>
      <c r="AJ127" s="990"/>
      <c r="AK127" s="991">
        <v>27010</v>
      </c>
      <c r="AL127" s="989"/>
      <c r="AM127" s="989"/>
      <c r="AN127" s="989"/>
      <c r="AO127" s="990"/>
      <c r="AP127" s="992">
        <v>0.1</v>
      </c>
      <c r="AQ127" s="993"/>
      <c r="AR127" s="993"/>
      <c r="AS127" s="993"/>
      <c r="AT127" s="994"/>
      <c r="AU127" s="233"/>
      <c r="AV127" s="233"/>
      <c r="AW127" s="233"/>
      <c r="AX127" s="916" t="s">
        <v>454</v>
      </c>
      <c r="AY127" s="917"/>
      <c r="AZ127" s="917"/>
      <c r="BA127" s="917"/>
      <c r="BB127" s="917"/>
      <c r="BC127" s="917"/>
      <c r="BD127" s="917"/>
      <c r="BE127" s="918"/>
      <c r="BF127" s="1071" t="s">
        <v>442</v>
      </c>
      <c r="BG127" s="1072"/>
      <c r="BH127" s="1072"/>
      <c r="BI127" s="1072"/>
      <c r="BJ127" s="1072"/>
      <c r="BK127" s="1072"/>
      <c r="BL127" s="1081"/>
      <c r="BM127" s="1071">
        <v>11.53</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455</v>
      </c>
      <c r="CQ127" s="1075"/>
      <c r="CR127" s="1075"/>
      <c r="CS127" s="1075"/>
      <c r="CT127" s="1075"/>
      <c r="CU127" s="1075"/>
      <c r="CV127" s="1075"/>
      <c r="CW127" s="1075"/>
      <c r="CX127" s="1075"/>
      <c r="CY127" s="1075"/>
      <c r="CZ127" s="1075"/>
      <c r="DA127" s="1075"/>
      <c r="DB127" s="1075"/>
      <c r="DC127" s="1075"/>
      <c r="DD127" s="1075"/>
      <c r="DE127" s="1075"/>
      <c r="DF127" s="1076"/>
      <c r="DG127" s="1077" t="s">
        <v>456</v>
      </c>
      <c r="DH127" s="1078"/>
      <c r="DI127" s="1078"/>
      <c r="DJ127" s="1078"/>
      <c r="DK127" s="1078"/>
      <c r="DL127" s="1078" t="s">
        <v>110</v>
      </c>
      <c r="DM127" s="1078"/>
      <c r="DN127" s="1078"/>
      <c r="DO127" s="1078"/>
      <c r="DP127" s="1078"/>
      <c r="DQ127" s="1078" t="s">
        <v>110</v>
      </c>
      <c r="DR127" s="1078"/>
      <c r="DS127" s="1078"/>
      <c r="DT127" s="1078"/>
      <c r="DU127" s="1078"/>
      <c r="DV127" s="1079" t="s">
        <v>110</v>
      </c>
      <c r="DW127" s="1079"/>
      <c r="DX127" s="1079"/>
      <c r="DY127" s="1079"/>
      <c r="DZ127" s="1080"/>
    </row>
    <row r="128" spans="1:130" s="197" customFormat="1" ht="26.25" customHeight="1" x14ac:dyDescent="0.15">
      <c r="A128" s="1101" t="s">
        <v>457</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458</v>
      </c>
      <c r="X128" s="1103"/>
      <c r="Y128" s="1103"/>
      <c r="Z128" s="1104"/>
      <c r="AA128" s="1119">
        <v>1175256</v>
      </c>
      <c r="AB128" s="1120"/>
      <c r="AC128" s="1120"/>
      <c r="AD128" s="1120"/>
      <c r="AE128" s="1121"/>
      <c r="AF128" s="1122">
        <v>1124170</v>
      </c>
      <c r="AG128" s="1120"/>
      <c r="AH128" s="1120"/>
      <c r="AI128" s="1120"/>
      <c r="AJ128" s="1121"/>
      <c r="AK128" s="1122">
        <v>1177407</v>
      </c>
      <c r="AL128" s="1120"/>
      <c r="AM128" s="1120"/>
      <c r="AN128" s="1120"/>
      <c r="AO128" s="1121"/>
      <c r="AP128" s="1123"/>
      <c r="AQ128" s="1124"/>
      <c r="AR128" s="1124"/>
      <c r="AS128" s="1124"/>
      <c r="AT128" s="1125"/>
      <c r="AU128" s="235"/>
      <c r="AV128" s="235"/>
      <c r="AW128" s="235"/>
      <c r="AX128" s="1084" t="s">
        <v>459</v>
      </c>
      <c r="AY128" s="980"/>
      <c r="AZ128" s="980"/>
      <c r="BA128" s="980"/>
      <c r="BB128" s="980"/>
      <c r="BC128" s="980"/>
      <c r="BD128" s="980"/>
      <c r="BE128" s="981"/>
      <c r="BF128" s="1096" t="s">
        <v>460</v>
      </c>
      <c r="BG128" s="1097"/>
      <c r="BH128" s="1097"/>
      <c r="BI128" s="1097"/>
      <c r="BJ128" s="1097"/>
      <c r="BK128" s="1097"/>
      <c r="BL128" s="1098"/>
      <c r="BM128" s="1096">
        <v>16.53</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461</v>
      </c>
      <c r="X129" s="1091"/>
      <c r="Y129" s="1091"/>
      <c r="Z129" s="1092"/>
      <c r="AA129" s="988">
        <v>36945522</v>
      </c>
      <c r="AB129" s="989"/>
      <c r="AC129" s="989"/>
      <c r="AD129" s="989"/>
      <c r="AE129" s="990"/>
      <c r="AF129" s="991">
        <v>37065421</v>
      </c>
      <c r="AG129" s="989"/>
      <c r="AH129" s="989"/>
      <c r="AI129" s="989"/>
      <c r="AJ129" s="990"/>
      <c r="AK129" s="991">
        <v>37299725</v>
      </c>
      <c r="AL129" s="989"/>
      <c r="AM129" s="989"/>
      <c r="AN129" s="989"/>
      <c r="AO129" s="990"/>
      <c r="AP129" s="1093"/>
      <c r="AQ129" s="1094"/>
      <c r="AR129" s="1094"/>
      <c r="AS129" s="1094"/>
      <c r="AT129" s="1095"/>
      <c r="AU129" s="235"/>
      <c r="AV129" s="235"/>
      <c r="AW129" s="235"/>
      <c r="AX129" s="1084" t="s">
        <v>462</v>
      </c>
      <c r="AY129" s="980"/>
      <c r="AZ129" s="980"/>
      <c r="BA129" s="980"/>
      <c r="BB129" s="980"/>
      <c r="BC129" s="980"/>
      <c r="BD129" s="980"/>
      <c r="BE129" s="981"/>
      <c r="BF129" s="1085">
        <v>6.1</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463</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464</v>
      </c>
      <c r="X130" s="1091"/>
      <c r="Y130" s="1091"/>
      <c r="Z130" s="1092"/>
      <c r="AA130" s="988">
        <v>5078332</v>
      </c>
      <c r="AB130" s="989"/>
      <c r="AC130" s="989"/>
      <c r="AD130" s="989"/>
      <c r="AE130" s="990"/>
      <c r="AF130" s="991">
        <v>5276040</v>
      </c>
      <c r="AG130" s="989"/>
      <c r="AH130" s="989"/>
      <c r="AI130" s="989"/>
      <c r="AJ130" s="990"/>
      <c r="AK130" s="991">
        <v>4974849</v>
      </c>
      <c r="AL130" s="989"/>
      <c r="AM130" s="989"/>
      <c r="AN130" s="989"/>
      <c r="AO130" s="990"/>
      <c r="AP130" s="1093"/>
      <c r="AQ130" s="1094"/>
      <c r="AR130" s="1094"/>
      <c r="AS130" s="1094"/>
      <c r="AT130" s="1095"/>
      <c r="AU130" s="235"/>
      <c r="AV130" s="235"/>
      <c r="AW130" s="235"/>
      <c r="AX130" s="1143" t="s">
        <v>465</v>
      </c>
      <c r="AY130" s="1075"/>
      <c r="AZ130" s="1075"/>
      <c r="BA130" s="1075"/>
      <c r="BB130" s="1075"/>
      <c r="BC130" s="1075"/>
      <c r="BD130" s="1075"/>
      <c r="BE130" s="1076"/>
      <c r="BF130" s="1105">
        <v>22.2</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466</v>
      </c>
      <c r="X131" s="1114"/>
      <c r="Y131" s="1114"/>
      <c r="Z131" s="1115"/>
      <c r="AA131" s="1027">
        <v>31867190</v>
      </c>
      <c r="AB131" s="1028"/>
      <c r="AC131" s="1028"/>
      <c r="AD131" s="1028"/>
      <c r="AE131" s="1029"/>
      <c r="AF131" s="1030">
        <v>31789381</v>
      </c>
      <c r="AG131" s="1028"/>
      <c r="AH131" s="1028"/>
      <c r="AI131" s="1028"/>
      <c r="AJ131" s="1029"/>
      <c r="AK131" s="1030">
        <v>32324876</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467</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468</v>
      </c>
      <c r="W132" s="1131"/>
      <c r="X132" s="1131"/>
      <c r="Y132" s="1131"/>
      <c r="Z132" s="1132"/>
      <c r="AA132" s="1133">
        <v>6.4596721580000001</v>
      </c>
      <c r="AB132" s="1134"/>
      <c r="AC132" s="1134"/>
      <c r="AD132" s="1134"/>
      <c r="AE132" s="1135"/>
      <c r="AF132" s="1136">
        <v>5.3689909849999999</v>
      </c>
      <c r="AG132" s="1134"/>
      <c r="AH132" s="1134"/>
      <c r="AI132" s="1134"/>
      <c r="AJ132" s="1135"/>
      <c r="AK132" s="1136">
        <v>6.4817974859999996</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469</v>
      </c>
      <c r="W133" s="1138"/>
      <c r="X133" s="1138"/>
      <c r="Y133" s="1138"/>
      <c r="Z133" s="1139"/>
      <c r="AA133" s="1140">
        <v>6.5</v>
      </c>
      <c r="AB133" s="1141"/>
      <c r="AC133" s="1141"/>
      <c r="AD133" s="1141"/>
      <c r="AE133" s="1142"/>
      <c r="AF133" s="1140">
        <v>6.4</v>
      </c>
      <c r="AG133" s="1141"/>
      <c r="AH133" s="1141"/>
      <c r="AI133" s="1141"/>
      <c r="AJ133" s="1142"/>
      <c r="AK133" s="1140">
        <v>6.1</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50" zoomScaleNormal="85" zoomScaleSheetLayoutView="5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50" zoomScaleNormal="5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50" zoomScaleSheetLayoutView="5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470</v>
      </c>
      <c r="B5" s="246"/>
      <c r="C5" s="246"/>
      <c r="D5" s="246"/>
      <c r="E5" s="246"/>
      <c r="F5" s="246"/>
      <c r="G5" s="246"/>
      <c r="H5" s="246"/>
      <c r="I5" s="246"/>
      <c r="J5" s="246"/>
      <c r="K5" s="246"/>
      <c r="L5" s="246"/>
      <c r="M5" s="246"/>
      <c r="N5" s="246"/>
      <c r="O5" s="247"/>
    </row>
    <row r="6" spans="1:16" x14ac:dyDescent="0.15">
      <c r="A6" s="248"/>
      <c r="B6" s="244"/>
      <c r="C6" s="244"/>
      <c r="D6" s="244"/>
      <c r="E6" s="244"/>
      <c r="F6" s="244"/>
      <c r="G6" s="249" t="s">
        <v>471</v>
      </c>
      <c r="H6" s="249"/>
      <c r="I6" s="249"/>
      <c r="J6" s="249"/>
      <c r="K6" s="244"/>
      <c r="L6" s="244"/>
      <c r="M6" s="244"/>
      <c r="N6" s="244"/>
    </row>
    <row r="7" spans="1:16" x14ac:dyDescent="0.15">
      <c r="A7" s="248"/>
      <c r="B7" s="244"/>
      <c r="C7" s="244"/>
      <c r="D7" s="244"/>
      <c r="E7" s="244"/>
      <c r="F7" s="244"/>
      <c r="G7" s="251"/>
      <c r="H7" s="252"/>
      <c r="I7" s="252"/>
      <c r="J7" s="253"/>
      <c r="K7" s="1147" t="s">
        <v>472</v>
      </c>
      <c r="L7" s="254"/>
      <c r="M7" s="255" t="s">
        <v>473</v>
      </c>
      <c r="N7" s="256"/>
    </row>
    <row r="8" spans="1:16" x14ac:dyDescent="0.15">
      <c r="A8" s="248"/>
      <c r="B8" s="244"/>
      <c r="C8" s="244"/>
      <c r="D8" s="244"/>
      <c r="E8" s="244"/>
      <c r="F8" s="244"/>
      <c r="G8" s="257"/>
      <c r="H8" s="258"/>
      <c r="I8" s="258"/>
      <c r="J8" s="259"/>
      <c r="K8" s="1148"/>
      <c r="L8" s="260" t="s">
        <v>474</v>
      </c>
      <c r="M8" s="261" t="s">
        <v>475</v>
      </c>
      <c r="N8" s="262" t="s">
        <v>476</v>
      </c>
    </row>
    <row r="9" spans="1:16" x14ac:dyDescent="0.15">
      <c r="A9" s="248"/>
      <c r="B9" s="244"/>
      <c r="C9" s="244"/>
      <c r="D9" s="244"/>
      <c r="E9" s="244"/>
      <c r="F9" s="244"/>
      <c r="G9" s="1149" t="s">
        <v>477</v>
      </c>
      <c r="H9" s="1150"/>
      <c r="I9" s="1150"/>
      <c r="J9" s="1151"/>
      <c r="K9" s="263">
        <v>12324838</v>
      </c>
      <c r="L9" s="264">
        <v>61455</v>
      </c>
      <c r="M9" s="265">
        <v>57806</v>
      </c>
      <c r="N9" s="266">
        <v>6.3</v>
      </c>
    </row>
    <row r="10" spans="1:16" x14ac:dyDescent="0.15">
      <c r="A10" s="248"/>
      <c r="B10" s="244"/>
      <c r="C10" s="244"/>
      <c r="D10" s="244"/>
      <c r="E10" s="244"/>
      <c r="F10" s="244"/>
      <c r="G10" s="1149" t="s">
        <v>478</v>
      </c>
      <c r="H10" s="1150"/>
      <c r="I10" s="1150"/>
      <c r="J10" s="1151"/>
      <c r="K10" s="267">
        <v>1000713</v>
      </c>
      <c r="L10" s="268">
        <v>4990</v>
      </c>
      <c r="M10" s="269">
        <v>2609</v>
      </c>
      <c r="N10" s="270">
        <v>91.3</v>
      </c>
    </row>
    <row r="11" spans="1:16" ht="13.5" customHeight="1" x14ac:dyDescent="0.15">
      <c r="A11" s="248"/>
      <c r="B11" s="244"/>
      <c r="C11" s="244"/>
      <c r="D11" s="244"/>
      <c r="E11" s="244"/>
      <c r="F11" s="244"/>
      <c r="G11" s="1149" t="s">
        <v>479</v>
      </c>
      <c r="H11" s="1150"/>
      <c r="I11" s="1150"/>
      <c r="J11" s="1151"/>
      <c r="K11" s="267">
        <v>5715</v>
      </c>
      <c r="L11" s="268">
        <v>28</v>
      </c>
      <c r="M11" s="269">
        <v>989</v>
      </c>
      <c r="N11" s="270">
        <v>-97.2</v>
      </c>
    </row>
    <row r="12" spans="1:16" ht="13.5" customHeight="1" x14ac:dyDescent="0.15">
      <c r="A12" s="248"/>
      <c r="B12" s="244"/>
      <c r="C12" s="244"/>
      <c r="D12" s="244"/>
      <c r="E12" s="244"/>
      <c r="F12" s="244"/>
      <c r="G12" s="1149" t="s">
        <v>480</v>
      </c>
      <c r="H12" s="1150"/>
      <c r="I12" s="1150"/>
      <c r="J12" s="1151"/>
      <c r="K12" s="267">
        <v>52502</v>
      </c>
      <c r="L12" s="268">
        <v>262</v>
      </c>
      <c r="M12" s="269">
        <v>648</v>
      </c>
      <c r="N12" s="270">
        <v>-59.6</v>
      </c>
    </row>
    <row r="13" spans="1:16" ht="13.5" customHeight="1" x14ac:dyDescent="0.15">
      <c r="A13" s="248"/>
      <c r="B13" s="244"/>
      <c r="C13" s="244"/>
      <c r="D13" s="244"/>
      <c r="E13" s="244"/>
      <c r="F13" s="244"/>
      <c r="G13" s="1149" t="s">
        <v>481</v>
      </c>
      <c r="H13" s="1150"/>
      <c r="I13" s="1150"/>
      <c r="J13" s="1151"/>
      <c r="K13" s="267" t="s">
        <v>482</v>
      </c>
      <c r="L13" s="268" t="s">
        <v>482</v>
      </c>
      <c r="M13" s="269" t="s">
        <v>482</v>
      </c>
      <c r="N13" s="270" t="s">
        <v>482</v>
      </c>
    </row>
    <row r="14" spans="1:16" ht="13.5" customHeight="1" x14ac:dyDescent="0.15">
      <c r="A14" s="248"/>
      <c r="B14" s="244"/>
      <c r="C14" s="244"/>
      <c r="D14" s="244"/>
      <c r="E14" s="244"/>
      <c r="F14" s="244"/>
      <c r="G14" s="1149" t="s">
        <v>483</v>
      </c>
      <c r="H14" s="1150"/>
      <c r="I14" s="1150"/>
      <c r="J14" s="1151"/>
      <c r="K14" s="267">
        <v>445420</v>
      </c>
      <c r="L14" s="268">
        <v>2221</v>
      </c>
      <c r="M14" s="269">
        <v>2272</v>
      </c>
      <c r="N14" s="270">
        <v>-2.2000000000000002</v>
      </c>
    </row>
    <row r="15" spans="1:16" ht="13.5" customHeight="1" x14ac:dyDescent="0.15">
      <c r="A15" s="248"/>
      <c r="B15" s="244"/>
      <c r="C15" s="244"/>
      <c r="D15" s="244"/>
      <c r="E15" s="244"/>
      <c r="F15" s="244"/>
      <c r="G15" s="1149" t="s">
        <v>484</v>
      </c>
      <c r="H15" s="1150"/>
      <c r="I15" s="1150"/>
      <c r="J15" s="1151"/>
      <c r="K15" s="267" t="s">
        <v>482</v>
      </c>
      <c r="L15" s="268" t="s">
        <v>482</v>
      </c>
      <c r="M15" s="269">
        <v>858</v>
      </c>
      <c r="N15" s="270" t="s">
        <v>482</v>
      </c>
    </row>
    <row r="16" spans="1:16" x14ac:dyDescent="0.15">
      <c r="A16" s="248"/>
      <c r="B16" s="244"/>
      <c r="C16" s="244"/>
      <c r="D16" s="244"/>
      <c r="E16" s="244"/>
      <c r="F16" s="244"/>
      <c r="G16" s="1152" t="s">
        <v>485</v>
      </c>
      <c r="H16" s="1153"/>
      <c r="I16" s="1153"/>
      <c r="J16" s="1154"/>
      <c r="K16" s="268">
        <v>-1133345</v>
      </c>
      <c r="L16" s="268">
        <v>-5651</v>
      </c>
      <c r="M16" s="269">
        <v>-5120</v>
      </c>
      <c r="N16" s="270">
        <v>10.4</v>
      </c>
    </row>
    <row r="17" spans="1:16" x14ac:dyDescent="0.15">
      <c r="A17" s="248"/>
      <c r="B17" s="244"/>
      <c r="C17" s="244"/>
      <c r="D17" s="244"/>
      <c r="E17" s="244"/>
      <c r="F17" s="244"/>
      <c r="G17" s="1152" t="s">
        <v>168</v>
      </c>
      <c r="H17" s="1153"/>
      <c r="I17" s="1153"/>
      <c r="J17" s="1154"/>
      <c r="K17" s="268">
        <v>12695843</v>
      </c>
      <c r="L17" s="268">
        <v>63305</v>
      </c>
      <c r="M17" s="269">
        <v>60061</v>
      </c>
      <c r="N17" s="270">
        <v>5.4</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486</v>
      </c>
      <c r="H19" s="244"/>
      <c r="I19" s="244"/>
      <c r="J19" s="244"/>
      <c r="K19" s="244"/>
      <c r="L19" s="244"/>
      <c r="M19" s="244"/>
      <c r="N19" s="244"/>
    </row>
    <row r="20" spans="1:16" x14ac:dyDescent="0.15">
      <c r="A20" s="248"/>
      <c r="B20" s="244"/>
      <c r="C20" s="244"/>
      <c r="D20" s="244"/>
      <c r="E20" s="244"/>
      <c r="F20" s="244"/>
      <c r="G20" s="272"/>
      <c r="H20" s="273"/>
      <c r="I20" s="273"/>
      <c r="J20" s="274"/>
      <c r="K20" s="275" t="s">
        <v>487</v>
      </c>
      <c r="L20" s="276" t="s">
        <v>488</v>
      </c>
      <c r="M20" s="277" t="s">
        <v>489</v>
      </c>
      <c r="N20" s="278"/>
    </row>
    <row r="21" spans="1:16" s="284" customFormat="1" x14ac:dyDescent="0.15">
      <c r="A21" s="279"/>
      <c r="B21" s="249"/>
      <c r="C21" s="249"/>
      <c r="D21" s="249"/>
      <c r="E21" s="249"/>
      <c r="F21" s="249"/>
      <c r="G21" s="1144" t="s">
        <v>490</v>
      </c>
      <c r="H21" s="1145"/>
      <c r="I21" s="1145"/>
      <c r="J21" s="1146"/>
      <c r="K21" s="280">
        <v>6.28</v>
      </c>
      <c r="L21" s="281">
        <v>5.86</v>
      </c>
      <c r="M21" s="282">
        <v>0.42</v>
      </c>
      <c r="N21" s="249"/>
      <c r="O21" s="283"/>
      <c r="P21" s="279"/>
    </row>
    <row r="22" spans="1:16" s="284" customFormat="1" x14ac:dyDescent="0.15">
      <c r="A22" s="279"/>
      <c r="B22" s="249"/>
      <c r="C22" s="249"/>
      <c r="D22" s="249"/>
      <c r="E22" s="249"/>
      <c r="F22" s="249"/>
      <c r="G22" s="1144" t="s">
        <v>491</v>
      </c>
      <c r="H22" s="1145"/>
      <c r="I22" s="1145"/>
      <c r="J22" s="1146"/>
      <c r="K22" s="285">
        <v>101.3</v>
      </c>
      <c r="L22" s="286">
        <v>99.8</v>
      </c>
      <c r="M22" s="287">
        <v>1.5</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492</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493</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494</v>
      </c>
      <c r="H29" s="249"/>
      <c r="I29" s="249"/>
      <c r="J29" s="249"/>
      <c r="K29" s="244"/>
      <c r="L29" s="244"/>
      <c r="M29" s="244"/>
      <c r="N29" s="244"/>
      <c r="O29" s="293"/>
    </row>
    <row r="30" spans="1:16" x14ac:dyDescent="0.15">
      <c r="A30" s="248"/>
      <c r="B30" s="244"/>
      <c r="C30" s="244"/>
      <c r="D30" s="244"/>
      <c r="E30" s="244"/>
      <c r="F30" s="244"/>
      <c r="G30" s="251"/>
      <c r="H30" s="252"/>
      <c r="I30" s="252"/>
      <c r="J30" s="253"/>
      <c r="K30" s="1147" t="s">
        <v>472</v>
      </c>
      <c r="L30" s="254"/>
      <c r="M30" s="255" t="s">
        <v>473</v>
      </c>
      <c r="N30" s="256"/>
    </row>
    <row r="31" spans="1:16" x14ac:dyDescent="0.15">
      <c r="A31" s="248"/>
      <c r="B31" s="244"/>
      <c r="C31" s="244"/>
      <c r="D31" s="244"/>
      <c r="E31" s="244"/>
      <c r="F31" s="244"/>
      <c r="G31" s="257"/>
      <c r="H31" s="258"/>
      <c r="I31" s="258"/>
      <c r="J31" s="259"/>
      <c r="K31" s="1148"/>
      <c r="L31" s="260" t="s">
        <v>474</v>
      </c>
      <c r="M31" s="261" t="s">
        <v>475</v>
      </c>
      <c r="N31" s="262" t="s">
        <v>476</v>
      </c>
    </row>
    <row r="32" spans="1:16" ht="27" customHeight="1" x14ac:dyDescent="0.15">
      <c r="A32" s="248"/>
      <c r="B32" s="244"/>
      <c r="C32" s="244"/>
      <c r="D32" s="244"/>
      <c r="E32" s="244"/>
      <c r="F32" s="244"/>
      <c r="G32" s="1160" t="s">
        <v>495</v>
      </c>
      <c r="H32" s="1161"/>
      <c r="I32" s="1161"/>
      <c r="J32" s="1162"/>
      <c r="K32" s="294">
        <v>4964050</v>
      </c>
      <c r="L32" s="294">
        <v>24752</v>
      </c>
      <c r="M32" s="295">
        <v>30148</v>
      </c>
      <c r="N32" s="296">
        <v>-17.899999999999999</v>
      </c>
    </row>
    <row r="33" spans="1:16" ht="13.5" customHeight="1" x14ac:dyDescent="0.15">
      <c r="A33" s="248"/>
      <c r="B33" s="244"/>
      <c r="C33" s="244"/>
      <c r="D33" s="244"/>
      <c r="E33" s="244"/>
      <c r="F33" s="244"/>
      <c r="G33" s="1160" t="s">
        <v>496</v>
      </c>
      <c r="H33" s="1161"/>
      <c r="I33" s="1161"/>
      <c r="J33" s="1162"/>
      <c r="K33" s="294" t="s">
        <v>482</v>
      </c>
      <c r="L33" s="294" t="s">
        <v>482</v>
      </c>
      <c r="M33" s="295">
        <v>27</v>
      </c>
      <c r="N33" s="296" t="s">
        <v>482</v>
      </c>
    </row>
    <row r="34" spans="1:16" ht="27" customHeight="1" x14ac:dyDescent="0.15">
      <c r="A34" s="248"/>
      <c r="B34" s="244"/>
      <c r="C34" s="244"/>
      <c r="D34" s="244"/>
      <c r="E34" s="244"/>
      <c r="F34" s="244"/>
      <c r="G34" s="1160" t="s">
        <v>497</v>
      </c>
      <c r="H34" s="1161"/>
      <c r="I34" s="1161"/>
      <c r="J34" s="1162"/>
      <c r="K34" s="294" t="s">
        <v>482</v>
      </c>
      <c r="L34" s="294" t="s">
        <v>482</v>
      </c>
      <c r="M34" s="295">
        <v>22</v>
      </c>
      <c r="N34" s="296" t="s">
        <v>482</v>
      </c>
    </row>
    <row r="35" spans="1:16" ht="27" customHeight="1" x14ac:dyDescent="0.15">
      <c r="A35" s="248"/>
      <c r="B35" s="244"/>
      <c r="C35" s="244"/>
      <c r="D35" s="244"/>
      <c r="E35" s="244"/>
      <c r="F35" s="244"/>
      <c r="G35" s="1160" t="s">
        <v>498</v>
      </c>
      <c r="H35" s="1161"/>
      <c r="I35" s="1161"/>
      <c r="J35" s="1162"/>
      <c r="K35" s="294">
        <v>2949242</v>
      </c>
      <c r="L35" s="294">
        <v>14706</v>
      </c>
      <c r="M35" s="295">
        <v>7102</v>
      </c>
      <c r="N35" s="296">
        <v>107.1</v>
      </c>
    </row>
    <row r="36" spans="1:16" ht="27" customHeight="1" x14ac:dyDescent="0.15">
      <c r="A36" s="248"/>
      <c r="B36" s="244"/>
      <c r="C36" s="244"/>
      <c r="D36" s="244"/>
      <c r="E36" s="244"/>
      <c r="F36" s="244"/>
      <c r="G36" s="1160" t="s">
        <v>499</v>
      </c>
      <c r="H36" s="1161"/>
      <c r="I36" s="1161"/>
      <c r="J36" s="1162"/>
      <c r="K36" s="294">
        <v>10947</v>
      </c>
      <c r="L36" s="294">
        <v>55</v>
      </c>
      <c r="M36" s="295">
        <v>981</v>
      </c>
      <c r="N36" s="296">
        <v>-94.4</v>
      </c>
    </row>
    <row r="37" spans="1:16" ht="13.5" customHeight="1" x14ac:dyDescent="0.15">
      <c r="A37" s="248"/>
      <c r="B37" s="244"/>
      <c r="C37" s="244"/>
      <c r="D37" s="244"/>
      <c r="E37" s="244"/>
      <c r="F37" s="244"/>
      <c r="G37" s="1160" t="s">
        <v>500</v>
      </c>
      <c r="H37" s="1161"/>
      <c r="I37" s="1161"/>
      <c r="J37" s="1162"/>
      <c r="K37" s="294">
        <v>322948</v>
      </c>
      <c r="L37" s="294">
        <v>1610</v>
      </c>
      <c r="M37" s="295">
        <v>1487</v>
      </c>
      <c r="N37" s="296">
        <v>8.3000000000000007</v>
      </c>
    </row>
    <row r="38" spans="1:16" ht="27" customHeight="1" x14ac:dyDescent="0.15">
      <c r="A38" s="248"/>
      <c r="B38" s="244"/>
      <c r="C38" s="244"/>
      <c r="D38" s="244"/>
      <c r="E38" s="244"/>
      <c r="F38" s="244"/>
      <c r="G38" s="1163" t="s">
        <v>501</v>
      </c>
      <c r="H38" s="1164"/>
      <c r="I38" s="1164"/>
      <c r="J38" s="1165"/>
      <c r="K38" s="297">
        <v>302</v>
      </c>
      <c r="L38" s="297">
        <v>2</v>
      </c>
      <c r="M38" s="298">
        <v>1</v>
      </c>
      <c r="N38" s="299">
        <v>100</v>
      </c>
      <c r="O38" s="293"/>
    </row>
    <row r="39" spans="1:16" x14ac:dyDescent="0.15">
      <c r="A39" s="248"/>
      <c r="B39" s="244"/>
      <c r="C39" s="244"/>
      <c r="D39" s="244"/>
      <c r="E39" s="244"/>
      <c r="F39" s="244"/>
      <c r="G39" s="1163" t="s">
        <v>502</v>
      </c>
      <c r="H39" s="1164"/>
      <c r="I39" s="1164"/>
      <c r="J39" s="1165"/>
      <c r="K39" s="300">
        <v>-1177407</v>
      </c>
      <c r="L39" s="300">
        <v>-5871</v>
      </c>
      <c r="M39" s="301">
        <v>-7535</v>
      </c>
      <c r="N39" s="302">
        <v>-22.1</v>
      </c>
      <c r="O39" s="293"/>
    </row>
    <row r="40" spans="1:16" ht="27" customHeight="1" x14ac:dyDescent="0.15">
      <c r="A40" s="248"/>
      <c r="B40" s="244"/>
      <c r="C40" s="244"/>
      <c r="D40" s="244"/>
      <c r="E40" s="244"/>
      <c r="F40" s="244"/>
      <c r="G40" s="1160" t="s">
        <v>503</v>
      </c>
      <c r="H40" s="1161"/>
      <c r="I40" s="1161"/>
      <c r="J40" s="1162"/>
      <c r="K40" s="300">
        <v>-4974849</v>
      </c>
      <c r="L40" s="300">
        <v>-24806</v>
      </c>
      <c r="M40" s="301">
        <v>-25182</v>
      </c>
      <c r="N40" s="302">
        <v>-1.5</v>
      </c>
      <c r="O40" s="293"/>
    </row>
    <row r="41" spans="1:16" x14ac:dyDescent="0.15">
      <c r="A41" s="248"/>
      <c r="B41" s="244"/>
      <c r="C41" s="244"/>
      <c r="D41" s="244"/>
      <c r="E41" s="244"/>
      <c r="F41" s="244"/>
      <c r="G41" s="1166" t="s">
        <v>279</v>
      </c>
      <c r="H41" s="1167"/>
      <c r="I41" s="1167"/>
      <c r="J41" s="1168"/>
      <c r="K41" s="294">
        <v>2095233</v>
      </c>
      <c r="L41" s="300">
        <v>10447</v>
      </c>
      <c r="M41" s="301">
        <v>7050</v>
      </c>
      <c r="N41" s="302">
        <v>48.2</v>
      </c>
      <c r="O41" s="293"/>
    </row>
    <row r="42" spans="1:16" x14ac:dyDescent="0.15">
      <c r="A42" s="248"/>
      <c r="B42" s="244"/>
      <c r="C42" s="244"/>
      <c r="D42" s="244"/>
      <c r="E42" s="244"/>
      <c r="F42" s="244"/>
      <c r="G42" s="303" t="s">
        <v>504</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505</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506</v>
      </c>
      <c r="H48" s="308"/>
      <c r="I48" s="308"/>
      <c r="J48" s="308"/>
      <c r="K48" s="308"/>
      <c r="L48" s="308"/>
      <c r="M48" s="309"/>
      <c r="N48" s="308"/>
    </row>
    <row r="49" spans="1:14" ht="13.5" customHeight="1" x14ac:dyDescent="0.15">
      <c r="A49" s="248"/>
      <c r="B49" s="244"/>
      <c r="C49" s="244"/>
      <c r="D49" s="244"/>
      <c r="E49" s="244"/>
      <c r="F49" s="244"/>
      <c r="G49" s="310"/>
      <c r="H49" s="311"/>
      <c r="I49" s="1155" t="s">
        <v>472</v>
      </c>
      <c r="J49" s="1157" t="s">
        <v>507</v>
      </c>
      <c r="K49" s="1158"/>
      <c r="L49" s="1158"/>
      <c r="M49" s="1158"/>
      <c r="N49" s="1159"/>
    </row>
    <row r="50" spans="1:14" x14ac:dyDescent="0.15">
      <c r="A50" s="248"/>
      <c r="B50" s="244"/>
      <c r="C50" s="244"/>
      <c r="D50" s="244"/>
      <c r="E50" s="244"/>
      <c r="F50" s="244"/>
      <c r="G50" s="312"/>
      <c r="H50" s="313"/>
      <c r="I50" s="1156"/>
      <c r="J50" s="314" t="s">
        <v>508</v>
      </c>
      <c r="K50" s="315" t="s">
        <v>509</v>
      </c>
      <c r="L50" s="316" t="s">
        <v>510</v>
      </c>
      <c r="M50" s="317" t="s">
        <v>511</v>
      </c>
      <c r="N50" s="318" t="s">
        <v>512</v>
      </c>
    </row>
    <row r="51" spans="1:14" x14ac:dyDescent="0.15">
      <c r="A51" s="248"/>
      <c r="B51" s="244"/>
      <c r="C51" s="244"/>
      <c r="D51" s="244"/>
      <c r="E51" s="244"/>
      <c r="F51" s="244"/>
      <c r="G51" s="310" t="s">
        <v>513</v>
      </c>
      <c r="H51" s="311"/>
      <c r="I51" s="319">
        <v>6219162</v>
      </c>
      <c r="J51" s="320">
        <v>31999</v>
      </c>
      <c r="K51" s="321">
        <v>-11.3</v>
      </c>
      <c r="L51" s="322">
        <v>38606</v>
      </c>
      <c r="M51" s="323">
        <v>-24</v>
      </c>
      <c r="N51" s="324">
        <v>12.7</v>
      </c>
    </row>
    <row r="52" spans="1:14" x14ac:dyDescent="0.15">
      <c r="A52" s="248"/>
      <c r="B52" s="244"/>
      <c r="C52" s="244"/>
      <c r="D52" s="244"/>
      <c r="E52" s="244"/>
      <c r="F52" s="244"/>
      <c r="G52" s="325"/>
      <c r="H52" s="326" t="s">
        <v>514</v>
      </c>
      <c r="I52" s="327">
        <v>3785622</v>
      </c>
      <c r="J52" s="328">
        <v>19478</v>
      </c>
      <c r="K52" s="329">
        <v>-15.7</v>
      </c>
      <c r="L52" s="330">
        <v>22435</v>
      </c>
      <c r="M52" s="331">
        <v>-26.4</v>
      </c>
      <c r="N52" s="332">
        <v>10.7</v>
      </c>
    </row>
    <row r="53" spans="1:14" x14ac:dyDescent="0.15">
      <c r="A53" s="248"/>
      <c r="B53" s="244"/>
      <c r="C53" s="244"/>
      <c r="D53" s="244"/>
      <c r="E53" s="244"/>
      <c r="F53" s="244"/>
      <c r="G53" s="310" t="s">
        <v>515</v>
      </c>
      <c r="H53" s="311"/>
      <c r="I53" s="319">
        <v>5847788</v>
      </c>
      <c r="J53" s="320">
        <v>29005</v>
      </c>
      <c r="K53" s="321">
        <v>-9.4</v>
      </c>
      <c r="L53" s="322">
        <v>39425</v>
      </c>
      <c r="M53" s="323">
        <v>2.1</v>
      </c>
      <c r="N53" s="324">
        <v>-11.5</v>
      </c>
    </row>
    <row r="54" spans="1:14" x14ac:dyDescent="0.15">
      <c r="A54" s="248"/>
      <c r="B54" s="244"/>
      <c r="C54" s="244"/>
      <c r="D54" s="244"/>
      <c r="E54" s="244"/>
      <c r="F54" s="244"/>
      <c r="G54" s="325"/>
      <c r="H54" s="326" t="s">
        <v>514</v>
      </c>
      <c r="I54" s="327">
        <v>2738592</v>
      </c>
      <c r="J54" s="328">
        <v>13583</v>
      </c>
      <c r="K54" s="329">
        <v>-30.3</v>
      </c>
      <c r="L54" s="330">
        <v>22414</v>
      </c>
      <c r="M54" s="331">
        <v>-0.1</v>
      </c>
      <c r="N54" s="332">
        <v>-30.2</v>
      </c>
    </row>
    <row r="55" spans="1:14" x14ac:dyDescent="0.15">
      <c r="A55" s="248"/>
      <c r="B55" s="244"/>
      <c r="C55" s="244"/>
      <c r="D55" s="244"/>
      <c r="E55" s="244"/>
      <c r="F55" s="244"/>
      <c r="G55" s="310" t="s">
        <v>516</v>
      </c>
      <c r="H55" s="311"/>
      <c r="I55" s="319">
        <v>5819430</v>
      </c>
      <c r="J55" s="320">
        <v>28885</v>
      </c>
      <c r="K55" s="321">
        <v>-0.4</v>
      </c>
      <c r="L55" s="322">
        <v>43141</v>
      </c>
      <c r="M55" s="323">
        <v>9.4</v>
      </c>
      <c r="N55" s="324">
        <v>-9.8000000000000007</v>
      </c>
    </row>
    <row r="56" spans="1:14" x14ac:dyDescent="0.15">
      <c r="A56" s="248"/>
      <c r="B56" s="244"/>
      <c r="C56" s="244"/>
      <c r="D56" s="244"/>
      <c r="E56" s="244"/>
      <c r="F56" s="244"/>
      <c r="G56" s="325"/>
      <c r="H56" s="326" t="s">
        <v>514</v>
      </c>
      <c r="I56" s="327">
        <v>3043120</v>
      </c>
      <c r="J56" s="328">
        <v>15105</v>
      </c>
      <c r="K56" s="329">
        <v>11.2</v>
      </c>
      <c r="L56" s="330">
        <v>21887</v>
      </c>
      <c r="M56" s="331">
        <v>-2.4</v>
      </c>
      <c r="N56" s="332">
        <v>13.6</v>
      </c>
    </row>
    <row r="57" spans="1:14" x14ac:dyDescent="0.15">
      <c r="A57" s="248"/>
      <c r="B57" s="244"/>
      <c r="C57" s="244"/>
      <c r="D57" s="244"/>
      <c r="E57" s="244"/>
      <c r="F57" s="244"/>
      <c r="G57" s="310" t="s">
        <v>517</v>
      </c>
      <c r="H57" s="311"/>
      <c r="I57" s="319">
        <v>9395743</v>
      </c>
      <c r="J57" s="320">
        <v>46737</v>
      </c>
      <c r="K57" s="321">
        <v>61.8</v>
      </c>
      <c r="L57" s="322">
        <v>45117</v>
      </c>
      <c r="M57" s="323">
        <v>4.5999999999999996</v>
      </c>
      <c r="N57" s="324">
        <v>57.2</v>
      </c>
    </row>
    <row r="58" spans="1:14" x14ac:dyDescent="0.15">
      <c r="A58" s="248"/>
      <c r="B58" s="244"/>
      <c r="C58" s="244"/>
      <c r="D58" s="244"/>
      <c r="E58" s="244"/>
      <c r="F58" s="244"/>
      <c r="G58" s="325"/>
      <c r="H58" s="326" t="s">
        <v>514</v>
      </c>
      <c r="I58" s="327">
        <v>5901412</v>
      </c>
      <c r="J58" s="328">
        <v>29355</v>
      </c>
      <c r="K58" s="329">
        <v>94.3</v>
      </c>
      <c r="L58" s="330">
        <v>25589</v>
      </c>
      <c r="M58" s="331">
        <v>16.899999999999999</v>
      </c>
      <c r="N58" s="332">
        <v>77.400000000000006</v>
      </c>
    </row>
    <row r="59" spans="1:14" x14ac:dyDescent="0.15">
      <c r="A59" s="248"/>
      <c r="B59" s="244"/>
      <c r="C59" s="244"/>
      <c r="D59" s="244"/>
      <c r="E59" s="244"/>
      <c r="F59" s="244"/>
      <c r="G59" s="310" t="s">
        <v>518</v>
      </c>
      <c r="H59" s="311"/>
      <c r="I59" s="319">
        <v>5241754</v>
      </c>
      <c r="J59" s="320">
        <v>26137</v>
      </c>
      <c r="K59" s="321">
        <v>-44.1</v>
      </c>
      <c r="L59" s="322">
        <v>43532</v>
      </c>
      <c r="M59" s="323">
        <v>-3.5</v>
      </c>
      <c r="N59" s="324">
        <v>-40.6</v>
      </c>
    </row>
    <row r="60" spans="1:14" x14ac:dyDescent="0.15">
      <c r="A60" s="248"/>
      <c r="B60" s="244"/>
      <c r="C60" s="244"/>
      <c r="D60" s="244"/>
      <c r="E60" s="244"/>
      <c r="F60" s="244"/>
      <c r="G60" s="325"/>
      <c r="H60" s="326" t="s">
        <v>514</v>
      </c>
      <c r="I60" s="333">
        <v>3067895</v>
      </c>
      <c r="J60" s="328">
        <v>15297</v>
      </c>
      <c r="K60" s="329">
        <v>-47.9</v>
      </c>
      <c r="L60" s="330">
        <v>25435</v>
      </c>
      <c r="M60" s="331">
        <v>-0.6</v>
      </c>
      <c r="N60" s="332">
        <v>-47.3</v>
      </c>
    </row>
    <row r="61" spans="1:14" x14ac:dyDescent="0.15">
      <c r="A61" s="248"/>
      <c r="B61" s="244"/>
      <c r="C61" s="244"/>
      <c r="D61" s="244"/>
      <c r="E61" s="244"/>
      <c r="F61" s="244"/>
      <c r="G61" s="310" t="s">
        <v>519</v>
      </c>
      <c r="H61" s="334"/>
      <c r="I61" s="335">
        <v>6504775</v>
      </c>
      <c r="J61" s="336">
        <v>32553</v>
      </c>
      <c r="K61" s="337">
        <v>-0.7</v>
      </c>
      <c r="L61" s="338">
        <v>41964</v>
      </c>
      <c r="M61" s="339">
        <v>-2.2999999999999998</v>
      </c>
      <c r="N61" s="324">
        <v>1.6</v>
      </c>
    </row>
    <row r="62" spans="1:14" x14ac:dyDescent="0.15">
      <c r="A62" s="248"/>
      <c r="B62" s="244"/>
      <c r="C62" s="244"/>
      <c r="D62" s="244"/>
      <c r="E62" s="244"/>
      <c r="F62" s="244"/>
      <c r="G62" s="325"/>
      <c r="H62" s="326" t="s">
        <v>514</v>
      </c>
      <c r="I62" s="327">
        <v>3707328</v>
      </c>
      <c r="J62" s="328">
        <v>18564</v>
      </c>
      <c r="K62" s="329">
        <v>2.2999999999999998</v>
      </c>
      <c r="L62" s="330">
        <v>23552</v>
      </c>
      <c r="M62" s="331">
        <v>-2.5</v>
      </c>
      <c r="N62" s="332">
        <v>4.8</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0" zoomScaleNormal="5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0" zoomScaleNormal="5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0" zoomScaleNormal="5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15">
      <c r="B47" s="10"/>
      <c r="C47" s="1169" t="s">
        <v>3</v>
      </c>
      <c r="D47" s="1169"/>
      <c r="E47" s="1170"/>
      <c r="F47" s="11">
        <v>15.34</v>
      </c>
      <c r="G47" s="12">
        <v>22.16</v>
      </c>
      <c r="H47" s="12">
        <v>22.91</v>
      </c>
      <c r="I47" s="12">
        <v>20.71</v>
      </c>
      <c r="J47" s="13">
        <v>18.46</v>
      </c>
    </row>
    <row r="48" spans="2:10" ht="57.75" customHeight="1" x14ac:dyDescent="0.15">
      <c r="B48" s="14"/>
      <c r="C48" s="1171" t="s">
        <v>4</v>
      </c>
      <c r="D48" s="1171"/>
      <c r="E48" s="1172"/>
      <c r="F48" s="15">
        <v>9.2100000000000009</v>
      </c>
      <c r="G48" s="16">
        <v>3.37</v>
      </c>
      <c r="H48" s="16">
        <v>4.97</v>
      </c>
      <c r="I48" s="16">
        <v>3.11</v>
      </c>
      <c r="J48" s="17">
        <v>2.2999999999999998</v>
      </c>
    </row>
    <row r="49" spans="2:10" ht="57.75" customHeight="1" thickBot="1" x14ac:dyDescent="0.2">
      <c r="B49" s="18"/>
      <c r="C49" s="1173" t="s">
        <v>5</v>
      </c>
      <c r="D49" s="1173"/>
      <c r="E49" s="1174"/>
      <c r="F49" s="19">
        <v>3.12</v>
      </c>
      <c r="G49" s="20" t="s">
        <v>526</v>
      </c>
      <c r="H49" s="20">
        <v>1.83</v>
      </c>
      <c r="I49" s="20" t="s">
        <v>527</v>
      </c>
      <c r="J49" s="21" t="s">
        <v>528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MK</cp:lastModifiedBy>
  <cp:lastPrinted>2017-04-08T04:24:01Z</cp:lastPrinted>
  <dcterms:created xsi:type="dcterms:W3CDTF">2017-02-15T20:00:25Z</dcterms:created>
  <dcterms:modified xsi:type="dcterms:W3CDTF">2017-05-24T07:28:38Z</dcterms:modified>
  <cp:category/>
</cp:coreProperties>
</file>