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<sst xmlns="http://schemas.openxmlformats.org/spreadsheetml/2006/main" count="241" uniqueCount="68">
  <si>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</si>
  <si>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</si>
  <si>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</si>
  <si>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</si>
  <si>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</si>
  <si>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</si>
  <si>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</si>
  <si>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</si>
  <si>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</si>
  <si>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</si>
  <si>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</si>
  <si>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</si>
  <si>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</si>
  <si>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</si>
  <si>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</si>
  <si>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</si>
  <si>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</si>
  <si>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</si>
  <si>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</si>
  <si>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</si>
  <si>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</si>
  <si>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</si>
  <si>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</si>
  <si>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</si>
  <si>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</si>
  <si>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</si>
  <si>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</si>
  <si>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</si>
  <si>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</si>
  <si>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</si>
  <si>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</si>
  <si>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</si>
  <si>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</si>
  <si>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</si>
  <si>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</si>
  <si>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</si>
  <si>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</si>
  <si>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</si>
  <si>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</si>
  <si>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</si>
  <si>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</si>
  <si>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</si>
  <si>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</si>
  <si>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</si>
  <si>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</si>
  <si>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</si>
  <si>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</si>
  <si>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</si>
  <si>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</si>
  <si>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</si>
  <si>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</si>
  <si>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</si>
  <si>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</si>
  <si>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</si>
  <si>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</si>
  <si>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</si>
  <si>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</si>
  <si>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</si>
  <si>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</si>
  <si>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</si>
  <si>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</si>
  <si>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</si>
  <si>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</si>
  <si>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</si>
  <si>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</si>
  <si>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基金の状況（増減額）</t>
  </si>
  <si>
    <t>基金の状況（増減率）</t>
  </si>
  <si>
    <t>基金の状況（前年度）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</si>
</sst>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7" sqref="D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16626897</v>
      </c>
      <c r="D6" s="68">
        <v>1996529</v>
      </c>
      <c r="E6" s="68">
        <v>5014058</v>
      </c>
      <c r="F6" s="66">
        <v>23637484</v>
      </c>
      <c r="G6" s="68">
        <v>0</v>
      </c>
      <c r="H6" s="68">
        <v>0</v>
      </c>
      <c r="I6" s="66">
        <v>0</v>
      </c>
      <c r="J6" s="14"/>
      <c r="K6" s="63">
        <v>66753358</v>
      </c>
      <c r="L6" s="59">
        <v>3931158</v>
      </c>
      <c r="M6" s="48">
        <f>ROUND(+F6/K6*100,1)</f>
        <v>35.4</v>
      </c>
      <c r="N6" s="48">
        <f>ROUND(+C6/K6*100,1)</f>
        <v>24.9</v>
      </c>
      <c r="O6" s="49">
        <f>ROUND(+D6/K6*100,1)</f>
        <v>3</v>
      </c>
      <c r="P6" s="49">
        <f>ROUND(+E6/K6*100,1)</f>
        <v>7.5</v>
      </c>
      <c r="R6" s="79">
        <f>ROUND(G6/K6*100,1)</f>
        <v>0</v>
      </c>
    </row>
    <row r="7" spans="2:18" ht="21" customHeight="1">
      <c r="B7" s="44" t="s">
        <v>16</v>
      </c>
      <c r="C7" s="66">
        <v>10268949</v>
      </c>
      <c r="D7" s="66">
        <v>317542</v>
      </c>
      <c r="E7" s="66">
        <v>17747780</v>
      </c>
      <c r="F7" s="66">
        <v>28334271</v>
      </c>
      <c r="G7" s="66">
        <v>1151154</v>
      </c>
      <c r="H7" s="66">
        <v>0</v>
      </c>
      <c r="I7" s="66">
        <v>1151154</v>
      </c>
      <c r="J7" s="14"/>
      <c r="K7" s="60">
        <v>70210994</v>
      </c>
      <c r="L7" s="60">
        <v>212607</v>
      </c>
      <c r="M7" s="48">
        <f aca="true" t="shared" si="0" ref="M7:M37">ROUND(+F7/K7*100,1)</f>
        <v>40.4</v>
      </c>
      <c r="N7" s="48">
        <f aca="true" t="shared" si="1" ref="N7:N37">ROUND(+C7/K7*100,1)</f>
        <v>14.6</v>
      </c>
      <c r="O7" s="49">
        <f aca="true" t="shared" si="2" ref="O7:O37">ROUND(+D7/K7*100,1)</f>
        <v>0.5</v>
      </c>
      <c r="P7" s="49">
        <f aca="true" t="shared" si="3" ref="P7:P37">ROUND(+E7/K7*100,1)</f>
        <v>25.3</v>
      </c>
      <c r="R7" s="79">
        <f aca="true" t="shared" si="4" ref="R7:R37">ROUND(G7/K7*100,1)</f>
        <v>1.6</v>
      </c>
    </row>
    <row r="8" spans="2:18" ht="21" customHeight="1">
      <c r="B8" s="44" t="s">
        <v>17</v>
      </c>
      <c r="C8" s="66">
        <v>14439959</v>
      </c>
      <c r="D8" s="66">
        <v>1162690</v>
      </c>
      <c r="E8" s="66">
        <v>6172452</v>
      </c>
      <c r="F8" s="66">
        <v>21775101</v>
      </c>
      <c r="G8" s="66">
        <v>3231342</v>
      </c>
      <c r="H8" s="66">
        <v>0</v>
      </c>
      <c r="I8" s="66">
        <v>3231342</v>
      </c>
      <c r="J8" s="14"/>
      <c r="K8" s="60">
        <v>29904712</v>
      </c>
      <c r="L8" s="60">
        <v>1845859</v>
      </c>
      <c r="M8" s="48">
        <f t="shared" si="0"/>
        <v>72.8</v>
      </c>
      <c r="N8" s="48">
        <f t="shared" si="1"/>
        <v>48.3</v>
      </c>
      <c r="O8" s="49">
        <f t="shared" si="2"/>
        <v>3.9</v>
      </c>
      <c r="P8" s="49">
        <f t="shared" si="3"/>
        <v>20.6</v>
      </c>
      <c r="R8" s="79">
        <f t="shared" si="4"/>
        <v>10.8</v>
      </c>
    </row>
    <row r="9" spans="2:18" ht="21" customHeight="1">
      <c r="B9" s="44" t="s">
        <v>18</v>
      </c>
      <c r="C9" s="66">
        <v>9782305</v>
      </c>
      <c r="D9" s="66">
        <v>160619</v>
      </c>
      <c r="E9" s="66">
        <v>4101672</v>
      </c>
      <c r="F9" s="66">
        <v>14044596</v>
      </c>
      <c r="G9" s="66">
        <v>1520846</v>
      </c>
      <c r="H9" s="66">
        <v>0</v>
      </c>
      <c r="I9" s="66">
        <v>1520846</v>
      </c>
      <c r="J9" s="14"/>
      <c r="K9" s="60">
        <v>39846984</v>
      </c>
      <c r="L9" s="60">
        <v>2465702</v>
      </c>
      <c r="M9" s="48">
        <f t="shared" si="0"/>
        <v>35.2</v>
      </c>
      <c r="N9" s="48">
        <f t="shared" si="1"/>
        <v>24.5</v>
      </c>
      <c r="O9" s="49">
        <f t="shared" si="2"/>
        <v>0.4</v>
      </c>
      <c r="P9" s="49">
        <f t="shared" si="3"/>
        <v>10.3</v>
      </c>
      <c r="R9" s="79">
        <f t="shared" si="4"/>
        <v>3.8</v>
      </c>
    </row>
    <row r="10" spans="2:18" ht="21" customHeight="1">
      <c r="B10" s="44" t="s">
        <v>19</v>
      </c>
      <c r="C10" s="66">
        <v>3429532</v>
      </c>
      <c r="D10" s="66">
        <v>684054</v>
      </c>
      <c r="E10" s="66">
        <v>4051324</v>
      </c>
      <c r="F10" s="66">
        <v>8164910</v>
      </c>
      <c r="G10" s="66">
        <v>0</v>
      </c>
      <c r="H10" s="66">
        <v>0</v>
      </c>
      <c r="I10" s="66">
        <v>0</v>
      </c>
      <c r="J10" s="14"/>
      <c r="K10" s="60">
        <v>30258838</v>
      </c>
      <c r="L10" s="60">
        <v>1859205</v>
      </c>
      <c r="M10" s="48">
        <f t="shared" si="0"/>
        <v>27</v>
      </c>
      <c r="N10" s="48">
        <f t="shared" si="1"/>
        <v>11.3</v>
      </c>
      <c r="O10" s="49">
        <f t="shared" si="2"/>
        <v>2.3</v>
      </c>
      <c r="P10" s="49">
        <f t="shared" si="3"/>
        <v>13.4</v>
      </c>
      <c r="R10" s="79">
        <f t="shared" si="4"/>
        <v>0</v>
      </c>
    </row>
    <row r="11" spans="2:18" ht="21" customHeight="1">
      <c r="B11" s="44" t="s">
        <v>20</v>
      </c>
      <c r="C11" s="66">
        <v>7139977</v>
      </c>
      <c r="D11" s="66">
        <v>2920200</v>
      </c>
      <c r="E11" s="66">
        <v>1385343</v>
      </c>
      <c r="F11" s="66">
        <v>11445520</v>
      </c>
      <c r="G11" s="66">
        <v>554000</v>
      </c>
      <c r="H11" s="66">
        <v>0</v>
      </c>
      <c r="I11" s="66">
        <v>554000</v>
      </c>
      <c r="J11" s="14"/>
      <c r="K11" s="60">
        <v>36958913</v>
      </c>
      <c r="L11" s="60">
        <v>2371252</v>
      </c>
      <c r="M11" s="48">
        <f t="shared" si="0"/>
        <v>31</v>
      </c>
      <c r="N11" s="48">
        <f t="shared" si="1"/>
        <v>19.3</v>
      </c>
      <c r="O11" s="49">
        <f t="shared" si="2"/>
        <v>7.9</v>
      </c>
      <c r="P11" s="49">
        <f t="shared" si="3"/>
        <v>3.7</v>
      </c>
      <c r="R11" s="79">
        <f t="shared" si="4"/>
        <v>1.5</v>
      </c>
    </row>
    <row r="12" spans="2:18" ht="21" customHeight="1">
      <c r="B12" s="44" t="s">
        <v>21</v>
      </c>
      <c r="C12" s="66">
        <v>272654</v>
      </c>
      <c r="D12" s="66">
        <v>765</v>
      </c>
      <c r="E12" s="66">
        <v>1959389</v>
      </c>
      <c r="F12" s="66">
        <v>2232808</v>
      </c>
      <c r="G12" s="66">
        <v>360787</v>
      </c>
      <c r="H12" s="66">
        <v>0</v>
      </c>
      <c r="I12" s="66">
        <v>360787</v>
      </c>
      <c r="J12" s="14"/>
      <c r="K12" s="60">
        <v>15721589</v>
      </c>
      <c r="L12" s="60">
        <v>1215365</v>
      </c>
      <c r="M12" s="48">
        <f t="shared" si="0"/>
        <v>14.2</v>
      </c>
      <c r="N12" s="48">
        <f t="shared" si="1"/>
        <v>1.7</v>
      </c>
      <c r="O12" s="49">
        <f t="shared" si="2"/>
        <v>0</v>
      </c>
      <c r="P12" s="49">
        <f t="shared" si="3"/>
        <v>12.5</v>
      </c>
      <c r="R12" s="79">
        <f t="shared" si="4"/>
        <v>2.3</v>
      </c>
    </row>
    <row r="13" spans="2:18" ht="21" customHeight="1">
      <c r="B13" s="44" t="s">
        <v>22</v>
      </c>
      <c r="C13" s="66">
        <v>1286499</v>
      </c>
      <c r="D13" s="66">
        <v>465494</v>
      </c>
      <c r="E13" s="66">
        <v>562811</v>
      </c>
      <c r="F13" s="66">
        <v>2314804</v>
      </c>
      <c r="G13" s="66">
        <v>0</v>
      </c>
      <c r="H13" s="66">
        <v>5000</v>
      </c>
      <c r="I13" s="66">
        <v>5000</v>
      </c>
      <c r="J13" s="14"/>
      <c r="K13" s="60">
        <v>5876367</v>
      </c>
      <c r="L13" s="60">
        <v>295214</v>
      </c>
      <c r="M13" s="48">
        <f t="shared" si="0"/>
        <v>39.4</v>
      </c>
      <c r="N13" s="48">
        <f t="shared" si="1"/>
        <v>21.9</v>
      </c>
      <c r="O13" s="49">
        <f t="shared" si="2"/>
        <v>7.9</v>
      </c>
      <c r="P13" s="49">
        <f t="shared" si="3"/>
        <v>9.6</v>
      </c>
      <c r="R13" s="79">
        <f t="shared" si="4"/>
        <v>0</v>
      </c>
    </row>
    <row r="14" spans="2:18" ht="21" customHeight="1">
      <c r="B14" s="44" t="s">
        <v>23</v>
      </c>
      <c r="C14" s="66">
        <v>4000400</v>
      </c>
      <c r="D14" s="66">
        <v>381953</v>
      </c>
      <c r="E14" s="66">
        <v>4063400</v>
      </c>
      <c r="F14" s="66">
        <v>8445753</v>
      </c>
      <c r="G14" s="66">
        <v>799509</v>
      </c>
      <c r="H14" s="66">
        <v>0</v>
      </c>
      <c r="I14" s="66">
        <v>799509</v>
      </c>
      <c r="J14" s="14"/>
      <c r="K14" s="60">
        <v>12933932</v>
      </c>
      <c r="L14" s="60">
        <v>528034</v>
      </c>
      <c r="M14" s="48">
        <f t="shared" si="0"/>
        <v>65.3</v>
      </c>
      <c r="N14" s="48">
        <f t="shared" si="1"/>
        <v>30.9</v>
      </c>
      <c r="O14" s="49">
        <f t="shared" si="2"/>
        <v>3</v>
      </c>
      <c r="P14" s="49">
        <f t="shared" si="3"/>
        <v>31.4</v>
      </c>
      <c r="R14" s="79">
        <f t="shared" si="4"/>
        <v>6.2</v>
      </c>
    </row>
    <row r="15" spans="2:18" ht="21" customHeight="1">
      <c r="B15" s="44" t="s">
        <v>24</v>
      </c>
      <c r="C15" s="66">
        <v>713789</v>
      </c>
      <c r="D15" s="66">
        <v>184048</v>
      </c>
      <c r="E15" s="66">
        <v>942933</v>
      </c>
      <c r="F15" s="66">
        <v>1840770</v>
      </c>
      <c r="G15" s="66">
        <v>380445</v>
      </c>
      <c r="H15" s="66">
        <v>0</v>
      </c>
      <c r="I15" s="66">
        <v>380445</v>
      </c>
      <c r="J15" s="14"/>
      <c r="K15" s="60">
        <v>6254502</v>
      </c>
      <c r="L15" s="60">
        <v>349656</v>
      </c>
      <c r="M15" s="48">
        <f t="shared" si="0"/>
        <v>29.4</v>
      </c>
      <c r="N15" s="48">
        <f t="shared" si="1"/>
        <v>11.4</v>
      </c>
      <c r="O15" s="49">
        <f t="shared" si="2"/>
        <v>2.9</v>
      </c>
      <c r="P15" s="49">
        <f t="shared" si="3"/>
        <v>15.1</v>
      </c>
      <c r="R15" s="79">
        <f t="shared" si="4"/>
        <v>6.1</v>
      </c>
    </row>
    <row r="16" spans="2:18" ht="21" customHeight="1">
      <c r="B16" s="44" t="s">
        <v>25</v>
      </c>
      <c r="C16" s="66">
        <v>3582279</v>
      </c>
      <c r="D16" s="66">
        <v>997660</v>
      </c>
      <c r="E16" s="66">
        <v>1768436</v>
      </c>
      <c r="F16" s="66">
        <v>6348375</v>
      </c>
      <c r="G16" s="66">
        <v>426672</v>
      </c>
      <c r="H16" s="66">
        <v>0</v>
      </c>
      <c r="I16" s="66">
        <v>426672</v>
      </c>
      <c r="J16" s="14"/>
      <c r="K16" s="60">
        <v>7119761</v>
      </c>
      <c r="L16" s="60">
        <v>311854</v>
      </c>
      <c r="M16" s="48">
        <f t="shared" si="0"/>
        <v>89.2</v>
      </c>
      <c r="N16" s="48">
        <f t="shared" si="1"/>
        <v>50.3</v>
      </c>
      <c r="O16" s="49">
        <f t="shared" si="2"/>
        <v>14</v>
      </c>
      <c r="P16" s="49">
        <f t="shared" si="3"/>
        <v>24.8</v>
      </c>
      <c r="R16" s="79">
        <f t="shared" si="4"/>
        <v>6</v>
      </c>
    </row>
    <row r="17" spans="2:18" ht="21" customHeight="1">
      <c r="B17" s="45" t="s">
        <v>45</v>
      </c>
      <c r="C17" s="69">
        <v>5793653</v>
      </c>
      <c r="D17" s="69">
        <v>3618166</v>
      </c>
      <c r="E17" s="69">
        <v>6325962</v>
      </c>
      <c r="F17" s="66">
        <v>15737781</v>
      </c>
      <c r="G17" s="69">
        <v>0</v>
      </c>
      <c r="H17" s="69">
        <v>0</v>
      </c>
      <c r="I17" s="66">
        <v>0</v>
      </c>
      <c r="J17" s="14"/>
      <c r="K17" s="64">
        <v>13307060</v>
      </c>
      <c r="L17" s="64">
        <v>786179</v>
      </c>
      <c r="M17" s="48">
        <f t="shared" si="0"/>
        <v>118.3</v>
      </c>
      <c r="N17" s="48">
        <f t="shared" si="1"/>
        <v>43.5</v>
      </c>
      <c r="O17" s="49">
        <f t="shared" si="2"/>
        <v>27.2</v>
      </c>
      <c r="P17" s="49">
        <f t="shared" si="3"/>
        <v>47.5</v>
      </c>
      <c r="R17" s="79">
        <f t="shared" si="4"/>
        <v>0</v>
      </c>
    </row>
    <row r="18" spans="2:18" ht="21" customHeight="1">
      <c r="B18" s="44" t="s">
        <v>47</v>
      </c>
      <c r="C18" s="66">
        <v>4829222</v>
      </c>
      <c r="D18" s="66">
        <v>658050</v>
      </c>
      <c r="E18" s="66">
        <v>4882996</v>
      </c>
      <c r="F18" s="66">
        <v>10370268</v>
      </c>
      <c r="G18" s="66">
        <v>0</v>
      </c>
      <c r="H18" s="66">
        <v>142400</v>
      </c>
      <c r="I18" s="66">
        <v>142400</v>
      </c>
      <c r="J18" s="14"/>
      <c r="K18" s="60">
        <v>16961892</v>
      </c>
      <c r="L18" s="60">
        <v>854364</v>
      </c>
      <c r="M18" s="48">
        <f t="shared" si="0"/>
        <v>61.1</v>
      </c>
      <c r="N18" s="48">
        <f t="shared" si="1"/>
        <v>28.5</v>
      </c>
      <c r="O18" s="49">
        <f t="shared" si="2"/>
        <v>3.9</v>
      </c>
      <c r="P18" s="49">
        <f t="shared" si="3"/>
        <v>28.8</v>
      </c>
      <c r="R18" s="79">
        <f t="shared" si="4"/>
        <v>0</v>
      </c>
    </row>
    <row r="19" spans="2:18" ht="21" customHeight="1">
      <c r="B19" s="46" t="s">
        <v>48</v>
      </c>
      <c r="C19" s="67">
        <v>6070534</v>
      </c>
      <c r="D19" s="67">
        <v>107109</v>
      </c>
      <c r="E19" s="67">
        <v>8867348</v>
      </c>
      <c r="F19" s="67">
        <v>15044991</v>
      </c>
      <c r="G19" s="67">
        <v>280169</v>
      </c>
      <c r="H19" s="67">
        <v>6000</v>
      </c>
      <c r="I19" s="67">
        <v>286169</v>
      </c>
      <c r="J19" s="14"/>
      <c r="K19" s="61">
        <v>28148303</v>
      </c>
      <c r="L19" s="61">
        <v>1697461</v>
      </c>
      <c r="M19" s="50">
        <f t="shared" si="0"/>
        <v>53.4</v>
      </c>
      <c r="N19" s="50">
        <f t="shared" si="1"/>
        <v>21.6</v>
      </c>
      <c r="O19" s="51">
        <f t="shared" si="2"/>
        <v>0.4</v>
      </c>
      <c r="P19" s="51">
        <f t="shared" si="3"/>
        <v>31.5</v>
      </c>
      <c r="R19" s="80">
        <f t="shared" si="4"/>
        <v>1</v>
      </c>
    </row>
    <row r="20" spans="2:18" ht="21" customHeight="1">
      <c r="B20" s="44" t="s">
        <v>26</v>
      </c>
      <c r="C20" s="65">
        <v>2261421</v>
      </c>
      <c r="D20" s="65">
        <v>487800</v>
      </c>
      <c r="E20" s="65">
        <v>1345491</v>
      </c>
      <c r="F20" s="65">
        <v>4094712</v>
      </c>
      <c r="G20" s="65">
        <v>145806</v>
      </c>
      <c r="H20" s="65">
        <v>99344</v>
      </c>
      <c r="I20" s="65">
        <v>245150</v>
      </c>
      <c r="J20" s="14"/>
      <c r="K20" s="59">
        <v>2062321</v>
      </c>
      <c r="L20" s="59">
        <v>111910</v>
      </c>
      <c r="M20" s="52">
        <f t="shared" si="0"/>
        <v>198.5</v>
      </c>
      <c r="N20" s="52">
        <f t="shared" si="1"/>
        <v>109.7</v>
      </c>
      <c r="O20" s="53">
        <f t="shared" si="2"/>
        <v>23.7</v>
      </c>
      <c r="P20" s="53">
        <f t="shared" si="3"/>
        <v>65.2</v>
      </c>
      <c r="R20" s="81">
        <f t="shared" si="4"/>
        <v>7.1</v>
      </c>
    </row>
    <row r="21" spans="2:18" ht="21" customHeight="1">
      <c r="B21" s="44" t="s">
        <v>27</v>
      </c>
      <c r="C21" s="66">
        <v>1973959</v>
      </c>
      <c r="D21" s="66">
        <v>147720</v>
      </c>
      <c r="E21" s="66">
        <v>1577101</v>
      </c>
      <c r="F21" s="66">
        <v>3698780</v>
      </c>
      <c r="G21" s="66">
        <v>409849</v>
      </c>
      <c r="H21" s="66">
        <v>0</v>
      </c>
      <c r="I21" s="66">
        <v>409849</v>
      </c>
      <c r="J21" s="14"/>
      <c r="K21" s="60">
        <v>5653965</v>
      </c>
      <c r="L21" s="60">
        <v>327753</v>
      </c>
      <c r="M21" s="48">
        <f t="shared" si="0"/>
        <v>65.4</v>
      </c>
      <c r="N21" s="48">
        <f t="shared" si="1"/>
        <v>34.9</v>
      </c>
      <c r="O21" s="49">
        <f t="shared" si="2"/>
        <v>2.6</v>
      </c>
      <c r="P21" s="49">
        <f t="shared" si="3"/>
        <v>27.9</v>
      </c>
      <c r="R21" s="79">
        <f t="shared" si="4"/>
        <v>7.2</v>
      </c>
    </row>
    <row r="22" spans="2:18" ht="21" customHeight="1">
      <c r="B22" s="44" t="s">
        <v>28</v>
      </c>
      <c r="C22" s="66">
        <v>3003002</v>
      </c>
      <c r="D22" s="66">
        <v>465636</v>
      </c>
      <c r="E22" s="66">
        <v>1821795</v>
      </c>
      <c r="F22" s="66">
        <v>5290433</v>
      </c>
      <c r="G22" s="66">
        <v>373425</v>
      </c>
      <c r="H22" s="66">
        <v>4000</v>
      </c>
      <c r="I22" s="66">
        <v>377425</v>
      </c>
      <c r="J22" s="14"/>
      <c r="K22" s="60">
        <v>8562120</v>
      </c>
      <c r="L22" s="60">
        <v>639051</v>
      </c>
      <c r="M22" s="48">
        <f t="shared" si="0"/>
        <v>61.8</v>
      </c>
      <c r="N22" s="48">
        <f t="shared" si="1"/>
        <v>35.1</v>
      </c>
      <c r="O22" s="49">
        <f t="shared" si="2"/>
        <v>5.4</v>
      </c>
      <c r="P22" s="49">
        <f t="shared" si="3"/>
        <v>21.3</v>
      </c>
      <c r="R22" s="79">
        <f t="shared" si="4"/>
        <v>4.4</v>
      </c>
    </row>
    <row r="23" spans="2:18" ht="21" customHeight="1">
      <c r="B23" s="44" t="s">
        <v>29</v>
      </c>
      <c r="C23" s="66">
        <v>1097924</v>
      </c>
      <c r="D23" s="66">
        <v>24214</v>
      </c>
      <c r="E23" s="66">
        <v>833144</v>
      </c>
      <c r="F23" s="66">
        <v>1955282</v>
      </c>
      <c r="G23" s="66">
        <v>179306</v>
      </c>
      <c r="H23" s="66">
        <v>16055</v>
      </c>
      <c r="I23" s="66">
        <v>195361</v>
      </c>
      <c r="J23" s="14"/>
      <c r="K23" s="60">
        <v>2837471</v>
      </c>
      <c r="L23" s="60">
        <v>186700</v>
      </c>
      <c r="M23" s="48">
        <f t="shared" si="0"/>
        <v>68.9</v>
      </c>
      <c r="N23" s="48">
        <f t="shared" si="1"/>
        <v>38.7</v>
      </c>
      <c r="O23" s="49">
        <f t="shared" si="2"/>
        <v>0.9</v>
      </c>
      <c r="P23" s="49">
        <f t="shared" si="3"/>
        <v>29.4</v>
      </c>
      <c r="R23" s="79">
        <f t="shared" si="4"/>
        <v>6.3</v>
      </c>
    </row>
    <row r="24" spans="2:18" ht="21" customHeight="1">
      <c r="B24" s="44" t="s">
        <v>30</v>
      </c>
      <c r="C24" s="66">
        <v>9498227</v>
      </c>
      <c r="D24" s="66">
        <v>3226897</v>
      </c>
      <c r="E24" s="66">
        <v>10927791</v>
      </c>
      <c r="F24" s="66">
        <v>23652915</v>
      </c>
      <c r="G24" s="66">
        <v>329330</v>
      </c>
      <c r="H24" s="66">
        <v>6000</v>
      </c>
      <c r="I24" s="66">
        <v>335330</v>
      </c>
      <c r="J24" s="14"/>
      <c r="K24" s="60">
        <v>5004050</v>
      </c>
      <c r="L24" s="60">
        <v>0</v>
      </c>
      <c r="M24" s="48">
        <f t="shared" si="0"/>
        <v>472.7</v>
      </c>
      <c r="N24" s="48">
        <f t="shared" si="1"/>
        <v>189.8</v>
      </c>
      <c r="O24" s="49">
        <f t="shared" si="2"/>
        <v>64.5</v>
      </c>
      <c r="P24" s="49">
        <f t="shared" si="3"/>
        <v>218.4</v>
      </c>
      <c r="R24" s="79">
        <f t="shared" si="4"/>
        <v>6.6</v>
      </c>
    </row>
    <row r="25" spans="2:18" ht="21" customHeight="1">
      <c r="B25" s="44" t="s">
        <v>31</v>
      </c>
      <c r="C25" s="66">
        <v>1810945</v>
      </c>
      <c r="D25" s="66">
        <v>477082</v>
      </c>
      <c r="E25" s="66">
        <v>1450745</v>
      </c>
      <c r="F25" s="66">
        <v>3738772</v>
      </c>
      <c r="G25" s="66">
        <v>134813</v>
      </c>
      <c r="H25" s="66">
        <v>2000</v>
      </c>
      <c r="I25" s="66">
        <v>136813</v>
      </c>
      <c r="J25" s="14"/>
      <c r="K25" s="60">
        <v>5287562</v>
      </c>
      <c r="L25" s="60">
        <v>303727</v>
      </c>
      <c r="M25" s="48">
        <f t="shared" si="0"/>
        <v>70.7</v>
      </c>
      <c r="N25" s="48">
        <f t="shared" si="1"/>
        <v>34.2</v>
      </c>
      <c r="O25" s="49">
        <f t="shared" si="2"/>
        <v>9</v>
      </c>
      <c r="P25" s="49">
        <f t="shared" si="3"/>
        <v>27.4</v>
      </c>
      <c r="R25" s="79">
        <f t="shared" si="4"/>
        <v>2.5</v>
      </c>
    </row>
    <row r="26" spans="2:18" ht="21" customHeight="1">
      <c r="B26" s="44" t="s">
        <v>32</v>
      </c>
      <c r="C26" s="66">
        <v>716780</v>
      </c>
      <c r="D26" s="66">
        <v>238075</v>
      </c>
      <c r="E26" s="66">
        <v>952669</v>
      </c>
      <c r="F26" s="66">
        <v>1907524</v>
      </c>
      <c r="G26" s="66">
        <v>60000</v>
      </c>
      <c r="H26" s="66">
        <v>2000</v>
      </c>
      <c r="I26" s="66">
        <v>62000</v>
      </c>
      <c r="J26" s="14"/>
      <c r="K26" s="60">
        <v>5198941</v>
      </c>
      <c r="L26" s="60">
        <v>315436</v>
      </c>
      <c r="M26" s="48">
        <f t="shared" si="0"/>
        <v>36.7</v>
      </c>
      <c r="N26" s="48">
        <f t="shared" si="1"/>
        <v>13.8</v>
      </c>
      <c r="O26" s="49">
        <f t="shared" si="2"/>
        <v>4.6</v>
      </c>
      <c r="P26" s="49">
        <f t="shared" si="3"/>
        <v>18.3</v>
      </c>
      <c r="R26" s="79">
        <f t="shared" si="4"/>
        <v>1.2</v>
      </c>
    </row>
    <row r="27" spans="2:18" ht="21" customHeight="1">
      <c r="B27" s="44" t="s">
        <v>33</v>
      </c>
      <c r="C27" s="66">
        <v>2564677</v>
      </c>
      <c r="D27" s="66">
        <v>61360</v>
      </c>
      <c r="E27" s="66">
        <v>1953092</v>
      </c>
      <c r="F27" s="66">
        <v>4579129</v>
      </c>
      <c r="G27" s="66">
        <v>107170</v>
      </c>
      <c r="H27" s="66">
        <v>2000</v>
      </c>
      <c r="I27" s="66">
        <v>109170</v>
      </c>
      <c r="J27" s="14"/>
      <c r="K27" s="60">
        <v>4729879</v>
      </c>
      <c r="L27" s="60">
        <v>193743</v>
      </c>
      <c r="M27" s="48">
        <f t="shared" si="0"/>
        <v>96.8</v>
      </c>
      <c r="N27" s="48">
        <f t="shared" si="1"/>
        <v>54.2</v>
      </c>
      <c r="O27" s="49">
        <f t="shared" si="2"/>
        <v>1.3</v>
      </c>
      <c r="P27" s="49">
        <f t="shared" si="3"/>
        <v>41.3</v>
      </c>
      <c r="R27" s="79">
        <f t="shared" si="4"/>
        <v>2.3</v>
      </c>
    </row>
    <row r="28" spans="2:18" ht="21" customHeight="1">
      <c r="B28" s="44" t="s">
        <v>34</v>
      </c>
      <c r="C28" s="66">
        <v>1669024</v>
      </c>
      <c r="D28" s="66">
        <v>199363</v>
      </c>
      <c r="E28" s="66">
        <v>414238</v>
      </c>
      <c r="F28" s="66">
        <v>2282625</v>
      </c>
      <c r="G28" s="66">
        <v>114052</v>
      </c>
      <c r="H28" s="66">
        <v>0</v>
      </c>
      <c r="I28" s="66">
        <v>114052</v>
      </c>
      <c r="J28" s="14"/>
      <c r="K28" s="60">
        <v>3939720</v>
      </c>
      <c r="L28" s="60">
        <v>236712</v>
      </c>
      <c r="M28" s="48">
        <f t="shared" si="0"/>
        <v>57.9</v>
      </c>
      <c r="N28" s="48">
        <f t="shared" si="1"/>
        <v>42.4</v>
      </c>
      <c r="O28" s="49">
        <f t="shared" si="2"/>
        <v>5.1</v>
      </c>
      <c r="P28" s="49">
        <f t="shared" si="3"/>
        <v>10.5</v>
      </c>
      <c r="R28" s="79">
        <f t="shared" si="4"/>
        <v>2.9</v>
      </c>
    </row>
    <row r="29" spans="2:18" ht="21" customHeight="1">
      <c r="B29" s="44" t="s">
        <v>35</v>
      </c>
      <c r="C29" s="66">
        <v>1448281</v>
      </c>
      <c r="D29" s="66">
        <v>372825</v>
      </c>
      <c r="E29" s="66">
        <v>1174273</v>
      </c>
      <c r="F29" s="66">
        <v>2995379</v>
      </c>
      <c r="G29" s="66">
        <v>131242</v>
      </c>
      <c r="H29" s="66">
        <v>0</v>
      </c>
      <c r="I29" s="66">
        <v>131242</v>
      </c>
      <c r="J29" s="14"/>
      <c r="K29" s="60">
        <v>2590666</v>
      </c>
      <c r="L29" s="60">
        <v>114742</v>
      </c>
      <c r="M29" s="48">
        <f t="shared" si="0"/>
        <v>115.6</v>
      </c>
      <c r="N29" s="48">
        <f t="shared" si="1"/>
        <v>55.9</v>
      </c>
      <c r="O29" s="49">
        <f t="shared" si="2"/>
        <v>14.4</v>
      </c>
      <c r="P29" s="49">
        <f t="shared" si="3"/>
        <v>45.3</v>
      </c>
      <c r="R29" s="79">
        <f t="shared" si="4"/>
        <v>5.1</v>
      </c>
    </row>
    <row r="30" spans="2:18" ht="21" customHeight="1">
      <c r="B30" s="44" t="s">
        <v>49</v>
      </c>
      <c r="C30" s="66">
        <v>2203692</v>
      </c>
      <c r="D30" s="66">
        <v>99654</v>
      </c>
      <c r="E30" s="66">
        <v>2792111</v>
      </c>
      <c r="F30" s="66">
        <v>5095457</v>
      </c>
      <c r="G30" s="66">
        <v>50000</v>
      </c>
      <c r="H30" s="66">
        <v>212197</v>
      </c>
      <c r="I30" s="66">
        <v>262197</v>
      </c>
      <c r="J30" s="14"/>
      <c r="K30" s="60">
        <v>4692528</v>
      </c>
      <c r="L30" s="60">
        <v>175095</v>
      </c>
      <c r="M30" s="48">
        <f t="shared" si="0"/>
        <v>108.6</v>
      </c>
      <c r="N30" s="48">
        <f t="shared" si="1"/>
        <v>47</v>
      </c>
      <c r="O30" s="49">
        <f t="shared" si="2"/>
        <v>2.1</v>
      </c>
      <c r="P30" s="49">
        <f t="shared" si="3"/>
        <v>59.5</v>
      </c>
      <c r="R30" s="79">
        <f t="shared" si="4"/>
        <v>1.1</v>
      </c>
    </row>
    <row r="31" spans="2:18" ht="21" customHeight="1">
      <c r="B31" s="44" t="s">
        <v>50</v>
      </c>
      <c r="C31" s="66">
        <v>2127723</v>
      </c>
      <c r="D31" s="66">
        <v>1864845</v>
      </c>
      <c r="E31" s="66">
        <v>2189423</v>
      </c>
      <c r="F31" s="66">
        <v>6181991</v>
      </c>
      <c r="G31" s="66">
        <v>172873</v>
      </c>
      <c r="H31" s="66">
        <v>0</v>
      </c>
      <c r="I31" s="66">
        <v>172873</v>
      </c>
      <c r="J31" s="14"/>
      <c r="K31" s="60">
        <v>5933424</v>
      </c>
      <c r="L31" s="60">
        <v>231961</v>
      </c>
      <c r="M31" s="48">
        <f t="shared" si="0"/>
        <v>104.2</v>
      </c>
      <c r="N31" s="48">
        <f t="shared" si="1"/>
        <v>35.9</v>
      </c>
      <c r="O31" s="49">
        <f t="shared" si="2"/>
        <v>31.4</v>
      </c>
      <c r="P31" s="49">
        <f t="shared" si="3"/>
        <v>36.9</v>
      </c>
      <c r="R31" s="79">
        <f t="shared" si="4"/>
        <v>2.9</v>
      </c>
    </row>
    <row r="32" spans="2:18" ht="21" customHeight="1">
      <c r="B32" s="44" t="s">
        <v>51</v>
      </c>
      <c r="C32" s="66">
        <v>2422432</v>
      </c>
      <c r="D32" s="66">
        <v>1262374</v>
      </c>
      <c r="E32" s="66">
        <v>2446270</v>
      </c>
      <c r="F32" s="66">
        <v>6131076</v>
      </c>
      <c r="G32" s="66">
        <v>277203</v>
      </c>
      <c r="H32" s="66">
        <v>0</v>
      </c>
      <c r="I32" s="66">
        <v>277203</v>
      </c>
      <c r="J32" s="14"/>
      <c r="K32" s="60">
        <v>6103287</v>
      </c>
      <c r="L32" s="60">
        <v>264295</v>
      </c>
      <c r="M32" s="48">
        <f t="shared" si="0"/>
        <v>100.5</v>
      </c>
      <c r="N32" s="48">
        <f t="shared" si="1"/>
        <v>39.7</v>
      </c>
      <c r="O32" s="49">
        <f t="shared" si="2"/>
        <v>20.7</v>
      </c>
      <c r="P32" s="49">
        <f t="shared" si="3"/>
        <v>40.1</v>
      </c>
      <c r="R32" s="79">
        <f t="shared" si="4"/>
        <v>4.5</v>
      </c>
    </row>
    <row r="33" spans="2:18" ht="21" customHeight="1">
      <c r="B33" s="44" t="s">
        <v>36</v>
      </c>
      <c r="C33" s="66">
        <v>1308325</v>
      </c>
      <c r="D33" s="66">
        <v>352381</v>
      </c>
      <c r="E33" s="66">
        <v>517830</v>
      </c>
      <c r="F33" s="66">
        <v>2178536</v>
      </c>
      <c r="G33" s="66">
        <v>129207</v>
      </c>
      <c r="H33" s="66">
        <v>0</v>
      </c>
      <c r="I33" s="66">
        <v>129207</v>
      </c>
      <c r="J33" s="14"/>
      <c r="K33" s="60">
        <v>3181445</v>
      </c>
      <c r="L33" s="60">
        <v>134586</v>
      </c>
      <c r="M33" s="48">
        <f t="shared" si="0"/>
        <v>68.5</v>
      </c>
      <c r="N33" s="48">
        <f t="shared" si="1"/>
        <v>41.1</v>
      </c>
      <c r="O33" s="49">
        <f t="shared" si="2"/>
        <v>11.1</v>
      </c>
      <c r="P33" s="49">
        <f t="shared" si="3"/>
        <v>16.3</v>
      </c>
      <c r="R33" s="79">
        <f t="shared" si="4"/>
        <v>4.1</v>
      </c>
    </row>
    <row r="34" spans="2:18" ht="21" customHeight="1">
      <c r="B34" s="44" t="s">
        <v>37</v>
      </c>
      <c r="C34" s="66">
        <v>2279877</v>
      </c>
      <c r="D34" s="66">
        <v>4558</v>
      </c>
      <c r="E34" s="66">
        <v>1397069</v>
      </c>
      <c r="F34" s="69">
        <v>3681504</v>
      </c>
      <c r="G34" s="66">
        <v>426703</v>
      </c>
      <c r="H34" s="66">
        <v>0</v>
      </c>
      <c r="I34" s="66">
        <v>426703</v>
      </c>
      <c r="J34" s="14"/>
      <c r="K34" s="60">
        <v>4090987</v>
      </c>
      <c r="L34" s="60">
        <v>187501</v>
      </c>
      <c r="M34" s="54">
        <f t="shared" si="0"/>
        <v>90</v>
      </c>
      <c r="N34" s="54">
        <f t="shared" si="1"/>
        <v>55.7</v>
      </c>
      <c r="O34" s="55">
        <f t="shared" si="2"/>
        <v>0.1</v>
      </c>
      <c r="P34" s="55">
        <f t="shared" si="3"/>
        <v>34.1</v>
      </c>
      <c r="R34" s="79">
        <f t="shared" si="4"/>
        <v>10.4</v>
      </c>
    </row>
    <row r="35" spans="2:18" ht="22.5" customHeight="1">
      <c r="B35" s="47" t="s">
        <v>38</v>
      </c>
      <c r="C35" s="62">
        <f>SUM(C6:C19)</f>
        <v>88236649</v>
      </c>
      <c r="D35" s="62">
        <f aca="true" t="shared" si="5" ref="D35:I35">SUM(D6:D19)</f>
        <v>13654879</v>
      </c>
      <c r="E35" s="62">
        <f t="shared" si="5"/>
        <v>67845904</v>
      </c>
      <c r="F35" s="62">
        <f>SUM(C35:E35)</f>
        <v>169737432</v>
      </c>
      <c r="G35" s="62">
        <f t="shared" si="5"/>
        <v>8704924</v>
      </c>
      <c r="H35" s="62">
        <f t="shared" si="5"/>
        <v>153400</v>
      </c>
      <c r="I35" s="62">
        <f t="shared" si="5"/>
        <v>8858324</v>
      </c>
      <c r="J35" s="15"/>
      <c r="K35" s="62">
        <f>SUM(K6:K19)</f>
        <v>380257205</v>
      </c>
      <c r="L35" s="62">
        <f>SUM(L6:L19)</f>
        <v>18723910</v>
      </c>
      <c r="M35" s="56">
        <f t="shared" si="0"/>
        <v>44.6</v>
      </c>
      <c r="N35" s="56">
        <f t="shared" si="1"/>
        <v>23.2</v>
      </c>
      <c r="O35" s="57">
        <f t="shared" si="2"/>
        <v>3.6</v>
      </c>
      <c r="P35" s="57">
        <f t="shared" si="3"/>
        <v>17.8</v>
      </c>
      <c r="R35" s="70">
        <f t="shared" si="4"/>
        <v>2.3</v>
      </c>
    </row>
    <row r="36" spans="2:18" ht="22.5" customHeight="1">
      <c r="B36" s="47" t="s">
        <v>61</v>
      </c>
      <c r="C36" s="62">
        <f aca="true" t="shared" si="6" ref="C36:I36">SUM(C20:C34)</f>
        <v>36386289</v>
      </c>
      <c r="D36" s="62">
        <f t="shared" si="6"/>
        <v>9284784</v>
      </c>
      <c r="E36" s="62">
        <f t="shared" si="6"/>
        <v>31793042</v>
      </c>
      <c r="F36" s="62">
        <f>SUM(C36:E36)</f>
        <v>77464115</v>
      </c>
      <c r="G36" s="62">
        <f t="shared" si="6"/>
        <v>3040979</v>
      </c>
      <c r="H36" s="62">
        <f t="shared" si="6"/>
        <v>343596</v>
      </c>
      <c r="I36" s="62">
        <f t="shared" si="6"/>
        <v>3384575</v>
      </c>
      <c r="J36" s="15"/>
      <c r="K36" s="62">
        <f>SUM(K20:K34)</f>
        <v>69868366</v>
      </c>
      <c r="L36" s="62">
        <f>SUM(L20:L34)</f>
        <v>3423212</v>
      </c>
      <c r="M36" s="56">
        <f t="shared" si="0"/>
        <v>110.9</v>
      </c>
      <c r="N36" s="56">
        <f t="shared" si="1"/>
        <v>52.1</v>
      </c>
      <c r="O36" s="57">
        <f t="shared" si="2"/>
        <v>13.3</v>
      </c>
      <c r="P36" s="57">
        <f t="shared" si="3"/>
        <v>45.5</v>
      </c>
      <c r="R36" s="70">
        <f t="shared" si="4"/>
        <v>4.4</v>
      </c>
    </row>
    <row r="37" spans="2:18" ht="22.5" customHeight="1">
      <c r="B37" s="47" t="s">
        <v>40</v>
      </c>
      <c r="C37" s="62">
        <f>SUM(C6:C34)</f>
        <v>124622938</v>
      </c>
      <c r="D37" s="62">
        <f>SUM(D6:D34)</f>
        <v>22939663</v>
      </c>
      <c r="E37" s="62">
        <f>SUM(E6:E34)</f>
        <v>99638946</v>
      </c>
      <c r="F37" s="62">
        <f>SUM(C37:E37)</f>
        <v>247201547</v>
      </c>
      <c r="G37" s="62">
        <f>SUM(G6:G34)</f>
        <v>11745903</v>
      </c>
      <c r="H37" s="62">
        <f>SUM(H6:H34)</f>
        <v>496996</v>
      </c>
      <c r="I37" s="62">
        <f>I35+I36</f>
        <v>12242899</v>
      </c>
      <c r="J37" s="15"/>
      <c r="K37" s="62">
        <f>K35+K36</f>
        <v>450125571</v>
      </c>
      <c r="L37" s="62">
        <f>L35+L36</f>
        <v>22147122</v>
      </c>
      <c r="M37" s="56">
        <f t="shared" si="0"/>
        <v>54.9</v>
      </c>
      <c r="N37" s="56">
        <f t="shared" si="1"/>
        <v>27.7</v>
      </c>
      <c r="O37" s="57">
        <f t="shared" si="2"/>
        <v>5.1</v>
      </c>
      <c r="P37" s="57">
        <f t="shared" si="3"/>
        <v>22.1</v>
      </c>
      <c r="R37" s="70">
        <f t="shared" si="4"/>
        <v>2.6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50.9</v>
      </c>
      <c r="N40" s="6">
        <f>ROUND(AVERAGE(N6:N19),1)</f>
        <v>25.2</v>
      </c>
      <c r="O40" s="6">
        <f>ROUND(AVERAGE(O6:O19),1)</f>
        <v>5.5</v>
      </c>
      <c r="P40" s="6">
        <f>ROUND(AVERAGE(P6:P19),1)</f>
        <v>20.1</v>
      </c>
      <c r="R40" s="70">
        <f>ROUND(AVERAGE(R6:R19),1)</f>
        <v>2.8</v>
      </c>
    </row>
    <row r="41" spans="12:18" ht="21" customHeight="1">
      <c r="L41" s="5" t="s">
        <v>39</v>
      </c>
      <c r="M41" s="6">
        <f>ROUND(AVERAGE(M20:M34),1)</f>
        <v>114.5</v>
      </c>
      <c r="N41" s="6">
        <f>ROUND(AVERAGE(N20:N34),1)</f>
        <v>55.2</v>
      </c>
      <c r="O41" s="6">
        <f>ROUND(AVERAGE(O20:O34),1)</f>
        <v>13.1</v>
      </c>
      <c r="P41" s="6">
        <f>ROUND(AVERAGE(P20:P34),1)</f>
        <v>46.1</v>
      </c>
      <c r="R41" s="70">
        <f>ROUND(AVERAGE(R20:R34),1)</f>
        <v>4.6</v>
      </c>
    </row>
    <row r="42" spans="12:18" ht="21" customHeight="1">
      <c r="L42" s="5" t="s">
        <v>40</v>
      </c>
      <c r="M42" s="6">
        <f>ROUND(AVERAGE(M6:M34),1)</f>
        <v>83.8</v>
      </c>
      <c r="N42" s="6">
        <f>ROUND(AVERAGE(N6:N34),1)</f>
        <v>40.7</v>
      </c>
      <c r="O42" s="6">
        <f>ROUND(AVERAGE(O6:O34),1)</f>
        <v>9.5</v>
      </c>
      <c r="P42" s="6">
        <f>ROUND(AVERAGE(P6:P34),1)</f>
        <v>33.6</v>
      </c>
      <c r="R42" s="70">
        <f>ROUND(AVERAGE(R6:R34),1)</f>
        <v>3.7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基金の状況（２８年度末現在高）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2" sqref="B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67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18971339</v>
      </c>
      <c r="D6" s="68">
        <v>1765537</v>
      </c>
      <c r="E6" s="68">
        <v>5332667</v>
      </c>
      <c r="F6" s="66">
        <v>26069543</v>
      </c>
      <c r="G6" s="68">
        <v>0</v>
      </c>
      <c r="H6" s="68">
        <v>0</v>
      </c>
      <c r="I6" s="66">
        <v>0</v>
      </c>
      <c r="J6" s="14"/>
      <c r="K6" s="63">
        <v>67207329</v>
      </c>
      <c r="L6" s="59">
        <v>4686079</v>
      </c>
      <c r="M6" s="48">
        <f>ROUND(+F6/K6*100,1)</f>
        <v>38.8</v>
      </c>
      <c r="N6" s="48">
        <f>ROUND(+C6/K6*100,1)</f>
        <v>28.2</v>
      </c>
      <c r="O6" s="49">
        <f>ROUND(+D6/K6*100,1)</f>
        <v>2.6</v>
      </c>
      <c r="P6" s="49">
        <f>ROUND(+E6/K6*100,1)</f>
        <v>7.9</v>
      </c>
      <c r="R6" s="79">
        <f>ROUND(G6/K6*100,1)</f>
        <v>0</v>
      </c>
    </row>
    <row r="7" spans="2:18" ht="21" customHeight="1">
      <c r="B7" s="44" t="s">
        <v>16</v>
      </c>
      <c r="C7" s="66">
        <v>11042322</v>
      </c>
      <c r="D7" s="66">
        <v>303744</v>
      </c>
      <c r="E7" s="66">
        <v>16359514</v>
      </c>
      <c r="F7" s="66">
        <v>27705580</v>
      </c>
      <c r="G7" s="66">
        <v>1151154</v>
      </c>
      <c r="H7" s="66">
        <v>0</v>
      </c>
      <c r="I7" s="66">
        <v>1151154</v>
      </c>
      <c r="J7" s="14"/>
      <c r="K7" s="60">
        <v>69585958</v>
      </c>
      <c r="L7" s="60">
        <v>1965555</v>
      </c>
      <c r="M7" s="48">
        <f aca="true" t="shared" si="0" ref="M7:M37">ROUND(+F7/K7*100,1)</f>
        <v>39.8</v>
      </c>
      <c r="N7" s="48">
        <f aca="true" t="shared" si="1" ref="N7:N37">ROUND(+C7/K7*100,1)</f>
        <v>15.9</v>
      </c>
      <c r="O7" s="49">
        <f aca="true" t="shared" si="2" ref="O7:O37">ROUND(+D7/K7*100,1)</f>
        <v>0.4</v>
      </c>
      <c r="P7" s="49">
        <f aca="true" t="shared" si="3" ref="P7:P37">ROUND(+E7/K7*100,1)</f>
        <v>23.5</v>
      </c>
      <c r="R7" s="79">
        <f aca="true" t="shared" si="4" ref="R7:R37">ROUND(G7/K7*100,1)</f>
        <v>1.7</v>
      </c>
    </row>
    <row r="8" spans="2:18" ht="21" customHeight="1">
      <c r="B8" s="44" t="s">
        <v>17</v>
      </c>
      <c r="C8" s="66">
        <v>13321827</v>
      </c>
      <c r="D8" s="66">
        <v>1162046</v>
      </c>
      <c r="E8" s="66">
        <v>6135558</v>
      </c>
      <c r="F8" s="66">
        <v>20619431</v>
      </c>
      <c r="G8" s="66">
        <v>3212337</v>
      </c>
      <c r="H8" s="66">
        <v>43498</v>
      </c>
      <c r="I8" s="66">
        <v>3255835</v>
      </c>
      <c r="J8" s="14"/>
      <c r="K8" s="60">
        <v>30383790</v>
      </c>
      <c r="L8" s="60">
        <v>2237191</v>
      </c>
      <c r="M8" s="48">
        <f t="shared" si="0"/>
        <v>67.9</v>
      </c>
      <c r="N8" s="48">
        <f t="shared" si="1"/>
        <v>43.8</v>
      </c>
      <c r="O8" s="49">
        <f t="shared" si="2"/>
        <v>3.8</v>
      </c>
      <c r="P8" s="49">
        <f t="shared" si="3"/>
        <v>20.2</v>
      </c>
      <c r="R8" s="79">
        <f t="shared" si="4"/>
        <v>10.6</v>
      </c>
    </row>
    <row r="9" spans="2:18" ht="21" customHeight="1">
      <c r="B9" s="44" t="s">
        <v>18</v>
      </c>
      <c r="C9" s="66">
        <v>9441933</v>
      </c>
      <c r="D9" s="66">
        <v>148002</v>
      </c>
      <c r="E9" s="66">
        <v>4626472</v>
      </c>
      <c r="F9" s="66">
        <v>14216407</v>
      </c>
      <c r="G9" s="66">
        <v>1519960</v>
      </c>
      <c r="H9" s="66">
        <v>0</v>
      </c>
      <c r="I9" s="66">
        <v>1519960</v>
      </c>
      <c r="J9" s="14"/>
      <c r="K9" s="60">
        <v>40043629</v>
      </c>
      <c r="L9" s="60">
        <v>2939228</v>
      </c>
      <c r="M9" s="48">
        <f t="shared" si="0"/>
        <v>35.5</v>
      </c>
      <c r="N9" s="48">
        <f t="shared" si="1"/>
        <v>23.6</v>
      </c>
      <c r="O9" s="49">
        <f t="shared" si="2"/>
        <v>0.4</v>
      </c>
      <c r="P9" s="49">
        <f t="shared" si="3"/>
        <v>11.6</v>
      </c>
      <c r="R9" s="79">
        <f t="shared" si="4"/>
        <v>3.8</v>
      </c>
    </row>
    <row r="10" spans="2:18" ht="21" customHeight="1">
      <c r="B10" s="44" t="s">
        <v>19</v>
      </c>
      <c r="C10" s="66">
        <v>3884825</v>
      </c>
      <c r="D10" s="66">
        <v>387670</v>
      </c>
      <c r="E10" s="66">
        <v>3681522</v>
      </c>
      <c r="F10" s="66">
        <v>7954017</v>
      </c>
      <c r="G10" s="66">
        <v>0</v>
      </c>
      <c r="H10" s="66">
        <v>0</v>
      </c>
      <c r="I10" s="66">
        <v>0</v>
      </c>
      <c r="J10" s="14"/>
      <c r="K10" s="60">
        <v>30029171</v>
      </c>
      <c r="L10" s="60">
        <v>2464982</v>
      </c>
      <c r="M10" s="48">
        <f t="shared" si="0"/>
        <v>26.5</v>
      </c>
      <c r="N10" s="48">
        <f t="shared" si="1"/>
        <v>12.9</v>
      </c>
      <c r="O10" s="49">
        <f t="shared" si="2"/>
        <v>1.3</v>
      </c>
      <c r="P10" s="49">
        <f t="shared" si="3"/>
        <v>12.3</v>
      </c>
      <c r="R10" s="79">
        <f t="shared" si="4"/>
        <v>0</v>
      </c>
    </row>
    <row r="11" spans="2:18" ht="21" customHeight="1">
      <c r="B11" s="44" t="s">
        <v>20</v>
      </c>
      <c r="C11" s="66">
        <v>6885259</v>
      </c>
      <c r="D11" s="66">
        <v>2902196</v>
      </c>
      <c r="E11" s="66">
        <v>1240411</v>
      </c>
      <c r="F11" s="66">
        <v>11027866</v>
      </c>
      <c r="G11" s="66">
        <v>554000</v>
      </c>
      <c r="H11" s="66">
        <v>0</v>
      </c>
      <c r="I11" s="66">
        <v>554000</v>
      </c>
      <c r="J11" s="14"/>
      <c r="K11" s="60">
        <v>37299725</v>
      </c>
      <c r="L11" s="60">
        <v>2541618</v>
      </c>
      <c r="M11" s="48">
        <f t="shared" si="0"/>
        <v>29.6</v>
      </c>
      <c r="N11" s="48">
        <f t="shared" si="1"/>
        <v>18.5</v>
      </c>
      <c r="O11" s="49">
        <f t="shared" si="2"/>
        <v>7.8</v>
      </c>
      <c r="P11" s="49">
        <f t="shared" si="3"/>
        <v>3.3</v>
      </c>
      <c r="R11" s="79">
        <f t="shared" si="4"/>
        <v>1.5</v>
      </c>
    </row>
    <row r="12" spans="2:18" ht="21" customHeight="1">
      <c r="B12" s="44" t="s">
        <v>21</v>
      </c>
      <c r="C12" s="66">
        <v>61590</v>
      </c>
      <c r="D12" s="66">
        <v>765</v>
      </c>
      <c r="E12" s="66">
        <v>1897275</v>
      </c>
      <c r="F12" s="66">
        <v>1959630</v>
      </c>
      <c r="G12" s="66">
        <v>360787</v>
      </c>
      <c r="H12" s="66">
        <v>0</v>
      </c>
      <c r="I12" s="66">
        <v>360787</v>
      </c>
      <c r="J12" s="14"/>
      <c r="K12" s="60">
        <v>15769340</v>
      </c>
      <c r="L12" s="60">
        <v>1451612</v>
      </c>
      <c r="M12" s="48">
        <f t="shared" si="0"/>
        <v>12.4</v>
      </c>
      <c r="N12" s="48">
        <f t="shared" si="1"/>
        <v>0.4</v>
      </c>
      <c r="O12" s="49">
        <f t="shared" si="2"/>
        <v>0</v>
      </c>
      <c r="P12" s="49">
        <f t="shared" si="3"/>
        <v>12</v>
      </c>
      <c r="R12" s="79">
        <f t="shared" si="4"/>
        <v>2.3</v>
      </c>
    </row>
    <row r="13" spans="2:18" ht="21" customHeight="1">
      <c r="B13" s="44" t="s">
        <v>22</v>
      </c>
      <c r="C13" s="66">
        <v>1338225</v>
      </c>
      <c r="D13" s="66">
        <v>450354</v>
      </c>
      <c r="E13" s="66">
        <v>570798</v>
      </c>
      <c r="F13" s="66">
        <v>2359377</v>
      </c>
      <c r="G13" s="66">
        <v>0</v>
      </c>
      <c r="H13" s="66">
        <v>5000</v>
      </c>
      <c r="I13" s="66">
        <v>5000</v>
      </c>
      <c r="J13" s="14"/>
      <c r="K13" s="60">
        <v>5946761</v>
      </c>
      <c r="L13" s="60">
        <v>366116</v>
      </c>
      <c r="M13" s="48">
        <f t="shared" si="0"/>
        <v>39.7</v>
      </c>
      <c r="N13" s="48">
        <f t="shared" si="1"/>
        <v>22.5</v>
      </c>
      <c r="O13" s="49">
        <f t="shared" si="2"/>
        <v>7.6</v>
      </c>
      <c r="P13" s="49">
        <f t="shared" si="3"/>
        <v>9.6</v>
      </c>
      <c r="R13" s="79">
        <f t="shared" si="4"/>
        <v>0</v>
      </c>
    </row>
    <row r="14" spans="2:18" ht="21" customHeight="1">
      <c r="B14" s="44" t="s">
        <v>23</v>
      </c>
      <c r="C14" s="66">
        <v>4268607</v>
      </c>
      <c r="D14" s="66">
        <v>381887</v>
      </c>
      <c r="E14" s="66">
        <v>4008781</v>
      </c>
      <c r="F14" s="66">
        <v>8659275</v>
      </c>
      <c r="G14" s="66">
        <v>814379</v>
      </c>
      <c r="H14" s="66">
        <v>0</v>
      </c>
      <c r="I14" s="66">
        <v>814379</v>
      </c>
      <c r="J14" s="14"/>
      <c r="K14" s="60">
        <v>12835300</v>
      </c>
      <c r="L14" s="60">
        <v>814891</v>
      </c>
      <c r="M14" s="48">
        <f t="shared" si="0"/>
        <v>67.5</v>
      </c>
      <c r="N14" s="48">
        <f t="shared" si="1"/>
        <v>33.3</v>
      </c>
      <c r="O14" s="49">
        <f t="shared" si="2"/>
        <v>3</v>
      </c>
      <c r="P14" s="49">
        <f t="shared" si="3"/>
        <v>31.2</v>
      </c>
      <c r="R14" s="79">
        <f t="shared" si="4"/>
        <v>6.3</v>
      </c>
    </row>
    <row r="15" spans="2:18" ht="21" customHeight="1">
      <c r="B15" s="44" t="s">
        <v>24</v>
      </c>
      <c r="C15" s="66">
        <v>561892</v>
      </c>
      <c r="D15" s="66">
        <v>211986</v>
      </c>
      <c r="E15" s="66">
        <v>778582</v>
      </c>
      <c r="F15" s="66">
        <v>1552460</v>
      </c>
      <c r="G15" s="66">
        <v>380445</v>
      </c>
      <c r="H15" s="66">
        <v>0</v>
      </c>
      <c r="I15" s="66">
        <v>380445</v>
      </c>
      <c r="J15" s="14"/>
      <c r="K15" s="60">
        <v>6365381</v>
      </c>
      <c r="L15" s="60">
        <v>431391</v>
      </c>
      <c r="M15" s="48">
        <f t="shared" si="0"/>
        <v>24.4</v>
      </c>
      <c r="N15" s="48">
        <f t="shared" si="1"/>
        <v>8.8</v>
      </c>
      <c r="O15" s="49">
        <f t="shared" si="2"/>
        <v>3.3</v>
      </c>
      <c r="P15" s="49">
        <f t="shared" si="3"/>
        <v>12.2</v>
      </c>
      <c r="R15" s="79">
        <f t="shared" si="4"/>
        <v>6</v>
      </c>
    </row>
    <row r="16" spans="2:18" ht="21" customHeight="1">
      <c r="B16" s="44" t="s">
        <v>25</v>
      </c>
      <c r="C16" s="66">
        <v>3449973</v>
      </c>
      <c r="D16" s="66">
        <v>897559</v>
      </c>
      <c r="E16" s="66">
        <v>1288632</v>
      </c>
      <c r="F16" s="66">
        <v>5636164</v>
      </c>
      <c r="G16" s="66">
        <v>426672</v>
      </c>
      <c r="H16" s="66">
        <v>0</v>
      </c>
      <c r="I16" s="66">
        <v>426672</v>
      </c>
      <c r="J16" s="14"/>
      <c r="K16" s="60">
        <v>7148870</v>
      </c>
      <c r="L16" s="60">
        <v>390206</v>
      </c>
      <c r="M16" s="48">
        <f t="shared" si="0"/>
        <v>78.8</v>
      </c>
      <c r="N16" s="48">
        <f t="shared" si="1"/>
        <v>48.3</v>
      </c>
      <c r="O16" s="49">
        <f t="shared" si="2"/>
        <v>12.6</v>
      </c>
      <c r="P16" s="49">
        <f t="shared" si="3"/>
        <v>18</v>
      </c>
      <c r="R16" s="79">
        <f t="shared" si="4"/>
        <v>6</v>
      </c>
    </row>
    <row r="17" spans="2:18" ht="21" customHeight="1">
      <c r="B17" s="45" t="s">
        <v>45</v>
      </c>
      <c r="C17" s="69">
        <v>6352995</v>
      </c>
      <c r="D17" s="69">
        <v>3238467</v>
      </c>
      <c r="E17" s="69">
        <v>6026199</v>
      </c>
      <c r="F17" s="66">
        <v>15617661</v>
      </c>
      <c r="G17" s="69">
        <v>0</v>
      </c>
      <c r="H17" s="69">
        <v>0</v>
      </c>
      <c r="I17" s="66">
        <v>0</v>
      </c>
      <c r="J17" s="14"/>
      <c r="K17" s="64">
        <v>14626571</v>
      </c>
      <c r="L17" s="64">
        <v>651956</v>
      </c>
      <c r="M17" s="48">
        <f t="shared" si="0"/>
        <v>106.8</v>
      </c>
      <c r="N17" s="48">
        <f t="shared" si="1"/>
        <v>43.4</v>
      </c>
      <c r="O17" s="49">
        <f t="shared" si="2"/>
        <v>22.1</v>
      </c>
      <c r="P17" s="49">
        <f t="shared" si="3"/>
        <v>41.2</v>
      </c>
      <c r="R17" s="79">
        <f t="shared" si="4"/>
        <v>0</v>
      </c>
    </row>
    <row r="18" spans="2:18" ht="21" customHeight="1">
      <c r="B18" s="44" t="s">
        <v>47</v>
      </c>
      <c r="C18" s="66">
        <v>4159680</v>
      </c>
      <c r="D18" s="66">
        <v>799442</v>
      </c>
      <c r="E18" s="66">
        <v>4641576</v>
      </c>
      <c r="F18" s="66">
        <v>9600698</v>
      </c>
      <c r="G18" s="66">
        <v>0</v>
      </c>
      <c r="H18" s="66">
        <v>142400</v>
      </c>
      <c r="I18" s="66">
        <v>142400</v>
      </c>
      <c r="J18" s="14"/>
      <c r="K18" s="60">
        <v>17068213</v>
      </c>
      <c r="L18" s="60">
        <v>1058821</v>
      </c>
      <c r="M18" s="48">
        <f t="shared" si="0"/>
        <v>56.2</v>
      </c>
      <c r="N18" s="48">
        <f t="shared" si="1"/>
        <v>24.4</v>
      </c>
      <c r="O18" s="49">
        <f t="shared" si="2"/>
        <v>4.7</v>
      </c>
      <c r="P18" s="49">
        <f t="shared" si="3"/>
        <v>27.2</v>
      </c>
      <c r="R18" s="79">
        <f t="shared" si="4"/>
        <v>0</v>
      </c>
    </row>
    <row r="19" spans="2:18" ht="21" customHeight="1">
      <c r="B19" s="46" t="s">
        <v>48</v>
      </c>
      <c r="C19" s="67">
        <v>5522641</v>
      </c>
      <c r="D19" s="67">
        <v>107086</v>
      </c>
      <c r="E19" s="67">
        <v>8683851</v>
      </c>
      <c r="F19" s="67">
        <v>14313578</v>
      </c>
      <c r="G19" s="67">
        <v>280013</v>
      </c>
      <c r="H19" s="67">
        <v>6000</v>
      </c>
      <c r="I19" s="67">
        <v>286013</v>
      </c>
      <c r="J19" s="14"/>
      <c r="K19" s="61">
        <v>28514769</v>
      </c>
      <c r="L19" s="61">
        <v>2161817</v>
      </c>
      <c r="M19" s="50">
        <f t="shared" si="0"/>
        <v>50.2</v>
      </c>
      <c r="N19" s="50">
        <f t="shared" si="1"/>
        <v>19.4</v>
      </c>
      <c r="O19" s="51">
        <f t="shared" si="2"/>
        <v>0.4</v>
      </c>
      <c r="P19" s="51">
        <f t="shared" si="3"/>
        <v>30.5</v>
      </c>
      <c r="R19" s="80">
        <f t="shared" si="4"/>
        <v>1</v>
      </c>
    </row>
    <row r="20" spans="2:18" ht="21" customHeight="1">
      <c r="B20" s="44" t="s">
        <v>26</v>
      </c>
      <c r="C20" s="65">
        <v>2171335</v>
      </c>
      <c r="D20" s="65">
        <v>485988</v>
      </c>
      <c r="E20" s="65">
        <v>1635099</v>
      </c>
      <c r="F20" s="65">
        <v>4292422</v>
      </c>
      <c r="G20" s="65">
        <v>145427</v>
      </c>
      <c r="H20" s="65">
        <v>98994</v>
      </c>
      <c r="I20" s="65">
        <v>244421</v>
      </c>
      <c r="J20" s="14"/>
      <c r="K20" s="59">
        <v>2124867</v>
      </c>
      <c r="L20" s="59">
        <v>144072</v>
      </c>
      <c r="M20" s="52">
        <f t="shared" si="0"/>
        <v>202</v>
      </c>
      <c r="N20" s="52">
        <f t="shared" si="1"/>
        <v>102.2</v>
      </c>
      <c r="O20" s="53">
        <f t="shared" si="2"/>
        <v>22.9</v>
      </c>
      <c r="P20" s="53">
        <f t="shared" si="3"/>
        <v>77</v>
      </c>
      <c r="R20" s="81">
        <f t="shared" si="4"/>
        <v>6.8</v>
      </c>
    </row>
    <row r="21" spans="2:18" ht="21" customHeight="1">
      <c r="B21" s="44" t="s">
        <v>27</v>
      </c>
      <c r="C21" s="66">
        <v>2134919</v>
      </c>
      <c r="D21" s="66">
        <v>147720</v>
      </c>
      <c r="E21" s="66">
        <v>1677990</v>
      </c>
      <c r="F21" s="66">
        <v>3960629</v>
      </c>
      <c r="G21" s="66">
        <v>409849</v>
      </c>
      <c r="H21" s="66">
        <v>0</v>
      </c>
      <c r="I21" s="66">
        <v>409849</v>
      </c>
      <c r="J21" s="14"/>
      <c r="K21" s="60">
        <v>5703208</v>
      </c>
      <c r="L21" s="60">
        <v>318667</v>
      </c>
      <c r="M21" s="48">
        <f t="shared" si="0"/>
        <v>69.4</v>
      </c>
      <c r="N21" s="48">
        <f t="shared" si="1"/>
        <v>37.4</v>
      </c>
      <c r="O21" s="49">
        <f t="shared" si="2"/>
        <v>2.6</v>
      </c>
      <c r="P21" s="49">
        <f t="shared" si="3"/>
        <v>29.4</v>
      </c>
      <c r="R21" s="79">
        <f t="shared" si="4"/>
        <v>7.2</v>
      </c>
    </row>
    <row r="22" spans="2:18" ht="21" customHeight="1">
      <c r="B22" s="44" t="s">
        <v>28</v>
      </c>
      <c r="C22" s="66">
        <v>2807992</v>
      </c>
      <c r="D22" s="66">
        <v>468260</v>
      </c>
      <c r="E22" s="66">
        <v>2266788</v>
      </c>
      <c r="F22" s="66">
        <v>5543040</v>
      </c>
      <c r="G22" s="66">
        <v>373089</v>
      </c>
      <c r="H22" s="66">
        <v>4000</v>
      </c>
      <c r="I22" s="66">
        <v>377089</v>
      </c>
      <c r="J22" s="14"/>
      <c r="K22" s="60">
        <v>8251975</v>
      </c>
      <c r="L22" s="60">
        <v>646229</v>
      </c>
      <c r="M22" s="48">
        <f t="shared" si="0"/>
        <v>67.2</v>
      </c>
      <c r="N22" s="48">
        <f t="shared" si="1"/>
        <v>34</v>
      </c>
      <c r="O22" s="49">
        <f t="shared" si="2"/>
        <v>5.7</v>
      </c>
      <c r="P22" s="49">
        <f t="shared" si="3"/>
        <v>27.5</v>
      </c>
      <c r="R22" s="79">
        <f t="shared" si="4"/>
        <v>4.5</v>
      </c>
    </row>
    <row r="23" spans="2:18" ht="21" customHeight="1">
      <c r="B23" s="44" t="s">
        <v>29</v>
      </c>
      <c r="C23" s="66">
        <v>1069371</v>
      </c>
      <c r="D23" s="66">
        <v>24185</v>
      </c>
      <c r="E23" s="66">
        <v>735122</v>
      </c>
      <c r="F23" s="66">
        <v>1828678</v>
      </c>
      <c r="G23" s="66">
        <v>179268</v>
      </c>
      <c r="H23" s="66">
        <v>16532</v>
      </c>
      <c r="I23" s="66">
        <v>195800</v>
      </c>
      <c r="J23" s="14"/>
      <c r="K23" s="60">
        <v>2817491</v>
      </c>
      <c r="L23" s="60">
        <v>239939</v>
      </c>
      <c r="M23" s="48">
        <f t="shared" si="0"/>
        <v>64.9</v>
      </c>
      <c r="N23" s="48">
        <f t="shared" si="1"/>
        <v>38</v>
      </c>
      <c r="O23" s="49">
        <f t="shared" si="2"/>
        <v>0.9</v>
      </c>
      <c r="P23" s="49">
        <f t="shared" si="3"/>
        <v>26.1</v>
      </c>
      <c r="R23" s="79">
        <f t="shared" si="4"/>
        <v>6.4</v>
      </c>
    </row>
    <row r="24" spans="2:18" ht="21" customHeight="1">
      <c r="B24" s="44" t="s">
        <v>30</v>
      </c>
      <c r="C24" s="66">
        <v>8956181</v>
      </c>
      <c r="D24" s="66">
        <v>3211685</v>
      </c>
      <c r="E24" s="66">
        <v>10451843</v>
      </c>
      <c r="F24" s="66">
        <v>22619709</v>
      </c>
      <c r="G24" s="66">
        <v>329330</v>
      </c>
      <c r="H24" s="66">
        <v>6000</v>
      </c>
      <c r="I24" s="66">
        <v>335330</v>
      </c>
      <c r="J24" s="14"/>
      <c r="K24" s="60">
        <v>4839580</v>
      </c>
      <c r="L24" s="60">
        <v>0</v>
      </c>
      <c r="M24" s="48">
        <f t="shared" si="0"/>
        <v>467.4</v>
      </c>
      <c r="N24" s="48">
        <f t="shared" si="1"/>
        <v>185.1</v>
      </c>
      <c r="O24" s="49">
        <f t="shared" si="2"/>
        <v>66.4</v>
      </c>
      <c r="P24" s="49">
        <f t="shared" si="3"/>
        <v>216</v>
      </c>
      <c r="R24" s="79">
        <f t="shared" si="4"/>
        <v>6.8</v>
      </c>
    </row>
    <row r="25" spans="2:18" ht="21" customHeight="1">
      <c r="B25" s="44" t="s">
        <v>31</v>
      </c>
      <c r="C25" s="66">
        <v>2055937</v>
      </c>
      <c r="D25" s="66">
        <v>476986</v>
      </c>
      <c r="E25" s="66">
        <v>1356804</v>
      </c>
      <c r="F25" s="66">
        <v>3889727</v>
      </c>
      <c r="G25" s="66">
        <v>134813</v>
      </c>
      <c r="H25" s="66">
        <v>2000</v>
      </c>
      <c r="I25" s="66">
        <v>136813</v>
      </c>
      <c r="J25" s="14"/>
      <c r="K25" s="60">
        <v>5374419</v>
      </c>
      <c r="L25" s="60">
        <v>410688</v>
      </c>
      <c r="M25" s="48">
        <f t="shared" si="0"/>
        <v>72.4</v>
      </c>
      <c r="N25" s="48">
        <f t="shared" si="1"/>
        <v>38.3</v>
      </c>
      <c r="O25" s="49">
        <f t="shared" si="2"/>
        <v>8.9</v>
      </c>
      <c r="P25" s="49">
        <f t="shared" si="3"/>
        <v>25.2</v>
      </c>
      <c r="R25" s="79">
        <f t="shared" si="4"/>
        <v>2.5</v>
      </c>
    </row>
    <row r="26" spans="2:18" ht="21" customHeight="1">
      <c r="B26" s="44" t="s">
        <v>32</v>
      </c>
      <c r="C26" s="66">
        <v>1100846</v>
      </c>
      <c r="D26" s="66">
        <v>237887</v>
      </c>
      <c r="E26" s="66">
        <v>861209</v>
      </c>
      <c r="F26" s="66">
        <v>2199942</v>
      </c>
      <c r="G26" s="66">
        <v>60000</v>
      </c>
      <c r="H26" s="66">
        <v>2000</v>
      </c>
      <c r="I26" s="66">
        <v>62000</v>
      </c>
      <c r="J26" s="14"/>
      <c r="K26" s="60">
        <v>5227887</v>
      </c>
      <c r="L26" s="60">
        <v>374442</v>
      </c>
      <c r="M26" s="48">
        <f t="shared" si="0"/>
        <v>42.1</v>
      </c>
      <c r="N26" s="48">
        <f t="shared" si="1"/>
        <v>21.1</v>
      </c>
      <c r="O26" s="49">
        <f t="shared" si="2"/>
        <v>4.6</v>
      </c>
      <c r="P26" s="49">
        <f t="shared" si="3"/>
        <v>16.5</v>
      </c>
      <c r="R26" s="79">
        <f t="shared" si="4"/>
        <v>1.1</v>
      </c>
    </row>
    <row r="27" spans="2:18" ht="21" customHeight="1">
      <c r="B27" s="44" t="s">
        <v>33</v>
      </c>
      <c r="C27" s="66">
        <v>2351863</v>
      </c>
      <c r="D27" s="66">
        <v>31360</v>
      </c>
      <c r="E27" s="66">
        <v>1881247</v>
      </c>
      <c r="F27" s="66">
        <v>4264470</v>
      </c>
      <c r="G27" s="66">
        <v>100402</v>
      </c>
      <c r="H27" s="66">
        <v>2000</v>
      </c>
      <c r="I27" s="66">
        <v>102402</v>
      </c>
      <c r="J27" s="14"/>
      <c r="K27" s="60">
        <v>4801596</v>
      </c>
      <c r="L27" s="60">
        <v>253797</v>
      </c>
      <c r="M27" s="48">
        <f t="shared" si="0"/>
        <v>88.8</v>
      </c>
      <c r="N27" s="48">
        <f t="shared" si="1"/>
        <v>49</v>
      </c>
      <c r="O27" s="49">
        <f t="shared" si="2"/>
        <v>0.7</v>
      </c>
      <c r="P27" s="49">
        <f t="shared" si="3"/>
        <v>39.2</v>
      </c>
      <c r="R27" s="79">
        <f t="shared" si="4"/>
        <v>2.1</v>
      </c>
    </row>
    <row r="28" spans="2:18" ht="21" customHeight="1">
      <c r="B28" s="44" t="s">
        <v>34</v>
      </c>
      <c r="C28" s="66">
        <v>1579649</v>
      </c>
      <c r="D28" s="66">
        <v>199233</v>
      </c>
      <c r="E28" s="66">
        <v>454950</v>
      </c>
      <c r="F28" s="66">
        <v>2233832</v>
      </c>
      <c r="G28" s="66">
        <v>114042</v>
      </c>
      <c r="H28" s="66">
        <v>0</v>
      </c>
      <c r="I28" s="66">
        <v>114042</v>
      </c>
      <c r="J28" s="14"/>
      <c r="K28" s="60">
        <v>3911071</v>
      </c>
      <c r="L28" s="60">
        <v>287239</v>
      </c>
      <c r="M28" s="48">
        <f t="shared" si="0"/>
        <v>57.1</v>
      </c>
      <c r="N28" s="48">
        <f t="shared" si="1"/>
        <v>40.4</v>
      </c>
      <c r="O28" s="49">
        <f t="shared" si="2"/>
        <v>5.1</v>
      </c>
      <c r="P28" s="49">
        <f t="shared" si="3"/>
        <v>11.6</v>
      </c>
      <c r="R28" s="79">
        <f t="shared" si="4"/>
        <v>2.9</v>
      </c>
    </row>
    <row r="29" spans="2:18" ht="21" customHeight="1">
      <c r="B29" s="44" t="s">
        <v>35</v>
      </c>
      <c r="C29" s="66">
        <v>1394922</v>
      </c>
      <c r="D29" s="66">
        <v>347816</v>
      </c>
      <c r="E29" s="66">
        <v>1108843</v>
      </c>
      <c r="F29" s="66">
        <v>2851581</v>
      </c>
      <c r="G29" s="66">
        <v>131199</v>
      </c>
      <c r="H29" s="66">
        <v>0</v>
      </c>
      <c r="I29" s="66">
        <v>131199</v>
      </c>
      <c r="J29" s="14"/>
      <c r="K29" s="60">
        <v>2576861</v>
      </c>
      <c r="L29" s="60">
        <v>143900</v>
      </c>
      <c r="M29" s="48">
        <f t="shared" si="0"/>
        <v>110.7</v>
      </c>
      <c r="N29" s="48">
        <f t="shared" si="1"/>
        <v>54.1</v>
      </c>
      <c r="O29" s="49">
        <f t="shared" si="2"/>
        <v>13.5</v>
      </c>
      <c r="P29" s="49">
        <f t="shared" si="3"/>
        <v>43</v>
      </c>
      <c r="R29" s="79">
        <f t="shared" si="4"/>
        <v>5.1</v>
      </c>
    </row>
    <row r="30" spans="2:18" ht="21" customHeight="1">
      <c r="B30" s="44" t="s">
        <v>49</v>
      </c>
      <c r="C30" s="66">
        <v>2202882</v>
      </c>
      <c r="D30" s="66">
        <v>89898</v>
      </c>
      <c r="E30" s="66">
        <v>2714064</v>
      </c>
      <c r="F30" s="66">
        <v>5006844</v>
      </c>
      <c r="G30" s="66">
        <v>50000</v>
      </c>
      <c r="H30" s="66">
        <v>212735</v>
      </c>
      <c r="I30" s="66">
        <v>262735</v>
      </c>
      <c r="J30" s="14"/>
      <c r="K30" s="60">
        <v>4875730</v>
      </c>
      <c r="L30" s="60">
        <v>234812</v>
      </c>
      <c r="M30" s="48">
        <f t="shared" si="0"/>
        <v>102.7</v>
      </c>
      <c r="N30" s="48">
        <f t="shared" si="1"/>
        <v>45.2</v>
      </c>
      <c r="O30" s="49">
        <f t="shared" si="2"/>
        <v>1.8</v>
      </c>
      <c r="P30" s="49">
        <f t="shared" si="3"/>
        <v>55.7</v>
      </c>
      <c r="R30" s="79">
        <f t="shared" si="4"/>
        <v>1</v>
      </c>
    </row>
    <row r="31" spans="2:18" ht="21" customHeight="1">
      <c r="B31" s="44" t="s">
        <v>50</v>
      </c>
      <c r="C31" s="66">
        <v>2002660</v>
      </c>
      <c r="D31" s="66">
        <v>1698301</v>
      </c>
      <c r="E31" s="66">
        <v>2172209</v>
      </c>
      <c r="F31" s="66">
        <v>5873170</v>
      </c>
      <c r="G31" s="66">
        <v>172873</v>
      </c>
      <c r="H31" s="66">
        <v>0</v>
      </c>
      <c r="I31" s="66">
        <v>172873</v>
      </c>
      <c r="J31" s="14"/>
      <c r="K31" s="60">
        <v>6120753</v>
      </c>
      <c r="L31" s="60">
        <v>307517</v>
      </c>
      <c r="M31" s="48">
        <f t="shared" si="0"/>
        <v>96</v>
      </c>
      <c r="N31" s="48">
        <f t="shared" si="1"/>
        <v>32.7</v>
      </c>
      <c r="O31" s="49">
        <f t="shared" si="2"/>
        <v>27.7</v>
      </c>
      <c r="P31" s="49">
        <f t="shared" si="3"/>
        <v>35.5</v>
      </c>
      <c r="R31" s="79">
        <f t="shared" si="4"/>
        <v>2.8</v>
      </c>
    </row>
    <row r="32" spans="2:18" ht="21" customHeight="1">
      <c r="B32" s="44" t="s">
        <v>51</v>
      </c>
      <c r="C32" s="66">
        <v>2651440</v>
      </c>
      <c r="D32" s="66">
        <v>1161908</v>
      </c>
      <c r="E32" s="66">
        <v>2302692</v>
      </c>
      <c r="F32" s="66">
        <v>6116040</v>
      </c>
      <c r="G32" s="66">
        <v>277203</v>
      </c>
      <c r="H32" s="66">
        <v>0</v>
      </c>
      <c r="I32" s="66">
        <v>277203</v>
      </c>
      <c r="J32" s="14"/>
      <c r="K32" s="60">
        <v>6255470</v>
      </c>
      <c r="L32" s="60">
        <v>334423</v>
      </c>
      <c r="M32" s="48">
        <f t="shared" si="0"/>
        <v>97.8</v>
      </c>
      <c r="N32" s="48">
        <f t="shared" si="1"/>
        <v>42.4</v>
      </c>
      <c r="O32" s="49">
        <f t="shared" si="2"/>
        <v>18.6</v>
      </c>
      <c r="P32" s="49">
        <f t="shared" si="3"/>
        <v>36.8</v>
      </c>
      <c r="R32" s="79">
        <f t="shared" si="4"/>
        <v>4.4</v>
      </c>
    </row>
    <row r="33" spans="2:18" ht="21" customHeight="1">
      <c r="B33" s="44" t="s">
        <v>36</v>
      </c>
      <c r="C33" s="66">
        <v>1265741</v>
      </c>
      <c r="D33" s="66">
        <v>351837</v>
      </c>
      <c r="E33" s="66">
        <v>446562</v>
      </c>
      <c r="F33" s="66">
        <v>2064140</v>
      </c>
      <c r="G33" s="66">
        <v>129045</v>
      </c>
      <c r="H33" s="66">
        <v>0</v>
      </c>
      <c r="I33" s="66">
        <v>129045</v>
      </c>
      <c r="J33" s="14"/>
      <c r="K33" s="60">
        <v>3232483</v>
      </c>
      <c r="L33" s="60">
        <v>175014</v>
      </c>
      <c r="M33" s="48">
        <f t="shared" si="0"/>
        <v>63.9</v>
      </c>
      <c r="N33" s="48">
        <f t="shared" si="1"/>
        <v>39.2</v>
      </c>
      <c r="O33" s="49">
        <f t="shared" si="2"/>
        <v>10.9</v>
      </c>
      <c r="P33" s="49">
        <f t="shared" si="3"/>
        <v>13.8</v>
      </c>
      <c r="R33" s="79">
        <f t="shared" si="4"/>
        <v>4</v>
      </c>
    </row>
    <row r="34" spans="2:18" ht="21" customHeight="1">
      <c r="B34" s="44" t="s">
        <v>37</v>
      </c>
      <c r="C34" s="66">
        <v>2029022</v>
      </c>
      <c r="D34" s="66">
        <v>4557</v>
      </c>
      <c r="E34" s="66">
        <v>1408816</v>
      </c>
      <c r="F34" s="69">
        <v>3442395</v>
      </c>
      <c r="G34" s="66">
        <v>226703</v>
      </c>
      <c r="H34" s="66">
        <v>0</v>
      </c>
      <c r="I34" s="66">
        <v>226703</v>
      </c>
      <c r="J34" s="14"/>
      <c r="K34" s="60">
        <v>4154221</v>
      </c>
      <c r="L34" s="60">
        <v>234235</v>
      </c>
      <c r="M34" s="54">
        <f t="shared" si="0"/>
        <v>82.9</v>
      </c>
      <c r="N34" s="54">
        <f t="shared" si="1"/>
        <v>48.8</v>
      </c>
      <c r="O34" s="55">
        <f t="shared" si="2"/>
        <v>0.1</v>
      </c>
      <c r="P34" s="55">
        <f t="shared" si="3"/>
        <v>33.9</v>
      </c>
      <c r="R34" s="79">
        <f t="shared" si="4"/>
        <v>5.5</v>
      </c>
    </row>
    <row r="35" spans="2:18" ht="22.5" customHeight="1">
      <c r="B35" s="47" t="s">
        <v>38</v>
      </c>
      <c r="C35" s="62">
        <f>SUM(C6:C19)</f>
        <v>89263108</v>
      </c>
      <c r="D35" s="62">
        <f aca="true" t="shared" si="5" ref="D35:I35">SUM(D6:D19)</f>
        <v>12756741</v>
      </c>
      <c r="E35" s="62">
        <f t="shared" si="5"/>
        <v>65271838</v>
      </c>
      <c r="F35" s="62">
        <f>SUM(C35:E35)</f>
        <v>167291687</v>
      </c>
      <c r="G35" s="62">
        <f t="shared" si="5"/>
        <v>8699747</v>
      </c>
      <c r="H35" s="62">
        <f t="shared" si="5"/>
        <v>196898</v>
      </c>
      <c r="I35" s="62">
        <f t="shared" si="5"/>
        <v>8896645</v>
      </c>
      <c r="J35" s="15"/>
      <c r="K35" s="62">
        <f>SUM(K6:K19)</f>
        <v>382824807</v>
      </c>
      <c r="L35" s="62">
        <f>SUM(L6:L19)</f>
        <v>24161463</v>
      </c>
      <c r="M35" s="56">
        <f t="shared" si="0"/>
        <v>43.7</v>
      </c>
      <c r="N35" s="56">
        <f t="shared" si="1"/>
        <v>23.3</v>
      </c>
      <c r="O35" s="57">
        <f t="shared" si="2"/>
        <v>3.3</v>
      </c>
      <c r="P35" s="57">
        <f t="shared" si="3"/>
        <v>17.1</v>
      </c>
      <c r="R35" s="70">
        <f t="shared" si="4"/>
        <v>2.3</v>
      </c>
    </row>
    <row r="36" spans="2:18" ht="22.5" customHeight="1">
      <c r="B36" s="47" t="s">
        <v>61</v>
      </c>
      <c r="C36" s="62">
        <f aca="true" t="shared" si="6" ref="C36:I36">SUM(C20:C34)</f>
        <v>35774760</v>
      </c>
      <c r="D36" s="62">
        <f t="shared" si="6"/>
        <v>8937621</v>
      </c>
      <c r="E36" s="62">
        <f t="shared" si="6"/>
        <v>31474238</v>
      </c>
      <c r="F36" s="62">
        <f>SUM(C36:E36)</f>
        <v>76186619</v>
      </c>
      <c r="G36" s="62">
        <f t="shared" si="6"/>
        <v>2833243</v>
      </c>
      <c r="H36" s="62">
        <f t="shared" si="6"/>
        <v>344261</v>
      </c>
      <c r="I36" s="62">
        <f t="shared" si="6"/>
        <v>3177504</v>
      </c>
      <c r="J36" s="15"/>
      <c r="K36" s="62">
        <f>SUM(K20:K34)</f>
        <v>70267612</v>
      </c>
      <c r="L36" s="62">
        <f>SUM(L20:L34)</f>
        <v>4104974</v>
      </c>
      <c r="M36" s="56">
        <f t="shared" si="0"/>
        <v>108.4</v>
      </c>
      <c r="N36" s="56">
        <f t="shared" si="1"/>
        <v>50.9</v>
      </c>
      <c r="O36" s="57">
        <f t="shared" si="2"/>
        <v>12.7</v>
      </c>
      <c r="P36" s="57">
        <f t="shared" si="3"/>
        <v>44.8</v>
      </c>
      <c r="R36" s="70">
        <f t="shared" si="4"/>
        <v>4</v>
      </c>
    </row>
    <row r="37" spans="2:18" ht="22.5" customHeight="1">
      <c r="B37" s="47" t="s">
        <v>40</v>
      </c>
      <c r="C37" s="62">
        <f>SUM(C6:C34)</f>
        <v>125037868</v>
      </c>
      <c r="D37" s="62">
        <f>SUM(D6:D34)</f>
        <v>21694362</v>
      </c>
      <c r="E37" s="62">
        <f>SUM(E6:E34)</f>
        <v>96746076</v>
      </c>
      <c r="F37" s="62">
        <f>SUM(C37:E37)</f>
        <v>243478306</v>
      </c>
      <c r="G37" s="62">
        <f>SUM(G6:G34)</f>
        <v>11532990</v>
      </c>
      <c r="H37" s="62">
        <f>SUM(H6:H34)</f>
        <v>541159</v>
      </c>
      <c r="I37" s="62">
        <f>I35+I36</f>
        <v>12074149</v>
      </c>
      <c r="J37" s="15"/>
      <c r="K37" s="62">
        <f>K35+K36</f>
        <v>453092419</v>
      </c>
      <c r="L37" s="62">
        <f>L35+L36</f>
        <v>28266437</v>
      </c>
      <c r="M37" s="56">
        <f t="shared" si="0"/>
        <v>53.7</v>
      </c>
      <c r="N37" s="56">
        <f t="shared" si="1"/>
        <v>27.6</v>
      </c>
      <c r="O37" s="57">
        <f t="shared" si="2"/>
        <v>4.8</v>
      </c>
      <c r="P37" s="57">
        <f t="shared" si="3"/>
        <v>21.4</v>
      </c>
      <c r="R37" s="70">
        <f t="shared" si="4"/>
        <v>2.5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48.2</v>
      </c>
      <c r="N40" s="6">
        <f>ROUND(AVERAGE(N6:N19),1)</f>
        <v>24.5</v>
      </c>
      <c r="O40" s="6">
        <f>ROUND(AVERAGE(O6:O19),1)</f>
        <v>5</v>
      </c>
      <c r="P40" s="6">
        <f>ROUND(AVERAGE(P6:P19),1)</f>
        <v>18.6</v>
      </c>
      <c r="R40" s="70">
        <f>ROUND(AVERAGE(R6:R19),1)</f>
        <v>2.8</v>
      </c>
    </row>
    <row r="41" spans="12:18" ht="21" customHeight="1">
      <c r="L41" s="5" t="s">
        <v>39</v>
      </c>
      <c r="M41" s="6">
        <f>ROUND(AVERAGE(M20:M34),1)</f>
        <v>112.4</v>
      </c>
      <c r="N41" s="6">
        <f>ROUND(AVERAGE(N20:N34),1)</f>
        <v>53.9</v>
      </c>
      <c r="O41" s="6">
        <f>ROUND(AVERAGE(O20:O34),1)</f>
        <v>12.7</v>
      </c>
      <c r="P41" s="6">
        <f>ROUND(AVERAGE(P20:P34),1)</f>
        <v>45.8</v>
      </c>
      <c r="R41" s="70">
        <f>ROUND(AVERAGE(R20:R34),1)</f>
        <v>4.2</v>
      </c>
    </row>
    <row r="42" spans="12:18" ht="21" customHeight="1">
      <c r="L42" s="5" t="s">
        <v>40</v>
      </c>
      <c r="M42" s="6">
        <f>ROUND(AVERAGE(M6:M34),1)</f>
        <v>81.4</v>
      </c>
      <c r="N42" s="6">
        <f>ROUND(AVERAGE(N6:N34),1)</f>
        <v>39.7</v>
      </c>
      <c r="O42" s="6">
        <f>ROUND(AVERAGE(O6:O34),1)</f>
        <v>9</v>
      </c>
      <c r="P42" s="6">
        <f>ROUND(AVERAGE(P6:P34),1)</f>
        <v>32.7</v>
      </c>
      <c r="R42" s="70">
        <f>ROUND(AVERAGE(R6:R34),1)</f>
        <v>3.5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基金の状況（２７年度末現在高）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2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5">
        <f>+'当年度'!C6-'前年度'!C6</f>
        <v>-2344442</v>
      </c>
      <c r="D6" s="65">
        <f>+'当年度'!D6-'前年度'!D6</f>
        <v>230992</v>
      </c>
      <c r="E6" s="65">
        <f>+'当年度'!E6-'前年度'!E6</f>
        <v>-318609</v>
      </c>
      <c r="F6" s="65">
        <f>+'当年度'!F6-'前年度'!F6</f>
        <v>-2432059</v>
      </c>
      <c r="G6" s="65">
        <f>+'当年度'!G6-'前年度'!G6</f>
        <v>0</v>
      </c>
      <c r="H6" s="65">
        <f>+'当年度'!H6-'前年度'!H6</f>
        <v>0</v>
      </c>
      <c r="I6" s="65">
        <f>+'当年度'!I6-'前年度'!I6</f>
        <v>0</v>
      </c>
      <c r="J6" s="16"/>
      <c r="K6" s="59">
        <f>+'当年度'!K6-'前年度'!K6</f>
        <v>-453971</v>
      </c>
      <c r="L6" s="59">
        <f>+'当年度'!L6-'前年度'!L6</f>
        <v>-754921</v>
      </c>
      <c r="M6" s="52">
        <f>+'当年度'!M6-'前年度'!M6</f>
        <v>-3.3999999999999986</v>
      </c>
      <c r="N6" s="52">
        <f>+'当年度'!N6-'前年度'!N6</f>
        <v>-3.3000000000000007</v>
      </c>
      <c r="O6" s="52">
        <f>+'当年度'!O6-'前年度'!O6</f>
        <v>0.3999999999999999</v>
      </c>
      <c r="P6" s="52">
        <f>+'当年度'!P6-'前年度'!P6</f>
        <v>-0.40000000000000036</v>
      </c>
    </row>
    <row r="7" spans="1:16" ht="21" customHeight="1">
      <c r="A7" s="13"/>
      <c r="B7" s="44" t="s">
        <v>16</v>
      </c>
      <c r="C7" s="66">
        <f>+'当年度'!C7-'前年度'!C7</f>
        <v>-773373</v>
      </c>
      <c r="D7" s="66">
        <f>+'当年度'!D7-'前年度'!D7</f>
        <v>13798</v>
      </c>
      <c r="E7" s="66">
        <f>+'当年度'!E7-'前年度'!E7</f>
        <v>1388266</v>
      </c>
      <c r="F7" s="66">
        <f>+'当年度'!F7-'前年度'!F7</f>
        <v>628691</v>
      </c>
      <c r="G7" s="66">
        <f>+'当年度'!G7-'前年度'!G7</f>
        <v>0</v>
      </c>
      <c r="H7" s="66">
        <f>+'当年度'!H7-'前年度'!H7</f>
        <v>0</v>
      </c>
      <c r="I7" s="66">
        <f>+'当年度'!I7-'前年度'!I7</f>
        <v>0</v>
      </c>
      <c r="J7" s="16"/>
      <c r="K7" s="60">
        <f>+'当年度'!K7-'前年度'!K7</f>
        <v>625036</v>
      </c>
      <c r="L7" s="60">
        <f>+'当年度'!L7-'前年度'!L7</f>
        <v>-1752948</v>
      </c>
      <c r="M7" s="48">
        <f>+'当年度'!M7-'前年度'!M7</f>
        <v>0.6000000000000014</v>
      </c>
      <c r="N7" s="48">
        <f>+'当年度'!N7-'前年度'!N7</f>
        <v>-1.3000000000000007</v>
      </c>
      <c r="O7" s="49">
        <f>+'当年度'!O7-'前年度'!O7</f>
        <v>0.09999999999999998</v>
      </c>
      <c r="P7" s="49">
        <f>+'当年度'!P7-'前年度'!P7</f>
        <v>1.8000000000000007</v>
      </c>
    </row>
    <row r="8" spans="1:16" ht="21" customHeight="1">
      <c r="A8" s="13"/>
      <c r="B8" s="44" t="s">
        <v>17</v>
      </c>
      <c r="C8" s="66">
        <f>+'当年度'!C8-'前年度'!C8</f>
        <v>1118132</v>
      </c>
      <c r="D8" s="66">
        <f>+'当年度'!D8-'前年度'!D8</f>
        <v>644</v>
      </c>
      <c r="E8" s="66">
        <f>+'当年度'!E8-'前年度'!E8</f>
        <v>36894</v>
      </c>
      <c r="F8" s="66">
        <f>+'当年度'!F8-'前年度'!F8</f>
        <v>1155670</v>
      </c>
      <c r="G8" s="66">
        <f>+'当年度'!G8-'前年度'!G8</f>
        <v>19005</v>
      </c>
      <c r="H8" s="66">
        <f>+'当年度'!H8-'前年度'!H8</f>
        <v>-43498</v>
      </c>
      <c r="I8" s="66">
        <f>+'当年度'!I8-'前年度'!I8</f>
        <v>-24493</v>
      </c>
      <c r="J8" s="16"/>
      <c r="K8" s="60">
        <f>+'当年度'!K8-'前年度'!K8</f>
        <v>-479078</v>
      </c>
      <c r="L8" s="60">
        <f>+'当年度'!L8-'前年度'!L8</f>
        <v>-391332</v>
      </c>
      <c r="M8" s="48">
        <f>+'当年度'!M8-'前年度'!M8</f>
        <v>4.8999999999999915</v>
      </c>
      <c r="N8" s="48">
        <f>+'当年度'!N8-'前年度'!N8</f>
        <v>4.5</v>
      </c>
      <c r="O8" s="49">
        <f>+'当年度'!O8-'前年度'!O8</f>
        <v>0.10000000000000009</v>
      </c>
      <c r="P8" s="49">
        <f>+'当年度'!P8-'前年度'!P8</f>
        <v>0.40000000000000213</v>
      </c>
    </row>
    <row r="9" spans="1:16" ht="21" customHeight="1">
      <c r="A9" s="13"/>
      <c r="B9" s="44" t="s">
        <v>18</v>
      </c>
      <c r="C9" s="66">
        <f>+'当年度'!C9-'前年度'!C9</f>
        <v>340372</v>
      </c>
      <c r="D9" s="66">
        <f>+'当年度'!D9-'前年度'!D9</f>
        <v>12617</v>
      </c>
      <c r="E9" s="66">
        <f>+'当年度'!E9-'前年度'!E9</f>
        <v>-524800</v>
      </c>
      <c r="F9" s="66">
        <f>+'当年度'!F9-'前年度'!F9</f>
        <v>-171811</v>
      </c>
      <c r="G9" s="66">
        <f>+'当年度'!G9-'前年度'!G9</f>
        <v>886</v>
      </c>
      <c r="H9" s="66">
        <f>+'当年度'!H9-'前年度'!H9</f>
        <v>0</v>
      </c>
      <c r="I9" s="66">
        <f>+'当年度'!I9-'前年度'!I9</f>
        <v>886</v>
      </c>
      <c r="J9" s="16"/>
      <c r="K9" s="60">
        <f>+'当年度'!K9-'前年度'!K9</f>
        <v>-196645</v>
      </c>
      <c r="L9" s="60">
        <f>+'当年度'!L9-'前年度'!L9</f>
        <v>-473526</v>
      </c>
      <c r="M9" s="48">
        <f>+'当年度'!M9-'前年度'!M9</f>
        <v>-0.29999999999999716</v>
      </c>
      <c r="N9" s="48">
        <f>+'当年度'!N9-'前年度'!N9</f>
        <v>0.8999999999999986</v>
      </c>
      <c r="O9" s="49">
        <f>+'当年度'!O9-'前年度'!O9</f>
        <v>0</v>
      </c>
      <c r="P9" s="49">
        <f>+'当年度'!P9-'前年度'!P9</f>
        <v>-1.299999999999999</v>
      </c>
    </row>
    <row r="10" spans="1:16" ht="21" customHeight="1">
      <c r="A10" s="13"/>
      <c r="B10" s="44" t="s">
        <v>19</v>
      </c>
      <c r="C10" s="66">
        <f>+'当年度'!C10-'前年度'!C10</f>
        <v>-455293</v>
      </c>
      <c r="D10" s="66">
        <f>+'当年度'!D10-'前年度'!D10</f>
        <v>296384</v>
      </c>
      <c r="E10" s="66">
        <f>+'当年度'!E10-'前年度'!E10</f>
        <v>369802</v>
      </c>
      <c r="F10" s="66">
        <f>+'当年度'!F10-'前年度'!F10</f>
        <v>210893</v>
      </c>
      <c r="G10" s="66">
        <f>+'当年度'!G10-'前年度'!G10</f>
        <v>0</v>
      </c>
      <c r="H10" s="66">
        <f>+'当年度'!H10-'前年度'!H10</f>
        <v>0</v>
      </c>
      <c r="I10" s="66">
        <f>+'当年度'!I10-'前年度'!I10</f>
        <v>0</v>
      </c>
      <c r="J10" s="16"/>
      <c r="K10" s="60">
        <f>+'当年度'!K10-'前年度'!K10</f>
        <v>229667</v>
      </c>
      <c r="L10" s="60">
        <f>+'当年度'!L10-'前年度'!L10</f>
        <v>-605777</v>
      </c>
      <c r="M10" s="48">
        <f>+'当年度'!M10-'前年度'!M10</f>
        <v>0.5</v>
      </c>
      <c r="N10" s="48">
        <f>+'当年度'!N10-'前年度'!N10</f>
        <v>-1.5999999999999996</v>
      </c>
      <c r="O10" s="49">
        <f>+'当年度'!O10-'前年度'!O10</f>
        <v>0.9999999999999998</v>
      </c>
      <c r="P10" s="49">
        <f>+'当年度'!P10-'前年度'!P10</f>
        <v>1.0999999999999996</v>
      </c>
    </row>
    <row r="11" spans="1:16" ht="21" customHeight="1">
      <c r="A11" s="13"/>
      <c r="B11" s="44" t="s">
        <v>20</v>
      </c>
      <c r="C11" s="66">
        <f>+'当年度'!C11-'前年度'!C11</f>
        <v>254718</v>
      </c>
      <c r="D11" s="66">
        <f>+'当年度'!D11-'前年度'!D11</f>
        <v>18004</v>
      </c>
      <c r="E11" s="66">
        <f>+'当年度'!E11-'前年度'!E11</f>
        <v>144932</v>
      </c>
      <c r="F11" s="66">
        <f>+'当年度'!F11-'前年度'!F11</f>
        <v>417654</v>
      </c>
      <c r="G11" s="66">
        <f>+'当年度'!G11-'前年度'!G11</f>
        <v>0</v>
      </c>
      <c r="H11" s="66">
        <f>+'当年度'!H11-'前年度'!H11</f>
        <v>0</v>
      </c>
      <c r="I11" s="66">
        <f>+'当年度'!I11-'前年度'!I11</f>
        <v>0</v>
      </c>
      <c r="J11" s="16"/>
      <c r="K11" s="60">
        <f>+'当年度'!K11-'前年度'!K11</f>
        <v>-340812</v>
      </c>
      <c r="L11" s="60">
        <f>+'当年度'!L11-'前年度'!L11</f>
        <v>-170366</v>
      </c>
      <c r="M11" s="48">
        <f>+'当年度'!M11-'前年度'!M11</f>
        <v>1.3999999999999986</v>
      </c>
      <c r="N11" s="48">
        <f>+'当年度'!N11-'前年度'!N11</f>
        <v>0.8000000000000007</v>
      </c>
      <c r="O11" s="49">
        <f>+'当年度'!O11-'前年度'!O11</f>
        <v>0.10000000000000053</v>
      </c>
      <c r="P11" s="49">
        <f>+'当年度'!P11-'前年度'!P11</f>
        <v>0.40000000000000036</v>
      </c>
    </row>
    <row r="12" spans="1:16" ht="21" customHeight="1">
      <c r="A12" s="13"/>
      <c r="B12" s="44" t="s">
        <v>21</v>
      </c>
      <c r="C12" s="66">
        <f>+'当年度'!C12-'前年度'!C12</f>
        <v>211064</v>
      </c>
      <c r="D12" s="66">
        <f>+'当年度'!D12-'前年度'!D12</f>
        <v>0</v>
      </c>
      <c r="E12" s="66">
        <f>+'当年度'!E12-'前年度'!E12</f>
        <v>62114</v>
      </c>
      <c r="F12" s="66">
        <f>+'当年度'!F12-'前年度'!F12</f>
        <v>273178</v>
      </c>
      <c r="G12" s="66">
        <f>+'当年度'!G12-'前年度'!G12</f>
        <v>0</v>
      </c>
      <c r="H12" s="66">
        <f>+'当年度'!H12-'前年度'!H12</f>
        <v>0</v>
      </c>
      <c r="I12" s="66">
        <f>+'当年度'!I12-'前年度'!I12</f>
        <v>0</v>
      </c>
      <c r="J12" s="16"/>
      <c r="K12" s="60">
        <f>+'当年度'!K12-'前年度'!K12</f>
        <v>-47751</v>
      </c>
      <c r="L12" s="60">
        <f>+'当年度'!L12-'前年度'!L12</f>
        <v>-236247</v>
      </c>
      <c r="M12" s="48">
        <f>+'当年度'!M12-'前年度'!M12</f>
        <v>1.799999999999999</v>
      </c>
      <c r="N12" s="48">
        <f>+'当年度'!N12-'前年度'!N12</f>
        <v>1.2999999999999998</v>
      </c>
      <c r="O12" s="49">
        <f>+'当年度'!O12-'前年度'!O12</f>
        <v>0</v>
      </c>
      <c r="P12" s="49">
        <f>+'当年度'!P12-'前年度'!P12</f>
        <v>0.5</v>
      </c>
    </row>
    <row r="13" spans="1:16" ht="21" customHeight="1">
      <c r="A13" s="13"/>
      <c r="B13" s="44" t="s">
        <v>22</v>
      </c>
      <c r="C13" s="66">
        <f>+'当年度'!C13-'前年度'!C13</f>
        <v>-51726</v>
      </c>
      <c r="D13" s="66">
        <f>+'当年度'!D13-'前年度'!D13</f>
        <v>15140</v>
      </c>
      <c r="E13" s="66">
        <f>+'当年度'!E13-'前年度'!E13</f>
        <v>-7987</v>
      </c>
      <c r="F13" s="66">
        <f>+'当年度'!F13-'前年度'!F13</f>
        <v>-44573</v>
      </c>
      <c r="G13" s="66">
        <f>+'当年度'!G13-'前年度'!G13</f>
        <v>0</v>
      </c>
      <c r="H13" s="66">
        <f>+'当年度'!H13-'前年度'!H13</f>
        <v>0</v>
      </c>
      <c r="I13" s="66">
        <f>+'当年度'!I13-'前年度'!I13</f>
        <v>0</v>
      </c>
      <c r="J13" s="16"/>
      <c r="K13" s="60">
        <f>+'当年度'!K13-'前年度'!K13</f>
        <v>-70394</v>
      </c>
      <c r="L13" s="60">
        <f>+'当年度'!L13-'前年度'!L13</f>
        <v>-70902</v>
      </c>
      <c r="M13" s="48">
        <f>+'当年度'!M13-'前年度'!M13</f>
        <v>-0.30000000000000426</v>
      </c>
      <c r="N13" s="48">
        <f>+'当年度'!N13-'前年度'!N13</f>
        <v>-0.6000000000000014</v>
      </c>
      <c r="O13" s="49">
        <f>+'当年度'!O13-'前年度'!O13</f>
        <v>0.3000000000000007</v>
      </c>
      <c r="P13" s="49">
        <f>+'当年度'!P13-'前年度'!P13</f>
        <v>0</v>
      </c>
    </row>
    <row r="14" spans="1:16" ht="21" customHeight="1">
      <c r="A14" s="13"/>
      <c r="B14" s="44" t="s">
        <v>23</v>
      </c>
      <c r="C14" s="66">
        <f>+'当年度'!C14-'前年度'!C14</f>
        <v>-268207</v>
      </c>
      <c r="D14" s="66">
        <f>+'当年度'!D14-'前年度'!D14</f>
        <v>66</v>
      </c>
      <c r="E14" s="66">
        <f>+'当年度'!E14-'前年度'!E14</f>
        <v>54619</v>
      </c>
      <c r="F14" s="66">
        <f>+'当年度'!F14-'前年度'!F14</f>
        <v>-213522</v>
      </c>
      <c r="G14" s="66">
        <f>+'当年度'!G14-'前年度'!G14</f>
        <v>-14870</v>
      </c>
      <c r="H14" s="66">
        <f>+'当年度'!H14-'前年度'!H14</f>
        <v>0</v>
      </c>
      <c r="I14" s="66">
        <f>+'当年度'!I14-'前年度'!I14</f>
        <v>-14870</v>
      </c>
      <c r="J14" s="16"/>
      <c r="K14" s="60">
        <f>+'当年度'!K14-'前年度'!K14</f>
        <v>98632</v>
      </c>
      <c r="L14" s="60">
        <f>+'当年度'!L14-'前年度'!L14</f>
        <v>-286857</v>
      </c>
      <c r="M14" s="48">
        <f>+'当年度'!M14-'前年度'!M14</f>
        <v>-2.200000000000003</v>
      </c>
      <c r="N14" s="48">
        <f>+'当年度'!N14-'前年度'!N14</f>
        <v>-2.3999999999999986</v>
      </c>
      <c r="O14" s="49">
        <f>+'当年度'!O14-'前年度'!O14</f>
        <v>0</v>
      </c>
      <c r="P14" s="49">
        <f>+'当年度'!P14-'前年度'!P14</f>
        <v>0.1999999999999993</v>
      </c>
    </row>
    <row r="15" spans="1:16" ht="21" customHeight="1">
      <c r="A15" s="13"/>
      <c r="B15" s="44" t="s">
        <v>24</v>
      </c>
      <c r="C15" s="66">
        <f>+'当年度'!C15-'前年度'!C15</f>
        <v>151897</v>
      </c>
      <c r="D15" s="66">
        <f>+'当年度'!D15-'前年度'!D15</f>
        <v>-27938</v>
      </c>
      <c r="E15" s="66">
        <f>+'当年度'!E15-'前年度'!E15</f>
        <v>164351</v>
      </c>
      <c r="F15" s="66">
        <f>+'当年度'!F15-'前年度'!F15</f>
        <v>288310</v>
      </c>
      <c r="G15" s="66">
        <f>+'当年度'!G15-'前年度'!G15</f>
        <v>0</v>
      </c>
      <c r="H15" s="66">
        <f>+'当年度'!H15-'前年度'!H15</f>
        <v>0</v>
      </c>
      <c r="I15" s="66">
        <f>+'当年度'!I15-'前年度'!I15</f>
        <v>0</v>
      </c>
      <c r="J15" s="16"/>
      <c r="K15" s="60">
        <f>+'当年度'!K15-'前年度'!K15</f>
        <v>-110879</v>
      </c>
      <c r="L15" s="60">
        <f>+'当年度'!L15-'前年度'!L15</f>
        <v>-81735</v>
      </c>
      <c r="M15" s="48">
        <f>+'当年度'!M15-'前年度'!M15</f>
        <v>5</v>
      </c>
      <c r="N15" s="48">
        <f>+'当年度'!N15-'前年度'!N15</f>
        <v>2.5999999999999996</v>
      </c>
      <c r="O15" s="49">
        <f>+'当年度'!O15-'前年度'!O15</f>
        <v>-0.3999999999999999</v>
      </c>
      <c r="P15" s="49">
        <f>+'当年度'!P15-'前年度'!P15</f>
        <v>2.9000000000000004</v>
      </c>
    </row>
    <row r="16" spans="1:16" ht="21" customHeight="1">
      <c r="A16" s="13"/>
      <c r="B16" s="44" t="s">
        <v>25</v>
      </c>
      <c r="C16" s="66">
        <f>+'当年度'!C16-'前年度'!C16</f>
        <v>132306</v>
      </c>
      <c r="D16" s="66">
        <f>+'当年度'!D16-'前年度'!D16</f>
        <v>100101</v>
      </c>
      <c r="E16" s="66">
        <f>+'当年度'!E16-'前年度'!E16</f>
        <v>479804</v>
      </c>
      <c r="F16" s="66">
        <f>+'当年度'!F16-'前年度'!F16</f>
        <v>712211</v>
      </c>
      <c r="G16" s="66">
        <f>+'当年度'!G16-'前年度'!G16</f>
        <v>0</v>
      </c>
      <c r="H16" s="66">
        <f>+'当年度'!H16-'前年度'!H16</f>
        <v>0</v>
      </c>
      <c r="I16" s="66">
        <f>+'当年度'!I16-'前年度'!I16</f>
        <v>0</v>
      </c>
      <c r="J16" s="16"/>
      <c r="K16" s="60">
        <f>+'当年度'!K16-'前年度'!K16</f>
        <v>-29109</v>
      </c>
      <c r="L16" s="60">
        <f>+'当年度'!L16-'前年度'!L16</f>
        <v>-78352</v>
      </c>
      <c r="M16" s="48">
        <f>+'当年度'!M16-'前年度'!M16</f>
        <v>10.400000000000006</v>
      </c>
      <c r="N16" s="48">
        <f>+'当年度'!N16-'前年度'!N16</f>
        <v>2</v>
      </c>
      <c r="O16" s="49">
        <f>+'当年度'!O16-'前年度'!O16</f>
        <v>1.4000000000000004</v>
      </c>
      <c r="P16" s="49">
        <f>+'当年度'!P16-'前年度'!P16</f>
        <v>6.800000000000001</v>
      </c>
    </row>
    <row r="17" spans="1:16" ht="21" customHeight="1">
      <c r="A17" s="13"/>
      <c r="B17" s="45" t="s">
        <v>45</v>
      </c>
      <c r="C17" s="66">
        <f>+'当年度'!C17-'前年度'!C17</f>
        <v>-559342</v>
      </c>
      <c r="D17" s="66">
        <f>+'当年度'!D17-'前年度'!D17</f>
        <v>379699</v>
      </c>
      <c r="E17" s="66">
        <f>+'当年度'!E17-'前年度'!E17</f>
        <v>299763</v>
      </c>
      <c r="F17" s="66">
        <f>+'当年度'!F17-'前年度'!F17</f>
        <v>120120</v>
      </c>
      <c r="G17" s="66">
        <f>+'当年度'!G17-'前年度'!G17</f>
        <v>0</v>
      </c>
      <c r="H17" s="66">
        <f>+'当年度'!H17-'前年度'!H17</f>
        <v>0</v>
      </c>
      <c r="I17" s="66">
        <f>+'当年度'!I17-'前年度'!I17</f>
        <v>0</v>
      </c>
      <c r="J17" s="16"/>
      <c r="K17" s="60">
        <f>+'当年度'!K17-'前年度'!K17</f>
        <v>-1319511</v>
      </c>
      <c r="L17" s="60">
        <f>+'当年度'!L17-'前年度'!L17</f>
        <v>134223</v>
      </c>
      <c r="M17" s="48">
        <f>+'当年度'!M17-'前年度'!M17</f>
        <v>11.5</v>
      </c>
      <c r="N17" s="48">
        <f>+'当年度'!N17-'前年度'!N17</f>
        <v>0.10000000000000142</v>
      </c>
      <c r="O17" s="49">
        <f>+'当年度'!O17-'前年度'!O17</f>
        <v>5.099999999999998</v>
      </c>
      <c r="P17" s="49">
        <f>+'当年度'!P17-'前年度'!P17</f>
        <v>6.299999999999997</v>
      </c>
    </row>
    <row r="18" spans="1:16" ht="21" customHeight="1">
      <c r="A18" s="13"/>
      <c r="B18" s="44" t="s">
        <v>47</v>
      </c>
      <c r="C18" s="66">
        <f>+'当年度'!C18-'前年度'!C18</f>
        <v>669542</v>
      </c>
      <c r="D18" s="66">
        <f>+'当年度'!D18-'前年度'!D18</f>
        <v>-141392</v>
      </c>
      <c r="E18" s="66">
        <f>+'当年度'!E18-'前年度'!E18</f>
        <v>241420</v>
      </c>
      <c r="F18" s="66">
        <f>+'当年度'!F18-'前年度'!F18</f>
        <v>769570</v>
      </c>
      <c r="G18" s="66">
        <f>+'当年度'!G18-'前年度'!G18</f>
        <v>0</v>
      </c>
      <c r="H18" s="66">
        <f>+'当年度'!H18-'前年度'!H18</f>
        <v>0</v>
      </c>
      <c r="I18" s="66">
        <f>+'当年度'!I18-'前年度'!I18</f>
        <v>0</v>
      </c>
      <c r="J18" s="16"/>
      <c r="K18" s="60">
        <f>+'当年度'!K18-'前年度'!K18</f>
        <v>-106321</v>
      </c>
      <c r="L18" s="60">
        <f>+'当年度'!L18-'前年度'!L18</f>
        <v>-204457</v>
      </c>
      <c r="M18" s="48">
        <f>+'当年度'!M18-'前年度'!M18</f>
        <v>4.899999999999999</v>
      </c>
      <c r="N18" s="48">
        <f>+'当年度'!N18-'前年度'!N18</f>
        <v>4.100000000000001</v>
      </c>
      <c r="O18" s="49">
        <f>+'当年度'!O18-'前年度'!O18</f>
        <v>-0.8000000000000003</v>
      </c>
      <c r="P18" s="49">
        <f>+'当年度'!P18-'前年度'!P18</f>
        <v>1.6000000000000014</v>
      </c>
    </row>
    <row r="19" spans="1:16" ht="21" customHeight="1">
      <c r="A19" s="13"/>
      <c r="B19" s="46" t="s">
        <v>48</v>
      </c>
      <c r="C19" s="67">
        <f>+'当年度'!C19-'前年度'!C19</f>
        <v>547893</v>
      </c>
      <c r="D19" s="67">
        <f>+'当年度'!D19-'前年度'!D19</f>
        <v>23</v>
      </c>
      <c r="E19" s="67">
        <f>+'当年度'!E19-'前年度'!E19</f>
        <v>183497</v>
      </c>
      <c r="F19" s="67">
        <f>+'当年度'!F19-'前年度'!F19</f>
        <v>731413</v>
      </c>
      <c r="G19" s="67">
        <f>+'当年度'!G19-'前年度'!G19</f>
        <v>156</v>
      </c>
      <c r="H19" s="67">
        <f>+'当年度'!H19-'前年度'!H19</f>
        <v>0</v>
      </c>
      <c r="I19" s="67">
        <f>+'当年度'!I19-'前年度'!I19</f>
        <v>156</v>
      </c>
      <c r="J19" s="16"/>
      <c r="K19" s="61">
        <f>+'当年度'!K19-'前年度'!K19</f>
        <v>-366466</v>
      </c>
      <c r="L19" s="61">
        <f>+'当年度'!L19-'前年度'!L19</f>
        <v>-464356</v>
      </c>
      <c r="M19" s="50">
        <f>+'当年度'!M19-'前年度'!M19</f>
        <v>3.1999999999999957</v>
      </c>
      <c r="N19" s="50">
        <f>+'当年度'!N19-'前年度'!N19</f>
        <v>2.200000000000003</v>
      </c>
      <c r="O19" s="51">
        <f>+'当年度'!O19-'前年度'!O19</f>
        <v>0</v>
      </c>
      <c r="P19" s="51">
        <f>+'当年度'!P19-'前年度'!P19</f>
        <v>1</v>
      </c>
    </row>
    <row r="20" spans="1:16" ht="21" customHeight="1">
      <c r="A20" s="13"/>
      <c r="B20" s="44" t="s">
        <v>26</v>
      </c>
      <c r="C20" s="65">
        <f>+'当年度'!C20-'前年度'!C20</f>
        <v>90086</v>
      </c>
      <c r="D20" s="65">
        <f>+'当年度'!D20-'前年度'!D20</f>
        <v>1812</v>
      </c>
      <c r="E20" s="65">
        <f>+'当年度'!E20-'前年度'!E20</f>
        <v>-289608</v>
      </c>
      <c r="F20" s="65">
        <f>+'当年度'!F20-'前年度'!F20</f>
        <v>-197710</v>
      </c>
      <c r="G20" s="65">
        <f>+'当年度'!G20-'前年度'!G20</f>
        <v>379</v>
      </c>
      <c r="H20" s="65">
        <f>+'当年度'!H20-'前年度'!H20</f>
        <v>350</v>
      </c>
      <c r="I20" s="65">
        <f>+'当年度'!I20-'前年度'!I20</f>
        <v>729</v>
      </c>
      <c r="J20" s="16"/>
      <c r="K20" s="59">
        <f>+'当年度'!K20-'前年度'!K20</f>
        <v>-62546</v>
      </c>
      <c r="L20" s="59">
        <f>+'当年度'!L20-'前年度'!L20</f>
        <v>-32162</v>
      </c>
      <c r="M20" s="52">
        <f>+'当年度'!M20-'前年度'!M20</f>
        <v>-3.5</v>
      </c>
      <c r="N20" s="52">
        <f>+'当年度'!N20-'前年度'!N20</f>
        <v>7.5</v>
      </c>
      <c r="O20" s="53">
        <f>+'当年度'!O20-'前年度'!O20</f>
        <v>0.8000000000000007</v>
      </c>
      <c r="P20" s="53">
        <f>+'当年度'!P20-'前年度'!P20</f>
        <v>-11.799999999999997</v>
      </c>
    </row>
    <row r="21" spans="1:16" ht="21" customHeight="1">
      <c r="A21" s="13"/>
      <c r="B21" s="44" t="s">
        <v>27</v>
      </c>
      <c r="C21" s="66">
        <f>+'当年度'!C21-'前年度'!C21</f>
        <v>-160960</v>
      </c>
      <c r="D21" s="66">
        <f>+'当年度'!D21-'前年度'!D21</f>
        <v>0</v>
      </c>
      <c r="E21" s="66">
        <f>+'当年度'!E21-'前年度'!E21</f>
        <v>-100889</v>
      </c>
      <c r="F21" s="66">
        <f>+'当年度'!F21-'前年度'!F21</f>
        <v>-261849</v>
      </c>
      <c r="G21" s="66">
        <f>+'当年度'!G21-'前年度'!G21</f>
        <v>0</v>
      </c>
      <c r="H21" s="66">
        <f>+'当年度'!H21-'前年度'!H21</f>
        <v>0</v>
      </c>
      <c r="I21" s="66">
        <f>+'当年度'!I21-'前年度'!I21</f>
        <v>0</v>
      </c>
      <c r="J21" s="16"/>
      <c r="K21" s="60">
        <f>+'当年度'!K21-'前年度'!K21</f>
        <v>-49243</v>
      </c>
      <c r="L21" s="60">
        <f>+'当年度'!L21-'前年度'!L21</f>
        <v>9086</v>
      </c>
      <c r="M21" s="48">
        <f>+'当年度'!M21-'前年度'!M21</f>
        <v>-4</v>
      </c>
      <c r="N21" s="48">
        <f>+'当年度'!N21-'前年度'!N21</f>
        <v>-2.5</v>
      </c>
      <c r="O21" s="49">
        <f>+'当年度'!O21-'前年度'!O21</f>
        <v>0</v>
      </c>
      <c r="P21" s="49">
        <f>+'当年度'!P21-'前年度'!P21</f>
        <v>-1.5</v>
      </c>
    </row>
    <row r="22" spans="1:16" ht="21" customHeight="1">
      <c r="A22" s="13"/>
      <c r="B22" s="44" t="s">
        <v>28</v>
      </c>
      <c r="C22" s="66">
        <f>+'当年度'!C22-'前年度'!C22</f>
        <v>195010</v>
      </c>
      <c r="D22" s="66">
        <f>+'当年度'!D22-'前年度'!D22</f>
        <v>-2624</v>
      </c>
      <c r="E22" s="66">
        <f>+'当年度'!E22-'前年度'!E22</f>
        <v>-444993</v>
      </c>
      <c r="F22" s="66">
        <f>+'当年度'!F22-'前年度'!F22</f>
        <v>-252607</v>
      </c>
      <c r="G22" s="66">
        <f>+'当年度'!G22-'前年度'!G22</f>
        <v>336</v>
      </c>
      <c r="H22" s="66">
        <f>+'当年度'!H22-'前年度'!H22</f>
        <v>0</v>
      </c>
      <c r="I22" s="66">
        <f>+'当年度'!I22-'前年度'!I22</f>
        <v>336</v>
      </c>
      <c r="J22" s="16"/>
      <c r="K22" s="60">
        <f>+'当年度'!K22-'前年度'!K22</f>
        <v>310145</v>
      </c>
      <c r="L22" s="60">
        <f>+'当年度'!L22-'前年度'!L22</f>
        <v>-7178</v>
      </c>
      <c r="M22" s="48">
        <f>+'当年度'!M22-'前年度'!M22</f>
        <v>-5.400000000000006</v>
      </c>
      <c r="N22" s="48">
        <f>+'当年度'!N22-'前年度'!N22</f>
        <v>1.1000000000000014</v>
      </c>
      <c r="O22" s="49">
        <f>+'当年度'!O22-'前年度'!O22</f>
        <v>-0.2999999999999998</v>
      </c>
      <c r="P22" s="49">
        <f>+'当年度'!P22-'前年度'!P22</f>
        <v>-6.199999999999999</v>
      </c>
    </row>
    <row r="23" spans="1:16" ht="21" customHeight="1">
      <c r="A23" s="13"/>
      <c r="B23" s="44" t="s">
        <v>29</v>
      </c>
      <c r="C23" s="66">
        <f>+'当年度'!C23-'前年度'!C23</f>
        <v>28553</v>
      </c>
      <c r="D23" s="66">
        <f>+'当年度'!D23-'前年度'!D23</f>
        <v>29</v>
      </c>
      <c r="E23" s="66">
        <f>+'当年度'!E23-'前年度'!E23</f>
        <v>98022</v>
      </c>
      <c r="F23" s="66">
        <f>+'当年度'!F23-'前年度'!F23</f>
        <v>126604</v>
      </c>
      <c r="G23" s="66">
        <f>+'当年度'!G23-'前年度'!G23</f>
        <v>38</v>
      </c>
      <c r="H23" s="66">
        <f>+'当年度'!H23-'前年度'!H23</f>
        <v>-477</v>
      </c>
      <c r="I23" s="66">
        <f>+'当年度'!I23-'前年度'!I23</f>
        <v>-439</v>
      </c>
      <c r="J23" s="16"/>
      <c r="K23" s="60">
        <f>+'当年度'!K23-'前年度'!K23</f>
        <v>19980</v>
      </c>
      <c r="L23" s="60">
        <f>+'当年度'!L23-'前年度'!L23</f>
        <v>-53239</v>
      </c>
      <c r="M23" s="48">
        <f>+'当年度'!M23-'前年度'!M23</f>
        <v>4</v>
      </c>
      <c r="N23" s="48">
        <f>+'当年度'!N23-'前年度'!N23</f>
        <v>0.7000000000000028</v>
      </c>
      <c r="O23" s="49">
        <f>+'当年度'!O23-'前年度'!O23</f>
        <v>0</v>
      </c>
      <c r="P23" s="49">
        <f>+'当年度'!P23-'前年度'!P23</f>
        <v>3.299999999999997</v>
      </c>
    </row>
    <row r="24" spans="1:16" ht="21" customHeight="1">
      <c r="A24" s="13"/>
      <c r="B24" s="44" t="s">
        <v>30</v>
      </c>
      <c r="C24" s="66">
        <f>+'当年度'!C24-'前年度'!C24</f>
        <v>542046</v>
      </c>
      <c r="D24" s="66">
        <f>+'当年度'!D24-'前年度'!D24</f>
        <v>15212</v>
      </c>
      <c r="E24" s="66">
        <f>+'当年度'!E24-'前年度'!E24</f>
        <v>475948</v>
      </c>
      <c r="F24" s="66">
        <f>+'当年度'!F24-'前年度'!F24</f>
        <v>1033206</v>
      </c>
      <c r="G24" s="66">
        <f>+'当年度'!G24-'前年度'!G24</f>
        <v>0</v>
      </c>
      <c r="H24" s="66">
        <f>+'当年度'!H24-'前年度'!H24</f>
        <v>0</v>
      </c>
      <c r="I24" s="66">
        <f>+'当年度'!I24-'前年度'!I24</f>
        <v>0</v>
      </c>
      <c r="J24" s="16"/>
      <c r="K24" s="60">
        <f>+'当年度'!K24-'前年度'!K24</f>
        <v>164470</v>
      </c>
      <c r="L24" s="60">
        <f>+'当年度'!L24-'前年度'!L24</f>
        <v>0</v>
      </c>
      <c r="M24" s="48">
        <f>+'当年度'!M24-'前年度'!M24</f>
        <v>5.300000000000011</v>
      </c>
      <c r="N24" s="48">
        <f>+'当年度'!N24-'前年度'!N24</f>
        <v>4.700000000000017</v>
      </c>
      <c r="O24" s="49">
        <f>+'当年度'!O24-'前年度'!O24</f>
        <v>-1.9000000000000057</v>
      </c>
      <c r="P24" s="49">
        <f>+'当年度'!P24-'前年度'!P24</f>
        <v>2.4000000000000057</v>
      </c>
    </row>
    <row r="25" spans="1:16" ht="21" customHeight="1">
      <c r="A25" s="13"/>
      <c r="B25" s="44" t="s">
        <v>31</v>
      </c>
      <c r="C25" s="66">
        <f>+'当年度'!C25-'前年度'!C25</f>
        <v>-244992</v>
      </c>
      <c r="D25" s="66">
        <f>+'当年度'!D25-'前年度'!D25</f>
        <v>96</v>
      </c>
      <c r="E25" s="66">
        <f>+'当年度'!E25-'前年度'!E25</f>
        <v>93941</v>
      </c>
      <c r="F25" s="66">
        <f>+'当年度'!F25-'前年度'!F25</f>
        <v>-150955</v>
      </c>
      <c r="G25" s="66">
        <f>+'当年度'!G25-'前年度'!G25</f>
        <v>0</v>
      </c>
      <c r="H25" s="66">
        <f>+'当年度'!H25-'前年度'!H25</f>
        <v>0</v>
      </c>
      <c r="I25" s="66">
        <f>+'当年度'!I25-'前年度'!I25</f>
        <v>0</v>
      </c>
      <c r="J25" s="16"/>
      <c r="K25" s="60">
        <f>+'当年度'!K25-'前年度'!K25</f>
        <v>-86857</v>
      </c>
      <c r="L25" s="60">
        <f>+'当年度'!L25-'前年度'!L25</f>
        <v>-106961</v>
      </c>
      <c r="M25" s="48">
        <f>+'当年度'!M25-'前年度'!M25</f>
        <v>-1.7000000000000028</v>
      </c>
      <c r="N25" s="48">
        <f>+'当年度'!N25-'前年度'!N25</f>
        <v>-4.099999999999994</v>
      </c>
      <c r="O25" s="49">
        <f>+'当年度'!O25-'前年度'!O25</f>
        <v>0.09999999999999964</v>
      </c>
      <c r="P25" s="49">
        <f>+'当年度'!P25-'前年度'!P25</f>
        <v>2.1999999999999993</v>
      </c>
    </row>
    <row r="26" spans="1:16" ht="21" customHeight="1">
      <c r="A26" s="13"/>
      <c r="B26" s="44" t="s">
        <v>32</v>
      </c>
      <c r="C26" s="66">
        <f>+'当年度'!C26-'前年度'!C26</f>
        <v>-384066</v>
      </c>
      <c r="D26" s="66">
        <f>+'当年度'!D26-'前年度'!D26</f>
        <v>188</v>
      </c>
      <c r="E26" s="66">
        <f>+'当年度'!E26-'前年度'!E26</f>
        <v>91460</v>
      </c>
      <c r="F26" s="66">
        <f>+'当年度'!F26-'前年度'!F26</f>
        <v>-292418</v>
      </c>
      <c r="G26" s="66">
        <f>+'当年度'!G26-'前年度'!G26</f>
        <v>0</v>
      </c>
      <c r="H26" s="66">
        <f>+'当年度'!H26-'前年度'!H26</f>
        <v>0</v>
      </c>
      <c r="I26" s="66">
        <f>+'当年度'!I26-'前年度'!I26</f>
        <v>0</v>
      </c>
      <c r="J26" s="16"/>
      <c r="K26" s="60">
        <f>+'当年度'!K26-'前年度'!K26</f>
        <v>-28946</v>
      </c>
      <c r="L26" s="60">
        <f>+'当年度'!L26-'前年度'!L26</f>
        <v>-59006</v>
      </c>
      <c r="M26" s="48">
        <f>+'当年度'!M26-'前年度'!M26</f>
        <v>-5.399999999999999</v>
      </c>
      <c r="N26" s="48">
        <f>+'当年度'!N26-'前年度'!N26</f>
        <v>-7.300000000000001</v>
      </c>
      <c r="O26" s="49">
        <f>+'当年度'!O26-'前年度'!O26</f>
        <v>0</v>
      </c>
      <c r="P26" s="49">
        <f>+'当年度'!P26-'前年度'!P26</f>
        <v>1.8000000000000007</v>
      </c>
    </row>
    <row r="27" spans="1:16" ht="21" customHeight="1">
      <c r="A27" s="13"/>
      <c r="B27" s="44" t="s">
        <v>33</v>
      </c>
      <c r="C27" s="66">
        <f>+'当年度'!C27-'前年度'!C27</f>
        <v>212814</v>
      </c>
      <c r="D27" s="66">
        <f>+'当年度'!D27-'前年度'!D27</f>
        <v>30000</v>
      </c>
      <c r="E27" s="66">
        <f>+'当年度'!E27-'前年度'!E27</f>
        <v>71845</v>
      </c>
      <c r="F27" s="66">
        <f>+'当年度'!F27-'前年度'!F27</f>
        <v>314659</v>
      </c>
      <c r="G27" s="66">
        <f>+'当年度'!G27-'前年度'!G27</f>
        <v>6768</v>
      </c>
      <c r="H27" s="66">
        <f>+'当年度'!H27-'前年度'!H27</f>
        <v>0</v>
      </c>
      <c r="I27" s="66">
        <f>+'当年度'!I27-'前年度'!I27</f>
        <v>6768</v>
      </c>
      <c r="J27" s="16"/>
      <c r="K27" s="60">
        <f>+'当年度'!K27-'前年度'!K27</f>
        <v>-71717</v>
      </c>
      <c r="L27" s="60">
        <f>+'当年度'!L27-'前年度'!L27</f>
        <v>-60054</v>
      </c>
      <c r="M27" s="48">
        <f>+'当年度'!M27-'前年度'!M27</f>
        <v>8</v>
      </c>
      <c r="N27" s="48">
        <f>+'当年度'!N27-'前年度'!N27</f>
        <v>5.200000000000003</v>
      </c>
      <c r="O27" s="49">
        <f>+'当年度'!O27-'前年度'!O27</f>
        <v>0.6000000000000001</v>
      </c>
      <c r="P27" s="49">
        <f>+'当年度'!P27-'前年度'!P27</f>
        <v>2.0999999999999943</v>
      </c>
    </row>
    <row r="28" spans="1:16" ht="21" customHeight="1">
      <c r="A28" s="13"/>
      <c r="B28" s="44" t="s">
        <v>34</v>
      </c>
      <c r="C28" s="66">
        <f>+'当年度'!C28-'前年度'!C28</f>
        <v>89375</v>
      </c>
      <c r="D28" s="66">
        <f>+'当年度'!D28-'前年度'!D28</f>
        <v>130</v>
      </c>
      <c r="E28" s="66">
        <f>+'当年度'!E28-'前年度'!E28</f>
        <v>-40712</v>
      </c>
      <c r="F28" s="66">
        <f>+'当年度'!F28-'前年度'!F28</f>
        <v>48793</v>
      </c>
      <c r="G28" s="66">
        <f>+'当年度'!G28-'前年度'!G28</f>
        <v>10</v>
      </c>
      <c r="H28" s="66">
        <f>+'当年度'!H28-'前年度'!H28</f>
        <v>0</v>
      </c>
      <c r="I28" s="66">
        <f>+'当年度'!I28-'前年度'!I28</f>
        <v>10</v>
      </c>
      <c r="J28" s="16"/>
      <c r="K28" s="60">
        <f>+'当年度'!K28-'前年度'!K28</f>
        <v>28649</v>
      </c>
      <c r="L28" s="60">
        <f>+'当年度'!L28-'前年度'!L28</f>
        <v>-50527</v>
      </c>
      <c r="M28" s="48">
        <f>+'当年度'!M28-'前年度'!M28</f>
        <v>0.7999999999999972</v>
      </c>
      <c r="N28" s="48">
        <f>+'当年度'!N28-'前年度'!N28</f>
        <v>2</v>
      </c>
      <c r="O28" s="49">
        <f>+'当年度'!O28-'前年度'!O28</f>
        <v>0</v>
      </c>
      <c r="P28" s="49">
        <f>+'当年度'!P28-'前年度'!P28</f>
        <v>-1.0999999999999996</v>
      </c>
    </row>
    <row r="29" spans="1:16" ht="21" customHeight="1">
      <c r="A29" s="13"/>
      <c r="B29" s="44" t="s">
        <v>35</v>
      </c>
      <c r="C29" s="66">
        <f>+'当年度'!C29-'前年度'!C29</f>
        <v>53359</v>
      </c>
      <c r="D29" s="66">
        <f>+'当年度'!D29-'前年度'!D29</f>
        <v>25009</v>
      </c>
      <c r="E29" s="66">
        <f>+'当年度'!E29-'前年度'!E29</f>
        <v>65430</v>
      </c>
      <c r="F29" s="66">
        <f>+'当年度'!F29-'前年度'!F29</f>
        <v>143798</v>
      </c>
      <c r="G29" s="66">
        <f>+'当年度'!G29-'前年度'!G29</f>
        <v>43</v>
      </c>
      <c r="H29" s="66">
        <f>+'当年度'!H29-'前年度'!H29</f>
        <v>0</v>
      </c>
      <c r="I29" s="66">
        <f>+'当年度'!I29-'前年度'!I29</f>
        <v>43</v>
      </c>
      <c r="J29" s="16"/>
      <c r="K29" s="60">
        <f>+'当年度'!K29-'前年度'!K29</f>
        <v>13805</v>
      </c>
      <c r="L29" s="60">
        <f>+'当年度'!L29-'前年度'!L29</f>
        <v>-29158</v>
      </c>
      <c r="M29" s="48">
        <f>+'当年度'!M29-'前年度'!M29</f>
        <v>4.8999999999999915</v>
      </c>
      <c r="N29" s="48">
        <f>+'当年度'!N29-'前年度'!N29</f>
        <v>1.7999999999999972</v>
      </c>
      <c r="O29" s="49">
        <f>+'当年度'!O29-'前年度'!O29</f>
        <v>0.9000000000000004</v>
      </c>
      <c r="P29" s="49">
        <f>+'当年度'!P29-'前年度'!P29</f>
        <v>2.299999999999997</v>
      </c>
    </row>
    <row r="30" spans="1:16" ht="21" customHeight="1">
      <c r="A30" s="13"/>
      <c r="B30" s="44" t="s">
        <v>49</v>
      </c>
      <c r="C30" s="66">
        <f>+'当年度'!C30-'前年度'!C30</f>
        <v>810</v>
      </c>
      <c r="D30" s="66">
        <f>+'当年度'!D30-'前年度'!D30</f>
        <v>9756</v>
      </c>
      <c r="E30" s="66">
        <f>+'当年度'!E30-'前年度'!E30</f>
        <v>78047</v>
      </c>
      <c r="F30" s="66">
        <f>+'当年度'!F30-'前年度'!F30</f>
        <v>88613</v>
      </c>
      <c r="G30" s="66">
        <f>+'当年度'!G30-'前年度'!G30</f>
        <v>0</v>
      </c>
      <c r="H30" s="66">
        <f>+'当年度'!H30-'前年度'!H30</f>
        <v>-538</v>
      </c>
      <c r="I30" s="66">
        <f>+'当年度'!I30-'前年度'!I30</f>
        <v>-538</v>
      </c>
      <c r="J30" s="16"/>
      <c r="K30" s="60">
        <f>+'当年度'!K30-'前年度'!K30</f>
        <v>-183202</v>
      </c>
      <c r="L30" s="60">
        <f>+'当年度'!L30-'前年度'!L30</f>
        <v>-59717</v>
      </c>
      <c r="M30" s="48">
        <f>+'当年度'!M30-'前年度'!M30</f>
        <v>5.8999999999999915</v>
      </c>
      <c r="N30" s="48">
        <f>+'当年度'!N30-'前年度'!N30</f>
        <v>1.7999999999999972</v>
      </c>
      <c r="O30" s="49">
        <f>+'当年度'!O30-'前年度'!O30</f>
        <v>0.30000000000000004</v>
      </c>
      <c r="P30" s="49">
        <f>+'当年度'!P30-'前年度'!P30</f>
        <v>3.799999999999997</v>
      </c>
    </row>
    <row r="31" spans="1:16" ht="21" customHeight="1">
      <c r="A31" s="13"/>
      <c r="B31" s="44" t="s">
        <v>50</v>
      </c>
      <c r="C31" s="66">
        <f>+'当年度'!C31-'前年度'!C31</f>
        <v>125063</v>
      </c>
      <c r="D31" s="66">
        <f>+'当年度'!D31-'前年度'!D31</f>
        <v>166544</v>
      </c>
      <c r="E31" s="66">
        <f>+'当年度'!E31-'前年度'!E31</f>
        <v>17214</v>
      </c>
      <c r="F31" s="66">
        <f>+'当年度'!F31-'前年度'!F31</f>
        <v>308821</v>
      </c>
      <c r="G31" s="66">
        <f>+'当年度'!G31-'前年度'!G31</f>
        <v>0</v>
      </c>
      <c r="H31" s="66">
        <f>+'当年度'!H31-'前年度'!H31</f>
        <v>0</v>
      </c>
      <c r="I31" s="66">
        <f>+'当年度'!I31-'前年度'!I31</f>
        <v>0</v>
      </c>
      <c r="J31" s="16"/>
      <c r="K31" s="60">
        <f>+'当年度'!K31-'前年度'!K31</f>
        <v>-187329</v>
      </c>
      <c r="L31" s="60">
        <f>+'当年度'!L31-'前年度'!L31</f>
        <v>-75556</v>
      </c>
      <c r="M31" s="48">
        <f>+'当年度'!M31-'前年度'!M31</f>
        <v>8.200000000000003</v>
      </c>
      <c r="N31" s="48">
        <f>+'当年度'!N31-'前年度'!N31</f>
        <v>3.1999999999999957</v>
      </c>
      <c r="O31" s="49">
        <f>+'当年度'!O31-'前年度'!O31</f>
        <v>3.6999999999999993</v>
      </c>
      <c r="P31" s="49">
        <f>+'当年度'!P31-'前年度'!P31</f>
        <v>1.3999999999999986</v>
      </c>
    </row>
    <row r="32" spans="1:16" ht="21" customHeight="1">
      <c r="A32" s="13"/>
      <c r="B32" s="44" t="s">
        <v>51</v>
      </c>
      <c r="C32" s="66">
        <f>+'当年度'!C32-'前年度'!C32</f>
        <v>-229008</v>
      </c>
      <c r="D32" s="66">
        <f>+'当年度'!D32-'前年度'!D32</f>
        <v>100466</v>
      </c>
      <c r="E32" s="66">
        <f>+'当年度'!E32-'前年度'!E32</f>
        <v>143578</v>
      </c>
      <c r="F32" s="66">
        <f>+'当年度'!F32-'前年度'!F32</f>
        <v>15036</v>
      </c>
      <c r="G32" s="66">
        <f>+'当年度'!G32-'前年度'!G32</f>
        <v>0</v>
      </c>
      <c r="H32" s="66">
        <f>+'当年度'!H32-'前年度'!H32</f>
        <v>0</v>
      </c>
      <c r="I32" s="66">
        <f>+'当年度'!I32-'前年度'!I32</f>
        <v>0</v>
      </c>
      <c r="J32" s="16"/>
      <c r="K32" s="60">
        <f>+'当年度'!K32-'前年度'!K32</f>
        <v>-152183</v>
      </c>
      <c r="L32" s="60">
        <f>+'当年度'!L32-'前年度'!L32</f>
        <v>-70128</v>
      </c>
      <c r="M32" s="48">
        <f>+'当年度'!M32-'前年度'!M32</f>
        <v>2.700000000000003</v>
      </c>
      <c r="N32" s="48">
        <f>+'当年度'!N32-'前年度'!N32</f>
        <v>-2.6999999999999957</v>
      </c>
      <c r="O32" s="49">
        <f>+'当年度'!O32-'前年度'!O32</f>
        <v>2.099999999999998</v>
      </c>
      <c r="P32" s="49">
        <f>+'当年度'!P32-'前年度'!P32</f>
        <v>3.3000000000000043</v>
      </c>
    </row>
    <row r="33" spans="1:16" ht="21" customHeight="1">
      <c r="A33" s="13"/>
      <c r="B33" s="44" t="s">
        <v>36</v>
      </c>
      <c r="C33" s="66">
        <f>+'当年度'!C33-'前年度'!C33</f>
        <v>42584</v>
      </c>
      <c r="D33" s="66">
        <f>+'当年度'!D33-'前年度'!D33</f>
        <v>544</v>
      </c>
      <c r="E33" s="66">
        <f>+'当年度'!E33-'前年度'!E33</f>
        <v>71268</v>
      </c>
      <c r="F33" s="66">
        <f>+'当年度'!F33-'前年度'!F33</f>
        <v>114396</v>
      </c>
      <c r="G33" s="66">
        <f>+'当年度'!G33-'前年度'!G33</f>
        <v>162</v>
      </c>
      <c r="H33" s="66">
        <f>+'当年度'!H33-'前年度'!H33</f>
        <v>0</v>
      </c>
      <c r="I33" s="66">
        <f>+'当年度'!I33-'前年度'!I33</f>
        <v>162</v>
      </c>
      <c r="J33" s="16"/>
      <c r="K33" s="60">
        <f>+'当年度'!K33-'前年度'!K33</f>
        <v>-51038</v>
      </c>
      <c r="L33" s="60">
        <f>+'当年度'!L33-'前年度'!L33</f>
        <v>-40428</v>
      </c>
      <c r="M33" s="48">
        <f>+'当年度'!M33-'前年度'!M33</f>
        <v>4.600000000000001</v>
      </c>
      <c r="N33" s="48">
        <f>+'当年度'!N33-'前年度'!N33</f>
        <v>1.8999999999999986</v>
      </c>
      <c r="O33" s="49">
        <f>+'当年度'!O33-'前年度'!O33</f>
        <v>0.1999999999999993</v>
      </c>
      <c r="P33" s="49">
        <f>+'当年度'!P33-'前年度'!P33</f>
        <v>2.5</v>
      </c>
    </row>
    <row r="34" spans="1:16" ht="21" customHeight="1">
      <c r="A34" s="13"/>
      <c r="B34" s="44" t="s">
        <v>37</v>
      </c>
      <c r="C34" s="66">
        <f>+'当年度'!C34-'前年度'!C34</f>
        <v>250855</v>
      </c>
      <c r="D34" s="66">
        <f>+'当年度'!D34-'前年度'!D34</f>
        <v>1</v>
      </c>
      <c r="E34" s="66">
        <f>+'当年度'!E34-'前年度'!E34</f>
        <v>-11747</v>
      </c>
      <c r="F34" s="66">
        <f>+'当年度'!F34-'前年度'!F34</f>
        <v>239109</v>
      </c>
      <c r="G34" s="66">
        <f>+'当年度'!G34-'前年度'!G34</f>
        <v>200000</v>
      </c>
      <c r="H34" s="66">
        <f>+'当年度'!H34-'前年度'!H34</f>
        <v>0</v>
      </c>
      <c r="I34" s="66">
        <f>+'当年度'!I34-'前年度'!I34</f>
        <v>200000</v>
      </c>
      <c r="J34" s="16"/>
      <c r="K34" s="60">
        <f>+'当年度'!K34-'前年度'!K34</f>
        <v>-63234</v>
      </c>
      <c r="L34" s="60">
        <f>+'当年度'!L34-'前年度'!L34</f>
        <v>-46734</v>
      </c>
      <c r="M34" s="48">
        <f>+'当年度'!M34-'前年度'!M34</f>
        <v>7.099999999999994</v>
      </c>
      <c r="N34" s="48">
        <f>+'当年度'!N34-'前年度'!N34</f>
        <v>6.900000000000006</v>
      </c>
      <c r="O34" s="49">
        <f>+'当年度'!O34-'前年度'!O34</f>
        <v>0</v>
      </c>
      <c r="P34" s="49">
        <f>+'当年度'!P34-'前年度'!P34</f>
        <v>0.20000000000000284</v>
      </c>
    </row>
    <row r="35" spans="1:16" ht="22.5" customHeight="1">
      <c r="A35" s="13"/>
      <c r="B35" s="47" t="s">
        <v>38</v>
      </c>
      <c r="C35" s="62">
        <f>+'当年度'!C35-'前年度'!C35</f>
        <v>-1026459</v>
      </c>
      <c r="D35" s="62">
        <f>+'当年度'!D35-'前年度'!D35</f>
        <v>898138</v>
      </c>
      <c r="E35" s="62">
        <f>+'当年度'!E35-'前年度'!E35</f>
        <v>2574066</v>
      </c>
      <c r="F35" s="62">
        <f>+'当年度'!F35-'前年度'!F35</f>
        <v>2445745</v>
      </c>
      <c r="G35" s="62">
        <f>+'当年度'!G35-'前年度'!G35</f>
        <v>5177</v>
      </c>
      <c r="H35" s="62">
        <f>+'当年度'!H35-'前年度'!H35</f>
        <v>-43498</v>
      </c>
      <c r="I35" s="62">
        <f>+'当年度'!I35-'前年度'!I35</f>
        <v>-38321</v>
      </c>
      <c r="J35" s="16"/>
      <c r="K35" s="62">
        <f>+'当年度'!K35-'前年度'!K35</f>
        <v>-2567602</v>
      </c>
      <c r="L35" s="62">
        <f>+'当年度'!L35-'前年度'!L35</f>
        <v>-5437553</v>
      </c>
      <c r="M35" s="58">
        <f>+'当年度'!M35-'前年度'!M35</f>
        <v>0.8999999999999986</v>
      </c>
      <c r="N35" s="58">
        <f>+'当年度'!N35-'前年度'!N35</f>
        <v>-0.10000000000000142</v>
      </c>
      <c r="O35" s="58">
        <f>+'当年度'!O35-'前年度'!O35</f>
        <v>0.30000000000000027</v>
      </c>
      <c r="P35" s="58">
        <f>+'当年度'!P35-'前年度'!P35</f>
        <v>0.6999999999999993</v>
      </c>
    </row>
    <row r="36" spans="1:16" ht="22.5" customHeight="1">
      <c r="A36" s="13"/>
      <c r="B36" s="47" t="s">
        <v>63</v>
      </c>
      <c r="C36" s="62">
        <f>+'当年度'!C36-'前年度'!C36</f>
        <v>611529</v>
      </c>
      <c r="D36" s="62">
        <f>+'当年度'!D36-'前年度'!D36</f>
        <v>347163</v>
      </c>
      <c r="E36" s="62">
        <f>+'当年度'!E36-'前年度'!E36</f>
        <v>318804</v>
      </c>
      <c r="F36" s="62">
        <f>+'当年度'!F36-'前年度'!F36</f>
        <v>1277496</v>
      </c>
      <c r="G36" s="62">
        <f>+'当年度'!G36-'前年度'!G36</f>
        <v>207736</v>
      </c>
      <c r="H36" s="62">
        <f>+'当年度'!H36-'前年度'!H36</f>
        <v>-665</v>
      </c>
      <c r="I36" s="62">
        <f>+'当年度'!I36-'前年度'!I36</f>
        <v>207071</v>
      </c>
      <c r="J36" s="16"/>
      <c r="K36" s="62">
        <f>+'当年度'!K36-'前年度'!K36</f>
        <v>-399246</v>
      </c>
      <c r="L36" s="62">
        <f>+'当年度'!L36-'前年度'!L36</f>
        <v>-681762</v>
      </c>
      <c r="M36" s="58">
        <f>+'当年度'!M36-'前年度'!M36</f>
        <v>2.5</v>
      </c>
      <c r="N36" s="58">
        <f>+'当年度'!N36-'前年度'!N36</f>
        <v>1.2000000000000028</v>
      </c>
      <c r="O36" s="58">
        <f>+'当年度'!O36-'前年度'!O36</f>
        <v>0.6000000000000014</v>
      </c>
      <c r="P36" s="58">
        <f>+'当年度'!P36-'前年度'!P36</f>
        <v>0.7000000000000028</v>
      </c>
    </row>
    <row r="37" spans="1:16" ht="22.5" customHeight="1">
      <c r="A37" s="13"/>
      <c r="B37" s="47" t="s">
        <v>40</v>
      </c>
      <c r="C37" s="62">
        <f>+'当年度'!C37-'前年度'!C37</f>
        <v>-414930</v>
      </c>
      <c r="D37" s="62">
        <f>+'当年度'!D37-'前年度'!D37</f>
        <v>1245301</v>
      </c>
      <c r="E37" s="62">
        <f>+'当年度'!E37-'前年度'!E37</f>
        <v>2892870</v>
      </c>
      <c r="F37" s="62">
        <f>+'当年度'!F37-'前年度'!F37</f>
        <v>3723241</v>
      </c>
      <c r="G37" s="62">
        <f>+'当年度'!G37-'前年度'!G37</f>
        <v>212913</v>
      </c>
      <c r="H37" s="62">
        <f>+'当年度'!H37-'前年度'!H37</f>
        <v>-44163</v>
      </c>
      <c r="I37" s="62">
        <f>+'当年度'!I37-'前年度'!I37</f>
        <v>168750</v>
      </c>
      <c r="J37" s="16"/>
      <c r="K37" s="62">
        <f>+'当年度'!K37-'前年度'!K37</f>
        <v>-2966848</v>
      </c>
      <c r="L37" s="62">
        <f>+'当年度'!L37-'前年度'!L37</f>
        <v>-6119315</v>
      </c>
      <c r="M37" s="58">
        <f>+'当年度'!M37-'前年度'!M37</f>
        <v>1.1999999999999957</v>
      </c>
      <c r="N37" s="58">
        <f>+'当年度'!N37-'前年度'!N37</f>
        <v>0.09999999999999787</v>
      </c>
      <c r="O37" s="58">
        <f>+'当年度'!O37-'前年度'!O37</f>
        <v>0.2999999999999998</v>
      </c>
      <c r="P37" s="58">
        <f>+'当年度'!P37-'前年度'!P37</f>
        <v>0.7000000000000028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2.6999999999999957</v>
      </c>
      <c r="N40" s="7">
        <f>+'当年度'!N40-'前年度'!N40</f>
        <v>0.6999999999999993</v>
      </c>
      <c r="O40" s="7">
        <f>+'当年度'!O40-'前年度'!O40</f>
        <v>0.5</v>
      </c>
      <c r="P40" s="7">
        <f>+'当年度'!P40-'前年度'!P40</f>
        <v>1.5</v>
      </c>
    </row>
    <row r="41" spans="12:16" ht="21" customHeight="1">
      <c r="L41" s="5" t="s">
        <v>39</v>
      </c>
      <c r="M41" s="7">
        <f>+'当年度'!M41-'前年度'!M41</f>
        <v>2.0999999999999943</v>
      </c>
      <c r="N41" s="7">
        <f>+'当年度'!N41-'前年度'!N41</f>
        <v>1.3000000000000043</v>
      </c>
      <c r="O41" s="7">
        <f>+'当年度'!O41-'前年度'!O41</f>
        <v>0.40000000000000036</v>
      </c>
      <c r="P41" s="7">
        <f>+'当年度'!P41-'前年度'!P41</f>
        <v>0.30000000000000426</v>
      </c>
    </row>
    <row r="42" spans="12:16" ht="21" customHeight="1">
      <c r="L42" s="5" t="s">
        <v>40</v>
      </c>
      <c r="M42" s="7">
        <f>+'当年度'!M42-'前年度'!M42</f>
        <v>2.3999999999999915</v>
      </c>
      <c r="N42" s="7">
        <f>+'当年度'!N42-'前年度'!N42</f>
        <v>1</v>
      </c>
      <c r="O42" s="7">
        <f>+'当年度'!O42-'前年度'!O42</f>
        <v>0.5</v>
      </c>
      <c r="P42" s="7">
        <f>+'当年度'!P42-'前年度'!P42</f>
        <v>0.8999999999999986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2" t="s">
        <v>66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6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1">
        <f>IF(AND('当年度'!C6=0,'前年度'!C6=0),"",IF('前年度'!C6=0,"皆増 ",IF('当年度'!C6=0,"皆減 ",ROUND('増減額'!C6/'前年度'!C6*100,1))))</f>
        <v>-12.4</v>
      </c>
      <c r="D6" s="72">
        <f>IF(AND('当年度'!D6=0,'前年度'!D6=0),"",IF('前年度'!D6=0,"皆増 ",IF('当年度'!D6=0,"皆減 ",ROUND('増減額'!D6/'前年度'!D6*100,1))))</f>
        <v>13.1</v>
      </c>
      <c r="E6" s="72">
        <f>IF(AND('当年度'!E6=0,'前年度'!E6=0),"",IF('前年度'!E6=0,"皆増 ",IF('当年度'!E6=0,"皆減 ",ROUND('増減額'!E6/'前年度'!E6*100,1))))</f>
        <v>-6</v>
      </c>
      <c r="F6" s="72">
        <f>IF(AND('当年度'!F6=0,'前年度'!F6=0),"",IF('前年度'!F6=0,"皆増 ",IF('当年度'!F6=0,"皆減 ",ROUND('増減額'!F6/'前年度'!F6*100,1))))</f>
        <v>-9.3</v>
      </c>
      <c r="G6" s="72">
        <f>IF(AND('当年度'!G6=0,'前年度'!G6=0),"",IF('前年度'!G6=0,"皆増 ",IF('当年度'!G6=0,"皆減 ",ROUND('増減額'!G6/'前年度'!G6*100,1))))</f>
      </c>
      <c r="H6" s="72">
        <f>IF(AND('当年度'!H6=0,'前年度'!H6=0),"",IF('前年度'!H6=0,"皆増 ",IF('当年度'!H6=0,"皆減 ",ROUND('増減額'!H6/'前年度'!H6*100,1))))</f>
      </c>
      <c r="I6" s="72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1">
        <f>IF(AND('当年度'!C7=0,'前年度'!C7=0),"",IF('前年度'!C7=0,"皆増 ",IF('当年度'!C7=0,"皆減 ",ROUND('増減額'!C7/'前年度'!C7*100,1))))</f>
        <v>-7</v>
      </c>
      <c r="D7" s="72">
        <f>IF(AND('当年度'!D7=0,'前年度'!D7=0),"",IF('前年度'!D7=0,"皆増 ",IF('当年度'!D7=0,"皆減 ",ROUND('増減額'!D7/'前年度'!D7*100,1))))</f>
        <v>4.5</v>
      </c>
      <c r="E7" s="72">
        <f>IF(AND('当年度'!E7=0,'前年度'!E7=0),"",IF('前年度'!E7=0,"皆増 ",IF('当年度'!E7=0,"皆減 ",ROUND('増減額'!E7/'前年度'!E7*100,1))))</f>
        <v>8.5</v>
      </c>
      <c r="F7" s="72">
        <f>IF(AND('当年度'!F7=0,'前年度'!F7=0),"",IF('前年度'!F7=0,"皆増 ",IF('当年度'!F7=0,"皆減 ",ROUND('増減額'!F7/'前年度'!F7*100,1))))</f>
        <v>2.3</v>
      </c>
      <c r="G7" s="72">
        <f>IF(AND('当年度'!G7=0,'前年度'!G7=0),"",IF('前年度'!G7=0,"皆増 ",IF('当年度'!G7=0,"皆減 ",ROUND('増減額'!G7/'前年度'!G7*100,1))))</f>
        <v>0</v>
      </c>
      <c r="H7" s="72">
        <f>IF(AND('当年度'!H7=0,'前年度'!H7=0),"",IF('前年度'!H7=0,"皆増 ",IF('当年度'!H7=0,"皆減 ",ROUND('増減額'!H7/'前年度'!H7*100,1))))</f>
      </c>
      <c r="I7" s="72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1">
        <f>IF(AND('当年度'!C8=0,'前年度'!C8=0),"",IF('前年度'!C8=0,"皆増 ",IF('当年度'!C8=0,"皆減 ",ROUND('増減額'!C8/'前年度'!C8*100,1))))</f>
        <v>8.4</v>
      </c>
      <c r="D8" s="72">
        <f>IF(AND('当年度'!D8=0,'前年度'!D8=0),"",IF('前年度'!D8=0,"皆増 ",IF('当年度'!D8=0,"皆減 ",ROUND('増減額'!D8/'前年度'!D8*100,1))))</f>
        <v>0.1</v>
      </c>
      <c r="E8" s="72">
        <f>IF(AND('当年度'!E8=0,'前年度'!E8=0),"",IF('前年度'!E8=0,"皆増 ",IF('当年度'!E8=0,"皆減 ",ROUND('増減額'!E8/'前年度'!E8*100,1))))</f>
        <v>0.6</v>
      </c>
      <c r="F8" s="72">
        <f>IF(AND('当年度'!F8=0,'前年度'!F8=0),"",IF('前年度'!F8=0,"皆増 ",IF('当年度'!F8=0,"皆減 ",ROUND('増減額'!F8/'前年度'!F8*100,1))))</f>
        <v>5.6</v>
      </c>
      <c r="G8" s="72">
        <f>IF(AND('当年度'!G8=0,'前年度'!G8=0),"",IF('前年度'!G8=0,"皆増 ",IF('当年度'!G8=0,"皆減 ",ROUND('増減額'!G8/'前年度'!G8*100,1))))</f>
        <v>0.6</v>
      </c>
      <c r="H8" s="72" t="str">
        <f>IF(AND('当年度'!H8=0,'前年度'!H8=0),"",IF('前年度'!H8=0,"皆増 ",IF('当年度'!H8=0,"皆減 ",ROUND('増減額'!H8/'前年度'!H8*100,1))))</f>
        <v>皆減 </v>
      </c>
      <c r="I8" s="72">
        <f>IF(AND('当年度'!I8=0,'前年度'!I8=0),"",IF('前年度'!I8=0,"皆増 ",IF('当年度'!I8=0,"皆減 ",ROUND('増減額'!I8/'前年度'!I8*100,1))))</f>
        <v>-0.8</v>
      </c>
    </row>
    <row r="9" spans="2:9" ht="21" customHeight="1">
      <c r="B9" s="44" t="s">
        <v>18</v>
      </c>
      <c r="C9" s="71">
        <f>IF(AND('当年度'!C9=0,'前年度'!C9=0),"",IF('前年度'!C9=0,"皆増 ",IF('当年度'!C9=0,"皆減 ",ROUND('増減額'!C9/'前年度'!C9*100,1))))</f>
        <v>3.6</v>
      </c>
      <c r="D9" s="72">
        <f>IF(AND('当年度'!D9=0,'前年度'!D9=0),"",IF('前年度'!D9=0,"皆増 ",IF('当年度'!D9=0,"皆減 ",ROUND('増減額'!D9/'前年度'!D9*100,1))))</f>
        <v>8.5</v>
      </c>
      <c r="E9" s="72">
        <f>IF(AND('当年度'!E9=0,'前年度'!E9=0),"",IF('前年度'!E9=0,"皆増 ",IF('当年度'!E9=0,"皆減 ",ROUND('増減額'!E9/'前年度'!E9*100,1))))</f>
        <v>-11.3</v>
      </c>
      <c r="F9" s="72">
        <f>IF(AND('当年度'!F9=0,'前年度'!F9=0),"",IF('前年度'!F9=0,"皆増 ",IF('当年度'!F9=0,"皆減 ",ROUND('増減額'!F9/'前年度'!F9*100,1))))</f>
        <v>-1.2</v>
      </c>
      <c r="G9" s="72">
        <f>IF(AND('当年度'!G9=0,'前年度'!G9=0),"",IF('前年度'!G9=0,"皆増 ",IF('当年度'!G9=0,"皆減 ",ROUND('増減額'!G9/'前年度'!G9*100,1))))</f>
        <v>0.1</v>
      </c>
      <c r="H9" s="72">
        <f>IF(AND('当年度'!H9=0,'前年度'!H9=0),"",IF('前年度'!H9=0,"皆増 ",IF('当年度'!H9=0,"皆減 ",ROUND('増減額'!H9/'前年度'!H9*100,1))))</f>
      </c>
      <c r="I9" s="72">
        <f>IF(AND('当年度'!I9=0,'前年度'!I9=0),"",IF('前年度'!I9=0,"皆増 ",IF('当年度'!I9=0,"皆減 ",ROUND('増減額'!I9/'前年度'!I9*100,1))))</f>
        <v>0.1</v>
      </c>
    </row>
    <row r="10" spans="2:9" ht="21" customHeight="1">
      <c r="B10" s="44" t="s">
        <v>19</v>
      </c>
      <c r="C10" s="71">
        <f>IF(AND('当年度'!C10=0,'前年度'!C10=0),"",IF('前年度'!C10=0,"皆増 ",IF('当年度'!C10=0,"皆減 ",ROUND('増減額'!C10/'前年度'!C10*100,1))))</f>
        <v>-11.7</v>
      </c>
      <c r="D10" s="72">
        <f>IF(AND('当年度'!D10=0,'前年度'!D10=0),"",IF('前年度'!D10=0,"皆増 ",IF('当年度'!D10=0,"皆減 ",ROUND('増減額'!D10/'前年度'!D10*100,1))))</f>
        <v>76.5</v>
      </c>
      <c r="E10" s="72">
        <f>IF(AND('当年度'!E10=0,'前年度'!E10=0),"",IF('前年度'!E10=0,"皆増 ",IF('当年度'!E10=0,"皆減 ",ROUND('増減額'!E10/'前年度'!E10*100,1))))</f>
        <v>10</v>
      </c>
      <c r="F10" s="72">
        <f>IF(AND('当年度'!F10=0,'前年度'!F10=0),"",IF('前年度'!F10=0,"皆増 ",IF('当年度'!F10=0,"皆減 ",ROUND('増減額'!F10/'前年度'!F10*100,1))))</f>
        <v>2.7</v>
      </c>
      <c r="G10" s="72">
        <f>IF(AND('当年度'!G10=0,'前年度'!G10=0),"",IF('前年度'!G10=0,"皆増 ",IF('当年度'!G10=0,"皆減 ",ROUND('増減額'!G10/'前年度'!G10*100,1))))</f>
      </c>
      <c r="H10" s="72">
        <f>IF(AND('当年度'!H10=0,'前年度'!H10=0),"",IF('前年度'!H10=0,"皆増 ",IF('当年度'!H10=0,"皆減 ",ROUND('増減額'!H10/'前年度'!H10*100,1))))</f>
      </c>
      <c r="I10" s="72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1">
        <f>IF(AND('当年度'!C11=0,'前年度'!C11=0),"",IF('前年度'!C11=0,"皆増 ",IF('当年度'!C11=0,"皆減 ",ROUND('増減額'!C11/'前年度'!C11*100,1))))</f>
        <v>3.7</v>
      </c>
      <c r="D11" s="72">
        <f>IF(AND('当年度'!D11=0,'前年度'!D11=0),"",IF('前年度'!D11=0,"皆増 ",IF('当年度'!D11=0,"皆減 ",ROUND('増減額'!D11/'前年度'!D11*100,1))))</f>
        <v>0.6</v>
      </c>
      <c r="E11" s="72">
        <f>IF(AND('当年度'!E11=0,'前年度'!E11=0),"",IF('前年度'!E11=0,"皆増 ",IF('当年度'!E11=0,"皆減 ",ROUND('増減額'!E11/'前年度'!E11*100,1))))</f>
        <v>11.7</v>
      </c>
      <c r="F11" s="72">
        <f>IF(AND('当年度'!F11=0,'前年度'!F11=0),"",IF('前年度'!F11=0,"皆増 ",IF('当年度'!F11=0,"皆減 ",ROUND('増減額'!F11/'前年度'!F11*100,1))))</f>
        <v>3.8</v>
      </c>
      <c r="G11" s="72">
        <f>IF(AND('当年度'!G11=0,'前年度'!G11=0),"",IF('前年度'!G11=0,"皆増 ",IF('当年度'!G11=0,"皆減 ",ROUND('増減額'!G11/'前年度'!G11*100,1))))</f>
        <v>0</v>
      </c>
      <c r="H11" s="72">
        <f>IF(AND('当年度'!H11=0,'前年度'!H11=0),"",IF('前年度'!H11=0,"皆増 ",IF('当年度'!H11=0,"皆減 ",ROUND('増減額'!H11/'前年度'!H11*100,1))))</f>
      </c>
      <c r="I11" s="72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1">
        <f>IF(AND('当年度'!C12=0,'前年度'!C12=0),"",IF('前年度'!C12=0,"皆増 ",IF('当年度'!C12=0,"皆減 ",ROUND('増減額'!C12/'前年度'!C12*100,1))))</f>
        <v>342.7</v>
      </c>
      <c r="D12" s="72">
        <f>IF(AND('当年度'!D12=0,'前年度'!D12=0),"",IF('前年度'!D12=0,"皆増 ",IF('当年度'!D12=0,"皆減 ",ROUND('増減額'!D12/'前年度'!D12*100,1))))</f>
        <v>0</v>
      </c>
      <c r="E12" s="72">
        <f>IF(AND('当年度'!E12=0,'前年度'!E12=0),"",IF('前年度'!E12=0,"皆増 ",IF('当年度'!E12=0,"皆減 ",ROUND('増減額'!E12/'前年度'!E12*100,1))))</f>
        <v>3.3</v>
      </c>
      <c r="F12" s="72">
        <f>IF(AND('当年度'!F12=0,'前年度'!F12=0),"",IF('前年度'!F12=0,"皆増 ",IF('当年度'!F12=0,"皆減 ",ROUND('増減額'!F12/'前年度'!F12*100,1))))</f>
        <v>13.9</v>
      </c>
      <c r="G12" s="72">
        <f>IF(AND('当年度'!G12=0,'前年度'!G12=0),"",IF('前年度'!G12=0,"皆増 ",IF('当年度'!G12=0,"皆減 ",ROUND('増減額'!G12/'前年度'!G12*100,1))))</f>
        <v>0</v>
      </c>
      <c r="H12" s="72">
        <f>IF(AND('当年度'!H12=0,'前年度'!H12=0),"",IF('前年度'!H12=0,"皆増 ",IF('当年度'!H12=0,"皆減 ",ROUND('増減額'!H12/'前年度'!H12*100,1))))</f>
      </c>
      <c r="I12" s="72">
        <f>IF(AND('当年度'!I12=0,'前年度'!I12=0),"",IF('前年度'!I12=0,"皆増 ",IF('当年度'!I12=0,"皆減 ",ROUND('増減額'!I12/'前年度'!I12*100,1))))</f>
        <v>0</v>
      </c>
    </row>
    <row r="13" spans="2:9" ht="21" customHeight="1">
      <c r="B13" s="44" t="s">
        <v>22</v>
      </c>
      <c r="C13" s="71">
        <f>IF(AND('当年度'!C13=0,'前年度'!C13=0),"",IF('前年度'!C13=0,"皆増 ",IF('当年度'!C13=0,"皆減 ",ROUND('増減額'!C13/'前年度'!C13*100,1))))</f>
        <v>-3.9</v>
      </c>
      <c r="D13" s="72">
        <f>IF(AND('当年度'!D13=0,'前年度'!D13=0),"",IF('前年度'!D13=0,"皆増 ",IF('当年度'!D13=0,"皆減 ",ROUND('増減額'!D13/'前年度'!D13*100,1))))</f>
        <v>3.4</v>
      </c>
      <c r="E13" s="72">
        <f>IF(AND('当年度'!E13=0,'前年度'!E13=0),"",IF('前年度'!E13=0,"皆増 ",IF('当年度'!E13=0,"皆減 ",ROUND('増減額'!E13/'前年度'!E13*100,1))))</f>
        <v>-1.4</v>
      </c>
      <c r="F13" s="72">
        <f>IF(AND('当年度'!F13=0,'前年度'!F13=0),"",IF('前年度'!F13=0,"皆増 ",IF('当年度'!F13=0,"皆減 ",ROUND('増減額'!F13/'前年度'!F13*100,1))))</f>
        <v>-1.9</v>
      </c>
      <c r="G13" s="72">
        <f>IF(AND('当年度'!G13=0,'前年度'!G13=0),"",IF('前年度'!G13=0,"皆増 ",IF('当年度'!G13=0,"皆減 ",ROUND('増減額'!G13/'前年度'!G13*100,1))))</f>
      </c>
      <c r="H13" s="72">
        <f>IF(AND('当年度'!H13=0,'前年度'!H13=0),"",IF('前年度'!H13=0,"皆増 ",IF('当年度'!H13=0,"皆減 ",ROUND('増減額'!H13/'前年度'!H13*100,1))))</f>
        <v>0</v>
      </c>
      <c r="I13" s="72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1">
        <f>IF(AND('当年度'!C14=0,'前年度'!C14=0),"",IF('前年度'!C14=0,"皆増 ",IF('当年度'!C14=0,"皆減 ",ROUND('増減額'!C14/'前年度'!C14*100,1))))</f>
        <v>-6.3</v>
      </c>
      <c r="D14" s="72">
        <f>IF(AND('当年度'!D14=0,'前年度'!D14=0),"",IF('前年度'!D14=0,"皆増 ",IF('当年度'!D14=0,"皆減 ",ROUND('増減額'!D14/'前年度'!D14*100,1))))</f>
        <v>0</v>
      </c>
      <c r="E14" s="72">
        <f>IF(AND('当年度'!E14=0,'前年度'!E14=0),"",IF('前年度'!E14=0,"皆増 ",IF('当年度'!E14=0,"皆減 ",ROUND('増減額'!E14/'前年度'!E14*100,1))))</f>
        <v>1.4</v>
      </c>
      <c r="F14" s="72">
        <f>IF(AND('当年度'!F14=0,'前年度'!F14=0),"",IF('前年度'!F14=0,"皆増 ",IF('当年度'!F14=0,"皆減 ",ROUND('増減額'!F14/'前年度'!F14*100,1))))</f>
        <v>-2.5</v>
      </c>
      <c r="G14" s="72">
        <f>IF(AND('当年度'!G14=0,'前年度'!G14=0),"",IF('前年度'!G14=0,"皆増 ",IF('当年度'!G14=0,"皆減 ",ROUND('増減額'!G14/'前年度'!G14*100,1))))</f>
        <v>-1.8</v>
      </c>
      <c r="H14" s="72">
        <f>IF(AND('当年度'!H14=0,'前年度'!H14=0),"",IF('前年度'!H14=0,"皆増 ",IF('当年度'!H14=0,"皆減 ",ROUND('増減額'!H14/'前年度'!H14*100,1))))</f>
      </c>
      <c r="I14" s="72">
        <f>IF(AND('当年度'!I14=0,'前年度'!I14=0),"",IF('前年度'!I14=0,"皆増 ",IF('当年度'!I14=0,"皆減 ",ROUND('増減額'!I14/'前年度'!I14*100,1))))</f>
        <v>-1.8</v>
      </c>
    </row>
    <row r="15" spans="2:9" ht="21" customHeight="1">
      <c r="B15" s="44" t="s">
        <v>24</v>
      </c>
      <c r="C15" s="71">
        <f>IF(AND('当年度'!C15=0,'前年度'!C15=0),"",IF('前年度'!C15=0,"皆増 ",IF('当年度'!C15=0,"皆減 ",ROUND('増減額'!C15/'前年度'!C15*100,1))))</f>
        <v>27</v>
      </c>
      <c r="D15" s="72">
        <f>IF(AND('当年度'!D15=0,'前年度'!D15=0),"",IF('前年度'!D15=0,"皆増 ",IF('当年度'!D15=0,"皆減 ",ROUND('増減額'!D15/'前年度'!D15*100,1))))</f>
        <v>-13.2</v>
      </c>
      <c r="E15" s="72">
        <f>IF(AND('当年度'!E15=0,'前年度'!E15=0),"",IF('前年度'!E15=0,"皆増 ",IF('当年度'!E15=0,"皆減 ",ROUND('増減額'!E15/'前年度'!E15*100,1))))</f>
        <v>21.1</v>
      </c>
      <c r="F15" s="72">
        <f>IF(AND('当年度'!F15=0,'前年度'!F15=0),"",IF('前年度'!F15=0,"皆増 ",IF('当年度'!F15=0,"皆減 ",ROUND('増減額'!F15/'前年度'!F15*100,1))))</f>
        <v>18.6</v>
      </c>
      <c r="G15" s="72">
        <f>IF(AND('当年度'!G15=0,'前年度'!G15=0),"",IF('前年度'!G15=0,"皆増 ",IF('当年度'!G15=0,"皆減 ",ROUND('増減額'!G15/'前年度'!G15*100,1))))</f>
        <v>0</v>
      </c>
      <c r="H15" s="72">
        <f>IF(AND('当年度'!H15=0,'前年度'!H15=0),"",IF('前年度'!H15=0,"皆増 ",IF('当年度'!H15=0,"皆減 ",ROUND('増減額'!H15/'前年度'!H15*100,1))))</f>
      </c>
      <c r="I15" s="72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1">
        <f>IF(AND('当年度'!C16=0,'前年度'!C16=0),"",IF('前年度'!C16=0,"皆増 ",IF('当年度'!C16=0,"皆減 ",ROUND('増減額'!C16/'前年度'!C16*100,1))))</f>
        <v>3.8</v>
      </c>
      <c r="D16" s="72">
        <f>IF(AND('当年度'!D16=0,'前年度'!D16=0),"",IF('前年度'!D16=0,"皆増 ",IF('当年度'!D16=0,"皆減 ",ROUND('増減額'!D16/'前年度'!D16*100,1))))</f>
        <v>11.2</v>
      </c>
      <c r="E16" s="72">
        <f>IF(AND('当年度'!E16=0,'前年度'!E16=0),"",IF('前年度'!E16=0,"皆増 ",IF('当年度'!E16=0,"皆減 ",ROUND('増減額'!E16/'前年度'!E16*100,1))))</f>
        <v>37.2</v>
      </c>
      <c r="F16" s="72">
        <f>IF(AND('当年度'!F16=0,'前年度'!F16=0),"",IF('前年度'!F16=0,"皆増 ",IF('当年度'!F16=0,"皆減 ",ROUND('増減額'!F16/'前年度'!F16*100,1))))</f>
        <v>12.6</v>
      </c>
      <c r="G16" s="72">
        <f>IF(AND('当年度'!G16=0,'前年度'!G16=0),"",IF('前年度'!G16=0,"皆増 ",IF('当年度'!G16=0,"皆減 ",ROUND('増減額'!G16/'前年度'!G16*100,1))))</f>
        <v>0</v>
      </c>
      <c r="H16" s="72">
        <f>IF(AND('当年度'!H16=0,'前年度'!H16=0),"",IF('前年度'!H16=0,"皆増 ",IF('当年度'!H16=0,"皆減 ",ROUND('増減額'!H16/'前年度'!H16*100,1))))</f>
      </c>
      <c r="I16" s="72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1">
        <f>IF(AND('当年度'!C17=0,'前年度'!C17=0),"",IF('前年度'!C17=0,"皆増 ",IF('当年度'!C17=0,"皆減 ",ROUND('増減額'!C17/'前年度'!C17*100,1))))</f>
        <v>-8.8</v>
      </c>
      <c r="D17" s="72">
        <f>IF(AND('当年度'!D17=0,'前年度'!D17=0),"",IF('前年度'!D17=0,"皆増 ",IF('当年度'!D17=0,"皆減 ",ROUND('増減額'!D17/'前年度'!D17*100,1))))</f>
        <v>11.7</v>
      </c>
      <c r="E17" s="72">
        <f>IF(AND('当年度'!E17=0,'前年度'!E17=0),"",IF('前年度'!E17=0,"皆増 ",IF('当年度'!E17=0,"皆減 ",ROUND('増減額'!E17/'前年度'!E17*100,1))))</f>
        <v>5</v>
      </c>
      <c r="F17" s="72">
        <f>IF(AND('当年度'!F17=0,'前年度'!F17=0),"",IF('前年度'!F17=0,"皆増 ",IF('当年度'!F17=0,"皆減 ",ROUND('増減額'!F17/'前年度'!F17*100,1))))</f>
        <v>0.8</v>
      </c>
      <c r="G17" s="72">
        <f>IF(AND('当年度'!G17=0,'前年度'!G17=0),"",IF('前年度'!G17=0,"皆増 ",IF('当年度'!G17=0,"皆減 ",ROUND('増減額'!G17/'前年度'!G17*100,1))))</f>
      </c>
      <c r="H17" s="72">
        <f>IF(AND('当年度'!H17=0,'前年度'!H17=0),"",IF('前年度'!H17=0,"皆増 ",IF('当年度'!H17=0,"皆減 ",ROUND('増減額'!H17/'前年度'!H17*100,1))))</f>
      </c>
      <c r="I17" s="72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1">
        <f>IF(AND('当年度'!C18=0,'前年度'!C18=0),"",IF('前年度'!C18=0,"皆増 ",IF('当年度'!C18=0,"皆減 ",ROUND('増減額'!C18/'前年度'!C18*100,1))))</f>
        <v>16.1</v>
      </c>
      <c r="D18" s="72">
        <f>IF(AND('当年度'!D18=0,'前年度'!D18=0),"",IF('前年度'!D18=0,"皆増 ",IF('当年度'!D18=0,"皆減 ",ROUND('増減額'!D18/'前年度'!D18*100,1))))</f>
        <v>-17.7</v>
      </c>
      <c r="E18" s="72">
        <f>IF(AND('当年度'!E18=0,'前年度'!E18=0),"",IF('前年度'!E18=0,"皆増 ",IF('当年度'!E18=0,"皆減 ",ROUND('増減額'!E18/'前年度'!E18*100,1))))</f>
        <v>5.2</v>
      </c>
      <c r="F18" s="72">
        <f>IF(AND('当年度'!F18=0,'前年度'!F18=0),"",IF('前年度'!F18=0,"皆増 ",IF('当年度'!F18=0,"皆減 ",ROUND('増減額'!F18/'前年度'!F18*100,1))))</f>
        <v>8</v>
      </c>
      <c r="G18" s="72">
        <f>IF(AND('当年度'!G18=0,'前年度'!G18=0),"",IF('前年度'!G18=0,"皆増 ",IF('当年度'!G18=0,"皆減 ",ROUND('増減額'!G18/'前年度'!G18*100,1))))</f>
      </c>
      <c r="H18" s="72">
        <f>IF(AND('当年度'!H18=0,'前年度'!H18=0),"",IF('前年度'!H18=0,"皆増 ",IF('当年度'!H18=0,"皆減 ",ROUND('増減額'!H18/'前年度'!H18*100,1))))</f>
        <v>0</v>
      </c>
      <c r="I18" s="72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7" t="s">
        <v>48</v>
      </c>
      <c r="C19" s="73">
        <f>IF(AND('当年度'!C19=0,'前年度'!C19=0),"",IF('前年度'!C19=0,"皆増 ",IF('当年度'!C19=0,"皆減 ",ROUND('増減額'!C19/'前年度'!C19*100,1))))</f>
        <v>9.9</v>
      </c>
      <c r="D19" s="74">
        <f>IF(AND('当年度'!D19=0,'前年度'!D19=0),"",IF('前年度'!D19=0,"皆増 ",IF('当年度'!D19=0,"皆減 ",ROUND('増減額'!D19/'前年度'!D19*100,1))))</f>
        <v>0</v>
      </c>
      <c r="E19" s="74">
        <f>IF(AND('当年度'!E19=0,'前年度'!E19=0),"",IF('前年度'!E19=0,"皆増 ",IF('当年度'!E19=0,"皆減 ",ROUND('増減額'!E19/'前年度'!E19*100,1))))</f>
        <v>2.1</v>
      </c>
      <c r="F19" s="74">
        <f>IF(AND('当年度'!F19=0,'前年度'!F19=0),"",IF('前年度'!F19=0,"皆増 ",IF('当年度'!F19=0,"皆減 ",ROUND('増減額'!F19/'前年度'!F19*100,1))))</f>
        <v>5.1</v>
      </c>
      <c r="G19" s="74">
        <f>IF(AND('当年度'!G19=0,'前年度'!G19=0),"",IF('前年度'!G19=0,"皆増 ",IF('当年度'!G19=0,"皆減 ",ROUND('増減額'!G19/'前年度'!G19*100,1))))</f>
        <v>0.1</v>
      </c>
      <c r="H19" s="74">
        <f>IF(AND('当年度'!H19=0,'前年度'!H19=0),"",IF('前年度'!H19=0,"皆増 ",IF('当年度'!H19=0,"皆減 ",ROUND('増減額'!H19/'前年度'!H19*100,1))))</f>
        <v>0</v>
      </c>
      <c r="I19" s="74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8" t="s">
        <v>26</v>
      </c>
      <c r="C20" s="71">
        <f>IF(AND('当年度'!C20=0,'前年度'!C20=0),"",IF('前年度'!C20=0,"皆増 ",IF('当年度'!C20=0,"皆減 ",ROUND('増減額'!C20/'前年度'!C20*100,1))))</f>
        <v>4.1</v>
      </c>
      <c r="D20" s="72">
        <f>IF(AND('当年度'!D20=0,'前年度'!D20=0),"",IF('前年度'!D20=0,"皆増 ",IF('当年度'!D20=0,"皆減 ",ROUND('増減額'!D20/'前年度'!D20*100,1))))</f>
        <v>0.4</v>
      </c>
      <c r="E20" s="72">
        <f>IF(AND('当年度'!E20=0,'前年度'!E20=0),"",IF('前年度'!E20=0,"皆増 ",IF('当年度'!E20=0,"皆減 ",ROUND('増減額'!E20/'前年度'!E20*100,1))))</f>
        <v>-17.7</v>
      </c>
      <c r="F20" s="72">
        <f>IF(AND('当年度'!F20=0,'前年度'!F20=0),"",IF('前年度'!F20=0,"皆増 ",IF('当年度'!F20=0,"皆減 ",ROUND('増減額'!F20/'前年度'!F20*100,1))))</f>
        <v>-4.6</v>
      </c>
      <c r="G20" s="72">
        <f>IF(AND('当年度'!G20=0,'前年度'!G20=0),"",IF('前年度'!G20=0,"皆増 ",IF('当年度'!G20=0,"皆減 ",ROUND('増減額'!G20/'前年度'!G20*100,1))))</f>
        <v>0.3</v>
      </c>
      <c r="H20" s="72">
        <f>IF(AND('当年度'!H20=0,'前年度'!H20=0),"",IF('前年度'!H20=0,"皆増 ",IF('当年度'!H20=0,"皆減 ",ROUND('増減額'!H20/'前年度'!H20*100,1))))</f>
        <v>0.4</v>
      </c>
      <c r="I20" s="72">
        <f>IF(AND('当年度'!I20=0,'前年度'!I20=0),"",IF('前年度'!I20=0,"皆増 ",IF('当年度'!I20=0,"皆減 ",ROUND('増減額'!I20/'前年度'!I20*100,1))))</f>
        <v>0.3</v>
      </c>
    </row>
    <row r="21" spans="2:9" ht="21" customHeight="1">
      <c r="B21" s="44" t="s">
        <v>27</v>
      </c>
      <c r="C21" s="71">
        <f>IF(AND('当年度'!C21=0,'前年度'!C21=0),"",IF('前年度'!C21=0,"皆増 ",IF('当年度'!C21=0,"皆減 ",ROUND('増減額'!C21/'前年度'!C21*100,1))))</f>
        <v>-7.5</v>
      </c>
      <c r="D21" s="72">
        <f>IF(AND('当年度'!D21=0,'前年度'!D21=0),"",IF('前年度'!D21=0,"皆増 ",IF('当年度'!D21=0,"皆減 ",ROUND('増減額'!D21/'前年度'!D21*100,1))))</f>
        <v>0</v>
      </c>
      <c r="E21" s="72">
        <f>IF(AND('当年度'!E21=0,'前年度'!E21=0),"",IF('前年度'!E21=0,"皆増 ",IF('当年度'!E21=0,"皆減 ",ROUND('増減額'!E21/'前年度'!E21*100,1))))</f>
        <v>-6</v>
      </c>
      <c r="F21" s="72">
        <f>IF(AND('当年度'!F21=0,'前年度'!F21=0),"",IF('前年度'!F21=0,"皆増 ",IF('当年度'!F21=0,"皆減 ",ROUND('増減額'!F21/'前年度'!F21*100,1))))</f>
        <v>-6.6</v>
      </c>
      <c r="G21" s="72">
        <f>IF(AND('当年度'!G21=0,'前年度'!G21=0),"",IF('前年度'!G21=0,"皆増 ",IF('当年度'!G21=0,"皆減 ",ROUND('増減額'!G21/'前年度'!G21*100,1))))</f>
        <v>0</v>
      </c>
      <c r="H21" s="72">
        <f>IF(AND('当年度'!H21=0,'前年度'!H21=0),"",IF('前年度'!H21=0,"皆増 ",IF('当年度'!H21=0,"皆減 ",ROUND('増減額'!H21/'前年度'!H21*100,1))))</f>
      </c>
      <c r="I21" s="72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1">
        <f>IF(AND('当年度'!C22=0,'前年度'!C22=0),"",IF('前年度'!C22=0,"皆増 ",IF('当年度'!C22=0,"皆減 ",ROUND('増減額'!C22/'前年度'!C22*100,1))))</f>
        <v>6.9</v>
      </c>
      <c r="D22" s="72">
        <f>IF(AND('当年度'!D22=0,'前年度'!D22=0),"",IF('前年度'!D22=0,"皆増 ",IF('当年度'!D22=0,"皆減 ",ROUND('増減額'!D22/'前年度'!D22*100,1))))</f>
        <v>-0.6</v>
      </c>
      <c r="E22" s="72">
        <f>IF(AND('当年度'!E22=0,'前年度'!E22=0),"",IF('前年度'!E22=0,"皆増 ",IF('当年度'!E22=0,"皆減 ",ROUND('増減額'!E22/'前年度'!E22*100,1))))</f>
        <v>-19.6</v>
      </c>
      <c r="F22" s="72">
        <f>IF(AND('当年度'!F22=0,'前年度'!F22=0),"",IF('前年度'!F22=0,"皆増 ",IF('当年度'!F22=0,"皆減 ",ROUND('増減額'!F22/'前年度'!F22*100,1))))</f>
        <v>-4.6</v>
      </c>
      <c r="G22" s="72">
        <f>IF(AND('当年度'!G22=0,'前年度'!G22=0),"",IF('前年度'!G22=0,"皆増 ",IF('当年度'!G22=0,"皆減 ",ROUND('増減額'!G22/'前年度'!G22*100,1))))</f>
        <v>0.1</v>
      </c>
      <c r="H22" s="72">
        <f>IF(AND('当年度'!H22=0,'前年度'!H22=0),"",IF('前年度'!H22=0,"皆増 ",IF('当年度'!H22=0,"皆減 ",ROUND('増減額'!H22/'前年度'!H22*100,1))))</f>
        <v>0</v>
      </c>
      <c r="I22" s="72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1">
        <f>IF(AND('当年度'!C23=0,'前年度'!C23=0),"",IF('前年度'!C23=0,"皆増 ",IF('当年度'!C23=0,"皆減 ",ROUND('増減額'!C23/'前年度'!C23*100,1))))</f>
        <v>2.7</v>
      </c>
      <c r="D23" s="72">
        <f>IF(AND('当年度'!D23=0,'前年度'!D23=0),"",IF('前年度'!D23=0,"皆増 ",IF('当年度'!D23=0,"皆減 ",ROUND('増減額'!D23/'前年度'!D23*100,1))))</f>
        <v>0.1</v>
      </c>
      <c r="E23" s="72">
        <f>IF(AND('当年度'!E23=0,'前年度'!E23=0),"",IF('前年度'!E23=0,"皆増 ",IF('当年度'!E23=0,"皆減 ",ROUND('増減額'!E23/'前年度'!E23*100,1))))</f>
        <v>13.3</v>
      </c>
      <c r="F23" s="72">
        <f>IF(AND('当年度'!F23=0,'前年度'!F23=0),"",IF('前年度'!F23=0,"皆増 ",IF('当年度'!F23=0,"皆減 ",ROUND('増減額'!F23/'前年度'!F23*100,1))))</f>
        <v>6.9</v>
      </c>
      <c r="G23" s="72">
        <f>IF(AND('当年度'!G23=0,'前年度'!G23=0),"",IF('前年度'!G23=0,"皆増 ",IF('当年度'!G23=0,"皆減 ",ROUND('増減額'!G23/'前年度'!G23*100,1))))</f>
        <v>0</v>
      </c>
      <c r="H23" s="72">
        <f>IF(AND('当年度'!H23=0,'前年度'!H23=0),"",IF('前年度'!H23=0,"皆増 ",IF('当年度'!H23=0,"皆減 ",ROUND('増減額'!H23/'前年度'!H23*100,1))))</f>
        <v>-2.9</v>
      </c>
      <c r="I23" s="72">
        <f>IF(AND('当年度'!I23=0,'前年度'!I23=0),"",IF('前年度'!I23=0,"皆増 ",IF('当年度'!I23=0,"皆減 ",ROUND('増減額'!I23/'前年度'!I23*100,1))))</f>
        <v>-0.2</v>
      </c>
    </row>
    <row r="24" spans="2:9" ht="21" customHeight="1">
      <c r="B24" s="44" t="s">
        <v>30</v>
      </c>
      <c r="C24" s="71">
        <f>IF(AND('当年度'!C24=0,'前年度'!C24=0),"",IF('前年度'!C24=0,"皆増 ",IF('当年度'!C24=0,"皆減 ",ROUND('増減額'!C24/'前年度'!C24*100,1))))</f>
        <v>6.1</v>
      </c>
      <c r="D24" s="72">
        <f>IF(AND('当年度'!D24=0,'前年度'!D24=0),"",IF('前年度'!D24=0,"皆増 ",IF('当年度'!D24=0,"皆減 ",ROUND('増減額'!D24/'前年度'!D24*100,1))))</f>
        <v>0.5</v>
      </c>
      <c r="E24" s="72">
        <f>IF(AND('当年度'!E24=0,'前年度'!E24=0),"",IF('前年度'!E24=0,"皆増 ",IF('当年度'!E24=0,"皆減 ",ROUND('増減額'!E24/'前年度'!E24*100,1))))</f>
        <v>4.6</v>
      </c>
      <c r="F24" s="72">
        <f>IF(AND('当年度'!F24=0,'前年度'!F24=0),"",IF('前年度'!F24=0,"皆増 ",IF('当年度'!F24=0,"皆減 ",ROUND('増減額'!F24/'前年度'!F24*100,1))))</f>
        <v>4.6</v>
      </c>
      <c r="G24" s="72">
        <f>IF(AND('当年度'!G24=0,'前年度'!G24=0),"",IF('前年度'!G24=0,"皆増 ",IF('当年度'!G24=0,"皆減 ",ROUND('増減額'!G24/'前年度'!G24*100,1))))</f>
        <v>0</v>
      </c>
      <c r="H24" s="72">
        <f>IF(AND('当年度'!H24=0,'前年度'!H24=0),"",IF('前年度'!H24=0,"皆増 ",IF('当年度'!H24=0,"皆減 ",ROUND('増減額'!H24/'前年度'!H24*100,1))))</f>
        <v>0</v>
      </c>
      <c r="I24" s="72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1">
        <f>IF(AND('当年度'!C25=0,'前年度'!C25=0),"",IF('前年度'!C25=0,"皆増 ",IF('当年度'!C25=0,"皆減 ",ROUND('増減額'!C25/'前年度'!C25*100,1))))</f>
        <v>-11.9</v>
      </c>
      <c r="D25" s="72">
        <f>IF(AND('当年度'!D25=0,'前年度'!D25=0),"",IF('前年度'!D25=0,"皆増 ",IF('当年度'!D25=0,"皆減 ",ROUND('増減額'!D25/'前年度'!D25*100,1))))</f>
        <v>0</v>
      </c>
      <c r="E25" s="72">
        <f>IF(AND('当年度'!E25=0,'前年度'!E25=0),"",IF('前年度'!E25=0,"皆増 ",IF('当年度'!E25=0,"皆減 ",ROUND('増減額'!E25/'前年度'!E25*100,1))))</f>
        <v>6.9</v>
      </c>
      <c r="F25" s="72">
        <f>IF(AND('当年度'!F25=0,'前年度'!F25=0),"",IF('前年度'!F25=0,"皆増 ",IF('当年度'!F25=0,"皆減 ",ROUND('増減額'!F25/'前年度'!F25*100,1))))</f>
        <v>-3.9</v>
      </c>
      <c r="G25" s="72">
        <f>IF(AND('当年度'!G25=0,'前年度'!G25=0),"",IF('前年度'!G25=0,"皆増 ",IF('当年度'!G25=0,"皆減 ",ROUND('増減額'!G25/'前年度'!G25*100,1))))</f>
        <v>0</v>
      </c>
      <c r="H25" s="72">
        <f>IF(AND('当年度'!H25=0,'前年度'!H25=0),"",IF('前年度'!H25=0,"皆増 ",IF('当年度'!H25=0,"皆減 ",ROUND('増減額'!H25/'前年度'!H25*100,1))))</f>
        <v>0</v>
      </c>
      <c r="I25" s="72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1">
        <f>IF(AND('当年度'!C26=0,'前年度'!C26=0),"",IF('前年度'!C26=0,"皆増 ",IF('当年度'!C26=0,"皆減 ",ROUND('増減額'!C26/'前年度'!C26*100,1))))</f>
        <v>-34.9</v>
      </c>
      <c r="D26" s="72">
        <f>IF(AND('当年度'!D26=0,'前年度'!D26=0),"",IF('前年度'!D26=0,"皆増 ",IF('当年度'!D26=0,"皆減 ",ROUND('増減額'!D26/'前年度'!D26*100,1))))</f>
        <v>0.1</v>
      </c>
      <c r="E26" s="72">
        <f>IF(AND('当年度'!E26=0,'前年度'!E26=0),"",IF('前年度'!E26=0,"皆増 ",IF('当年度'!E26=0,"皆減 ",ROUND('増減額'!E26/'前年度'!E26*100,1))))</f>
        <v>10.6</v>
      </c>
      <c r="F26" s="72">
        <f>IF(AND('当年度'!F26=0,'前年度'!F26=0),"",IF('前年度'!F26=0,"皆増 ",IF('当年度'!F26=0,"皆減 ",ROUND('増減額'!F26/'前年度'!F26*100,1))))</f>
        <v>-13.3</v>
      </c>
      <c r="G26" s="72">
        <f>IF(AND('当年度'!G26=0,'前年度'!G26=0),"",IF('前年度'!G26=0,"皆増 ",IF('当年度'!G26=0,"皆減 ",ROUND('増減額'!G26/'前年度'!G26*100,1))))</f>
        <v>0</v>
      </c>
      <c r="H26" s="72">
        <f>IF(AND('当年度'!H26=0,'前年度'!H26=0),"",IF('前年度'!H26=0,"皆増 ",IF('当年度'!H26=0,"皆減 ",ROUND('増減額'!H26/'前年度'!H26*100,1))))</f>
        <v>0</v>
      </c>
      <c r="I26" s="72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1">
        <f>IF(AND('当年度'!C27=0,'前年度'!C27=0),"",IF('前年度'!C27=0,"皆増 ",IF('当年度'!C27=0,"皆減 ",ROUND('増減額'!C27/'前年度'!C27*100,1))))</f>
        <v>9</v>
      </c>
      <c r="D27" s="72">
        <f>IF(AND('当年度'!D27=0,'前年度'!D27=0),"",IF('前年度'!D27=0,"皆増 ",IF('当年度'!D27=0,"皆減 ",ROUND('増減額'!D27/'前年度'!D27*100,1))))</f>
        <v>95.7</v>
      </c>
      <c r="E27" s="72">
        <f>IF(AND('当年度'!E27=0,'前年度'!E27=0),"",IF('前年度'!E27=0,"皆増 ",IF('当年度'!E27=0,"皆減 ",ROUND('増減額'!E27/'前年度'!E27*100,1))))</f>
        <v>3.8</v>
      </c>
      <c r="F27" s="72">
        <f>IF(AND('当年度'!F27=0,'前年度'!F27=0),"",IF('前年度'!F27=0,"皆増 ",IF('当年度'!F27=0,"皆減 ",ROUND('増減額'!F27/'前年度'!F27*100,1))))</f>
        <v>7.4</v>
      </c>
      <c r="G27" s="72">
        <f>IF(AND('当年度'!G27=0,'前年度'!G27=0),"",IF('前年度'!G27=0,"皆増 ",IF('当年度'!G27=0,"皆減 ",ROUND('増減額'!G27/'前年度'!G27*100,1))))</f>
        <v>6.7</v>
      </c>
      <c r="H27" s="72">
        <f>IF(AND('当年度'!H27=0,'前年度'!H27=0),"",IF('前年度'!H27=0,"皆増 ",IF('当年度'!H27=0,"皆減 ",ROUND('増減額'!H27/'前年度'!H27*100,1))))</f>
        <v>0</v>
      </c>
      <c r="I27" s="72">
        <f>IF(AND('当年度'!I27=0,'前年度'!I27=0),"",IF('前年度'!I27=0,"皆増 ",IF('当年度'!I27=0,"皆減 ",ROUND('増減額'!I27/'前年度'!I27*100,1))))</f>
        <v>6.6</v>
      </c>
    </row>
    <row r="28" spans="2:9" ht="21" customHeight="1">
      <c r="B28" s="44" t="s">
        <v>34</v>
      </c>
      <c r="C28" s="71">
        <f>IF(AND('当年度'!C28=0,'前年度'!C28=0),"",IF('前年度'!C28=0,"皆増 ",IF('当年度'!C28=0,"皆減 ",ROUND('増減額'!C28/'前年度'!C28*100,1))))</f>
        <v>5.7</v>
      </c>
      <c r="D28" s="72">
        <f>IF(AND('当年度'!D28=0,'前年度'!D28=0),"",IF('前年度'!D28=0,"皆増 ",IF('当年度'!D28=0,"皆減 ",ROUND('増減額'!D28/'前年度'!D28*100,1))))</f>
        <v>0.1</v>
      </c>
      <c r="E28" s="72">
        <f>IF(AND('当年度'!E28=0,'前年度'!E28=0),"",IF('前年度'!E28=0,"皆増 ",IF('当年度'!E28=0,"皆減 ",ROUND('増減額'!E28/'前年度'!E28*100,1))))</f>
        <v>-8.9</v>
      </c>
      <c r="F28" s="72">
        <f>IF(AND('当年度'!F28=0,'前年度'!F28=0),"",IF('前年度'!F28=0,"皆増 ",IF('当年度'!F28=0,"皆減 ",ROUND('増減額'!F28/'前年度'!F28*100,1))))</f>
        <v>2.2</v>
      </c>
      <c r="G28" s="72">
        <f>IF(AND('当年度'!G28=0,'前年度'!G28=0),"",IF('前年度'!G28=0,"皆増 ",IF('当年度'!G28=0,"皆減 ",ROUND('増減額'!G28/'前年度'!G28*100,1))))</f>
        <v>0</v>
      </c>
      <c r="H28" s="72">
        <f>IF(AND('当年度'!H28=0,'前年度'!H28=0),"",IF('前年度'!H28=0,"皆増 ",IF('当年度'!H28=0,"皆減 ",ROUND('増減額'!H28/'前年度'!H28*100,1))))</f>
      </c>
      <c r="I28" s="72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1">
        <f>IF(AND('当年度'!C29=0,'前年度'!C29=0),"",IF('前年度'!C29=0,"皆増 ",IF('当年度'!C29=0,"皆減 ",ROUND('増減額'!C29/'前年度'!C29*100,1))))</f>
        <v>3.8</v>
      </c>
      <c r="D29" s="72">
        <f>IF(AND('当年度'!D29=0,'前年度'!D29=0),"",IF('前年度'!D29=0,"皆増 ",IF('当年度'!D29=0,"皆減 ",ROUND('増減額'!D29/'前年度'!D29*100,1))))</f>
        <v>7.2</v>
      </c>
      <c r="E29" s="72">
        <f>IF(AND('当年度'!E29=0,'前年度'!E29=0),"",IF('前年度'!E29=0,"皆増 ",IF('当年度'!E29=0,"皆減 ",ROUND('増減額'!E29/'前年度'!E29*100,1))))</f>
        <v>5.9</v>
      </c>
      <c r="F29" s="72">
        <f>IF(AND('当年度'!F29=0,'前年度'!F29=0),"",IF('前年度'!F29=0,"皆増 ",IF('当年度'!F29=0,"皆減 ",ROUND('増減額'!F29/'前年度'!F29*100,1))))</f>
        <v>5</v>
      </c>
      <c r="G29" s="72">
        <f>IF(AND('当年度'!G29=0,'前年度'!G29=0),"",IF('前年度'!G29=0,"皆増 ",IF('当年度'!G29=0,"皆減 ",ROUND('増減額'!G29/'前年度'!G29*100,1))))</f>
        <v>0</v>
      </c>
      <c r="H29" s="72">
        <f>IF(AND('当年度'!H29=0,'前年度'!H29=0),"",IF('前年度'!H29=0,"皆増 ",IF('当年度'!H29=0,"皆減 ",ROUND('増減額'!H29/'前年度'!H29*100,1))))</f>
      </c>
      <c r="I29" s="72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1">
        <f>IF(AND('当年度'!C30=0,'前年度'!C30=0),"",IF('前年度'!C30=0,"皆増 ",IF('当年度'!C30=0,"皆減 ",ROUND('増減額'!C30/'前年度'!C30*100,1))))</f>
        <v>0</v>
      </c>
      <c r="D30" s="72">
        <f>IF(AND('当年度'!D30=0,'前年度'!D30=0),"",IF('前年度'!D30=0,"皆増 ",IF('当年度'!D30=0,"皆減 ",ROUND('増減額'!D30/'前年度'!D30*100,1))))</f>
        <v>10.9</v>
      </c>
      <c r="E30" s="72">
        <f>IF(AND('当年度'!E30=0,'前年度'!E30=0),"",IF('前年度'!E30=0,"皆増 ",IF('当年度'!E30=0,"皆減 ",ROUND('増減額'!E30/'前年度'!E30*100,1))))</f>
        <v>2.9</v>
      </c>
      <c r="F30" s="72">
        <f>IF(AND('当年度'!F30=0,'前年度'!F30=0),"",IF('前年度'!F30=0,"皆増 ",IF('当年度'!F30=0,"皆減 ",ROUND('増減額'!F30/'前年度'!F30*100,1))))</f>
        <v>1.8</v>
      </c>
      <c r="G30" s="72">
        <f>IF(AND('当年度'!G30=0,'前年度'!G30=0),"",IF('前年度'!G30=0,"皆増 ",IF('当年度'!G30=0,"皆減 ",ROUND('増減額'!G30/'前年度'!G30*100,1))))</f>
        <v>0</v>
      </c>
      <c r="H30" s="72">
        <f>IF(AND('当年度'!H30=0,'前年度'!H30=0),"",IF('前年度'!H30=0,"皆増 ",IF('当年度'!H30=0,"皆減 ",ROUND('増減額'!H30/'前年度'!H30*100,1))))</f>
        <v>-0.3</v>
      </c>
      <c r="I30" s="72">
        <f>IF(AND('当年度'!I30=0,'前年度'!I30=0),"",IF('前年度'!I30=0,"皆増 ",IF('当年度'!I30=0,"皆減 ",ROUND('増減額'!I30/'前年度'!I30*100,1))))</f>
        <v>-0.2</v>
      </c>
    </row>
    <row r="31" spans="2:9" ht="21" customHeight="1">
      <c r="B31" s="44" t="s">
        <v>50</v>
      </c>
      <c r="C31" s="71">
        <f>IF(AND('当年度'!C31=0,'前年度'!C31=0),"",IF('前年度'!C31=0,"皆増 ",IF('当年度'!C31=0,"皆減 ",ROUND('増減額'!C31/'前年度'!C31*100,1))))</f>
        <v>6.2</v>
      </c>
      <c r="D31" s="72">
        <f>IF(AND('当年度'!D31=0,'前年度'!D31=0),"",IF('前年度'!D31=0,"皆増 ",IF('当年度'!D31=0,"皆減 ",ROUND('増減額'!D31/'前年度'!D31*100,1))))</f>
        <v>9.8</v>
      </c>
      <c r="E31" s="72">
        <f>IF(AND('当年度'!E31=0,'前年度'!E31=0),"",IF('前年度'!E31=0,"皆増 ",IF('当年度'!E31=0,"皆減 ",ROUND('増減額'!E31/'前年度'!E31*100,1))))</f>
        <v>0.8</v>
      </c>
      <c r="F31" s="72">
        <f>IF(AND('当年度'!F31=0,'前年度'!F31=0),"",IF('前年度'!F31=0,"皆増 ",IF('当年度'!F31=0,"皆減 ",ROUND('増減額'!F31/'前年度'!F31*100,1))))</f>
        <v>5.3</v>
      </c>
      <c r="G31" s="72">
        <f>IF(AND('当年度'!G31=0,'前年度'!G31=0),"",IF('前年度'!G31=0,"皆増 ",IF('当年度'!G31=0,"皆減 ",ROUND('増減額'!G31/'前年度'!G31*100,1))))</f>
        <v>0</v>
      </c>
      <c r="H31" s="72">
        <f>IF(AND('当年度'!H31=0,'前年度'!H31=0),"",IF('前年度'!H31=0,"皆増 ",IF('当年度'!H31=0,"皆減 ",ROUND('増減額'!H31/'前年度'!H31*100,1))))</f>
      </c>
      <c r="I31" s="72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1">
        <f>IF(AND('当年度'!C32=0,'前年度'!C32=0),"",IF('前年度'!C32=0,"皆増 ",IF('当年度'!C32=0,"皆減 ",ROUND('増減額'!C32/'前年度'!C32*100,1))))</f>
        <v>-8.6</v>
      </c>
      <c r="D32" s="72">
        <f>IF(AND('当年度'!D32=0,'前年度'!D32=0),"",IF('前年度'!D32=0,"皆増 ",IF('当年度'!D32=0,"皆減 ",ROUND('増減額'!D32/'前年度'!D32*100,1))))</f>
        <v>8.6</v>
      </c>
      <c r="E32" s="72">
        <f>IF(AND('当年度'!E32=0,'前年度'!E32=0),"",IF('前年度'!E32=0,"皆増 ",IF('当年度'!E32=0,"皆減 ",ROUND('増減額'!E32/'前年度'!E32*100,1))))</f>
        <v>6.2</v>
      </c>
      <c r="F32" s="72">
        <f>IF(AND('当年度'!F32=0,'前年度'!F32=0),"",IF('前年度'!F32=0,"皆増 ",IF('当年度'!F32=0,"皆減 ",ROUND('増減額'!F32/'前年度'!F32*100,1))))</f>
        <v>0.2</v>
      </c>
      <c r="G32" s="72">
        <f>IF(AND('当年度'!G32=0,'前年度'!G32=0),"",IF('前年度'!G32=0,"皆増 ",IF('当年度'!G32=0,"皆減 ",ROUND('増減額'!G32/'前年度'!G32*100,1))))</f>
        <v>0</v>
      </c>
      <c r="H32" s="72">
        <f>IF(AND('当年度'!H32=0,'前年度'!H32=0),"",IF('前年度'!H32=0,"皆増 ",IF('当年度'!H32=0,"皆減 ",ROUND('増減額'!H32/'前年度'!H32*100,1))))</f>
      </c>
      <c r="I32" s="72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1">
        <f>IF(AND('当年度'!C33=0,'前年度'!C33=0),"",IF('前年度'!C33=0,"皆増 ",IF('当年度'!C33=0,"皆減 ",ROUND('増減額'!C33/'前年度'!C33*100,1))))</f>
        <v>3.4</v>
      </c>
      <c r="D33" s="72">
        <f>IF(AND('当年度'!D33=0,'前年度'!D33=0),"",IF('前年度'!D33=0,"皆増 ",IF('当年度'!D33=0,"皆減 ",ROUND('増減額'!D33/'前年度'!D33*100,1))))</f>
        <v>0.2</v>
      </c>
      <c r="E33" s="72">
        <f>IF(AND('当年度'!E33=0,'前年度'!E33=0),"",IF('前年度'!E33=0,"皆増 ",IF('当年度'!E33=0,"皆減 ",ROUND('増減額'!E33/'前年度'!E33*100,1))))</f>
        <v>16</v>
      </c>
      <c r="F33" s="72">
        <f>IF(AND('当年度'!F33=0,'前年度'!F33=0),"",IF('前年度'!F33=0,"皆増 ",IF('当年度'!F33=0,"皆減 ",ROUND('増減額'!F33/'前年度'!F33*100,1))))</f>
        <v>5.5</v>
      </c>
      <c r="G33" s="72">
        <f>IF(AND('当年度'!G33=0,'前年度'!G33=0),"",IF('前年度'!G33=0,"皆増 ",IF('当年度'!G33=0,"皆減 ",ROUND('増減額'!G33/'前年度'!G33*100,1))))</f>
        <v>0.1</v>
      </c>
      <c r="H33" s="72">
        <f>IF(AND('当年度'!H33=0,'前年度'!H33=0),"",IF('前年度'!H33=0,"皆増 ",IF('当年度'!H33=0,"皆減 ",ROUND('増減額'!H33/'前年度'!H33*100,1))))</f>
      </c>
      <c r="I33" s="72">
        <f>IF(AND('当年度'!I33=0,'前年度'!I33=0),"",IF('前年度'!I33=0,"皆増 ",IF('当年度'!I33=0,"皆減 ",ROUND('増減額'!I33/'前年度'!I33*100,1))))</f>
        <v>0.1</v>
      </c>
    </row>
    <row r="34" spans="2:9" ht="21" customHeight="1">
      <c r="B34" s="44" t="s">
        <v>37</v>
      </c>
      <c r="C34" s="71">
        <f>IF(AND('当年度'!C34=0,'前年度'!C34=0),"",IF('前年度'!C34=0,"皆増 ",IF('当年度'!C34=0,"皆減 ",ROUND('増減額'!C34/'前年度'!C34*100,1))))</f>
        <v>12.4</v>
      </c>
      <c r="D34" s="72">
        <f>IF(AND('当年度'!D34=0,'前年度'!D34=0),"",IF('前年度'!D34=0,"皆増 ",IF('当年度'!D34=0,"皆減 ",ROUND('増減額'!D34/'前年度'!D34*100,1))))</f>
        <v>0</v>
      </c>
      <c r="E34" s="72">
        <f>IF(AND('当年度'!E34=0,'前年度'!E34=0),"",IF('前年度'!E34=0,"皆増 ",IF('当年度'!E34=0,"皆減 ",ROUND('増減額'!E34/'前年度'!E34*100,1))))</f>
        <v>-0.8</v>
      </c>
      <c r="F34" s="72">
        <f>IF(AND('当年度'!F34=0,'前年度'!F34=0),"",IF('前年度'!F34=0,"皆増 ",IF('当年度'!F34=0,"皆減 ",ROUND('増減額'!F34/'前年度'!F34*100,1))))</f>
        <v>6.9</v>
      </c>
      <c r="G34" s="72">
        <f>IF(AND('当年度'!G34=0,'前年度'!G34=0),"",IF('前年度'!G34=0,"皆増 ",IF('当年度'!G34=0,"皆減 ",ROUND('増減額'!G34/'前年度'!G34*100,1))))</f>
        <v>88.2</v>
      </c>
      <c r="H34" s="72">
        <f>IF(AND('当年度'!H34=0,'前年度'!H34=0),"",IF('前年度'!H34=0,"皆増 ",IF('当年度'!H34=0,"皆減 ",ROUND('増減額'!H34/'前年度'!H34*100,1))))</f>
      </c>
      <c r="I34" s="72">
        <f>IF(AND('当年度'!I34=0,'前年度'!I34=0),"",IF('前年度'!I34=0,"皆増 ",IF('当年度'!I34=0,"皆減 ",ROUND('増減額'!I34/'前年度'!I34*100,1))))</f>
        <v>88.2</v>
      </c>
    </row>
    <row r="35" spans="2:9" ht="22.5" customHeight="1">
      <c r="B35" s="47" t="s">
        <v>38</v>
      </c>
      <c r="C35" s="75">
        <f>IF(AND('当年度'!C35=0,'前年度'!C35=0),"",IF('前年度'!C35=0,"皆増 ",IF('当年度'!C35=0,"皆減 ",ROUND('増減額'!C35/'前年度'!C35*100,1))))</f>
        <v>-1.1</v>
      </c>
      <c r="D35" s="75">
        <f>IF(AND('当年度'!D35=0,'前年度'!D35=0),"",IF('前年度'!D35=0,"皆増 ",IF('当年度'!D35=0,"皆減 ",ROUND('増減額'!D35/'前年度'!D35*100,1))))</f>
        <v>7</v>
      </c>
      <c r="E35" s="75">
        <f>IF(AND('当年度'!E35=0,'前年度'!E35=0),"",IF('前年度'!E35=0,"皆増 ",IF('当年度'!E35=0,"皆減 ",ROUND('増減額'!E35/'前年度'!E35*100,1))))</f>
        <v>3.9</v>
      </c>
      <c r="F35" s="75">
        <f>IF(AND('当年度'!F35=0,'前年度'!F35=0),"",IF('前年度'!F35=0,"皆増 ",IF('当年度'!F35=0,"皆減 ",ROUND('増減額'!F35/'前年度'!F35*100,1))))</f>
        <v>1.5</v>
      </c>
      <c r="G35" s="75">
        <f>IF(AND('当年度'!G35=0,'前年度'!G35=0),"",IF('前年度'!G35=0,"皆増 ",IF('当年度'!G35=0,"皆減 ",ROUND('増減額'!G35/'前年度'!G35*100,1))))</f>
        <v>0.1</v>
      </c>
      <c r="H35" s="75">
        <f>IF(AND('当年度'!H35=0,'前年度'!H35=0),"",IF('前年度'!H35=0,"皆増 ",IF('当年度'!H35=0,"皆減 ",ROUND('増減額'!H35/'前年度'!H35*100,1))))</f>
        <v>-22.1</v>
      </c>
      <c r="I35" s="75">
        <f>IF(AND('当年度'!I35=0,'前年度'!I35=0),"",IF('前年度'!I35=0,"皆増 ",IF('当年度'!I35=0,"皆減 ",ROUND('増減額'!I35/'前年度'!I35*100,1))))</f>
        <v>-0.4</v>
      </c>
    </row>
    <row r="36" spans="2:9" ht="22.5" customHeight="1">
      <c r="B36" s="47" t="s">
        <v>62</v>
      </c>
      <c r="C36" s="75">
        <f>IF(AND('当年度'!C36=0,'前年度'!C36=0),"",IF('前年度'!C36=0,"皆増 ",IF('当年度'!C36=0,"皆減 ",ROUND('増減額'!C36/'前年度'!C36*100,1))))</f>
        <v>1.7</v>
      </c>
      <c r="D36" s="75">
        <f>IF(AND('当年度'!D36=0,'前年度'!D36=0),"",IF('前年度'!D36=0,"皆増 ",IF('当年度'!D36=0,"皆減 ",ROUND('増減額'!D36/'前年度'!D36*100,1))))</f>
        <v>3.9</v>
      </c>
      <c r="E36" s="75">
        <f>IF(AND('当年度'!E36=0,'前年度'!E36=0),"",IF('前年度'!E36=0,"皆増 ",IF('当年度'!E36=0,"皆減 ",ROUND('増減額'!E36/'前年度'!E36*100,1))))</f>
        <v>1</v>
      </c>
      <c r="F36" s="75">
        <f>IF(AND('当年度'!F36=0,'前年度'!F36=0),"",IF('前年度'!F36=0,"皆増 ",IF('当年度'!F36=0,"皆減 ",ROUND('増減額'!F36/'前年度'!F36*100,1))))</f>
        <v>1.7</v>
      </c>
      <c r="G36" s="75">
        <f>IF(AND('当年度'!G36=0,'前年度'!G36=0),"",IF('前年度'!G36=0,"皆増 ",IF('当年度'!G36=0,"皆減 ",ROUND('増減額'!G36/'前年度'!G36*100,1))))</f>
        <v>7.3</v>
      </c>
      <c r="H36" s="75">
        <f>IF(AND('当年度'!H36=0,'前年度'!H36=0),"",IF('前年度'!H36=0,"皆増 ",IF('当年度'!H36=0,"皆減 ",ROUND('増減額'!H36/'前年度'!H36*100,1))))</f>
        <v>-0.2</v>
      </c>
      <c r="I36" s="75">
        <f>IF(AND('当年度'!I36=0,'前年度'!I36=0),"",IF('前年度'!I36=0,"皆増 ",IF('当年度'!I36=0,"皆減 ",ROUND('増減額'!I36/'前年度'!I36*100,1))))</f>
        <v>6.5</v>
      </c>
    </row>
    <row r="37" spans="2:9" ht="22.5" customHeight="1">
      <c r="B37" s="47" t="s">
        <v>40</v>
      </c>
      <c r="C37" s="75">
        <f>IF(AND('当年度'!C37=0,'前年度'!C37=0),"",IF('前年度'!C37=0,"皆増 ",IF('当年度'!C37=0,"皆減 ",ROUND('増減額'!C37/'前年度'!C37*100,1))))</f>
        <v>-0.3</v>
      </c>
      <c r="D37" s="75">
        <f>IF(AND('当年度'!D37=0,'前年度'!D37=0),"",IF('前年度'!D37=0,"皆増 ",IF('当年度'!D37=0,"皆減 ",ROUND('増減額'!D37/'前年度'!D37*100,1))))</f>
        <v>5.7</v>
      </c>
      <c r="E37" s="75">
        <f>IF(AND('当年度'!E37=0,'前年度'!E37=0),"",IF('前年度'!E37=0,"皆増 ",IF('当年度'!E37=0,"皆減 ",ROUND('増減額'!E37/'前年度'!E37*100,1))))</f>
        <v>3</v>
      </c>
      <c r="F37" s="75">
        <f>IF(AND('当年度'!F37=0,'前年度'!F37=0),"",IF('前年度'!F37=0,"皆増 ",IF('当年度'!F37=0,"皆減 ",ROUND('増減額'!F37/'前年度'!F37*100,1))))</f>
        <v>1.5</v>
      </c>
      <c r="G37" s="75">
        <f>IF(AND('当年度'!G37=0,'前年度'!G37=0),"",IF('前年度'!G37=0,"皆増 ",IF('当年度'!G37=0,"皆減 ",ROUND('増減額'!G37/'前年度'!G37*100,1))))</f>
        <v>1.8</v>
      </c>
      <c r="H37" s="75">
        <f>IF(AND('当年度'!H37=0,'前年度'!H37=0),"",IF('前年度'!H37=0,"皆増 ",IF('当年度'!H37=0,"皆減 ",ROUND('増減額'!H37/'前年度'!H37*100,1))))</f>
        <v>-8.2</v>
      </c>
      <c r="I37" s="75">
        <f>IF(AND('当年度'!I37=0,'前年度'!I37=0),"",IF('前年度'!I37=0,"皆増 ",IF('当年度'!I37=0,"皆減 ",ROUND('増減額'!I37/'前年度'!I37*100,1))))</f>
        <v>1.4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2017-08-17T09:15:25Z</cp:lastPrinted>
  <dcterms:created xsi:type="dcterms:W3CDTF">1999-09-10T06:56:51Z</dcterms:created>
  <dcterms:modified xsi:type="dcterms:W3CDTF">2017-08-17T09:15:28Z</dcterms:modified>
  <cp:category/>
  <cp:version/>
  <cp:contentType/>
  <cp:contentStatus/>
</cp:coreProperties>
</file>