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Q6" i="5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D10" i="4"/>
  <c r="W10" i="4"/>
  <c r="I10" i="4"/>
  <c r="BB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<sst xmlns="http://schemas.openxmlformats.org/spreadsheetml/2006/main" count="251" uniqueCount="125">
  <si>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</si>
  <si>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</si>
  <si>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</si>
  <si>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</si>
  <si>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</si>
  <si>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</si>
  <si>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</si>
  <si>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</si>
  <si>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</si>
  <si>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</si>
  <si>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</si>
  <si>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</si>
  <si>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</si>
  <si>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</si>
  <si>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</si>
  <si>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</si>
  <si>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</si>
  <si>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</si>
  <si>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</si>
  <si>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</si>
  <si>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</si>
  <si>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</si>
  <si>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</si>
  <si>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</si>
  <si>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</si>
  <si>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</si>
  <si>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</si>
  <si>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</si>
  <si>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</si>
  <si>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</si>
  <si>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</si>
  <si>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</si>
  <si>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</si>
  <si>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</si>
  <si>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</si>
  <si>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</si>
  <si>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</si>
  <si>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</si>
  <si>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</si>
  <si>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</si>
  <si>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</si>
  <si>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</si>
  <si>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</si>
  <si>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</si>
  <si>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</si>
  <si>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</si>
  <si>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</si>
  <si>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</si>
  <si>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</si>
  <si>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</si>
  <si>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</si>
  <si>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</si>
  <si>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</si>
  <si>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</si>
  <si>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</si>
  <si>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</si>
  <si>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</si>
  <si>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</si>
  <si>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</si>
  <si>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</si>
  <si>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</si>
  <si>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</si>
  <si>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</si>
  <si>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</si>
  <si>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</si>
  <si>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</si>
  <si>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</si>
  <si>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</si>
  <si>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</si>
  <si>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</si>
  <si>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</si>
  <si>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</si>
  <si>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</si>
  <si>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</si>
  <si>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</si>
  <si>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</si>
  <si>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</si>
  <si>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</si>
  <si>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</si>
  <si>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</si>
  <si>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</si>
  <si>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</si>
  <si>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</si>
  <si>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</si>
  <si>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</si>
  <si>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</si>
  <si>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</si>
  <si>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</si>
  <si>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</si>
  <si>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</si>
  <si>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</si>
  <si>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</si>
  <si>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</si>
  <si>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</si>
  <si>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</si>
  <si>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</si>
  <si>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</si>
  <si>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</si>
  <si>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</si>
  <si>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</si>
  <si>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</si>
  <si>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</si>
  <si>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</si>
  <si>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</si>
  <si>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</si>
  <si>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</si>
  <si>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</si>
  <si>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</si>
  <si>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</si>
  <si>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伊賀市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</si>
  <si>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</si>
  <si>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</si>
  <si>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</si>
  <si>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</si>
  <si>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</si>
  <si>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</si>
  <si>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</si>
  <si>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</si>
  <si>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</si>
  <si>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</si>
  <si>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</si>
  <si>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収益的収支比率について、黒字であるが、一般会計繰入金に依存する傾向が強く、維持管理費用の削減等経営改善を図っていく必要がある。
　企業債残高対事業規模比率について、今後事業の拡大は予定していないため、使用料にて回収すべき経費をほぼ賄えている状況であるが、適正な使用料金収入の確保が必要である。
　汚水処理原価については、類似団体と比較しても数値は高く、改善策が必要と考える。
　施設利用率については、数値が低く、施設が十分に活用されていないと考える。地域の人口推移等を鑑み分析が必要である。
　水洗化率については、100％であり適切である。</t>
    <phoneticPr fontId="4"/>
  </si>
  <si>
    <t>　市町村設置型合併処理浄化槽については、現在２４０基設置管理しており、老朽化も進み維持管理費が増加している。</t>
    <phoneticPr fontId="4"/>
  </si>
  <si>
    <t>　収益的収支は黒字であるが、一般会計繰入金に依存しており、経費回収率と併せて分析し、経営戦略を策定することで経営基盤の強化を図る。</t>
    <rPh sb="42" eb="44">
      <t>ケイエイ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</si>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</sst>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07616"/>
        <c:axId val="7281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07616"/>
        <c:axId val="72818688"/>
      </c:lineChart>
      <c:dateAx>
        <c:axId val="7260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818688"/>
        <c:crosses val="autoZero"/>
        <c:auto val="1"/>
        <c:lblOffset val="100"/>
        <c:baseTimeUnit val="years"/>
      </c:dateAx>
      <c:valAx>
        <c:axId val="7281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60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52.11</c:v>
                </c:pt>
                <c:pt idx="1">
                  <c:v>52.11</c:v>
                </c:pt>
                <c:pt idx="2">
                  <c:v>52.11</c:v>
                </c:pt>
                <c:pt idx="3">
                  <c:v>52.11</c:v>
                </c:pt>
                <c:pt idx="4">
                  <c:v>52.11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23008"/>
        <c:axId val="8213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23008"/>
        <c:axId val="82137472"/>
      </c:lineChart>
      <c:dateAx>
        <c:axId val="8212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137472"/>
        <c:crosses val="autoZero"/>
        <c:auto val="1"/>
        <c:lblOffset val="100"/>
        <c:baseTimeUnit val="years"/>
      </c:dateAx>
      <c:valAx>
        <c:axId val="8213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12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75872"/>
        <c:axId val="8218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75872"/>
        <c:axId val="82182144"/>
      </c:lineChart>
      <c:dateAx>
        <c:axId val="8217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182144"/>
        <c:crosses val="autoZero"/>
        <c:auto val="1"/>
        <c:lblOffset val="100"/>
        <c:baseTimeUnit val="years"/>
      </c:dateAx>
      <c:valAx>
        <c:axId val="8218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17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94.23</c:v>
                </c:pt>
                <c:pt idx="1">
                  <c:v>93.67</c:v>
                </c:pt>
                <c:pt idx="2">
                  <c:v>93.85</c:v>
                </c:pt>
                <c:pt idx="3">
                  <c:v>100.87</c:v>
                </c:pt>
                <c:pt idx="4">
                  <c:v>101.78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52992"/>
        <c:axId val="7285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52992"/>
        <c:axId val="72854912"/>
      </c:lineChart>
      <c:dateAx>
        <c:axId val="7285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854912"/>
        <c:crosses val="autoZero"/>
        <c:auto val="1"/>
        <c:lblOffset val="100"/>
        <c:baseTimeUnit val="years"/>
      </c:dateAx>
      <c:valAx>
        <c:axId val="7285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85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61984"/>
        <c:axId val="8076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61984"/>
        <c:axId val="80763904"/>
      </c:lineChart>
      <c:dateAx>
        <c:axId val="8076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763904"/>
        <c:crosses val="autoZero"/>
        <c:auto val="1"/>
        <c:lblOffset val="100"/>
        <c:baseTimeUnit val="years"/>
      </c:dateAx>
      <c:valAx>
        <c:axId val="8076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76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20768"/>
        <c:axId val="8192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20768"/>
        <c:axId val="81922688"/>
      </c:lineChart>
      <c:dateAx>
        <c:axId val="8192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22688"/>
        <c:crosses val="autoZero"/>
        <c:auto val="1"/>
        <c:lblOffset val="100"/>
        <c:baseTimeUnit val="years"/>
      </c:dateAx>
      <c:valAx>
        <c:axId val="8192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2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1728"/>
        <c:axId val="8196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1728"/>
        <c:axId val="81963648"/>
      </c:lineChart>
      <c:dateAx>
        <c:axId val="8196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63648"/>
        <c:crosses val="autoZero"/>
        <c:auto val="1"/>
        <c:lblOffset val="100"/>
        <c:baseTimeUnit val="years"/>
      </c:dateAx>
      <c:valAx>
        <c:axId val="8196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6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64448"/>
        <c:axId val="8226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64448"/>
        <c:axId val="82266368"/>
      </c:lineChart>
      <c:dateAx>
        <c:axId val="8226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266368"/>
        <c:crosses val="autoZero"/>
        <c:auto val="1"/>
        <c:lblOffset val="100"/>
        <c:baseTimeUnit val="years"/>
      </c:dateAx>
      <c:valAx>
        <c:axId val="8226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26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676.45</c:v>
                </c:pt>
                <c:pt idx="1">
                  <c:v>660.1</c:v>
                </c:pt>
                <c:pt idx="2">
                  <c:v>625.20000000000005</c:v>
                </c:pt>
                <c:pt idx="3">
                  <c:v>5.91</c:v>
                </c:pt>
                <c:pt idx="4">
                  <c:v>6.93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05024"/>
        <c:axId val="8230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05024"/>
        <c:axId val="82306944"/>
      </c:lineChart>
      <c:dateAx>
        <c:axId val="8230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306944"/>
        <c:crosses val="autoZero"/>
        <c:auto val="1"/>
        <c:lblOffset val="100"/>
        <c:baseTimeUnit val="years"/>
      </c:dateAx>
      <c:valAx>
        <c:axId val="8230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0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82.06</c:v>
                </c:pt>
                <c:pt idx="1">
                  <c:v>82.07</c:v>
                </c:pt>
                <c:pt idx="2">
                  <c:v>82.74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13568"/>
        <c:axId val="8201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13568"/>
        <c:axId val="82015744"/>
      </c:lineChart>
      <c:dateAx>
        <c:axId val="8201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15744"/>
        <c:crosses val="autoZero"/>
        <c:auto val="1"/>
        <c:lblOffset val="100"/>
        <c:baseTimeUnit val="years"/>
      </c:dateAx>
      <c:valAx>
        <c:axId val="8201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1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385.39</c:v>
                </c:pt>
                <c:pt idx="1">
                  <c:v>385.99</c:v>
                </c:pt>
                <c:pt idx="2">
                  <c:v>393.37</c:v>
                </c:pt>
                <c:pt idx="3">
                  <c:v>322.95999999999998</c:v>
                </c:pt>
                <c:pt idx="4">
                  <c:v>298.33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37376"/>
        <c:axId val="820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37376"/>
        <c:axId val="82043648"/>
      </c:lineChart>
      <c:dateAx>
        <c:axId val="8203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43648"/>
        <c:crosses val="autoZero"/>
        <c:auto val="1"/>
        <c:lblOffset val="100"/>
        <c:baseTimeUnit val="years"/>
      </c:dateAx>
      <c:valAx>
        <c:axId val="820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3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2" zoomScaleNormal="82" workbookViewId="0">
      <selection activeCell="B2" sqref="B2:BZ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三重県　伊賀市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93892</v>
      </c>
      <c r="AM8" s="67"/>
      <c r="AN8" s="67"/>
      <c r="AO8" s="67"/>
      <c r="AP8" s="67"/>
      <c r="AQ8" s="67"/>
      <c r="AR8" s="67"/>
      <c r="AS8" s="67"/>
      <c r="AT8" s="66">
        <f>データ!T6</f>
        <v>558.23</v>
      </c>
      <c r="AU8" s="66"/>
      <c r="AV8" s="66"/>
      <c r="AW8" s="66"/>
      <c r="AX8" s="66"/>
      <c r="AY8" s="66"/>
      <c r="AZ8" s="66"/>
      <c r="BA8" s="66"/>
      <c r="BB8" s="66">
        <f>データ!U6</f>
        <v>168.2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0.75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5400</v>
      </c>
      <c r="AE10" s="67"/>
      <c r="AF10" s="67"/>
      <c r="AG10" s="67"/>
      <c r="AH10" s="67"/>
      <c r="AI10" s="67"/>
      <c r="AJ10" s="67"/>
      <c r="AK10" s="2"/>
      <c r="AL10" s="67">
        <f>データ!V6</f>
        <v>698</v>
      </c>
      <c r="AM10" s="67"/>
      <c r="AN10" s="67"/>
      <c r="AO10" s="67"/>
      <c r="AP10" s="67"/>
      <c r="AQ10" s="67"/>
      <c r="AR10" s="67"/>
      <c r="AS10" s="67"/>
      <c r="AT10" s="66">
        <f>データ!W6</f>
        <v>20.75</v>
      </c>
      <c r="AU10" s="66"/>
      <c r="AV10" s="66"/>
      <c r="AW10" s="66"/>
      <c r="AX10" s="66"/>
      <c r="AY10" s="66"/>
      <c r="AZ10" s="66"/>
      <c r="BA10" s="66"/>
      <c r="BB10" s="66">
        <f>データ!X6</f>
        <v>33.64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55</v>
      </c>
      <c r="N86" s="26" t="s">
        <v>55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242161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三重県　伊賀市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0.75</v>
      </c>
      <c r="Q6" s="34">
        <f t="shared" si="3"/>
        <v>100</v>
      </c>
      <c r="R6" s="34">
        <f t="shared" si="3"/>
        <v>5400</v>
      </c>
      <c r="S6" s="34">
        <f t="shared" si="3"/>
        <v>93892</v>
      </c>
      <c r="T6" s="34">
        <f t="shared" si="3"/>
        <v>558.23</v>
      </c>
      <c r="U6" s="34">
        <f t="shared" si="3"/>
        <v>168.2</v>
      </c>
      <c r="V6" s="34">
        <f t="shared" si="3"/>
        <v>698</v>
      </c>
      <c r="W6" s="34">
        <f t="shared" si="3"/>
        <v>20.75</v>
      </c>
      <c r="X6" s="34">
        <f t="shared" si="3"/>
        <v>33.64</v>
      </c>
      <c r="Y6" s="35">
        <f>IF(Y7="",NA(),Y7)</f>
        <v>94.23</v>
      </c>
      <c r="Z6" s="35">
        <f t="shared" ref="Z6:AH6" si="4">IF(Z7="",NA(),Z7)</f>
        <v>93.67</v>
      </c>
      <c r="AA6" s="35">
        <f t="shared" si="4"/>
        <v>93.85</v>
      </c>
      <c r="AB6" s="35">
        <f t="shared" si="4"/>
        <v>100.87</v>
      </c>
      <c r="AC6" s="35">
        <f t="shared" si="4"/>
        <v>101.78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676.45</v>
      </c>
      <c r="BG6" s="35">
        <f t="shared" ref="BG6:BO6" si="7">IF(BG7="",NA(),BG7)</f>
        <v>660.1</v>
      </c>
      <c r="BH6" s="35">
        <f t="shared" si="7"/>
        <v>625.20000000000005</v>
      </c>
      <c r="BI6" s="35">
        <f t="shared" si="7"/>
        <v>5.91</v>
      </c>
      <c r="BJ6" s="35">
        <f t="shared" si="7"/>
        <v>6.93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>
        <f>IF(BQ7="",NA(),BQ7)</f>
        <v>82.06</v>
      </c>
      <c r="BR6" s="35">
        <f t="shared" ref="BR6:BZ6" si="8">IF(BR7="",NA(),BR7)</f>
        <v>82.07</v>
      </c>
      <c r="BS6" s="35">
        <f t="shared" si="8"/>
        <v>82.74</v>
      </c>
      <c r="BT6" s="35">
        <f t="shared" si="8"/>
        <v>100</v>
      </c>
      <c r="BU6" s="35">
        <f t="shared" si="8"/>
        <v>100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>
        <f>IF(CB7="",NA(),CB7)</f>
        <v>385.39</v>
      </c>
      <c r="CC6" s="35">
        <f t="shared" ref="CC6:CK6" si="9">IF(CC7="",NA(),CC7)</f>
        <v>385.99</v>
      </c>
      <c r="CD6" s="35">
        <f t="shared" si="9"/>
        <v>393.37</v>
      </c>
      <c r="CE6" s="35">
        <f t="shared" si="9"/>
        <v>322.95999999999998</v>
      </c>
      <c r="CF6" s="35">
        <f t="shared" si="9"/>
        <v>298.33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>
        <f>IF(CM7="",NA(),CM7)</f>
        <v>52.11</v>
      </c>
      <c r="CN6" s="35">
        <f t="shared" ref="CN6:CV6" si="10">IF(CN7="",NA(),CN7)</f>
        <v>52.11</v>
      </c>
      <c r="CO6" s="35">
        <f t="shared" si="10"/>
        <v>52.11</v>
      </c>
      <c r="CP6" s="35">
        <f t="shared" si="10"/>
        <v>52.11</v>
      </c>
      <c r="CQ6" s="35">
        <f t="shared" si="10"/>
        <v>52.11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242161</v>
      </c>
      <c r="D7" s="37">
        <v>47</v>
      </c>
      <c r="E7" s="37">
        <v>18</v>
      </c>
      <c r="F7" s="37">
        <v>0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0.75</v>
      </c>
      <c r="Q7" s="38">
        <v>100</v>
      </c>
      <c r="R7" s="38">
        <v>5400</v>
      </c>
      <c r="S7" s="38">
        <v>93892</v>
      </c>
      <c r="T7" s="38">
        <v>558.23</v>
      </c>
      <c r="U7" s="38">
        <v>168.2</v>
      </c>
      <c r="V7" s="38">
        <v>698</v>
      </c>
      <c r="W7" s="38">
        <v>20.75</v>
      </c>
      <c r="X7" s="38">
        <v>33.64</v>
      </c>
      <c r="Y7" s="38">
        <v>94.23</v>
      </c>
      <c r="Z7" s="38">
        <v>93.67</v>
      </c>
      <c r="AA7" s="38">
        <v>93.85</v>
      </c>
      <c r="AB7" s="38">
        <v>100.87</v>
      </c>
      <c r="AC7" s="38">
        <v>101.78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676.45</v>
      </c>
      <c r="BG7" s="38">
        <v>660.1</v>
      </c>
      <c r="BH7" s="38">
        <v>625.20000000000005</v>
      </c>
      <c r="BI7" s="38">
        <v>5.91</v>
      </c>
      <c r="BJ7" s="38">
        <v>6.93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82.06</v>
      </c>
      <c r="BR7" s="38">
        <v>82.07</v>
      </c>
      <c r="BS7" s="38">
        <v>82.74</v>
      </c>
      <c r="BT7" s="38">
        <v>100</v>
      </c>
      <c r="BU7" s="38">
        <v>100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385.39</v>
      </c>
      <c r="CC7" s="38">
        <v>385.99</v>
      </c>
      <c r="CD7" s="38">
        <v>393.37</v>
      </c>
      <c r="CE7" s="38">
        <v>322.95999999999998</v>
      </c>
      <c r="CF7" s="38">
        <v>298.33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52.11</v>
      </c>
      <c r="CN7" s="38">
        <v>52.11</v>
      </c>
      <c r="CO7" s="38">
        <v>52.11</v>
      </c>
      <c r="CP7" s="38">
        <v>52.11</v>
      </c>
      <c r="CQ7" s="38">
        <v>52.11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114</v>
      </c>
      <c r="EF7" s="38" t="s">
        <v>114</v>
      </c>
      <c r="EG7" s="38" t="s">
        <v>114</v>
      </c>
      <c r="EH7" s="38" t="s">
        <v>114</v>
      </c>
      <c r="EI7" s="38" t="s">
        <v>114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 t="s">
        <v>114</v>
      </c>
      <c r="EO7" s="38" t="s">
        <v>114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三重県</cp:lastModifiedBy>
  <dcterms:created xsi:type="dcterms:W3CDTF">2017-12-25T02:40:53Z</dcterms:created>
  <dcterms:modified xsi:type="dcterms:W3CDTF">2018-02-19T09:18:38Z</dcterms:modified>
</cp:coreProperties>
</file>