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-tsukada47\Desktop\H30経営比較分析表\"/>
    </mc:Choice>
  </mc:AlternateContent>
  <workbookProtection workbookAlgorithmName="SHA-512" workbookHashValue="QvuDQxd4lKRmHwVb6AncRPH6Ct8NZ5hFDs0Qk0VI986JyHQT+OA/tkF3YO2knyakI1dlFjvUAThxcEzEVo/alQ==" workbookSaltValue="cFhLs83JWJM+ne0X7y2ISg==" workbookSpinCount="100000" lockStructure="1"/>
  <bookViews>
    <workbookView xWindow="0" yWindow="0" windowWidth="20490" windowHeight="7530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I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<sst xmlns="http://schemas.openxmlformats.org/spreadsheetml/2006/main" count="240" uniqueCount="127">
  <si>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</si>
  <si>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</si>
  <si>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</si>
  <si>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</si>
  <si>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</si>
  <si>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</si>
  <si>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</si>
  <si>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</si>
  <si>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</si>
  <si>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</si>
  <si>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</si>
  <si>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</si>
  <si>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</si>
  <si>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</si>
  <si>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</si>
  <si>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</si>
  <si>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</si>
  <si>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</si>
  <si>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</si>
  <si>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</si>
  <si>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</si>
  <si>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</si>
  <si>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</si>
  <si>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</si>
  <si>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</si>
  <si>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</si>
  <si>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</si>
  <si>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</si>
  <si>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</si>
  <si>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</si>
  <si>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</si>
  <si>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</si>
  <si>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</si>
  <si>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</si>
  <si>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</si>
  <si>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</si>
  <si>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</si>
  <si>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</si>
  <si>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</si>
  <si>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</si>
  <si>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</si>
  <si>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</si>
  <si>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</si>
  <si>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</si>
  <si>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</si>
  <si>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</si>
  <si>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</si>
  <si>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</si>
  <si>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</si>
  <si>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</si>
  <si>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</si>
  <si>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</si>
  <si>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</si>
  <si>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</si>
  <si>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</si>
  <si>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</si>
  <si>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</si>
  <si>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</si>
  <si>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</si>
  <si>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</si>
  <si>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</si>
  <si>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</si>
  <si>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</si>
  <si>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</si>
  <si>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</si>
  <si>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</si>
  <si>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</si>
  <si>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</si>
  <si>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</si>
  <si>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</si>
  <si>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</si>
  <si>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</si>
  <si>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</si>
  <si>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</si>
  <si>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</si>
  <si>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</si>
  <si>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</si>
  <si>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</si>
  <si>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</si>
  <si>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</si>
  <si>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</si>
  <si>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</si>
  <si>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</si>
  <si>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</si>
  <si>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</si>
  <si>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</si>
  <si>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</si>
  <si>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</si>
  <si>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</si>
  <si>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</si>
  <si>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</si>
  <si>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</si>
  <si>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</si>
  <si>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</si>
  <si>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</si>
  <si>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</si>
  <si>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</si>
  <si>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</si>
  <si>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</si>
  <si>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</si>
  <si>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</si>
  <si>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</si>
  <si>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</si>
  <si>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</si>
  <si>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</si>
  <si>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</si>
  <si>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</si>
  <si>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</si>
  <si>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</si>
  <si>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</si>
  <si>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</si>
  <si>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三重県　明和町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</si>
  <si>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</si>
  <si>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</si>
  <si>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</si>
  <si>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</si>
  <si>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</si>
  <si>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</si>
  <si>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</si>
  <si>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</si>
  <si>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</si>
  <si>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</si>
  <si>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</si>
  <si>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</si>
  <si>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下御糸北処理場は供用開始後１６年経過し、今後修繕増も考えられるため、平成２７年に機能診断調査を実施したが、今後１０年以内に緊急的な修繕を要する箇所はなかった。当面は、保守点検等を適切に実施し、施設管理を行う。</t>
    <rPh sb="0" eb="1">
      <t>シモ</t>
    </rPh>
    <rPh sb="1" eb="2">
      <t>ミ</t>
    </rPh>
    <rPh sb="2" eb="3">
      <t>イト</t>
    </rPh>
    <rPh sb="3" eb="4">
      <t>キタ</t>
    </rPh>
    <rPh sb="4" eb="7">
      <t>ショリジョウ</t>
    </rPh>
    <rPh sb="8" eb="10">
      <t>キョウヨウ</t>
    </rPh>
    <rPh sb="10" eb="12">
      <t>カイシ</t>
    </rPh>
    <rPh sb="12" eb="13">
      <t>ゴ</t>
    </rPh>
    <rPh sb="15" eb="16">
      <t>ネン</t>
    </rPh>
    <rPh sb="16" eb="18">
      <t>ケイカ</t>
    </rPh>
    <rPh sb="20" eb="22">
      <t>コンゴ</t>
    </rPh>
    <rPh sb="22" eb="24">
      <t>シュウゼン</t>
    </rPh>
    <rPh sb="24" eb="25">
      <t>ゾウ</t>
    </rPh>
    <rPh sb="26" eb="27">
      <t>カンガ</t>
    </rPh>
    <rPh sb="34" eb="36">
      <t>ヘイセイ</t>
    </rPh>
    <rPh sb="38" eb="39">
      <t>ネン</t>
    </rPh>
    <rPh sb="40" eb="42">
      <t>キノウ</t>
    </rPh>
    <rPh sb="42" eb="44">
      <t>シンダン</t>
    </rPh>
    <rPh sb="44" eb="46">
      <t>チョウサ</t>
    </rPh>
    <rPh sb="47" eb="49">
      <t>ジッシ</t>
    </rPh>
    <rPh sb="53" eb="55">
      <t>コンゴ</t>
    </rPh>
    <rPh sb="57" eb="58">
      <t>ネン</t>
    </rPh>
    <rPh sb="58" eb="60">
      <t>イナイ</t>
    </rPh>
    <rPh sb="61" eb="64">
      <t>キンキュウテキ</t>
    </rPh>
    <rPh sb="65" eb="67">
      <t>シュウゼン</t>
    </rPh>
    <rPh sb="68" eb="69">
      <t>ヨウ</t>
    </rPh>
    <rPh sb="71" eb="73">
      <t>カショ</t>
    </rPh>
    <rPh sb="79" eb="81">
      <t>トウメン</t>
    </rPh>
    <rPh sb="83" eb="85">
      <t>ホシュ</t>
    </rPh>
    <rPh sb="85" eb="87">
      <t>テンケン</t>
    </rPh>
    <rPh sb="87" eb="88">
      <t>トウ</t>
    </rPh>
    <rPh sb="89" eb="91">
      <t>テキセツ</t>
    </rPh>
    <rPh sb="92" eb="94">
      <t>ジッシ</t>
    </rPh>
    <rPh sb="96" eb="98">
      <t>シセツ</t>
    </rPh>
    <rPh sb="98" eb="100">
      <t>カンリ</t>
    </rPh>
    <rPh sb="101" eb="102">
      <t>オコナ</t>
    </rPh>
    <phoneticPr fontId="4"/>
  </si>
  <si>
    <t xml:space="preserve">農業集落排水事業については、当町は２処理区での維持管理が中心になるため、経費縮減と上御糸・下御糸地区の接続のさらなる推進により、健全経営に努める。
</t>
    <rPh sb="0" eb="2">
      <t>ノウギョウ</t>
    </rPh>
    <rPh sb="2" eb="4">
      <t>シュウラク</t>
    </rPh>
    <rPh sb="4" eb="6">
      <t>ハイスイ</t>
    </rPh>
    <rPh sb="6" eb="8">
      <t>ジギョウ</t>
    </rPh>
    <rPh sb="14" eb="16">
      <t>トウチョウ</t>
    </rPh>
    <rPh sb="18" eb="20">
      <t>ショリ</t>
    </rPh>
    <rPh sb="20" eb="21">
      <t>ク</t>
    </rPh>
    <rPh sb="23" eb="25">
      <t>イジ</t>
    </rPh>
    <rPh sb="25" eb="27">
      <t>カンリ</t>
    </rPh>
    <rPh sb="28" eb="30">
      <t>チュウシン</t>
    </rPh>
    <rPh sb="36" eb="38">
      <t>ケイヒ</t>
    </rPh>
    <rPh sb="38" eb="40">
      <t>シュクゲン</t>
    </rPh>
    <rPh sb="41" eb="42">
      <t>カミ</t>
    </rPh>
    <rPh sb="42" eb="43">
      <t>ミ</t>
    </rPh>
    <rPh sb="43" eb="44">
      <t>イト</t>
    </rPh>
    <rPh sb="45" eb="46">
      <t>シモ</t>
    </rPh>
    <rPh sb="46" eb="47">
      <t>ミ</t>
    </rPh>
    <rPh sb="47" eb="48">
      <t>イト</t>
    </rPh>
    <rPh sb="48" eb="50">
      <t>チク</t>
    </rPh>
    <rPh sb="51" eb="53">
      <t>セツゾク</t>
    </rPh>
    <rPh sb="58" eb="60">
      <t>スイシン</t>
    </rPh>
    <rPh sb="64" eb="66">
      <t>ケンゼン</t>
    </rPh>
    <rPh sb="66" eb="68">
      <t>ケイエイ</t>
    </rPh>
    <rPh sb="69" eb="70">
      <t>ツト</t>
    </rPh>
    <phoneticPr fontId="4"/>
  </si>
  <si>
    <t>平成２５年度まで、下御糸北処理区のみで運営しており、接続率は９割を超えていたが、上御糸・下御糸地区で事業を実施していたため、経費回収率が低下していた。
平成２６年４月より上御糸・下御糸地区が供用開始となり、経費回収率が安定してきていたが、処理区域内人口減少の影響もあり、今年度には平均値を下回ったため、今後も供用開始後の接続を推進し、経営の健全化を図る。</t>
    <rPh sb="0" eb="2">
      <t>ヘイセイ</t>
    </rPh>
    <rPh sb="4" eb="6">
      <t>ネンド</t>
    </rPh>
    <rPh sb="9" eb="10">
      <t>シモ</t>
    </rPh>
    <rPh sb="10" eb="11">
      <t>ミ</t>
    </rPh>
    <rPh sb="11" eb="12">
      <t>イト</t>
    </rPh>
    <rPh sb="12" eb="13">
      <t>キタ</t>
    </rPh>
    <rPh sb="13" eb="15">
      <t>ショリ</t>
    </rPh>
    <rPh sb="15" eb="16">
      <t>ク</t>
    </rPh>
    <rPh sb="19" eb="21">
      <t>ウンエイ</t>
    </rPh>
    <rPh sb="26" eb="28">
      <t>セツゾク</t>
    </rPh>
    <rPh sb="28" eb="29">
      <t>リツ</t>
    </rPh>
    <rPh sb="31" eb="32">
      <t>ワリ</t>
    </rPh>
    <rPh sb="33" eb="34">
      <t>コ</t>
    </rPh>
    <rPh sb="40" eb="41">
      <t>カミ</t>
    </rPh>
    <rPh sb="41" eb="42">
      <t>ミ</t>
    </rPh>
    <rPh sb="42" eb="43">
      <t>イト</t>
    </rPh>
    <rPh sb="44" eb="45">
      <t>シモ</t>
    </rPh>
    <rPh sb="45" eb="46">
      <t>ミ</t>
    </rPh>
    <rPh sb="46" eb="47">
      <t>イト</t>
    </rPh>
    <rPh sb="47" eb="49">
      <t>チク</t>
    </rPh>
    <rPh sb="50" eb="52">
      <t>ジギョウ</t>
    </rPh>
    <rPh sb="53" eb="55">
      <t>ジッシ</t>
    </rPh>
    <rPh sb="62" eb="64">
      <t>ケイヒ</t>
    </rPh>
    <rPh sb="64" eb="66">
      <t>カイシュウ</t>
    </rPh>
    <rPh sb="66" eb="67">
      <t>リツ</t>
    </rPh>
    <rPh sb="68" eb="70">
      <t>テイカ</t>
    </rPh>
    <rPh sb="76" eb="78">
      <t>ヘイセイ</t>
    </rPh>
    <rPh sb="80" eb="81">
      <t>ネン</t>
    </rPh>
    <rPh sb="82" eb="83">
      <t>ガツ</t>
    </rPh>
    <rPh sb="85" eb="86">
      <t>カミ</t>
    </rPh>
    <rPh sb="86" eb="87">
      <t>ミ</t>
    </rPh>
    <rPh sb="87" eb="88">
      <t>イト</t>
    </rPh>
    <rPh sb="89" eb="90">
      <t>シモ</t>
    </rPh>
    <rPh sb="90" eb="91">
      <t>ミ</t>
    </rPh>
    <rPh sb="91" eb="92">
      <t>イト</t>
    </rPh>
    <rPh sb="92" eb="94">
      <t>チク</t>
    </rPh>
    <rPh sb="95" eb="97">
      <t>キョウヨウ</t>
    </rPh>
    <rPh sb="97" eb="99">
      <t>カイシ</t>
    </rPh>
    <rPh sb="103" eb="105">
      <t>ケイヒ</t>
    </rPh>
    <rPh sb="105" eb="107">
      <t>カイシュウ</t>
    </rPh>
    <rPh sb="107" eb="108">
      <t>リツ</t>
    </rPh>
    <rPh sb="109" eb="111">
      <t>アンテイ</t>
    </rPh>
    <rPh sb="119" eb="121">
      <t>ショリ</t>
    </rPh>
    <rPh sb="121" eb="122">
      <t>ク</t>
    </rPh>
    <rPh sb="122" eb="124">
      <t>イキナイ</t>
    </rPh>
    <rPh sb="124" eb="126">
      <t>ジンコウ</t>
    </rPh>
    <rPh sb="126" eb="128">
      <t>ゲンショウ</t>
    </rPh>
    <rPh sb="129" eb="131">
      <t>エイキョウ</t>
    </rPh>
    <rPh sb="135" eb="138">
      <t>コンネンド</t>
    </rPh>
    <rPh sb="140" eb="143">
      <t>ヘイキンチ</t>
    </rPh>
    <rPh sb="144" eb="146">
      <t>シタマワ</t>
    </rPh>
    <rPh sb="151" eb="153">
      <t>コンゴ</t>
    </rPh>
    <rPh sb="154" eb="156">
      <t>キョウヨウ</t>
    </rPh>
    <rPh sb="156" eb="158">
      <t>カイシ</t>
    </rPh>
    <rPh sb="158" eb="159">
      <t>ゴ</t>
    </rPh>
    <rPh sb="160" eb="162">
      <t>セツゾク</t>
    </rPh>
    <rPh sb="163" eb="165">
      <t>スイシン</t>
    </rPh>
    <rPh sb="167" eb="169">
      <t>ケイエイ</t>
    </rPh>
    <rPh sb="170" eb="173">
      <t>ケンゼンカ</t>
    </rPh>
    <rPh sb="174" eb="175">
      <t>ハカ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</si>
</sst>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1A-4ED9-B0C5-16C5ECCC5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0.02</c:v>
                </c:pt>
                <c:pt idx="2">
                  <c:v>0.01</c:v>
                </c:pt>
                <c:pt idx="3">
                  <c:v>2.0499999999999998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1A-4ED9-B0C5-16C5ECCC5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81.069999999999993</c:v>
                </c:pt>
                <c:pt idx="1">
                  <c:v>40.880000000000003</c:v>
                </c:pt>
                <c:pt idx="2">
                  <c:v>55.63</c:v>
                </c:pt>
                <c:pt idx="3">
                  <c:v>19.43</c:v>
                </c:pt>
                <c:pt idx="4">
                  <c:v>53.18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5C-4E76-BF1F-1E8235EE7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45.95</c:v>
                </c:pt>
                <c:pt idx="1">
                  <c:v>53.24</c:v>
                </c:pt>
                <c:pt idx="2">
                  <c:v>52.31</c:v>
                </c:pt>
                <c:pt idx="3">
                  <c:v>60.65</c:v>
                </c:pt>
                <c:pt idx="4">
                  <c:v>51.75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5C-4E76-BF1F-1E8235EE7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51.41</c:v>
                </c:pt>
                <c:pt idx="2">
                  <c:v>62.28</c:v>
                </c:pt>
                <c:pt idx="3">
                  <c:v>78.63</c:v>
                </c:pt>
                <c:pt idx="4">
                  <c:v>81.97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82-4671-BC44-F16857F3F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71.97</c:v>
                </c:pt>
                <c:pt idx="1">
                  <c:v>84.07</c:v>
                </c:pt>
                <c:pt idx="2">
                  <c:v>84.32</c:v>
                </c:pt>
                <c:pt idx="3">
                  <c:v>84.58</c:v>
                </c:pt>
                <c:pt idx="4">
                  <c:v>84.84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82-4671-BC44-F16857F3F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91.48</c:v>
                </c:pt>
                <c:pt idx="1">
                  <c:v>70.09</c:v>
                </c:pt>
                <c:pt idx="2">
                  <c:v>74.36</c:v>
                </c:pt>
                <c:pt idx="3">
                  <c:v>75.209999999999994</c:v>
                </c:pt>
                <c:pt idx="4">
                  <c:v>70.569999999999993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B0-4794-BC1A-19A042C46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B0-4794-BC1A-19A042C46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7B-48A8-96CE-F83696E4F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7B-48A8-96CE-F83696E4F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6A-48BE-90FB-E4DD892D5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6A-48BE-90FB-E4DD892D5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4F-44C0-B9D9-AD39D6818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4F-44C0-B9D9-AD39D6818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15-4CD7-BF2A-EF57F5639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15-4CD7-BF2A-EF57F5639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1B-4186-BEBC-EC850A7A86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1117.1099999999999</c:v>
                </c:pt>
                <c:pt idx="1">
                  <c:v>1044.8</c:v>
                </c:pt>
                <c:pt idx="2">
                  <c:v>1081.8</c:v>
                </c:pt>
                <c:pt idx="3">
                  <c:v>974.93</c:v>
                </c:pt>
                <c:pt idx="4">
                  <c:v>855.8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1B-4186-BEBC-EC850A7A86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39.01</c:v>
                </c:pt>
                <c:pt idx="1">
                  <c:v>52.6</c:v>
                </c:pt>
                <c:pt idx="2">
                  <c:v>55.43</c:v>
                </c:pt>
                <c:pt idx="3">
                  <c:v>62.74</c:v>
                </c:pt>
                <c:pt idx="4">
                  <c:v>51.78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C8-43B3-8097-6A3351D57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41.04</c:v>
                </c:pt>
                <c:pt idx="1">
                  <c:v>50.82</c:v>
                </c:pt>
                <c:pt idx="2">
                  <c:v>52.19</c:v>
                </c:pt>
                <c:pt idx="3">
                  <c:v>55.32</c:v>
                </c:pt>
                <c:pt idx="4">
                  <c:v>59.8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C8-43B3-8097-6A3351D57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291.42</c:v>
                </c:pt>
                <c:pt idx="1">
                  <c:v>221.67</c:v>
                </c:pt>
                <c:pt idx="2">
                  <c:v>229.18</c:v>
                </c:pt>
                <c:pt idx="3">
                  <c:v>199.93</c:v>
                </c:pt>
                <c:pt idx="4">
                  <c:v>214.87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38-4327-A564-08B7593742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357.08</c:v>
                </c:pt>
                <c:pt idx="1">
                  <c:v>300.52</c:v>
                </c:pt>
                <c:pt idx="2">
                  <c:v>296.14</c:v>
                </c:pt>
                <c:pt idx="3">
                  <c:v>283.17</c:v>
                </c:pt>
                <c:pt idx="4">
                  <c:v>263.76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38-4327-A564-08B7593742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【814.89】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【255.52】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 x14ac:dyDescent="0.15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 x14ac:dyDescent="0.15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2" t="str">
        <f>データ!H6</f>
        <v>三重県　明和町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3" t="s">
        <v>1</v>
      </c>
      <c r="C7" s="43"/>
      <c r="D7" s="43"/>
      <c r="E7" s="43"/>
      <c r="F7" s="43"/>
      <c r="G7" s="43"/>
      <c r="H7" s="43"/>
      <c r="I7" s="43" t="s">
        <v>2</v>
      </c>
      <c r="J7" s="43"/>
      <c r="K7" s="43"/>
      <c r="L7" s="43"/>
      <c r="M7" s="43"/>
      <c r="N7" s="43"/>
      <c r="O7" s="43"/>
      <c r="P7" s="43" t="s">
        <v>3</v>
      </c>
      <c r="Q7" s="43"/>
      <c r="R7" s="43"/>
      <c r="S7" s="43"/>
      <c r="T7" s="43"/>
      <c r="U7" s="43"/>
      <c r="V7" s="43"/>
      <c r="W7" s="43" t="s">
        <v>4</v>
      </c>
      <c r="X7" s="43"/>
      <c r="Y7" s="43"/>
      <c r="Z7" s="43"/>
      <c r="AA7" s="43"/>
      <c r="AB7" s="43"/>
      <c r="AC7" s="43"/>
      <c r="AD7" s="43" t="s">
        <v>5</v>
      </c>
      <c r="AE7" s="43"/>
      <c r="AF7" s="43"/>
      <c r="AG7" s="43"/>
      <c r="AH7" s="43"/>
      <c r="AI7" s="43"/>
      <c r="AJ7" s="43"/>
      <c r="AK7" s="3"/>
      <c r="AL7" s="43" t="s">
        <v>6</v>
      </c>
      <c r="AM7" s="43"/>
      <c r="AN7" s="43"/>
      <c r="AO7" s="43"/>
      <c r="AP7" s="43"/>
      <c r="AQ7" s="43"/>
      <c r="AR7" s="43"/>
      <c r="AS7" s="43"/>
      <c r="AT7" s="43" t="s">
        <v>7</v>
      </c>
      <c r="AU7" s="43"/>
      <c r="AV7" s="43"/>
      <c r="AW7" s="43"/>
      <c r="AX7" s="43"/>
      <c r="AY7" s="43"/>
      <c r="AZ7" s="43"/>
      <c r="BA7" s="43"/>
      <c r="BB7" s="43" t="s">
        <v>8</v>
      </c>
      <c r="BC7" s="43"/>
      <c r="BD7" s="43"/>
      <c r="BE7" s="43"/>
      <c r="BF7" s="43"/>
      <c r="BG7" s="43"/>
      <c r="BH7" s="43"/>
      <c r="BI7" s="43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7" t="str">
        <f>データ!I6</f>
        <v>法非適用</v>
      </c>
      <c r="C8" s="47"/>
      <c r="D8" s="47"/>
      <c r="E8" s="47"/>
      <c r="F8" s="47"/>
      <c r="G8" s="47"/>
      <c r="H8" s="47"/>
      <c r="I8" s="47" t="str">
        <f>データ!J6</f>
        <v>下水道事業</v>
      </c>
      <c r="J8" s="47"/>
      <c r="K8" s="47"/>
      <c r="L8" s="47"/>
      <c r="M8" s="47"/>
      <c r="N8" s="47"/>
      <c r="O8" s="47"/>
      <c r="P8" s="47" t="str">
        <f>データ!K6</f>
        <v>農業集落排水</v>
      </c>
      <c r="Q8" s="47"/>
      <c r="R8" s="47"/>
      <c r="S8" s="47"/>
      <c r="T8" s="47"/>
      <c r="U8" s="47"/>
      <c r="V8" s="47"/>
      <c r="W8" s="47" t="str">
        <f>データ!L6</f>
        <v>F2</v>
      </c>
      <c r="X8" s="47"/>
      <c r="Y8" s="47"/>
      <c r="Z8" s="47"/>
      <c r="AA8" s="47"/>
      <c r="AB8" s="47"/>
      <c r="AC8" s="47"/>
      <c r="AD8" s="48" t="str">
        <f>データ!$M$6</f>
        <v>非設置</v>
      </c>
      <c r="AE8" s="48"/>
      <c r="AF8" s="48"/>
      <c r="AG8" s="48"/>
      <c r="AH8" s="48"/>
      <c r="AI8" s="48"/>
      <c r="AJ8" s="48"/>
      <c r="AK8" s="3"/>
      <c r="AL8" s="49">
        <f>データ!S6</f>
        <v>23196</v>
      </c>
      <c r="AM8" s="49"/>
      <c r="AN8" s="49"/>
      <c r="AO8" s="49"/>
      <c r="AP8" s="49"/>
      <c r="AQ8" s="49"/>
      <c r="AR8" s="49"/>
      <c r="AS8" s="49"/>
      <c r="AT8" s="44">
        <f>データ!T6</f>
        <v>41.04</v>
      </c>
      <c r="AU8" s="44"/>
      <c r="AV8" s="44"/>
      <c r="AW8" s="44"/>
      <c r="AX8" s="44"/>
      <c r="AY8" s="44"/>
      <c r="AZ8" s="44"/>
      <c r="BA8" s="44"/>
      <c r="BB8" s="44">
        <f>データ!U6</f>
        <v>565.20000000000005</v>
      </c>
      <c r="BC8" s="44"/>
      <c r="BD8" s="44"/>
      <c r="BE8" s="44"/>
      <c r="BF8" s="44"/>
      <c r="BG8" s="44"/>
      <c r="BH8" s="44"/>
      <c r="BI8" s="44"/>
      <c r="BJ8" s="3"/>
      <c r="BK8" s="3"/>
      <c r="BL8" s="45" t="s">
        <v>10</v>
      </c>
      <c r="BM8" s="4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3" t="s">
        <v>12</v>
      </c>
      <c r="C9" s="43"/>
      <c r="D9" s="43"/>
      <c r="E9" s="43"/>
      <c r="F9" s="43"/>
      <c r="G9" s="43"/>
      <c r="H9" s="43"/>
      <c r="I9" s="43" t="s">
        <v>13</v>
      </c>
      <c r="J9" s="43"/>
      <c r="K9" s="43"/>
      <c r="L9" s="43"/>
      <c r="M9" s="43"/>
      <c r="N9" s="43"/>
      <c r="O9" s="43"/>
      <c r="P9" s="43" t="s">
        <v>14</v>
      </c>
      <c r="Q9" s="43"/>
      <c r="R9" s="43"/>
      <c r="S9" s="43"/>
      <c r="T9" s="43"/>
      <c r="U9" s="43"/>
      <c r="V9" s="43"/>
      <c r="W9" s="43" t="s">
        <v>15</v>
      </c>
      <c r="X9" s="43"/>
      <c r="Y9" s="43"/>
      <c r="Z9" s="43"/>
      <c r="AA9" s="43"/>
      <c r="AB9" s="43"/>
      <c r="AC9" s="43"/>
      <c r="AD9" s="43" t="s">
        <v>16</v>
      </c>
      <c r="AE9" s="43"/>
      <c r="AF9" s="43"/>
      <c r="AG9" s="43"/>
      <c r="AH9" s="43"/>
      <c r="AI9" s="43"/>
      <c r="AJ9" s="43"/>
      <c r="AK9" s="3"/>
      <c r="AL9" s="43" t="s">
        <v>17</v>
      </c>
      <c r="AM9" s="43"/>
      <c r="AN9" s="43"/>
      <c r="AO9" s="43"/>
      <c r="AP9" s="43"/>
      <c r="AQ9" s="43"/>
      <c r="AR9" s="43"/>
      <c r="AS9" s="43"/>
      <c r="AT9" s="43" t="s">
        <v>18</v>
      </c>
      <c r="AU9" s="43"/>
      <c r="AV9" s="43"/>
      <c r="AW9" s="43"/>
      <c r="AX9" s="43"/>
      <c r="AY9" s="43"/>
      <c r="AZ9" s="43"/>
      <c r="BA9" s="43"/>
      <c r="BB9" s="43" t="s">
        <v>19</v>
      </c>
      <c r="BC9" s="43"/>
      <c r="BD9" s="43"/>
      <c r="BE9" s="43"/>
      <c r="BF9" s="43"/>
      <c r="BG9" s="43"/>
      <c r="BH9" s="43"/>
      <c r="BI9" s="43"/>
      <c r="BJ9" s="3"/>
      <c r="BK9" s="3"/>
      <c r="BL9" s="50" t="s">
        <v>20</v>
      </c>
      <c r="BM9" s="51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4" t="str">
        <f>データ!N6</f>
        <v>-</v>
      </c>
      <c r="C10" s="44"/>
      <c r="D10" s="44"/>
      <c r="E10" s="44"/>
      <c r="F10" s="44"/>
      <c r="G10" s="44"/>
      <c r="H10" s="44"/>
      <c r="I10" s="44" t="str">
        <f>データ!O6</f>
        <v>該当数値なし</v>
      </c>
      <c r="J10" s="44"/>
      <c r="K10" s="44"/>
      <c r="L10" s="44"/>
      <c r="M10" s="44"/>
      <c r="N10" s="44"/>
      <c r="O10" s="44"/>
      <c r="P10" s="44">
        <f>データ!P6</f>
        <v>17.53</v>
      </c>
      <c r="Q10" s="44"/>
      <c r="R10" s="44"/>
      <c r="S10" s="44"/>
      <c r="T10" s="44"/>
      <c r="U10" s="44"/>
      <c r="V10" s="44"/>
      <c r="W10" s="44">
        <f>データ!Q6</f>
        <v>100</v>
      </c>
      <c r="X10" s="44"/>
      <c r="Y10" s="44"/>
      <c r="Z10" s="44"/>
      <c r="AA10" s="44"/>
      <c r="AB10" s="44"/>
      <c r="AC10" s="44"/>
      <c r="AD10" s="49">
        <f>データ!R6</f>
        <v>3240</v>
      </c>
      <c r="AE10" s="49"/>
      <c r="AF10" s="49"/>
      <c r="AG10" s="49"/>
      <c r="AH10" s="49"/>
      <c r="AI10" s="49"/>
      <c r="AJ10" s="49"/>
      <c r="AK10" s="2"/>
      <c r="AL10" s="49">
        <f>データ!V6</f>
        <v>4060</v>
      </c>
      <c r="AM10" s="49"/>
      <c r="AN10" s="49"/>
      <c r="AO10" s="49"/>
      <c r="AP10" s="49"/>
      <c r="AQ10" s="49"/>
      <c r="AR10" s="49"/>
      <c r="AS10" s="49"/>
      <c r="AT10" s="44">
        <f>データ!W6</f>
        <v>1.29</v>
      </c>
      <c r="AU10" s="44"/>
      <c r="AV10" s="44"/>
      <c r="AW10" s="44"/>
      <c r="AX10" s="44"/>
      <c r="AY10" s="44"/>
      <c r="AZ10" s="44"/>
      <c r="BA10" s="44"/>
      <c r="BB10" s="44">
        <f>データ!X6</f>
        <v>3147.29</v>
      </c>
      <c r="BC10" s="44"/>
      <c r="BD10" s="44"/>
      <c r="BE10" s="44"/>
      <c r="BF10" s="44"/>
      <c r="BG10" s="44"/>
      <c r="BH10" s="44"/>
      <c r="BI10" s="44"/>
      <c r="BJ10" s="2"/>
      <c r="BK10" s="2"/>
      <c r="BL10" s="52" t="s">
        <v>22</v>
      </c>
      <c r="BM10" s="53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24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126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 x14ac:dyDescent="0.15">
      <c r="A34" s="2"/>
      <c r="B34" s="16"/>
      <c r="C34" s="74" t="s">
        <v>27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9"/>
      <c r="R34" s="74" t="s">
        <v>28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9"/>
      <c r="AG34" s="74" t="s">
        <v>29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19"/>
      <c r="AV34" s="74" t="s">
        <v>30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 x14ac:dyDescent="0.15">
      <c r="A35" s="2"/>
      <c r="B35" s="1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9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19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19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31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8" t="s">
        <v>124</v>
      </c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7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8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7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8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7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8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7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8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7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8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7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8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7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8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7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8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70"/>
    </row>
    <row r="56" spans="1:78" ht="13.5" customHeight="1" x14ac:dyDescent="0.15">
      <c r="A56" s="2"/>
      <c r="B56" s="16"/>
      <c r="C56" s="74" t="s">
        <v>32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9"/>
      <c r="R56" s="74" t="s">
        <v>33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9"/>
      <c r="AG56" s="74" t="s">
        <v>34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19"/>
      <c r="AV56" s="74" t="s">
        <v>35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8"/>
      <c r="BK56" s="2"/>
      <c r="BL56" s="68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70"/>
    </row>
    <row r="57" spans="1:78" ht="13.5" customHeight="1" x14ac:dyDescent="0.15">
      <c r="A57" s="2"/>
      <c r="B57" s="1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9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9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19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8"/>
      <c r="BK57" s="2"/>
      <c r="BL57" s="68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7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8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7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8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70"/>
    </row>
    <row r="60" spans="1:78" ht="13.5" customHeight="1" x14ac:dyDescent="0.15">
      <c r="A60" s="2"/>
      <c r="B60" s="59" t="s">
        <v>36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8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70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8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7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8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7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1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37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8" t="s">
        <v>125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 x14ac:dyDescent="0.15">
      <c r="A79" s="2"/>
      <c r="B79" s="16"/>
      <c r="C79" s="74" t="s">
        <v>38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9"/>
      <c r="V79" s="19"/>
      <c r="W79" s="74" t="s">
        <v>39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19"/>
      <c r="AP79" s="19"/>
      <c r="AQ79" s="74" t="s">
        <v>40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7"/>
      <c r="BJ79" s="18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 x14ac:dyDescent="0.15">
      <c r="A80" s="2"/>
      <c r="B80" s="16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19"/>
      <c r="V80" s="19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19"/>
      <c r="AP80" s="19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7"/>
      <c r="BJ80" s="18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56</v>
      </c>
      <c r="H86" s="25" t="str">
        <f>データ!BP6</f>
        <v>【814.89】</v>
      </c>
      <c r="I86" s="25" t="str">
        <f>データ!CA6</f>
        <v>【60.64】</v>
      </c>
      <c r="J86" s="25" t="str">
        <f>データ!CL6</f>
        <v>【255.52】</v>
      </c>
      <c r="K86" s="25" t="str">
        <f>データ!CW6</f>
        <v>【52.49】</v>
      </c>
      <c r="L86" s="25" t="str">
        <f>データ!DH6</f>
        <v>【85.49】</v>
      </c>
      <c r="M86" s="25" t="s">
        <v>56</v>
      </c>
      <c r="N86" s="25" t="s">
        <v>57</v>
      </c>
      <c r="O86" s="25" t="str">
        <f>データ!EO6</f>
        <v>【0.11】</v>
      </c>
    </row>
  </sheetData>
  <sheetProtection algorithmName="SHA-512" hashValue="s131TgkNwAPY3UwEY/9Cx1w9HjImHmJ7DCjSrWVjkhdcFb1mG9WnO5Jucvzg1pMz1eeHtX2/k1wolnS9CqaUNA==" saltValue="nLpjg8stkmIZAK1NupVdeA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58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59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60</v>
      </c>
      <c r="B3" s="28" t="s">
        <v>61</v>
      </c>
      <c r="C3" s="28" t="s">
        <v>62</v>
      </c>
      <c r="D3" s="28" t="s">
        <v>63</v>
      </c>
      <c r="E3" s="28" t="s">
        <v>64</v>
      </c>
      <c r="F3" s="28" t="s">
        <v>65</v>
      </c>
      <c r="G3" s="28" t="s">
        <v>66</v>
      </c>
      <c r="H3" s="76" t="s">
        <v>67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68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69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70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71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72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73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74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75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76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77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78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79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80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81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82</v>
      </c>
      <c r="B5" s="30"/>
      <c r="C5" s="30"/>
      <c r="D5" s="30"/>
      <c r="E5" s="30"/>
      <c r="F5" s="30"/>
      <c r="G5" s="30"/>
      <c r="H5" s="31" t="s">
        <v>83</v>
      </c>
      <c r="I5" s="31" t="s">
        <v>84</v>
      </c>
      <c r="J5" s="31" t="s">
        <v>85</v>
      </c>
      <c r="K5" s="31" t="s">
        <v>86</v>
      </c>
      <c r="L5" s="31" t="s">
        <v>87</v>
      </c>
      <c r="M5" s="31" t="s">
        <v>5</v>
      </c>
      <c r="N5" s="31" t="s">
        <v>88</v>
      </c>
      <c r="O5" s="31" t="s">
        <v>89</v>
      </c>
      <c r="P5" s="31" t="s">
        <v>90</v>
      </c>
      <c r="Q5" s="31" t="s">
        <v>91</v>
      </c>
      <c r="R5" s="31" t="s">
        <v>92</v>
      </c>
      <c r="S5" s="31" t="s">
        <v>93</v>
      </c>
      <c r="T5" s="31" t="s">
        <v>94</v>
      </c>
      <c r="U5" s="31" t="s">
        <v>95</v>
      </c>
      <c r="V5" s="31" t="s">
        <v>96</v>
      </c>
      <c r="W5" s="31" t="s">
        <v>97</v>
      </c>
      <c r="X5" s="31" t="s">
        <v>98</v>
      </c>
      <c r="Y5" s="31" t="s">
        <v>99</v>
      </c>
      <c r="Z5" s="31" t="s">
        <v>100</v>
      </c>
      <c r="AA5" s="31" t="s">
        <v>101</v>
      </c>
      <c r="AB5" s="31" t="s">
        <v>102</v>
      </c>
      <c r="AC5" s="31" t="s">
        <v>103</v>
      </c>
      <c r="AD5" s="31" t="s">
        <v>104</v>
      </c>
      <c r="AE5" s="31" t="s">
        <v>105</v>
      </c>
      <c r="AF5" s="31" t="s">
        <v>106</v>
      </c>
      <c r="AG5" s="31" t="s">
        <v>107</v>
      </c>
      <c r="AH5" s="31" t="s">
        <v>108</v>
      </c>
      <c r="AI5" s="31" t="s">
        <v>43</v>
      </c>
      <c r="AJ5" s="31" t="s">
        <v>99</v>
      </c>
      <c r="AK5" s="31" t="s">
        <v>100</v>
      </c>
      <c r="AL5" s="31" t="s">
        <v>101</v>
      </c>
      <c r="AM5" s="31" t="s">
        <v>102</v>
      </c>
      <c r="AN5" s="31" t="s">
        <v>103</v>
      </c>
      <c r="AO5" s="31" t="s">
        <v>104</v>
      </c>
      <c r="AP5" s="31" t="s">
        <v>105</v>
      </c>
      <c r="AQ5" s="31" t="s">
        <v>106</v>
      </c>
      <c r="AR5" s="31" t="s">
        <v>107</v>
      </c>
      <c r="AS5" s="31" t="s">
        <v>108</v>
      </c>
      <c r="AT5" s="31" t="s">
        <v>109</v>
      </c>
      <c r="AU5" s="31" t="s">
        <v>99</v>
      </c>
      <c r="AV5" s="31" t="s">
        <v>100</v>
      </c>
      <c r="AW5" s="31" t="s">
        <v>101</v>
      </c>
      <c r="AX5" s="31" t="s">
        <v>102</v>
      </c>
      <c r="AY5" s="31" t="s">
        <v>103</v>
      </c>
      <c r="AZ5" s="31" t="s">
        <v>104</v>
      </c>
      <c r="BA5" s="31" t="s">
        <v>105</v>
      </c>
      <c r="BB5" s="31" t="s">
        <v>106</v>
      </c>
      <c r="BC5" s="31" t="s">
        <v>107</v>
      </c>
      <c r="BD5" s="31" t="s">
        <v>108</v>
      </c>
      <c r="BE5" s="31" t="s">
        <v>109</v>
      </c>
      <c r="BF5" s="31" t="s">
        <v>99</v>
      </c>
      <c r="BG5" s="31" t="s">
        <v>100</v>
      </c>
      <c r="BH5" s="31" t="s">
        <v>101</v>
      </c>
      <c r="BI5" s="31" t="s">
        <v>102</v>
      </c>
      <c r="BJ5" s="31" t="s">
        <v>103</v>
      </c>
      <c r="BK5" s="31" t="s">
        <v>104</v>
      </c>
      <c r="BL5" s="31" t="s">
        <v>105</v>
      </c>
      <c r="BM5" s="31" t="s">
        <v>106</v>
      </c>
      <c r="BN5" s="31" t="s">
        <v>107</v>
      </c>
      <c r="BO5" s="31" t="s">
        <v>108</v>
      </c>
      <c r="BP5" s="31" t="s">
        <v>109</v>
      </c>
      <c r="BQ5" s="31" t="s">
        <v>99</v>
      </c>
      <c r="BR5" s="31" t="s">
        <v>100</v>
      </c>
      <c r="BS5" s="31" t="s">
        <v>101</v>
      </c>
      <c r="BT5" s="31" t="s">
        <v>102</v>
      </c>
      <c r="BU5" s="31" t="s">
        <v>103</v>
      </c>
      <c r="BV5" s="31" t="s">
        <v>104</v>
      </c>
      <c r="BW5" s="31" t="s">
        <v>105</v>
      </c>
      <c r="BX5" s="31" t="s">
        <v>106</v>
      </c>
      <c r="BY5" s="31" t="s">
        <v>107</v>
      </c>
      <c r="BZ5" s="31" t="s">
        <v>108</v>
      </c>
      <c r="CA5" s="31" t="s">
        <v>109</v>
      </c>
      <c r="CB5" s="31" t="s">
        <v>99</v>
      </c>
      <c r="CC5" s="31" t="s">
        <v>100</v>
      </c>
      <c r="CD5" s="31" t="s">
        <v>101</v>
      </c>
      <c r="CE5" s="31" t="s">
        <v>102</v>
      </c>
      <c r="CF5" s="31" t="s">
        <v>103</v>
      </c>
      <c r="CG5" s="31" t="s">
        <v>104</v>
      </c>
      <c r="CH5" s="31" t="s">
        <v>105</v>
      </c>
      <c r="CI5" s="31" t="s">
        <v>106</v>
      </c>
      <c r="CJ5" s="31" t="s">
        <v>107</v>
      </c>
      <c r="CK5" s="31" t="s">
        <v>108</v>
      </c>
      <c r="CL5" s="31" t="s">
        <v>109</v>
      </c>
      <c r="CM5" s="31" t="s">
        <v>99</v>
      </c>
      <c r="CN5" s="31" t="s">
        <v>100</v>
      </c>
      <c r="CO5" s="31" t="s">
        <v>101</v>
      </c>
      <c r="CP5" s="31" t="s">
        <v>102</v>
      </c>
      <c r="CQ5" s="31" t="s">
        <v>103</v>
      </c>
      <c r="CR5" s="31" t="s">
        <v>104</v>
      </c>
      <c r="CS5" s="31" t="s">
        <v>105</v>
      </c>
      <c r="CT5" s="31" t="s">
        <v>106</v>
      </c>
      <c r="CU5" s="31" t="s">
        <v>107</v>
      </c>
      <c r="CV5" s="31" t="s">
        <v>108</v>
      </c>
      <c r="CW5" s="31" t="s">
        <v>109</v>
      </c>
      <c r="CX5" s="31" t="s">
        <v>99</v>
      </c>
      <c r="CY5" s="31" t="s">
        <v>100</v>
      </c>
      <c r="CZ5" s="31" t="s">
        <v>101</v>
      </c>
      <c r="DA5" s="31" t="s">
        <v>102</v>
      </c>
      <c r="DB5" s="31" t="s">
        <v>103</v>
      </c>
      <c r="DC5" s="31" t="s">
        <v>104</v>
      </c>
      <c r="DD5" s="31" t="s">
        <v>105</v>
      </c>
      <c r="DE5" s="31" t="s">
        <v>106</v>
      </c>
      <c r="DF5" s="31" t="s">
        <v>107</v>
      </c>
      <c r="DG5" s="31" t="s">
        <v>108</v>
      </c>
      <c r="DH5" s="31" t="s">
        <v>109</v>
      </c>
      <c r="DI5" s="31" t="s">
        <v>99</v>
      </c>
      <c r="DJ5" s="31" t="s">
        <v>100</v>
      </c>
      <c r="DK5" s="31" t="s">
        <v>101</v>
      </c>
      <c r="DL5" s="31" t="s">
        <v>102</v>
      </c>
      <c r="DM5" s="31" t="s">
        <v>103</v>
      </c>
      <c r="DN5" s="31" t="s">
        <v>104</v>
      </c>
      <c r="DO5" s="31" t="s">
        <v>105</v>
      </c>
      <c r="DP5" s="31" t="s">
        <v>106</v>
      </c>
      <c r="DQ5" s="31" t="s">
        <v>107</v>
      </c>
      <c r="DR5" s="31" t="s">
        <v>108</v>
      </c>
      <c r="DS5" s="31" t="s">
        <v>109</v>
      </c>
      <c r="DT5" s="31" t="s">
        <v>99</v>
      </c>
      <c r="DU5" s="31" t="s">
        <v>100</v>
      </c>
      <c r="DV5" s="31" t="s">
        <v>101</v>
      </c>
      <c r="DW5" s="31" t="s">
        <v>102</v>
      </c>
      <c r="DX5" s="31" t="s">
        <v>103</v>
      </c>
      <c r="DY5" s="31" t="s">
        <v>104</v>
      </c>
      <c r="DZ5" s="31" t="s">
        <v>105</v>
      </c>
      <c r="EA5" s="31" t="s">
        <v>106</v>
      </c>
      <c r="EB5" s="31" t="s">
        <v>107</v>
      </c>
      <c r="EC5" s="31" t="s">
        <v>108</v>
      </c>
      <c r="ED5" s="31" t="s">
        <v>109</v>
      </c>
      <c r="EE5" s="31" t="s">
        <v>99</v>
      </c>
      <c r="EF5" s="31" t="s">
        <v>100</v>
      </c>
      <c r="EG5" s="31" t="s">
        <v>101</v>
      </c>
      <c r="EH5" s="31" t="s">
        <v>102</v>
      </c>
      <c r="EI5" s="31" t="s">
        <v>103</v>
      </c>
      <c r="EJ5" s="31" t="s">
        <v>104</v>
      </c>
      <c r="EK5" s="31" t="s">
        <v>105</v>
      </c>
      <c r="EL5" s="31" t="s">
        <v>106</v>
      </c>
      <c r="EM5" s="31" t="s">
        <v>107</v>
      </c>
      <c r="EN5" s="31" t="s">
        <v>108</v>
      </c>
      <c r="EO5" s="31" t="s">
        <v>109</v>
      </c>
    </row>
    <row r="6" spans="1:145" s="35" customFormat="1" x14ac:dyDescent="0.15">
      <c r="A6" s="27" t="s">
        <v>110</v>
      </c>
      <c r="B6" s="32">
        <f>B7</f>
        <v>2017</v>
      </c>
      <c r="C6" s="32">
        <f t="shared" ref="C6:X6" si="3">C7</f>
        <v>244422</v>
      </c>
      <c r="D6" s="32">
        <f t="shared" si="3"/>
        <v>47</v>
      </c>
      <c r="E6" s="32">
        <f t="shared" si="3"/>
        <v>17</v>
      </c>
      <c r="F6" s="32">
        <f t="shared" si="3"/>
        <v>5</v>
      </c>
      <c r="G6" s="32">
        <f t="shared" si="3"/>
        <v>0</v>
      </c>
      <c r="H6" s="32" t="str">
        <f t="shared" si="3"/>
        <v>三重県　明和町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農業集落排水</v>
      </c>
      <c r="L6" s="32" t="str">
        <f t="shared" si="3"/>
        <v>F2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17.53</v>
      </c>
      <c r="Q6" s="33">
        <f t="shared" si="3"/>
        <v>100</v>
      </c>
      <c r="R6" s="33">
        <f t="shared" si="3"/>
        <v>3240</v>
      </c>
      <c r="S6" s="33">
        <f t="shared" si="3"/>
        <v>23196</v>
      </c>
      <c r="T6" s="33">
        <f t="shared" si="3"/>
        <v>41.04</v>
      </c>
      <c r="U6" s="33">
        <f t="shared" si="3"/>
        <v>565.20000000000005</v>
      </c>
      <c r="V6" s="33">
        <f t="shared" si="3"/>
        <v>4060</v>
      </c>
      <c r="W6" s="33">
        <f t="shared" si="3"/>
        <v>1.29</v>
      </c>
      <c r="X6" s="33">
        <f t="shared" si="3"/>
        <v>3147.29</v>
      </c>
      <c r="Y6" s="34">
        <f>IF(Y7="",NA(),Y7)</f>
        <v>91.48</v>
      </c>
      <c r="Z6" s="34">
        <f t="shared" ref="Z6:AH6" si="4">IF(Z7="",NA(),Z7)</f>
        <v>70.09</v>
      </c>
      <c r="AA6" s="34">
        <f t="shared" si="4"/>
        <v>74.36</v>
      </c>
      <c r="AB6" s="34">
        <f t="shared" si="4"/>
        <v>75.209999999999994</v>
      </c>
      <c r="AC6" s="34">
        <f t="shared" si="4"/>
        <v>70.569999999999993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3">
        <f>IF(BF7="",NA(),BF7)</f>
        <v>0</v>
      </c>
      <c r="BG6" s="33">
        <f t="shared" ref="BG6:BO6" si="7">IF(BG7="",NA(),BG7)</f>
        <v>0</v>
      </c>
      <c r="BH6" s="33">
        <f t="shared" si="7"/>
        <v>0</v>
      </c>
      <c r="BI6" s="33">
        <f t="shared" si="7"/>
        <v>0</v>
      </c>
      <c r="BJ6" s="33">
        <f t="shared" si="7"/>
        <v>0</v>
      </c>
      <c r="BK6" s="34">
        <f t="shared" si="7"/>
        <v>1117.1099999999999</v>
      </c>
      <c r="BL6" s="34">
        <f t="shared" si="7"/>
        <v>1044.8</v>
      </c>
      <c r="BM6" s="34">
        <f t="shared" si="7"/>
        <v>1081.8</v>
      </c>
      <c r="BN6" s="34">
        <f t="shared" si="7"/>
        <v>974.93</v>
      </c>
      <c r="BO6" s="34">
        <f t="shared" si="7"/>
        <v>855.8</v>
      </c>
      <c r="BP6" s="33" t="str">
        <f>IF(BP7="","",IF(BP7="-","【-】","【"&amp;SUBSTITUTE(TEXT(BP7,"#,##0.00"),"-","△")&amp;"】"))</f>
        <v>【814.89】</v>
      </c>
      <c r="BQ6" s="34">
        <f>IF(BQ7="",NA(),BQ7)</f>
        <v>39.01</v>
      </c>
      <c r="BR6" s="34">
        <f t="shared" ref="BR6:BZ6" si="8">IF(BR7="",NA(),BR7)</f>
        <v>52.6</v>
      </c>
      <c r="BS6" s="34">
        <f t="shared" si="8"/>
        <v>55.43</v>
      </c>
      <c r="BT6" s="34">
        <f t="shared" si="8"/>
        <v>62.74</v>
      </c>
      <c r="BU6" s="34">
        <f t="shared" si="8"/>
        <v>51.78</v>
      </c>
      <c r="BV6" s="34">
        <f t="shared" si="8"/>
        <v>41.04</v>
      </c>
      <c r="BW6" s="34">
        <f t="shared" si="8"/>
        <v>50.82</v>
      </c>
      <c r="BX6" s="34">
        <f t="shared" si="8"/>
        <v>52.19</v>
      </c>
      <c r="BY6" s="34">
        <f t="shared" si="8"/>
        <v>55.32</v>
      </c>
      <c r="BZ6" s="34">
        <f t="shared" si="8"/>
        <v>59.8</v>
      </c>
      <c r="CA6" s="33" t="str">
        <f>IF(CA7="","",IF(CA7="-","【-】","【"&amp;SUBSTITUTE(TEXT(CA7,"#,##0.00"),"-","△")&amp;"】"))</f>
        <v>【60.64】</v>
      </c>
      <c r="CB6" s="34">
        <f>IF(CB7="",NA(),CB7)</f>
        <v>291.42</v>
      </c>
      <c r="CC6" s="34">
        <f t="shared" ref="CC6:CK6" si="9">IF(CC7="",NA(),CC7)</f>
        <v>221.67</v>
      </c>
      <c r="CD6" s="34">
        <f t="shared" si="9"/>
        <v>229.18</v>
      </c>
      <c r="CE6" s="34">
        <f t="shared" si="9"/>
        <v>199.93</v>
      </c>
      <c r="CF6" s="34">
        <f t="shared" si="9"/>
        <v>214.87</v>
      </c>
      <c r="CG6" s="34">
        <f t="shared" si="9"/>
        <v>357.08</v>
      </c>
      <c r="CH6" s="34">
        <f t="shared" si="9"/>
        <v>300.52</v>
      </c>
      <c r="CI6" s="34">
        <f t="shared" si="9"/>
        <v>296.14</v>
      </c>
      <c r="CJ6" s="34">
        <f t="shared" si="9"/>
        <v>283.17</v>
      </c>
      <c r="CK6" s="34">
        <f t="shared" si="9"/>
        <v>263.76</v>
      </c>
      <c r="CL6" s="33" t="str">
        <f>IF(CL7="","",IF(CL7="-","【-】","【"&amp;SUBSTITUTE(TEXT(CL7,"#,##0.00"),"-","△")&amp;"】"))</f>
        <v>【255.52】</v>
      </c>
      <c r="CM6" s="34">
        <f>IF(CM7="",NA(),CM7)</f>
        <v>81.069999999999993</v>
      </c>
      <c r="CN6" s="34">
        <f t="shared" ref="CN6:CV6" si="10">IF(CN7="",NA(),CN7)</f>
        <v>40.880000000000003</v>
      </c>
      <c r="CO6" s="34">
        <f t="shared" si="10"/>
        <v>55.63</v>
      </c>
      <c r="CP6" s="34">
        <f t="shared" si="10"/>
        <v>19.43</v>
      </c>
      <c r="CQ6" s="34">
        <f t="shared" si="10"/>
        <v>53.18</v>
      </c>
      <c r="CR6" s="34">
        <f t="shared" si="10"/>
        <v>45.95</v>
      </c>
      <c r="CS6" s="34">
        <f t="shared" si="10"/>
        <v>53.24</v>
      </c>
      <c r="CT6" s="34">
        <f t="shared" si="10"/>
        <v>52.31</v>
      </c>
      <c r="CU6" s="34">
        <f t="shared" si="10"/>
        <v>60.65</v>
      </c>
      <c r="CV6" s="34">
        <f t="shared" si="10"/>
        <v>51.75</v>
      </c>
      <c r="CW6" s="33" t="str">
        <f>IF(CW7="","",IF(CW7="-","【-】","【"&amp;SUBSTITUTE(TEXT(CW7,"#,##0.00"),"-","△")&amp;"】"))</f>
        <v>【52.49】</v>
      </c>
      <c r="CX6" s="34">
        <f>IF(CX7="",NA(),CX7)</f>
        <v>100</v>
      </c>
      <c r="CY6" s="34">
        <f t="shared" ref="CY6:DG6" si="11">IF(CY7="",NA(),CY7)</f>
        <v>51.41</v>
      </c>
      <c r="CZ6" s="34">
        <f t="shared" si="11"/>
        <v>62.28</v>
      </c>
      <c r="DA6" s="34">
        <f t="shared" si="11"/>
        <v>78.63</v>
      </c>
      <c r="DB6" s="34">
        <f t="shared" si="11"/>
        <v>81.97</v>
      </c>
      <c r="DC6" s="34">
        <f t="shared" si="11"/>
        <v>71.97</v>
      </c>
      <c r="DD6" s="34">
        <f t="shared" si="11"/>
        <v>84.07</v>
      </c>
      <c r="DE6" s="34">
        <f t="shared" si="11"/>
        <v>84.32</v>
      </c>
      <c r="DF6" s="34">
        <f t="shared" si="11"/>
        <v>84.58</v>
      </c>
      <c r="DG6" s="34">
        <f t="shared" si="11"/>
        <v>84.84</v>
      </c>
      <c r="DH6" s="33" t="str">
        <f>IF(DH7="","",IF(DH7="-","【-】","【"&amp;SUBSTITUTE(TEXT(DH7,"#,##0.00"),"-","△")&amp;"】"))</f>
        <v>【85.49】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4">
        <f t="shared" si="14"/>
        <v>0.04</v>
      </c>
      <c r="EK6" s="34">
        <f t="shared" si="14"/>
        <v>0.02</v>
      </c>
      <c r="EL6" s="34">
        <f t="shared" si="14"/>
        <v>0.01</v>
      </c>
      <c r="EM6" s="34">
        <f t="shared" si="14"/>
        <v>2.0499999999999998</v>
      </c>
      <c r="EN6" s="34">
        <f t="shared" si="14"/>
        <v>0.01</v>
      </c>
      <c r="EO6" s="33" t="str">
        <f>IF(EO7="","",IF(EO7="-","【-】","【"&amp;SUBSTITUTE(TEXT(EO7,"#,##0.00"),"-","△")&amp;"】"))</f>
        <v>【0.11】</v>
      </c>
    </row>
    <row r="7" spans="1:145" s="35" customFormat="1" x14ac:dyDescent="0.15">
      <c r="A7" s="27"/>
      <c r="B7" s="36">
        <v>2017</v>
      </c>
      <c r="C7" s="36">
        <v>244422</v>
      </c>
      <c r="D7" s="36">
        <v>47</v>
      </c>
      <c r="E7" s="36">
        <v>17</v>
      </c>
      <c r="F7" s="36">
        <v>5</v>
      </c>
      <c r="G7" s="36">
        <v>0</v>
      </c>
      <c r="H7" s="36" t="s">
        <v>111</v>
      </c>
      <c r="I7" s="36" t="s">
        <v>112</v>
      </c>
      <c r="J7" s="36" t="s">
        <v>113</v>
      </c>
      <c r="K7" s="36" t="s">
        <v>114</v>
      </c>
      <c r="L7" s="36" t="s">
        <v>115</v>
      </c>
      <c r="M7" s="36" t="s">
        <v>116</v>
      </c>
      <c r="N7" s="37" t="s">
        <v>117</v>
      </c>
      <c r="O7" s="37" t="s">
        <v>118</v>
      </c>
      <c r="P7" s="37">
        <v>17.53</v>
      </c>
      <c r="Q7" s="37">
        <v>100</v>
      </c>
      <c r="R7" s="37">
        <v>3240</v>
      </c>
      <c r="S7" s="37">
        <v>23196</v>
      </c>
      <c r="T7" s="37">
        <v>41.04</v>
      </c>
      <c r="U7" s="37">
        <v>565.20000000000005</v>
      </c>
      <c r="V7" s="37">
        <v>4060</v>
      </c>
      <c r="W7" s="37">
        <v>1.29</v>
      </c>
      <c r="X7" s="37">
        <v>3147.29</v>
      </c>
      <c r="Y7" s="37">
        <v>91.48</v>
      </c>
      <c r="Z7" s="37">
        <v>70.09</v>
      </c>
      <c r="AA7" s="37">
        <v>74.36</v>
      </c>
      <c r="AB7" s="37">
        <v>75.209999999999994</v>
      </c>
      <c r="AC7" s="37">
        <v>70.569999999999993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0</v>
      </c>
      <c r="BG7" s="37">
        <v>0</v>
      </c>
      <c r="BH7" s="37">
        <v>0</v>
      </c>
      <c r="BI7" s="37">
        <v>0</v>
      </c>
      <c r="BJ7" s="37">
        <v>0</v>
      </c>
      <c r="BK7" s="37">
        <v>1117.1099999999999</v>
      </c>
      <c r="BL7" s="37">
        <v>1044.8</v>
      </c>
      <c r="BM7" s="37">
        <v>1081.8</v>
      </c>
      <c r="BN7" s="37">
        <v>974.93</v>
      </c>
      <c r="BO7" s="37">
        <v>855.8</v>
      </c>
      <c r="BP7" s="37">
        <v>814.89</v>
      </c>
      <c r="BQ7" s="37">
        <v>39.01</v>
      </c>
      <c r="BR7" s="37">
        <v>52.6</v>
      </c>
      <c r="BS7" s="37">
        <v>55.43</v>
      </c>
      <c r="BT7" s="37">
        <v>62.74</v>
      </c>
      <c r="BU7" s="37">
        <v>51.78</v>
      </c>
      <c r="BV7" s="37">
        <v>41.04</v>
      </c>
      <c r="BW7" s="37">
        <v>50.82</v>
      </c>
      <c r="BX7" s="37">
        <v>52.19</v>
      </c>
      <c r="BY7" s="37">
        <v>55.32</v>
      </c>
      <c r="BZ7" s="37">
        <v>59.8</v>
      </c>
      <c r="CA7" s="37">
        <v>60.64</v>
      </c>
      <c r="CB7" s="37">
        <v>291.42</v>
      </c>
      <c r="CC7" s="37">
        <v>221.67</v>
      </c>
      <c r="CD7" s="37">
        <v>229.18</v>
      </c>
      <c r="CE7" s="37">
        <v>199.93</v>
      </c>
      <c r="CF7" s="37">
        <v>214.87</v>
      </c>
      <c r="CG7" s="37">
        <v>357.08</v>
      </c>
      <c r="CH7" s="37">
        <v>300.52</v>
      </c>
      <c r="CI7" s="37">
        <v>296.14</v>
      </c>
      <c r="CJ7" s="37">
        <v>283.17</v>
      </c>
      <c r="CK7" s="37">
        <v>263.76</v>
      </c>
      <c r="CL7" s="37">
        <v>255.52</v>
      </c>
      <c r="CM7" s="37">
        <v>81.069999999999993</v>
      </c>
      <c r="CN7" s="37">
        <v>40.880000000000003</v>
      </c>
      <c r="CO7" s="37">
        <v>55.63</v>
      </c>
      <c r="CP7" s="37">
        <v>19.43</v>
      </c>
      <c r="CQ7" s="37">
        <v>53.18</v>
      </c>
      <c r="CR7" s="37">
        <v>45.95</v>
      </c>
      <c r="CS7" s="37">
        <v>53.24</v>
      </c>
      <c r="CT7" s="37">
        <v>52.31</v>
      </c>
      <c r="CU7" s="37">
        <v>60.65</v>
      </c>
      <c r="CV7" s="37">
        <v>51.75</v>
      </c>
      <c r="CW7" s="37">
        <v>52.49</v>
      </c>
      <c r="CX7" s="37">
        <v>100</v>
      </c>
      <c r="CY7" s="37">
        <v>51.41</v>
      </c>
      <c r="CZ7" s="37">
        <v>62.28</v>
      </c>
      <c r="DA7" s="37">
        <v>78.63</v>
      </c>
      <c r="DB7" s="37">
        <v>81.97</v>
      </c>
      <c r="DC7" s="37">
        <v>71.97</v>
      </c>
      <c r="DD7" s="37">
        <v>84.07</v>
      </c>
      <c r="DE7" s="37">
        <v>84.32</v>
      </c>
      <c r="DF7" s="37">
        <v>84.58</v>
      </c>
      <c r="DG7" s="37">
        <v>84.84</v>
      </c>
      <c r="DH7" s="37">
        <v>85.49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0.04</v>
      </c>
      <c r="EK7" s="37">
        <v>0.02</v>
      </c>
      <c r="EL7" s="37">
        <v>0.01</v>
      </c>
      <c r="EM7" s="37">
        <v>2.0499999999999998</v>
      </c>
      <c r="EN7" s="37">
        <v>0.01</v>
      </c>
      <c r="EO7" s="37">
        <v>0.11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119</v>
      </c>
      <c r="C9" s="39" t="s">
        <v>120</v>
      </c>
      <c r="D9" s="39" t="s">
        <v>121</v>
      </c>
      <c r="E9" s="39" t="s">
        <v>122</v>
      </c>
      <c r="F9" s="39" t="s">
        <v>123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61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2019-01-28T01:34:14Z</cp:lastPrinted>
  <dcterms:created xsi:type="dcterms:W3CDTF">2018-12-03T09:26:26Z</dcterms:created>
  <dcterms:modified xsi:type="dcterms:W3CDTF">2019-01-28T01:34:18Z</dcterms:modified>
  <cp:category/>
</cp:coreProperties>
</file>