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785" tabRatio="9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8"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<sst xmlns="http://schemas.openxmlformats.org/spreadsheetml/2006/main" count="1157" uniqueCount="598">
  <si>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</si>
  <si>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</si>
  <si>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</si>
  <si>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</si>
  <si>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</si>
  <si>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</si>
  <si>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</si>
  <si>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</si>
  <si>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</si>
  <si>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</si>
  <si>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</si>
  <si>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</si>
  <si>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</si>
  <si>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</si>
  <si>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</si>
  <si>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</si>
  <si>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</si>
  <si>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</si>
  <si>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</si>
  <si>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</si>
  <si>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</si>
  <si>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</si>
  <si>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</si>
  <si>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</si>
  <si>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</si>
  <si>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</si>
  <si>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</si>
  <si>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</si>
  <si>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</si>
  <si>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</si>
  <si>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</si>
  <si>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</si>
  <si>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</si>
  <si>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</si>
  <si>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</si>
  <si>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</si>
  <si>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</si>
  <si>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</si>
  <si>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</si>
  <si>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</si>
  <si>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</si>
  <si>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</si>
  <si>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</si>
  <si>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</si>
  <si>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</si>
  <si>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</si>
  <si>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</si>
  <si>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</si>
  <si>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</si>
  <si>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</si>
  <si>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</si>
  <si>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</si>
  <si>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</si>
  <si>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</si>
  <si>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</si>
  <si>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</si>
  <si>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</si>
  <si>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</si>
  <si>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</si>
  <si>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</si>
  <si>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</si>
  <si>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</si>
  <si>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</si>
  <si>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</si>
  <si>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</si>
  <si>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</si>
  <si>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</si>
  <si>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</si>
  <si>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</si>
  <si>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</si>
  <si>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</si>
  <si>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</si>
  <si>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</si>
  <si>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</si>
  <si>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</si>
  <si>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</si>
  <si>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</si>
  <si>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</si>
  <si>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</si>
  <si>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</si>
  <si>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</si>
  <si>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</si>
  <si>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</si>
  <si>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</si>
  <si>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</si>
  <si>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</si>
  <si>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</si>
  <si>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</si>
  <si>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</si>
  <si>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</si>
  <si>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</si>
  <si>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</si>
  <si>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御浜町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</si>
  <si>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</si>
  <si>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</si>
  <si>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</si>
  <si>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</si>
  <si>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</si>
  <si>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</si>
  <si>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</si>
  <si>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</si>
  <si>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</si>
  <si>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</si>
  <si>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</si>
  <si>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</si>
  <si>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</si>
  <si>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</si>
  <si>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</si>
  <si>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</si>
  <si>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</si>
  <si>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</si>
  <si>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</si>
  <si>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</si>
  <si>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</si>
  <si>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</si>
  <si>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</si>
  <si>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</si>
  <si>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</si>
  <si>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</si>
  <si>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</si>
  <si>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</si>
  <si>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</si>
  <si>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</si>
  <si>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</si>
  <si>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</si>
  <si>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</si>
  <si>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</si>
  <si>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</si>
  <si>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</si>
  <si>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</si>
  <si>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</si>
  <si>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</si>
  <si>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</si>
  <si>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</si>
  <si>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</si>
  <si>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</si>
  <si>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</si>
  <si>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</si>
  <si>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</si>
  <si>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</si>
  <si>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</si>
  <si>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</si>
  <si>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</si>
  <si>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</si>
  <si>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</si>
  <si>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</si>
  <si>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</si>
  <si>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</si>
  <si>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</si>
  <si>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</si>
  <si>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</si>
  <si>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</si>
  <si>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</si>
  <si>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</si>
  <si>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</si>
  <si>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</si>
  <si>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</si>
  <si>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</si>
  <si>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</si>
  <si>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</si>
  <si>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</si>
  <si>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</si>
  <si>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</si>
  <si>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</si>
  <si>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</si>
  <si>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</si>
  <si>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</si>
  <si>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</si>
  <si>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</si>
  <si>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</si>
  <si>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</si>
  <si>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</si>
  <si>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</si>
  <si>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</si>
  <si>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</si>
  <si>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</si>
  <si>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</si>
  <si>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</si>
  <si>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</si>
  <si>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</si>
  <si>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</si>
  <si>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</si>
  <si>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</si>
  <si>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</si>
  <si>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</si>
  <si>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</si>
  <si>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</si>
  <si>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</si>
  <si>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</si>
  <si>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</si>
  <si>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</si>
  <si>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</si>
  <si>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</si>
  <si>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</si>
  <si>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</si>
  <si>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</si>
  <si>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</si>
  <si>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</si>
  <si>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</si>
  <si>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</si>
  <si>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</si>
  <si>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</si>
  <si>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</si>
  <si>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</si>
  <si>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</si>
  <si>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</si>
  <si>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三重県御浜町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</si>
  <si>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</si>
  <si>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</si>
  <si>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</si>
  <si>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</si>
  <si>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</si>
  <si>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</si>
  <si>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</si>
  <si>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</si>
  <si>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</si>
  <si>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</si>
  <si>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</si>
  <si>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</si>
  <si>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</si>
  <si>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</si>
  <si>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</si>
  <si>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</si>
  <si>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</si>
  <si>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</si>
  <si>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</si>
  <si>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</si>
  <si>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</si>
  <si>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</si>
  <si>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</si>
  <si>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</si>
  <si>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</si>
  <si>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</si>
  <si>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</si>
  <si>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</si>
  <si>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</si>
  <si>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</si>
  <si>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</si>
  <si>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</si>
  <si>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</si>
  <si>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</si>
  <si>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</si>
  <si>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</si>
  <si>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</si>
  <si>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</si>
  <si>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</si>
  <si>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</si>
  <si>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</si>
  <si>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</si>
  <si>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</si>
  <si>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</si>
  <si>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</si>
  <si>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</si>
  <si>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</si>
  <si>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</si>
  <si>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</si>
  <si>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</si>
  <si>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</si>
  <si>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</si>
  <si>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</si>
  <si>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</si>
  <si>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</si>
  <si>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</si>
  <si>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</si>
  <si>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</si>
  <si>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</si>
  <si>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</si>
  <si>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</si>
  <si>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</si>
  <si>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</si>
  <si>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</si>
  <si>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</si>
  <si>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</si>
  <si>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</si>
  <si>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</si>
  <si>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</si>
  <si>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</si>
  <si>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</si>
  <si>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</si>
  <si>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</si>
  <si>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</si>
  <si>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</si>
  <si>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</si>
  <si>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</si>
  <si>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</si>
  <si>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</si>
  <si>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</si>
  <si>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</si>
  <si>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</si>
  <si>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</si>
  <si>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</si>
  <si>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</si>
  <si>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</si>
  <si>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</si>
  <si>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</si>
  <si>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</si>
  <si>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</si>
  <si>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</si>
  <si>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</si>
  <si>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</si>
  <si>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</si>
  <si>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</si>
  <si>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</si>
  <si>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</si>
  <si>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</si>
  <si>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</si>
  <si>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</si>
  <si>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</si>
  <si>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</si>
  <si>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</si>
  <si>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</si>
  <si>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</si>
  <si>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</si>
  <si>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</si>
  <si>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</si>
  <si>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</si>
  <si>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</si>
  <si>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</si>
  <si>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</si>
  <si>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</si>
  <si>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</si>
  <si>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</si>
  <si>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</si>
  <si>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</si>
  <si>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</si>
  <si>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</si>
  <si>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</si>
  <si>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</si>
  <si>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</si>
  <si>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</si>
  <si>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</si>
  <si>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</si>
  <si>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</si>
  <si>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</si>
  <si>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</si>
  <si>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</si>
  <si>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</si>
  <si>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</si>
  <si>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</si>
  <si>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</si>
  <si>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</si>
  <si>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</si>
  <si>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</si>
  <si>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</si>
  <si>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</si>
  <si>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</si>
  <si>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</si>
  <si>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</si>
  <si>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</si>
  <si>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</si>
  <si>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</si>
  <si>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</si>
  <si>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</si>
  <si>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</si>
  <si>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</si>
  <si>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</si>
  <si>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三重県御浜町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</si>
  <si>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</si>
  <si>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</si>
  <si>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</si>
  <si>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</si>
  <si>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</si>
  <si>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</si>
  <si>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</si>
  <si>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</si>
  <si>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</si>
  <si>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</si>
  <si>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</si>
  <si>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</si>
  <si>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</si>
  <si>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</si>
  <si>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</si>
  <si>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</si>
  <si>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</si>
  <si>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</si>
  <si>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</si>
  <si>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</si>
  <si>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</si>
  <si>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</si>
  <si>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</si>
  <si>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</si>
  <si>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</si>
  <si>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</si>
  <si>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</si>
  <si>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</si>
  <si>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</si>
  <si>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</si>
  <si>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</si>
  <si>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</si>
  <si>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</si>
  <si>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</si>
  <si>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</si>
  <si>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</si>
  <si>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</si>
  <si>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</si>
  <si>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</si>
  <si>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</si>
  <si>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</si>
  <si>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</si>
  <si>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</si>
  <si>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</si>
  <si>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</si>
  <si>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</si>
  <si>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</si>
  <si>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</si>
  <si>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</si>
  <si>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</si>
  <si>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</si>
  <si>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</si>
  <si>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</si>
  <si>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</si>
  <si>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</si>
  <si>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</si>
  <si>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</si>
  <si>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</si>
  <si>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</si>
  <si>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</si>
  <si>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</si>
  <si>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</si>
  <si>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</si>
  <si>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</si>
  <si>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</si>
  <si>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</si>
  <si>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</si>
  <si>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</si>
  <si>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</si>
  <si>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</si>
  <si>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</si>
  <si>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</si>
  <si>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</si>
  <si>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</si>
  <si>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</si>
  <si>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</si>
  <si>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</si>
  <si>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</si>
  <si>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</si>
  <si>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</si>
  <si>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</si>
  <si>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</si>
  <si>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</si>
  <si>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</si>
  <si>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</si>
  <si>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</si>
  <si>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</si>
  <si>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</si>
  <si>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</si>
  <si>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</si>
  <si>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</si>
  <si>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</si>
  <si>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</si>
  <si>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</si>
  <si>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</si>
  <si>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</si>
  <si>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</si>
  <si>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</si>
  <si>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</si>
  <si>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</si>
  <si>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</si>
  <si>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</si>
  <si>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</si>
  <si>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</si>
  <si>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</si>
  <si>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</si>
  <si>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</si>
  <si>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</si>
  <si>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</si>
  <si>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</si>
  <si>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</si>
  <si>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</si>
  <si>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</si>
  <si>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</si>
  <si>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</si>
  <si>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</si>
  <si>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</si>
  <si>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</si>
  <si>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</si>
  <si>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</si>
  <si>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</si>
  <si>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</si>
  <si>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</si>
  <si>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</si>
  <si>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</si>
  <si>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</si>
  <si>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</si>
  <si>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</si>
  <si>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</si>
  <si>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</si>
  <si>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</si>
  <si>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</si>
  <si>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</si>
  <si>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</si>
  <si>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</si>
  <si>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</si>
  <si>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</si>
  <si>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</si>
  <si>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</si>
  <si>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</si>
  <si>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</si>
  <si>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</si>
  <si>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</si>
  <si>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</si>
  <si>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</si>
  <si>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</si>
  <si>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</si>
  <si>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</si>
  <si>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</si>
  <si>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</si>
  <si>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</si>
  <si>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</si>
  <si>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</si>
  <si>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</si>
  <si>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</si>
  <si>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</si>
  <si>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</si>
  <si>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</si>
  <si>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</si>
  <si>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</si>
  <si>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</si>
  <si>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</si>
  <si>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</si>
  <si>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</si>
  <si>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</si>
  <si>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</si>
  <si>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</si>
  <si>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</si>
  <si>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</si>
  <si>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</si>
  <si>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</si>
  <si>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</si>
  <si>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</si>
  <si>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</si>
  <si>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</si>
  <si>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</si>
  <si>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</si>
  <si>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</si>
  <si>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</si>
  <si>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</si>
  <si>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</si>
  <si>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</si>
  <si>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</si>
  <si>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</si>
  <si>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</si>
  <si>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</si>
  <si>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</si>
  <si>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</si>
  <si>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10.44</t>
  </si>
  <si>
    <t>▲ 3.79</t>
  </si>
  <si>
    <t>▲ 5.60</t>
  </si>
  <si>
    <t>▲ 2.19</t>
  </si>
  <si>
    <t>一般会計</t>
  </si>
  <si>
    <t>水道事業会計</t>
  </si>
  <si>
    <t>国民健康保険特別会計</t>
  </si>
  <si>
    <t>下水道特別会計</t>
  </si>
  <si>
    <t>後期高齢者医療特別会計</t>
  </si>
  <si>
    <t>その他会計（赤字）</t>
  </si>
  <si>
    <t>その他会計（黒字）</t>
  </si>
  <si>
    <t>-</t>
    <phoneticPr fontId="2"/>
  </si>
  <si>
    <t>公共施設整備基金</t>
    <phoneticPr fontId="2"/>
  </si>
  <si>
    <t>福祉基金</t>
    <phoneticPr fontId="11"/>
  </si>
  <si>
    <t>柑橘振興基金</t>
    <phoneticPr fontId="11"/>
  </si>
  <si>
    <t>中山間ふるさと水と土保全基金</t>
    <phoneticPr fontId="11"/>
  </si>
  <si>
    <t>ふるさと人づくり基金</t>
    <phoneticPr fontId="11"/>
  </si>
  <si>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</si>
  <si>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〃（後期後期高齢者医療特別会計）</t>
    <rPh sb="2" eb="4">
      <t>コウキ</t>
    </rPh>
    <rPh sb="4" eb="6">
      <t>コウキ</t>
    </rPh>
    <rPh sb="6" eb="9">
      <t>コウレイシャ</t>
    </rPh>
    <rPh sb="9" eb="11">
      <t>イリョウ</t>
    </rPh>
    <rPh sb="11" eb="13">
      <t>トクベツ</t>
    </rPh>
    <rPh sb="13" eb="15">
      <t>カイケイ</t>
    </rPh>
    <phoneticPr fontId="2"/>
  </si>
  <si>
    <t>紀南病院組合</t>
    <rPh sb="0" eb="2">
      <t>キナン</t>
    </rPh>
    <rPh sb="2" eb="4">
      <t>ビョウイン</t>
    </rPh>
    <rPh sb="4" eb="6">
      <t>クミアイ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</si>
  <si>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</si>
  <si>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〃（指定訪問介護特別会計）</t>
    <rPh sb="2" eb="4">
      <t>シテイ</t>
    </rPh>
    <rPh sb="4" eb="6">
      <t>ホウモン</t>
    </rPh>
    <rPh sb="6" eb="8">
      <t>カイゴ</t>
    </rPh>
    <rPh sb="8" eb="10">
      <t>トクベツ</t>
    </rPh>
    <rPh sb="10" eb="12">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</si>
  <si>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</si>
  <si>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〃（介護保険事務特別会計）</t>
    <rPh sb="2" eb="4">
      <t>カイゴ</t>
    </rPh>
    <rPh sb="4" eb="6">
      <t>ホケン</t>
    </rPh>
    <rPh sb="6" eb="8">
      <t>ジム</t>
    </rPh>
    <rPh sb="8" eb="10">
      <t>トクベツ</t>
    </rPh>
    <rPh sb="10" eb="12">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</si>
  <si>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</si>
  <si>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〃（退職手当特別会計）</t>
    <rPh sb="2" eb="4">
      <t>タイショク</t>
    </rPh>
    <rPh sb="4" eb="6">
      <t>テアテ</t>
    </rPh>
    <rPh sb="6" eb="8">
      <t>トクベツ</t>
    </rPh>
    <rPh sb="8" eb="10">
      <t>カイケイ</t>
    </rPh>
    <phoneticPr fontId="2"/>
  </si>
  <si>
    <t>〃（デジタル地図特別会計）</t>
    <rPh sb="6" eb="8">
      <t>チズ</t>
    </rPh>
    <rPh sb="8" eb="10">
      <t>トクベツ</t>
    </rPh>
    <rPh sb="10" eb="12">
      <t>カイケイ</t>
    </rPh>
    <phoneticPr fontId="2"/>
  </si>
  <si>
    <t>〃（物品特別会計）</t>
    <rPh sb="2" eb="4">
      <t>ブッピン</t>
    </rPh>
    <rPh sb="4" eb="6">
      <t>トクベツ</t>
    </rPh>
    <rPh sb="6" eb="8">
      <t>カイケイ</t>
    </rPh>
    <phoneticPr fontId="2"/>
  </si>
  <si>
    <t>〃（公平委員会特別会計）</t>
    <rPh sb="2" eb="4">
      <t>コウヘイ</t>
    </rPh>
    <rPh sb="4" eb="7">
      <t>イインカイ</t>
    </rPh>
    <rPh sb="7" eb="9">
      <t>トクベツ</t>
    </rPh>
    <rPh sb="9" eb="11">
      <t>カイケイ</t>
    </rPh>
    <phoneticPr fontId="2"/>
  </si>
  <si>
    <t>〃（消防救急無線特別会計）</t>
    <rPh sb="2" eb="4">
      <t>ショウボウ</t>
    </rPh>
    <rPh sb="4" eb="6">
      <t>キュウキュウ</t>
    </rPh>
    <rPh sb="6" eb="8">
      <t>ムセン</t>
    </rPh>
    <rPh sb="8" eb="10">
      <t>トクベツ</t>
    </rPh>
    <rPh sb="10" eb="12">
      <t>カイケイ</t>
    </rPh>
    <phoneticPr fontId="2"/>
  </si>
  <si>
    <t>〃（共同研修特別会計）</t>
    <rPh sb="2" eb="4">
      <t>キョウドウ</t>
    </rPh>
    <rPh sb="4" eb="6">
      <t>ケンシュウ</t>
    </rPh>
    <rPh sb="6" eb="8">
      <t>トクベツ</t>
    </rPh>
    <rPh sb="8" eb="10">
      <t>カイケイ</t>
    </rPh>
    <phoneticPr fontId="2"/>
  </si>
  <si>
    <t>南牟婁清掃施設組合</t>
    <rPh sb="0" eb="3">
      <t>ミナミムロ</t>
    </rPh>
    <rPh sb="3" eb="5">
      <t>セイソウ</t>
    </rPh>
    <rPh sb="5" eb="7">
      <t>シセツ</t>
    </rPh>
    <rPh sb="7" eb="9">
      <t>クミアイ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</si>
  <si>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</si>
  <si>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〃（地域密着型介護老人福祉事業特別会計）</t>
    <rPh sb="2" eb="4">
      <t>チイキ</t>
    </rPh>
    <rPh sb="4" eb="7">
      <t>ミッチャクガタ</t>
    </rPh>
    <rPh sb="7" eb="9">
      <t>カイゴ</t>
    </rPh>
    <rPh sb="9" eb="11">
      <t>ロウジン</t>
    </rPh>
    <rPh sb="11" eb="13">
      <t>フクシ</t>
    </rPh>
    <rPh sb="13" eb="15">
      <t>ジギョウ</t>
    </rPh>
    <rPh sb="15" eb="17">
      <t>トクベツ</t>
    </rPh>
    <rPh sb="17" eb="19">
      <t>カイケイ</t>
    </rPh>
    <phoneticPr fontId="2"/>
  </si>
  <si>
    <t>〃（滞納整理拡充事業特別会計）</t>
    <rPh sb="2" eb="4">
      <t>タイノウ</t>
    </rPh>
    <rPh sb="4" eb="6">
      <t>セイリ</t>
    </rPh>
    <rPh sb="6" eb="8">
      <t>カクジュウ</t>
    </rPh>
    <rPh sb="8" eb="10">
      <t>ジギョウ</t>
    </rPh>
    <rPh sb="10" eb="12">
      <t>トクベツ</t>
    </rPh>
    <rPh sb="12" eb="14">
      <t>カイケイ</t>
    </rPh>
    <phoneticPr fontId="2"/>
  </si>
  <si>
    <t>法適用企業</t>
    <phoneticPr fontId="2"/>
  </si>
  <si>
    <t>-</t>
    <phoneticPr fontId="2"/>
  </si>
  <si>
    <t>-</t>
    <phoneticPr fontId="11"/>
  </si>
  <si>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</si>
  <si>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</si>
  <si>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</si>
  <si>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</si>
  <si>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</si>
  <si>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</si>
  <si>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</si>
  <si>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</si>
  <si>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</si>
  <si>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</si>
  <si>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</si>
  <si>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</si>
  <si>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</si>
  <si>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有形固定資産減価償却率ともに類似団体内平均値より高い数値となっている。有形固定資産減価償却率はH27、H28と上昇しているが、将来負担比率は減少しており、減少の要因は剰余金を財源とした公共施設整備基金への積立である。
今後は公共施設等総合管理計画に基づき、施設の適切な維持管理に努める。</t>
    <phoneticPr fontId="5"/>
  </si>
  <si>
    <t>将来負担比率及び実質公債比率共に減少している。
これは一般単独事業債の償還により、地方債残高が減少してきたためである。
今後は新規発行債抑制に取り組む。</t>
    <rPh sb="0" eb="2">
      <t>ショウライ</t>
    </rPh>
    <rPh sb="2" eb="4">
      <t>フタン</t>
    </rPh>
    <rPh sb="4" eb="6">
      <t>ヒリツ</t>
    </rPh>
    <rPh sb="6" eb="7">
      <t>オヨ</t>
    </rPh>
    <rPh sb="8" eb="10">
      <t>ジッシツ</t>
    </rPh>
    <rPh sb="10" eb="12">
      <t>コウサイ</t>
    </rPh>
    <rPh sb="12" eb="14">
      <t>ヒリツ</t>
    </rPh>
    <rPh sb="14" eb="15">
      <t>トモ</t>
    </rPh>
    <rPh sb="16" eb="18">
      <t>ゲンショウ</t>
    </rPh>
    <rPh sb="27" eb="29">
      <t>イッパン</t>
    </rPh>
    <rPh sb="29" eb="31">
      <t>タンドク</t>
    </rPh>
    <rPh sb="31" eb="33">
      <t>ジギョウ</t>
    </rPh>
    <rPh sb="33" eb="34">
      <t>サイ</t>
    </rPh>
    <rPh sb="35" eb="37">
      <t>ショウカン</t>
    </rPh>
    <rPh sb="41" eb="44">
      <t>チホウサイ</t>
    </rPh>
    <rPh sb="44" eb="46">
      <t>ザンダカ</t>
    </rPh>
    <rPh sb="47" eb="49">
      <t>ゲンショウ</t>
    </rPh>
    <rPh sb="60" eb="62">
      <t>コンゴ</t>
    </rPh>
    <rPh sb="63" eb="65">
      <t>シンキ</t>
    </rPh>
    <rPh sb="65" eb="67">
      <t>ハッコウ</t>
    </rPh>
    <rPh sb="67" eb="68">
      <t>サイ</t>
    </rPh>
    <rPh sb="68" eb="70">
      <t>ヨクセイ</t>
    </rPh>
    <rPh sb="71" eb="72">
      <t>ト</t>
    </rPh>
    <rPh sb="73" eb="74">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</si>
</sst>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5" xfId="5" applyNumberFormat="1" applyFont="1" applyFill="1" applyBorder="1" applyAlignment="1" applyProtection="1">
      <alignment horizontal="right" vertical="center" wrapText="1" shrinkToFit="1"/>
      <protection locked="0"/>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8376-4A8B-901C-BB165EA298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100155</c:v>
                </c:pt>
                <c:pt idx="1">
                  <c:v>97754</c:v>
                </c:pt>
                <c:pt idx="2">
                  <c:v>70259</c:v>
                </c:pt>
                <c:pt idx="3">
                  <c:v>82979</c:v>
                </c:pt>
                <c:pt idx="4">
                  <c:v>64085</c:v>
                </c:pt>
              </c:numCache>
            </c:numRef>
          </c:val>
          <c:smooth val="0"/>
          <c:extLst>
            <c:ext xmlns:c16="http://schemas.microsoft.com/office/drawing/2014/chart" uri="{C3380CC4-5D6E-409C-BE32-E72D297353CC}">
              <c16:uniqueId val="{00000001-8376-4A8B-901C-BB165EA298CF}"/>
            </c:ext>
          </c:extLst>
        </c:ser>
        <c:dLbls>
          <c:showLegendKey val="0"/>
          <c:showVal val="0"/>
          <c:showCatName val="0"/>
          <c:showSerName val="0"/>
          <c:showPercent val="0"/>
          <c:showBubbleSize val="0"/>
        </c:dLbls>
        <c:marker val="1"/>
        <c:smooth val="0"/>
        <c:axId val="221135784"/>
        <c:axId val="223489296"/>
      </c:lineChart>
      <c:catAx>
        <c:axId val="221135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489296"/>
        <c:crosses val="autoZero"/>
        <c:auto val="1"/>
        <c:lblAlgn val="ctr"/>
        <c:lblOffset val="100"/>
        <c:tickLblSkip val="1"/>
        <c:tickMarkSkip val="1"/>
        <c:noMultiLvlLbl val="0"/>
      </c:catAx>
      <c:valAx>
        <c:axId val="2234892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135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8.75</c:v>
                </c:pt>
                <c:pt idx="1">
                  <c:v>4.91</c:v>
                </c:pt>
                <c:pt idx="2">
                  <c:v>8.5</c:v>
                </c:pt>
                <c:pt idx="3">
                  <c:v>6.1</c:v>
                </c:pt>
                <c:pt idx="4">
                  <c:v>6.57</c:v>
                </c:pt>
              </c:numCache>
            </c:numRef>
          </c:val>
          <c:extLst>
            <c:ext xmlns:c16="http://schemas.microsoft.com/office/drawing/2014/chart" uri="{C3380CC4-5D6E-409C-BE32-E72D297353CC}">
              <c16:uniqueId val="{00000000-2887-4D72-9EB2-581AC6C14F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33.01</c:v>
                </c:pt>
                <c:pt idx="1">
                  <c:v>37.630000000000003</c:v>
                </c:pt>
                <c:pt idx="2">
                  <c:v>39.159999999999997</c:v>
                </c:pt>
                <c:pt idx="3">
                  <c:v>41.12</c:v>
                </c:pt>
                <c:pt idx="4">
                  <c:v>42.72</c:v>
                </c:pt>
              </c:numCache>
            </c:numRef>
          </c:val>
          <c:extLst>
            <c:ext xmlns:c16="http://schemas.microsoft.com/office/drawing/2014/chart" uri="{C3380CC4-5D6E-409C-BE32-E72D297353CC}">
              <c16:uniqueId val="{00000001-2887-4D72-9EB2-581AC6C14FD1}"/>
            </c:ext>
          </c:extLst>
        </c:ser>
        <c:dLbls>
          <c:showLegendKey val="0"/>
          <c:showVal val="0"/>
          <c:showCatName val="0"/>
          <c:showSerName val="0"/>
          <c:showPercent val="0"/>
          <c:showBubbleSize val="0"/>
        </c:dLbls>
        <c:gapWidth val="250"/>
        <c:overlap val="100"/>
        <c:axId val="222247416"/>
        <c:axId val="231286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-10.44</c:v>
                </c:pt>
                <c:pt idx="1">
                  <c:v>-3.79</c:v>
                </c:pt>
                <c:pt idx="2">
                  <c:v>3.79</c:v>
                </c:pt>
                <c:pt idx="3">
                  <c:v>-5.6</c:v>
                </c:pt>
                <c:pt idx="4">
                  <c:v>-2.19</c:v>
                </c:pt>
              </c:numCache>
            </c:numRef>
          </c:val>
          <c:smooth val="0"/>
          <c:extLst>
            <c:ext xmlns:c16="http://schemas.microsoft.com/office/drawing/2014/chart" uri="{C3380CC4-5D6E-409C-BE32-E72D297353CC}">
              <c16:uniqueId val="{00000002-2887-4D72-9EB2-581AC6C14FD1}"/>
            </c:ext>
          </c:extLst>
        </c:ser>
        <c:dLbls>
          <c:showLegendKey val="0"/>
          <c:showVal val="0"/>
          <c:showCatName val="0"/>
          <c:showSerName val="0"/>
          <c:showPercent val="0"/>
          <c:showBubbleSize val="0"/>
        </c:dLbls>
        <c:marker val="1"/>
        <c:smooth val="0"/>
        <c:axId val="222247416"/>
        <c:axId val="231286168"/>
      </c:lineChart>
      <c:catAx>
        <c:axId val="222247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286168"/>
        <c:crosses val="autoZero"/>
        <c:auto val="1"/>
        <c:lblAlgn val="ctr"/>
        <c:lblOffset val="100"/>
        <c:tickLblSkip val="1"/>
        <c:tickMarkSkip val="1"/>
        <c:noMultiLvlLbl val="0"/>
      </c:catAx>
      <c:valAx>
        <c:axId val="23128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247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D88-4CDF-9634-FE5FC6FDB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8-4CDF-9634-FE5FC6FDB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88-4CDF-9634-FE5FC6FDB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D88-4CDF-9634-FE5FC6FDB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D88-4CDF-9634-FE5FC6FDB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0.4</c:v>
                </c:pt>
                <c:pt idx="4">
                  <c:v>#N/A</c:v>
                </c:pt>
                <c:pt idx="5">
                  <c:v>0.4</c:v>
                </c:pt>
                <c:pt idx="6">
                  <c:v>#N/A</c:v>
                </c:pt>
                <c:pt idx="7">
                  <c:v>0.43</c:v>
                </c:pt>
                <c:pt idx="8">
                  <c:v>#N/A</c:v>
                </c:pt>
                <c:pt idx="9">
                  <c:v>0.27</c:v>
                </c:pt>
              </c:numCache>
            </c:numRef>
          </c:val>
          <c:extLst>
            <c:ext xmlns:c16="http://schemas.microsoft.com/office/drawing/2014/chart" uri="{C3380CC4-5D6E-409C-BE32-E72D297353CC}">
              <c16:uniqueId val="{00000005-CD88-4CDF-9634-FE5FC6FDB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1.26</c:v>
                </c:pt>
                <c:pt idx="2">
                  <c:v>#N/A</c:v>
                </c:pt>
                <c:pt idx="3">
                  <c:v>1.32</c:v>
                </c:pt>
                <c:pt idx="4">
                  <c:v>#N/A</c:v>
                </c:pt>
                <c:pt idx="5">
                  <c:v>1.1399999999999999</c:v>
                </c:pt>
                <c:pt idx="6">
                  <c:v>#N/A</c:v>
                </c:pt>
                <c:pt idx="7">
                  <c:v>1.1599999999999999</c:v>
                </c:pt>
                <c:pt idx="8">
                  <c:v>#N/A</c:v>
                </c:pt>
                <c:pt idx="9">
                  <c:v>1.33</c:v>
                </c:pt>
              </c:numCache>
            </c:numRef>
          </c:val>
          <c:extLst>
            <c:ext xmlns:c16="http://schemas.microsoft.com/office/drawing/2014/chart" uri="{C3380CC4-5D6E-409C-BE32-E72D297353CC}">
              <c16:uniqueId val="{00000006-CD88-4CDF-9634-FE5FC6FDB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0.18</c:v>
                </c:pt>
                <c:pt idx="4">
                  <c:v>#N/A</c:v>
                </c:pt>
                <c:pt idx="5">
                  <c:v>0.69</c:v>
                </c:pt>
                <c:pt idx="6">
                  <c:v>#N/A</c:v>
                </c:pt>
                <c:pt idx="7">
                  <c:v>0.49</c:v>
                </c:pt>
                <c:pt idx="8">
                  <c:v>#N/A</c:v>
                </c:pt>
                <c:pt idx="9">
                  <c:v>3.85</c:v>
                </c:pt>
              </c:numCache>
            </c:numRef>
          </c:val>
          <c:extLst>
            <c:ext xmlns:c16="http://schemas.microsoft.com/office/drawing/2014/chart" uri="{C3380CC4-5D6E-409C-BE32-E72D297353CC}">
              <c16:uniqueId val="{00000007-CD88-4CDF-9634-FE5FC6FDB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5.04</c:v>
                </c:pt>
                <c:pt idx="2">
                  <c:v>#N/A</c:v>
                </c:pt>
                <c:pt idx="3">
                  <c:v>4.93</c:v>
                </c:pt>
                <c:pt idx="4">
                  <c:v>#N/A</c:v>
                </c:pt>
                <c:pt idx="5">
                  <c:v>4.5199999999999996</c:v>
                </c:pt>
                <c:pt idx="6">
                  <c:v>#N/A</c:v>
                </c:pt>
                <c:pt idx="7">
                  <c:v>4.4400000000000004</c:v>
                </c:pt>
                <c:pt idx="8">
                  <c:v>#N/A</c:v>
                </c:pt>
                <c:pt idx="9">
                  <c:v>4.34</c:v>
                </c:pt>
              </c:numCache>
            </c:numRef>
          </c:val>
          <c:extLst>
            <c:ext xmlns:c16="http://schemas.microsoft.com/office/drawing/2014/chart" uri="{C3380CC4-5D6E-409C-BE32-E72D297353CC}">
              <c16:uniqueId val="{00000008-CD88-4CDF-9634-FE5FC6FDB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8.75</c:v>
                </c:pt>
                <c:pt idx="2">
                  <c:v>#N/A</c:v>
                </c:pt>
                <c:pt idx="3">
                  <c:v>4.9000000000000004</c:v>
                </c:pt>
                <c:pt idx="4">
                  <c:v>#N/A</c:v>
                </c:pt>
                <c:pt idx="5">
                  <c:v>8.5</c:v>
                </c:pt>
                <c:pt idx="6">
                  <c:v>#N/A</c:v>
                </c:pt>
                <c:pt idx="7">
                  <c:v>6.1</c:v>
                </c:pt>
                <c:pt idx="8">
                  <c:v>#N/A</c:v>
                </c:pt>
                <c:pt idx="9">
                  <c:v>6.56</c:v>
                </c:pt>
              </c:numCache>
            </c:numRef>
          </c:val>
          <c:extLst>
            <c:ext xmlns:c16="http://schemas.microsoft.com/office/drawing/2014/chart" uri="{C3380CC4-5D6E-409C-BE32-E72D297353CC}">
              <c16:uniqueId val="{00000009-CD88-4CDF-9634-FE5FC6FDBFDC}"/>
            </c:ext>
          </c:extLst>
        </c:ser>
        <c:dLbls>
          <c:showLegendKey val="0"/>
          <c:showVal val="0"/>
          <c:showCatName val="0"/>
          <c:showSerName val="0"/>
          <c:showPercent val="0"/>
          <c:showBubbleSize val="0"/>
        </c:dLbls>
        <c:gapWidth val="150"/>
        <c:overlap val="100"/>
        <c:axId val="235660752"/>
        <c:axId val="235661136"/>
      </c:barChart>
      <c:catAx>
        <c:axId val="23566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661136"/>
        <c:crosses val="autoZero"/>
        <c:auto val="1"/>
        <c:lblAlgn val="ctr"/>
        <c:lblOffset val="100"/>
        <c:tickLblSkip val="1"/>
        <c:tickMarkSkip val="1"/>
        <c:noMultiLvlLbl val="0"/>
      </c:catAx>
      <c:valAx>
        <c:axId val="23566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66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399</c:v>
                </c:pt>
                <c:pt idx="5">
                  <c:v>435</c:v>
                </c:pt>
                <c:pt idx="8">
                  <c:v>436</c:v>
                </c:pt>
                <c:pt idx="11">
                  <c:v>423</c:v>
                </c:pt>
                <c:pt idx="14">
                  <c:v>391</c:v>
                </c:pt>
              </c:numCache>
            </c:numRef>
          </c:val>
          <c:extLst>
            <c:ext xmlns:c16="http://schemas.microsoft.com/office/drawing/2014/chart" uri="{C3380CC4-5D6E-409C-BE32-E72D297353CC}">
              <c16:uniqueId val="{00000000-3DCF-4B7D-B385-7FDBB1EE3F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CF-4B7D-B385-7FDBB1EE3F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CF-4B7D-B385-7FDBB1EE3F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153</c:v>
                </c:pt>
                <c:pt idx="3">
                  <c:v>166</c:v>
                </c:pt>
                <c:pt idx="6">
                  <c:v>125</c:v>
                </c:pt>
                <c:pt idx="9">
                  <c:v>106</c:v>
                </c:pt>
                <c:pt idx="12">
                  <c:v>68</c:v>
                </c:pt>
              </c:numCache>
            </c:numRef>
          </c:val>
          <c:extLst>
            <c:ext xmlns:c16="http://schemas.microsoft.com/office/drawing/2014/chart" uri="{C3380CC4-5D6E-409C-BE32-E72D297353CC}">
              <c16:uniqueId val="{00000003-3DCF-4B7D-B385-7FDBB1EE3F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111</c:v>
                </c:pt>
                <c:pt idx="3">
                  <c:v>67</c:v>
                </c:pt>
                <c:pt idx="6">
                  <c:v>65</c:v>
                </c:pt>
                <c:pt idx="9">
                  <c:v>68</c:v>
                </c:pt>
                <c:pt idx="12">
                  <c:v>65</c:v>
                </c:pt>
              </c:numCache>
            </c:numRef>
          </c:val>
          <c:extLst>
            <c:ext xmlns:c16="http://schemas.microsoft.com/office/drawing/2014/chart" uri="{C3380CC4-5D6E-409C-BE32-E72D297353CC}">
              <c16:uniqueId val="{00000004-3DCF-4B7D-B385-7FDBB1EE3F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CF-4B7D-B385-7FDBB1EE3F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CF-4B7D-B385-7FDBB1EE3F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488</c:v>
                </c:pt>
                <c:pt idx="3">
                  <c:v>446</c:v>
                </c:pt>
                <c:pt idx="6">
                  <c:v>454</c:v>
                </c:pt>
                <c:pt idx="9">
                  <c:v>437</c:v>
                </c:pt>
                <c:pt idx="12">
                  <c:v>422</c:v>
                </c:pt>
              </c:numCache>
            </c:numRef>
          </c:val>
          <c:extLst>
            <c:ext xmlns:c16="http://schemas.microsoft.com/office/drawing/2014/chart" uri="{C3380CC4-5D6E-409C-BE32-E72D297353CC}">
              <c16:uniqueId val="{00000007-3DCF-4B7D-B385-7FDBB1EE3F07}"/>
            </c:ext>
          </c:extLst>
        </c:ser>
        <c:dLbls>
          <c:showLegendKey val="0"/>
          <c:showVal val="0"/>
          <c:showCatName val="0"/>
          <c:showSerName val="0"/>
          <c:showPercent val="0"/>
          <c:showBubbleSize val="0"/>
        </c:dLbls>
        <c:gapWidth val="100"/>
        <c:overlap val="100"/>
        <c:axId val="236542288"/>
        <c:axId val="236682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353</c:v>
                </c:pt>
                <c:pt idx="2">
                  <c:v>#N/A</c:v>
                </c:pt>
                <c:pt idx="3">
                  <c:v>#N/A</c:v>
                </c:pt>
                <c:pt idx="4">
                  <c:v>244</c:v>
                </c:pt>
                <c:pt idx="5">
                  <c:v>#N/A</c:v>
                </c:pt>
                <c:pt idx="6">
                  <c:v>#N/A</c:v>
                </c:pt>
                <c:pt idx="7">
                  <c:v>208</c:v>
                </c:pt>
                <c:pt idx="8">
                  <c:v>#N/A</c:v>
                </c:pt>
                <c:pt idx="9">
                  <c:v>#N/A</c:v>
                </c:pt>
                <c:pt idx="10">
                  <c:v>188</c:v>
                </c:pt>
                <c:pt idx="11">
                  <c:v>#N/A</c:v>
                </c:pt>
                <c:pt idx="12">
                  <c:v>#N/A</c:v>
                </c:pt>
                <c:pt idx="13">
                  <c:v>164</c:v>
                </c:pt>
                <c:pt idx="14">
                  <c:v>#N/A</c:v>
                </c:pt>
              </c:numCache>
            </c:numRef>
          </c:val>
          <c:smooth val="0"/>
          <c:extLst>
            <c:ext xmlns:c16="http://schemas.microsoft.com/office/drawing/2014/chart" uri="{C3380CC4-5D6E-409C-BE32-E72D297353CC}">
              <c16:uniqueId val="{00000008-3DCF-4B7D-B385-7FDBB1EE3F07}"/>
            </c:ext>
          </c:extLst>
        </c:ser>
        <c:dLbls>
          <c:showLegendKey val="0"/>
          <c:showVal val="0"/>
          <c:showCatName val="0"/>
          <c:showSerName val="0"/>
          <c:showPercent val="0"/>
          <c:showBubbleSize val="0"/>
        </c:dLbls>
        <c:marker val="1"/>
        <c:smooth val="0"/>
        <c:axId val="236542288"/>
        <c:axId val="236682592"/>
      </c:lineChart>
      <c:catAx>
        <c:axId val="23654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682592"/>
        <c:crosses val="autoZero"/>
        <c:auto val="1"/>
        <c:lblAlgn val="ctr"/>
        <c:lblOffset val="100"/>
        <c:tickLblSkip val="1"/>
        <c:tickMarkSkip val="1"/>
        <c:noMultiLvlLbl val="0"/>
      </c:catAx>
      <c:valAx>
        <c:axId val="236682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54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4360</c:v>
                </c:pt>
                <c:pt idx="5">
                  <c:v>4251</c:v>
                </c:pt>
                <c:pt idx="8">
                  <c:v>4438</c:v>
                </c:pt>
                <c:pt idx="11">
                  <c:v>4568</c:v>
                </c:pt>
                <c:pt idx="14">
                  <c:v>4549</c:v>
                </c:pt>
              </c:numCache>
            </c:numRef>
          </c:val>
          <c:extLst>
            <c:ext xmlns:c16="http://schemas.microsoft.com/office/drawing/2014/chart" uri="{C3380CC4-5D6E-409C-BE32-E72D297353CC}">
              <c16:uniqueId val="{00000000-5F01-4C92-A077-B728415AC6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F01-4C92-A077-B728415AC6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2015</c:v>
                </c:pt>
                <c:pt idx="5">
                  <c:v>2140</c:v>
                </c:pt>
                <c:pt idx="8">
                  <c:v>2225</c:v>
                </c:pt>
                <c:pt idx="11">
                  <c:v>2321</c:v>
                </c:pt>
                <c:pt idx="14">
                  <c:v>2411</c:v>
                </c:pt>
              </c:numCache>
            </c:numRef>
          </c:val>
          <c:extLst>
            <c:ext xmlns:c16="http://schemas.microsoft.com/office/drawing/2014/chart" uri="{C3380CC4-5D6E-409C-BE32-E72D297353CC}">
              <c16:uniqueId val="{00000002-5F01-4C92-A077-B728415AC6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01-4C92-A077-B728415AC6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01-4C92-A077-B728415AC6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01-4C92-A077-B728415AC6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1127</c:v>
                </c:pt>
                <c:pt idx="3">
                  <c:v>1051</c:v>
                </c:pt>
                <c:pt idx="6">
                  <c:v>1066</c:v>
                </c:pt>
                <c:pt idx="9">
                  <c:v>1035</c:v>
                </c:pt>
                <c:pt idx="12">
                  <c:v>1029</c:v>
                </c:pt>
              </c:numCache>
            </c:numRef>
          </c:val>
          <c:extLst>
            <c:ext xmlns:c16="http://schemas.microsoft.com/office/drawing/2014/chart" uri="{C3380CC4-5D6E-409C-BE32-E72D297353CC}">
              <c16:uniqueId val="{00000006-5F01-4C92-A077-B728415AC6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709</c:v>
                </c:pt>
                <c:pt idx="3">
                  <c:v>688</c:v>
                </c:pt>
                <c:pt idx="6">
                  <c:v>742</c:v>
                </c:pt>
                <c:pt idx="9">
                  <c:v>648</c:v>
                </c:pt>
                <c:pt idx="12">
                  <c:v>616</c:v>
                </c:pt>
              </c:numCache>
            </c:numRef>
          </c:val>
          <c:extLst>
            <c:ext xmlns:c16="http://schemas.microsoft.com/office/drawing/2014/chart" uri="{C3380CC4-5D6E-409C-BE32-E72D297353CC}">
              <c16:uniqueId val="{00000007-5F01-4C92-A077-B728415AC6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1180</c:v>
                </c:pt>
                <c:pt idx="3">
                  <c:v>1122</c:v>
                </c:pt>
                <c:pt idx="6">
                  <c:v>894</c:v>
                </c:pt>
                <c:pt idx="9">
                  <c:v>843</c:v>
                </c:pt>
                <c:pt idx="12">
                  <c:v>802</c:v>
                </c:pt>
              </c:numCache>
            </c:numRef>
          </c:val>
          <c:extLst>
            <c:ext xmlns:c16="http://schemas.microsoft.com/office/drawing/2014/chart" uri="{C3380CC4-5D6E-409C-BE32-E72D297353CC}">
              <c16:uniqueId val="{00000008-5F01-4C92-A077-B728415AC6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01-4C92-A077-B728415AC6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4109</c:v>
                </c:pt>
                <c:pt idx="3">
                  <c:v>4221</c:v>
                </c:pt>
                <c:pt idx="6">
                  <c:v>4494</c:v>
                </c:pt>
                <c:pt idx="9">
                  <c:v>4699</c:v>
                </c:pt>
                <c:pt idx="12">
                  <c:v>4795</c:v>
                </c:pt>
              </c:numCache>
            </c:numRef>
          </c:val>
          <c:extLst>
            <c:ext xmlns:c16="http://schemas.microsoft.com/office/drawing/2014/chart" uri="{C3380CC4-5D6E-409C-BE32-E72D297353CC}">
              <c16:uniqueId val="{0000000A-5F01-4C92-A077-B728415AC6E8}"/>
            </c:ext>
          </c:extLst>
        </c:ser>
        <c:dLbls>
          <c:showLegendKey val="0"/>
          <c:showVal val="0"/>
          <c:showCatName val="0"/>
          <c:showSerName val="0"/>
          <c:showPercent val="0"/>
          <c:showBubbleSize val="0"/>
        </c:dLbls>
        <c:gapWidth val="100"/>
        <c:overlap val="100"/>
        <c:axId val="236677016"/>
        <c:axId val="22245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751</c:v>
                </c:pt>
                <c:pt idx="2">
                  <c:v>#N/A</c:v>
                </c:pt>
                <c:pt idx="3">
                  <c:v>#N/A</c:v>
                </c:pt>
                <c:pt idx="4">
                  <c:v>692</c:v>
                </c:pt>
                <c:pt idx="5">
                  <c:v>#N/A</c:v>
                </c:pt>
                <c:pt idx="6">
                  <c:v>#N/A</c:v>
                </c:pt>
                <c:pt idx="7">
                  <c:v>532</c:v>
                </c:pt>
                <c:pt idx="8">
                  <c:v>#N/A</c:v>
                </c:pt>
                <c:pt idx="9">
                  <c:v>#N/A</c:v>
                </c:pt>
                <c:pt idx="10">
                  <c:v>336</c:v>
                </c:pt>
                <c:pt idx="11">
                  <c:v>#N/A</c:v>
                </c:pt>
                <c:pt idx="12">
                  <c:v>#N/A</c:v>
                </c:pt>
                <c:pt idx="13">
                  <c:v>281</c:v>
                </c:pt>
                <c:pt idx="14">
                  <c:v>#N/A</c:v>
                </c:pt>
              </c:numCache>
            </c:numRef>
          </c:val>
          <c:smooth val="0"/>
          <c:extLst>
            <c:ext xmlns:c16="http://schemas.microsoft.com/office/drawing/2014/chart" uri="{C3380CC4-5D6E-409C-BE32-E72D297353CC}">
              <c16:uniqueId val="{0000000B-5F01-4C92-A077-B728415AC6E8}"/>
            </c:ext>
          </c:extLst>
        </c:ser>
        <c:dLbls>
          <c:showLegendKey val="0"/>
          <c:showVal val="0"/>
          <c:showCatName val="0"/>
          <c:showSerName val="0"/>
          <c:showPercent val="0"/>
          <c:showBubbleSize val="0"/>
        </c:dLbls>
        <c:marker val="1"/>
        <c:smooth val="0"/>
        <c:axId val="236677016"/>
        <c:axId val="222454512"/>
      </c:lineChart>
      <c:catAx>
        <c:axId val="236677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454512"/>
        <c:crosses val="autoZero"/>
        <c:auto val="1"/>
        <c:lblAlgn val="ctr"/>
        <c:lblOffset val="100"/>
        <c:tickLblSkip val="1"/>
        <c:tickMarkSkip val="1"/>
        <c:noMultiLvlLbl val="0"/>
      </c:catAx>
      <c:valAx>
        <c:axId val="22245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77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1266</c:v>
                </c:pt>
                <c:pt idx="1">
                  <c:v>1308</c:v>
                </c:pt>
                <c:pt idx="2">
                  <c:v>1330</c:v>
                </c:pt>
              </c:numCache>
            </c:numRef>
          </c:val>
          <c:extLst>
            <c:ext xmlns:c16="http://schemas.microsoft.com/office/drawing/2014/chart" uri="{C3380CC4-5D6E-409C-BE32-E72D297353CC}">
              <c16:uniqueId val="{00000000-404E-4F18-B05A-8FF46CF115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352</c:v>
                </c:pt>
                <c:pt idx="1">
                  <c:v>352</c:v>
                </c:pt>
                <c:pt idx="2">
                  <c:v>353</c:v>
                </c:pt>
              </c:numCache>
            </c:numRef>
          </c:val>
          <c:extLst>
            <c:ext xmlns:c16="http://schemas.microsoft.com/office/drawing/2014/chart" uri="{C3380CC4-5D6E-409C-BE32-E72D297353CC}">
              <c16:uniqueId val="{00000001-404E-4F18-B05A-8FF46CF115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447</c:v>
                </c:pt>
                <c:pt idx="1">
                  <c:v>518</c:v>
                </c:pt>
                <c:pt idx="2">
                  <c:v>588</c:v>
                </c:pt>
              </c:numCache>
            </c:numRef>
          </c:val>
          <c:extLst>
            <c:ext xmlns:c16="http://schemas.microsoft.com/office/drawing/2014/chart" uri="{C3380CC4-5D6E-409C-BE32-E72D297353CC}">
              <c16:uniqueId val="{00000002-404E-4F18-B05A-8FF46CF11526}"/>
            </c:ext>
          </c:extLst>
        </c:ser>
        <c:dLbls>
          <c:showLegendKey val="0"/>
          <c:showVal val="0"/>
          <c:showCatName val="0"/>
          <c:showSerName val="0"/>
          <c:showPercent val="0"/>
          <c:showBubbleSize val="0"/>
        </c:dLbls>
        <c:gapWidth val="120"/>
        <c:overlap val="100"/>
        <c:axId val="236944704"/>
        <c:axId val="233013296"/>
      </c:barChart>
      <c:catAx>
        <c:axId val="23694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3013296"/>
        <c:crosses val="autoZero"/>
        <c:auto val="1"/>
        <c:lblAlgn val="ctr"/>
        <c:lblOffset val="100"/>
        <c:tickLblSkip val="1"/>
        <c:tickMarkSkip val="1"/>
        <c:noMultiLvlLbl val="0"/>
      </c:catAx>
      <c:valAx>
        <c:axId val="233013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944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{68D0178A-C851-4669-B989-144A6BAA4998}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9B9-4409-93CE-488A2E18C8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{E906E57E-1D2A-43F4-A888-BDCC71176C15}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B9-4409-93CE-488A2E18C8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{D28B3576-94E0-43FE-A06D-2C4EDAC4B48F}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B9-4409-93CE-488A2E18C8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{C181A7C3-6A3B-4465-AB7D-AA843B701989}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B9-4409-93CE-488A2E18C8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{43896709-4F4F-48E9-90D7-334D1B496E9B}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B9-4409-93CE-488A2E18C8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{4684777E-DF00-4535-AB5C-A5D25080F7EC}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9B9-4409-93CE-488A2E18C86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{8F7B43D9-01EF-4FC2-9E75-36B5D7A7E070}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9B9-4409-93CE-488A2E18C86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{EACF78C1-5B9E-4BF4-9AED-D0E4488CCEB7}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9B9-4409-93CE-488A2E18C8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{86C1C957-E524-4D72-BAE0-A2CAB0E9B94B}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9B9-4409-93CE-488A2E18C8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61.7</c:v>
                </c:pt>
              </c:numCache>
            </c:numRef>
          </c:xVal>
          <c:yVal>
            <c:numRef>
              <c:f>公会計指標分析・財政指標組合せ分析表!$BP$51:$DC$51</c:f>
              <c:numCache>
                <c:formatCode>#,##0.0;"▲ "#,##0.0</c:formatCode>
                <c:ptCount val="40"/>
                <c:pt idx="16">
                  <c:v>19</c:v>
                </c:pt>
                <c:pt idx="24">
                  <c:v>12.1</c:v>
                </c:pt>
              </c:numCache>
            </c:numRef>
          </c:yVal>
          <c:smooth val="0"/>
          <c:extLst>
            <c:ext xmlns:c16="http://schemas.microsoft.com/office/drawing/2014/chart" uri="{C3380CC4-5D6E-409C-BE32-E72D297353CC}">
              <c16:uniqueId val="{00000009-29B9-4409-93CE-488A2E18C8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{889076AD-24D4-44E7-A3B3-4F85F8836387}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9B9-4409-93CE-488A2E18C8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{DFCD1A6D-4DD6-4867-84DF-5D275BDD8CF5}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B9-4409-93CE-488A2E18C8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{2ABAA796-6047-40E9-A97C-B518E3A81921}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B9-4409-93CE-488A2E18C8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{962C0C40-D009-483D-90AE-2EF15847F375}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B9-4409-93CE-488A2E18C8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{B0E9EF81-AD65-40EA-AAFF-5254FBB85660}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B9-4409-93CE-488A2E18C8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{2A210FD5-AC95-45B1-BBA2-FA36EA0CE003}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9B9-4409-93CE-488A2E18C86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{CD5AF5A7-27A5-4B86-B7C1-1E32FF6572EB}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9B9-4409-93CE-488A2E18C86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{88BBA9B8-CEAA-45C5-8989-9B62168FDFC8}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9B9-4409-93CE-488A2E18C8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{647452E8-2D30-4668-98E3-33E1125AD02F}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9B9-4409-93CE-488A2E18C8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29B9-4409-93CE-488A2E18C867}"/>
            </c:ext>
          </c:extLst>
        </c:ser>
        <c:dLbls>
          <c:showLegendKey val="0"/>
          <c:showVal val="1"/>
          <c:showCatName val="0"/>
          <c:showSerName val="0"/>
          <c:showPercent val="0"/>
          <c:showBubbleSize val="0"/>
        </c:dLbls>
        <c:axId val="465544848"/>
        <c:axId val="465545240"/>
      </c:scatterChart>
      <c:valAx>
        <c:axId val="465544848"/>
        <c:scaling>
          <c:orientation val="minMax"/>
          <c:max val="62.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545240"/>
        <c:crosses val="autoZero"/>
        <c:crossBetween val="midCat"/>
      </c:valAx>
      <c:valAx>
        <c:axId val="46554524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544848"/>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{0BB09B06-E576-4175-89E2-EC223A6DB575}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F14-4855-8943-5E8C59707D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{3A0EC7BE-5850-4A1A-9C7A-DA9F88AD85C1}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14-4855-8943-5E8C59707D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{821F0A57-CB4E-4EC6-B913-1BC3B4EC3099}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14-4855-8943-5E8C59707D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{A35643D2-5F96-4883-A70C-87B288FA7CCB}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14-4855-8943-5E8C59707D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{96713F06-9BED-4584-97E4-DF2C80845B42}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14-4855-8943-5E8C59707D7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{6F73C81A-0386-45B5-947B-6204DFA3CA5C}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F14-4855-8943-5E8C59707D7B}"/>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{AD46F11A-A95F-45CA-B1B2-30D4745787E2}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F14-4855-8943-5E8C59707D7B}"/>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{9672E9EB-792A-4ACC-BBE9-46267BD704C4}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F14-4855-8943-5E8C59707D7B}"/>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{801D5FC9-2D04-4AAA-AA9C-4ACF8552AD99}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F14-4855-8943-5E8C59707D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11.2</c:v>
                </c:pt>
                <c:pt idx="16">
                  <c:v>9.6999999999999993</c:v>
                </c:pt>
                <c:pt idx="24">
                  <c:v>7.7</c:v>
                </c:pt>
                <c:pt idx="32">
                  <c:v>6.7</c:v>
                </c:pt>
              </c:numCache>
            </c:numRef>
          </c:xVal>
          <c:yVal>
            <c:numRef>
              <c:f>公会計指標分析・財政指標組合せ分析表!$BP$73:$DC$73</c:f>
              <c:numCache>
                <c:formatCode>#,##0.0;"▲ "#,##0.0</c:formatCode>
                <c:ptCount val="40"/>
                <c:pt idx="0">
                  <c:v>27.2</c:v>
                </c:pt>
                <c:pt idx="8">
                  <c:v>25.5</c:v>
                </c:pt>
                <c:pt idx="16">
                  <c:v>19</c:v>
                </c:pt>
                <c:pt idx="24">
                  <c:v>12.1</c:v>
                </c:pt>
                <c:pt idx="32">
                  <c:v>10.3</c:v>
                </c:pt>
              </c:numCache>
            </c:numRef>
          </c:yVal>
          <c:smooth val="0"/>
          <c:extLst>
            <c:ext xmlns:c16="http://schemas.microsoft.com/office/drawing/2014/chart" uri="{C3380CC4-5D6E-409C-BE32-E72D297353CC}">
              <c16:uniqueId val="{00000009-FF14-4855-8943-5E8C59707D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{4A5AB9B5-25B9-4CE1-BB29-B54D37669323}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F14-4855-8943-5E8C59707D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{7A8E4177-169E-4D35-BEF2-7C566B9D1AE1}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14-4855-8943-5E8C59707D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{CB9288D8-49B3-49D0-9D0E-25360B31BC7D}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14-4855-8943-5E8C59707D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{ABDDAE26-D6FA-4FEF-9498-A1065D186E09}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14-4855-8943-5E8C59707D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{3DD3636C-C3B6-4942-9A1F-304D6DCB8BAA}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14-4855-8943-5E8C59707D7B}"/>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{D99EEB02-3B27-4A5C-936C-D4C0ACEEE164}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F14-4855-8943-5E8C59707D7B}"/>
                </c:ext>
              </c:extLst>
            </c:dLbl>
            <c:dLbl>
              <c:idx val="16"/>
              <c:layout>
                <c:manualLayout>
                  <c:x val="-2.4755126632297668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{EC0AE937-3980-459E-9337-5A3B8338E35A}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F14-4855-8943-5E8C59707D7B}"/>
                </c:ext>
              </c:extLst>
            </c:dLbl>
            <c:dLbl>
              <c:idx val="24"/>
              <c:layout>
                <c:manualLayout>
                  <c:x val="-3.8640856605923667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{B73756EE-8196-404B-B921-C0FA79297F8A}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F14-4855-8943-5E8C59707D7B}"/>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{31885D09-9277-4487-B621-69380D80EFFD}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F14-4855-8943-5E8C59707D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F14-4855-8943-5E8C59707D7B}"/>
            </c:ext>
          </c:extLst>
        </c:ser>
        <c:dLbls>
          <c:showLegendKey val="0"/>
          <c:showVal val="1"/>
          <c:showCatName val="0"/>
          <c:showSerName val="0"/>
          <c:showPercent val="0"/>
          <c:showBubbleSize val="0"/>
        </c:dLbls>
        <c:axId val="465546024"/>
        <c:axId val="465546416"/>
      </c:scatterChart>
      <c:valAx>
        <c:axId val="465546024"/>
        <c:scaling>
          <c:orientation val="minMax"/>
          <c:max val="12.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546416"/>
        <c:crosses val="autoZero"/>
        <c:crossBetween val="midCat"/>
      </c:valAx>
      <c:valAx>
        <c:axId val="465546416"/>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54602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平成２５年度から平成２７年度までの過疎対策事業債の償還のピークが過ぎたことにより償還金等は減少してきている。</a:t>
          </a:r>
        </a:p>
        <a:p>
          <a:r>
            <a:rPr kumimoji="1" lang="ja-JP" altLang="en-US" sz="1400">
              <a:latin typeface="ＭＳ ゴシック" pitchFamily="49" charset="-128"/>
              <a:ea typeface="ＭＳ ゴシック" pitchFamily="49" charset="-128"/>
            </a:rPr>
            <a:t>　今後、防災無線デジタル化事業等の地方債の償還がはじまることから、上昇へと推移する見込みである。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一般会計等に係る地方債の現在高においては、平成２７年度から平成２８年度防災無線デジタル化事業等の借入により増加している。</a:t>
          </a:r>
        </a:p>
        <a:p>
          <a:r>
            <a:rPr kumimoji="1" lang="ja-JP" altLang="en-US" sz="1400">
              <a:latin typeface="ＭＳ ゴシック" pitchFamily="49" charset="-128"/>
              <a:ea typeface="ＭＳ ゴシック" pitchFamily="49" charset="-128"/>
            </a:rPr>
            <a:t>　一方で、交付税措置の高い地方債の借入も増えていることから、基準財政需要額算入見込額もほぼ横ばいとなっている。今後とも比率の改善に努める。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三重県御浜町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財政調整基金に決算剰余金を２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２００万円積立てたことによる増加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その他特定目的基金（公共施設整備基金）に８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２００万円積立てたことによる増加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２００万円積立てたことによる増加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公共施設整備基金：公共施設の大規模改修、建替え等に今後、膨大な費用がかかることが予測されるため、平成３５年度までに３億円程度積立予定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２００万円積立てたことによる増加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基金の使途の明確化を図るために、その他特定目的基金に積み立てていくことを予定しているため、今後、減少していく見込み。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平成２９年度まで公債費が増える見込みではなかったことにより、ほぼ積立をおこなっていないため、横ばい状態である。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公債費が増加する見込みのため、平成３３年度までに１億円程度を積立予定。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類似団体内平均値と比較して有形固定資産減価償却率が高くなっているが、この原因は道路、公民館、学校施設の老朽化が進んでいることが主な要因として考えられる。</a:t>
          </a:r>
        </a:p>
        <a:p>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今後は公共施設等総合管理計画に基づき、施設の適切な維持管理に努める。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467804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0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07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44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467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080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20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80" name="楕円 79"/>
        <xdr:cNvSpPr/>
      </xdr:nvSpPr>
      <xdr:spPr>
        <a:xfrm>
          <a:off x="4000500" y="50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68489</xdr:rowOff>
    </xdr:from>
    <xdr:to>
      <xdr:col>15</xdr:col>
      <xdr:colOff>187325</xdr:colOff>
      <xdr:row>29</xdr:row>
      <xdr:rowOff>170089</xdr:rowOff>
    </xdr:to>
    <xdr:sp macro="" textlink="">
      <xdr:nvSpPr>
        <xdr:cNvPr id="81" name="楕円 80"/>
        <xdr:cNvSpPr/>
      </xdr:nvSpPr>
      <xdr:spPr>
        <a:xfrm>
          <a:off x="3238500" y="50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29</xdr:row>
      <xdr:rowOff>119289</xdr:rowOff>
    </xdr:to>
    <xdr:cxnSp macro="">
      <xdr:nvCxnSpPr>
        <xdr:cNvPr id="82" name="直線コネクタ 81"/>
        <xdr:cNvCxnSpPr/>
      </xdr:nvCxnSpPr>
      <xdr:spPr>
        <a:xfrm flipV="1">
          <a:off x="3289300" y="5054328"/>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xdr:cNvSpPr txBox="1"/>
      </xdr:nvSpPr>
      <xdr:spPr>
        <a:xfrm>
          <a:off x="38360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4" name="n_2aveValue有形固定資産減価償却率"/>
        <xdr:cNvSpPr txBox="1"/>
      </xdr:nvSpPr>
      <xdr:spPr>
        <a:xfrm>
          <a:off x="3086744" y="529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85" name="n_1mainValue有形固定資産減価償却率"/>
        <xdr:cNvSpPr txBox="1"/>
      </xdr:nvSpPr>
      <xdr:spPr>
        <a:xfrm>
          <a:off x="3836044" y="477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15166</xdr:rowOff>
    </xdr:from>
    <xdr:ext cx="405111" cy="259045"/>
    <xdr:sp macro="" textlink="">
      <xdr:nvSpPr>
        <xdr:cNvPr id="86" name="n_2mainValue有形固定資産減価償却率"/>
        <xdr:cNvSpPr txBox="1"/>
      </xdr:nvSpPr>
      <xdr:spPr>
        <a:xfrm>
          <a:off x="3086744" y="4815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全国平均、三重県平均、類似団体内平均値よりも高い数値となっており、要因としては、防災行政無線に対し設備投資を行ってきたためである。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今後は設備投資など投資的事業の抑制を図っていく。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4733220"/>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45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473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xdr:cNvSpPr txBox="1"/>
      </xdr:nvSpPr>
      <xdr:spPr>
        <a:xfrm>
          <a:off x="14846300" y="541649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xdr:cNvSpPr/>
      </xdr:nvSpPr>
      <xdr:spPr>
        <a:xfrm>
          <a:off x="14744700" y="54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82197</xdr:rowOff>
    </xdr:from>
    <xdr:to>
      <xdr:col>76</xdr:col>
      <xdr:colOff>73025</xdr:colOff>
      <xdr:row>30</xdr:row>
      <xdr:rowOff>12347</xdr:rowOff>
    </xdr:to>
    <xdr:sp macro="" textlink="">
      <xdr:nvSpPr>
        <xdr:cNvPr id="127" name="楕円 126"/>
        <xdr:cNvSpPr/>
      </xdr:nvSpPr>
      <xdr:spPr>
        <a:xfrm>
          <a:off x="14744700" y="50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105074</xdr:rowOff>
    </xdr:from>
    <xdr:ext cx="340478" cy="259045"/>
    <xdr:sp macro="" textlink="">
      <xdr:nvSpPr>
        <xdr:cNvPr id="128" name="債務償還可能年数該当値テキスト"/>
        <xdr:cNvSpPr txBox="1"/>
      </xdr:nvSpPr>
      <xdr:spPr>
        <a:xfrm>
          <a:off x="14846300" y="49056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0" name="楕円 69"/>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71" name="楕円 70"/>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102870</xdr:rowOff>
    </xdr:from>
    <xdr:to>
      <xdr:col>19</xdr:col>
      <xdr:colOff>177800</xdr:colOff>
      <xdr:row>37</xdr:row>
      <xdr:rowOff>131445</xdr:rowOff>
    </xdr:to>
    <xdr:cxnSp macro="">
      <xdr:nvCxnSpPr>
        <xdr:cNvPr id="72" name="直線コネクタ 71"/>
        <xdr:cNvCxnSpPr/>
      </xdr:nvCxnSpPr>
      <xdr:spPr>
        <a:xfrm flipV="1">
          <a:off x="2908300" y="6446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75" name="n_1mainValue【道路】&#10;有形固定資産減価償却率"/>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76"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64501</xdr:rowOff>
    </xdr:from>
    <xdr:to>
      <xdr:col>50</xdr:col>
      <xdr:colOff>165100</xdr:colOff>
      <xdr:row>40</xdr:row>
      <xdr:rowOff>166101</xdr:rowOff>
    </xdr:to>
    <xdr:sp macro="" textlink="">
      <xdr:nvSpPr>
        <xdr:cNvPr id="116" name="楕円 115"/>
        <xdr:cNvSpPr/>
      </xdr:nvSpPr>
      <xdr:spPr>
        <a:xfrm>
          <a:off x="9588500" y="69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69455</xdr:rowOff>
    </xdr:from>
    <xdr:to>
      <xdr:col>46</xdr:col>
      <xdr:colOff>38100</xdr:colOff>
      <xdr:row>40</xdr:row>
      <xdr:rowOff>171055</xdr:rowOff>
    </xdr:to>
    <xdr:sp macro="" textlink="">
      <xdr:nvSpPr>
        <xdr:cNvPr id="117" name="楕円 116"/>
        <xdr:cNvSpPr/>
      </xdr:nvSpPr>
      <xdr:spPr>
        <a:xfrm>
          <a:off x="8699500" y="69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115301</xdr:rowOff>
    </xdr:from>
    <xdr:to>
      <xdr:col>50</xdr:col>
      <xdr:colOff>114300</xdr:colOff>
      <xdr:row>40</xdr:row>
      <xdr:rowOff>120255</xdr:rowOff>
    </xdr:to>
    <xdr:cxnSp macro="">
      <xdr:nvCxnSpPr>
        <xdr:cNvPr id="118" name="直線コネクタ 117"/>
        <xdr:cNvCxnSpPr/>
      </xdr:nvCxnSpPr>
      <xdr:spPr>
        <a:xfrm flipV="1">
          <a:off x="8750300" y="6973301"/>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157228</xdr:rowOff>
    </xdr:from>
    <xdr:ext cx="534377" cy="259045"/>
    <xdr:sp macro="" textlink="">
      <xdr:nvSpPr>
        <xdr:cNvPr id="121" name="n_1mainValue【道路】&#10;一人当たり延長"/>
        <xdr:cNvSpPr txBox="1"/>
      </xdr:nvSpPr>
      <xdr:spPr>
        <a:xfrm>
          <a:off x="9359411" y="7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162182</xdr:rowOff>
    </xdr:from>
    <xdr:ext cx="534377" cy="259045"/>
    <xdr:sp macro="" textlink="">
      <xdr:nvSpPr>
        <xdr:cNvPr id="122" name="n_2mainValue【道路】&#10;一人当たり延長"/>
        <xdr:cNvSpPr txBox="1"/>
      </xdr:nvSpPr>
      <xdr:spPr>
        <a:xfrm>
          <a:off x="8483111" y="70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79828</xdr:rowOff>
    </xdr:from>
    <xdr:to>
      <xdr:col>20</xdr:col>
      <xdr:colOff>38100</xdr:colOff>
      <xdr:row>58</xdr:row>
      <xdr:rowOff>9978</xdr:rowOff>
    </xdr:to>
    <xdr:sp macro="" textlink="">
      <xdr:nvSpPr>
        <xdr:cNvPr id="162" name="楕円 161"/>
        <xdr:cNvSpPr/>
      </xdr:nvSpPr>
      <xdr:spPr>
        <a:xfrm>
          <a:off x="3746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99423</xdr:rowOff>
    </xdr:from>
    <xdr:to>
      <xdr:col>15</xdr:col>
      <xdr:colOff>101600</xdr:colOff>
      <xdr:row>58</xdr:row>
      <xdr:rowOff>29573</xdr:rowOff>
    </xdr:to>
    <xdr:sp macro="" textlink="">
      <xdr:nvSpPr>
        <xdr:cNvPr id="163" name="楕円 162"/>
        <xdr:cNvSpPr/>
      </xdr:nvSpPr>
      <xdr:spPr>
        <a:xfrm>
          <a:off x="2857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130628</xdr:rowOff>
    </xdr:from>
    <xdr:to>
      <xdr:col>19</xdr:col>
      <xdr:colOff>177800</xdr:colOff>
      <xdr:row>57</xdr:row>
      <xdr:rowOff>150223</xdr:rowOff>
    </xdr:to>
    <xdr:cxnSp macro="">
      <xdr:nvCxnSpPr>
        <xdr:cNvPr id="164" name="直線コネクタ 163"/>
        <xdr:cNvCxnSpPr/>
      </xdr:nvCxnSpPr>
      <xdr:spPr>
        <a:xfrm flipV="1">
          <a:off x="2908300" y="99032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5"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6"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26505</xdr:rowOff>
    </xdr:from>
    <xdr:ext cx="405111" cy="259045"/>
    <xdr:sp macro="" textlink="">
      <xdr:nvSpPr>
        <xdr:cNvPr id="167" name="n_1mainValue【橋りょう・トンネル】&#10;有形固定資産減価償却率"/>
        <xdr:cNvSpPr txBox="1"/>
      </xdr:nvSpPr>
      <xdr:spPr>
        <a:xfrm>
          <a:off x="3582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46100</xdr:rowOff>
    </xdr:from>
    <xdr:ext cx="405111" cy="259045"/>
    <xdr:sp macro="" textlink="">
      <xdr:nvSpPr>
        <xdr:cNvPr id="168" name="n_2mainValue【橋りょう・トンネル】&#10;有形固定資産減価償却率"/>
        <xdr:cNvSpPr txBox="1"/>
      </xdr:nvSpPr>
      <xdr:spPr>
        <a:xfrm>
          <a:off x="27057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80156</xdr:rowOff>
    </xdr:from>
    <xdr:to>
      <xdr:col>50</xdr:col>
      <xdr:colOff>165100</xdr:colOff>
      <xdr:row>62</xdr:row>
      <xdr:rowOff>10306</xdr:rowOff>
    </xdr:to>
    <xdr:sp macro="" textlink="">
      <xdr:nvSpPr>
        <xdr:cNvPr id="204" name="楕円 203"/>
        <xdr:cNvSpPr/>
      </xdr:nvSpPr>
      <xdr:spPr>
        <a:xfrm>
          <a:off x="9588500" y="105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86088</xdr:rowOff>
    </xdr:from>
    <xdr:to>
      <xdr:col>46</xdr:col>
      <xdr:colOff>38100</xdr:colOff>
      <xdr:row>62</xdr:row>
      <xdr:rowOff>16238</xdr:rowOff>
    </xdr:to>
    <xdr:sp macro="" textlink="">
      <xdr:nvSpPr>
        <xdr:cNvPr id="205" name="楕円 204"/>
        <xdr:cNvSpPr/>
      </xdr:nvSpPr>
      <xdr:spPr>
        <a:xfrm>
          <a:off x="8699500" y="105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130956</xdr:rowOff>
    </xdr:from>
    <xdr:to>
      <xdr:col>50</xdr:col>
      <xdr:colOff>114300</xdr:colOff>
      <xdr:row>61</xdr:row>
      <xdr:rowOff>136888</xdr:rowOff>
    </xdr:to>
    <xdr:cxnSp macro="">
      <xdr:nvCxnSpPr>
        <xdr:cNvPr id="206" name="直線コネクタ 205"/>
        <xdr:cNvCxnSpPr/>
      </xdr:nvCxnSpPr>
      <xdr:spPr>
        <a:xfrm flipV="1">
          <a:off x="8750300" y="10589406"/>
          <a:ext cx="8890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07"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08"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26833</xdr:rowOff>
    </xdr:from>
    <xdr:ext cx="599010" cy="259045"/>
    <xdr:sp macro="" textlink="">
      <xdr:nvSpPr>
        <xdr:cNvPr id="209" name="n_1mainValue【橋りょう・トンネル】&#10;一人当たり有形固定資産（償却資産）額"/>
        <xdr:cNvSpPr txBox="1"/>
      </xdr:nvSpPr>
      <xdr:spPr>
        <a:xfrm>
          <a:off x="9327095" y="103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32765</xdr:rowOff>
    </xdr:from>
    <xdr:ext cx="599010" cy="259045"/>
    <xdr:sp macro="" textlink="">
      <xdr:nvSpPr>
        <xdr:cNvPr id="210" name="n_2mainValue【橋りょう・トンネル】&#10;一人当たり有形固定資産（償却資産）額"/>
        <xdr:cNvSpPr txBox="1"/>
      </xdr:nvSpPr>
      <xdr:spPr>
        <a:xfrm>
          <a:off x="8450795" y="1031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95886</xdr:rowOff>
    </xdr:from>
    <xdr:to>
      <xdr:col>20</xdr:col>
      <xdr:colOff>38100</xdr:colOff>
      <xdr:row>85</xdr:row>
      <xdr:rowOff>26036</xdr:rowOff>
    </xdr:to>
    <xdr:sp macro="" textlink="">
      <xdr:nvSpPr>
        <xdr:cNvPr id="249" name="楕円 248"/>
        <xdr:cNvSpPr/>
      </xdr:nvSpPr>
      <xdr:spPr>
        <a:xfrm>
          <a:off x="37465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166370</xdr:rowOff>
    </xdr:from>
    <xdr:to>
      <xdr:col>15</xdr:col>
      <xdr:colOff>101600</xdr:colOff>
      <xdr:row>85</xdr:row>
      <xdr:rowOff>96520</xdr:rowOff>
    </xdr:to>
    <xdr:sp macro="" textlink="">
      <xdr:nvSpPr>
        <xdr:cNvPr id="250" name="楕円 249"/>
        <xdr:cNvSpPr/>
      </xdr:nvSpPr>
      <xdr:spPr>
        <a:xfrm>
          <a:off x="2857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146686</xdr:rowOff>
    </xdr:from>
    <xdr:to>
      <xdr:col>19</xdr:col>
      <xdr:colOff>177800</xdr:colOff>
      <xdr:row>85</xdr:row>
      <xdr:rowOff>45720</xdr:rowOff>
    </xdr:to>
    <xdr:cxnSp macro="">
      <xdr:nvCxnSpPr>
        <xdr:cNvPr id="251" name="直線コネクタ 250"/>
        <xdr:cNvCxnSpPr/>
      </xdr:nvCxnSpPr>
      <xdr:spPr>
        <a:xfrm flipV="1">
          <a:off x="2908300" y="1454848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17163</xdr:rowOff>
    </xdr:from>
    <xdr:ext cx="405111" cy="259045"/>
    <xdr:sp macro="" textlink="">
      <xdr:nvSpPr>
        <xdr:cNvPr id="254" name="n_1mainValue【公営住宅】&#10;有形固定資産減価償却率"/>
        <xdr:cNvSpPr txBox="1"/>
      </xdr:nvSpPr>
      <xdr:spPr>
        <a:xfrm>
          <a:off x="3582044"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87647</xdr:rowOff>
    </xdr:from>
    <xdr:ext cx="405111" cy="259045"/>
    <xdr:sp macro="" textlink="">
      <xdr:nvSpPr>
        <xdr:cNvPr id="255" name="n_2mainValue【公営住宅】&#10;有形固定資産減価償却率"/>
        <xdr:cNvSpPr txBox="1"/>
      </xdr:nvSpPr>
      <xdr:spPr>
        <a:xfrm>
          <a:off x="2705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15494</xdr:rowOff>
    </xdr:from>
    <xdr:to>
      <xdr:col>50</xdr:col>
      <xdr:colOff>165100</xdr:colOff>
      <xdr:row>86</xdr:row>
      <xdr:rowOff>117094</xdr:rowOff>
    </xdr:to>
    <xdr:sp macro="" textlink="">
      <xdr:nvSpPr>
        <xdr:cNvPr id="293" name="楕円 292"/>
        <xdr:cNvSpPr/>
      </xdr:nvSpPr>
      <xdr:spPr>
        <a:xfrm>
          <a:off x="9588500" y="147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16256</xdr:rowOff>
    </xdr:from>
    <xdr:to>
      <xdr:col>46</xdr:col>
      <xdr:colOff>38100</xdr:colOff>
      <xdr:row>86</xdr:row>
      <xdr:rowOff>117856</xdr:rowOff>
    </xdr:to>
    <xdr:sp macro="" textlink="">
      <xdr:nvSpPr>
        <xdr:cNvPr id="294" name="楕円 293"/>
        <xdr:cNvSpPr/>
      </xdr:nvSpPr>
      <xdr:spPr>
        <a:xfrm>
          <a:off x="8699500" y="1476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66294</xdr:rowOff>
    </xdr:from>
    <xdr:to>
      <xdr:col>50</xdr:col>
      <xdr:colOff>114300</xdr:colOff>
      <xdr:row>86</xdr:row>
      <xdr:rowOff>67056</xdr:rowOff>
    </xdr:to>
    <xdr:cxnSp macro="">
      <xdr:nvCxnSpPr>
        <xdr:cNvPr id="295" name="直線コネクタ 294"/>
        <xdr:cNvCxnSpPr/>
      </xdr:nvCxnSpPr>
      <xdr:spPr>
        <a:xfrm flipV="1">
          <a:off x="8750300" y="1481099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296" name="n_1aveValue【公営住宅】&#10;一人当たり面積"/>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97"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108221</xdr:rowOff>
    </xdr:from>
    <xdr:ext cx="469744" cy="259045"/>
    <xdr:sp macro="" textlink="">
      <xdr:nvSpPr>
        <xdr:cNvPr id="298" name="n_1mainValue【公営住宅】&#10;一人当たり面積"/>
        <xdr:cNvSpPr txBox="1"/>
      </xdr:nvSpPr>
      <xdr:spPr>
        <a:xfrm>
          <a:off x="9391727"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108983</xdr:rowOff>
    </xdr:from>
    <xdr:ext cx="469744" cy="259045"/>
    <xdr:sp macro="" textlink="">
      <xdr:nvSpPr>
        <xdr:cNvPr id="299" name="n_2mainValue【公営住宅】&#10;一人当たり面積"/>
        <xdr:cNvSpPr txBox="1"/>
      </xdr:nvSpPr>
      <xdr:spPr>
        <a:xfrm>
          <a:off x="8515427"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170724</xdr:rowOff>
    </xdr:from>
    <xdr:to>
      <xdr:col>81</xdr:col>
      <xdr:colOff>101600</xdr:colOff>
      <xdr:row>35</xdr:row>
      <xdr:rowOff>100874</xdr:rowOff>
    </xdr:to>
    <xdr:sp macro="" textlink="">
      <xdr:nvSpPr>
        <xdr:cNvPr id="355" name="楕円 354"/>
        <xdr:cNvSpPr/>
      </xdr:nvSpPr>
      <xdr:spPr>
        <a:xfrm>
          <a:off x="15430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103777</xdr:rowOff>
    </xdr:from>
    <xdr:to>
      <xdr:col>76</xdr:col>
      <xdr:colOff>165100</xdr:colOff>
      <xdr:row>36</xdr:row>
      <xdr:rowOff>33927</xdr:rowOff>
    </xdr:to>
    <xdr:sp macro="" textlink="">
      <xdr:nvSpPr>
        <xdr:cNvPr id="356" name="楕円 355"/>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50074</xdr:rowOff>
    </xdr:from>
    <xdr:to>
      <xdr:col>81</xdr:col>
      <xdr:colOff>50800</xdr:colOff>
      <xdr:row>35</xdr:row>
      <xdr:rowOff>154577</xdr:rowOff>
    </xdr:to>
    <xdr:cxnSp macro="">
      <xdr:nvCxnSpPr>
        <xdr:cNvPr id="357" name="直線コネクタ 356"/>
        <xdr:cNvCxnSpPr/>
      </xdr:nvCxnSpPr>
      <xdr:spPr>
        <a:xfrm flipV="1">
          <a:off x="14592300" y="605082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5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59"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117401</xdr:rowOff>
    </xdr:from>
    <xdr:ext cx="405111" cy="259045"/>
    <xdr:sp macro="" textlink="">
      <xdr:nvSpPr>
        <xdr:cNvPr id="360" name="n_1mainValue【認定こども園・幼稚園・保育所】&#10;有形固定資産減価償却率"/>
        <xdr:cNvSpPr txBox="1"/>
      </xdr:nvSpPr>
      <xdr:spPr>
        <a:xfrm>
          <a:off x="15266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361" name="n_2mainValue【認定こども園・幼稚園・保育所】&#10;有形固定資産減価償却率"/>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xdr:rowOff>
    </xdr:from>
    <xdr:to>
      <xdr:col>112</xdr:col>
      <xdr:colOff>38100</xdr:colOff>
      <xdr:row>38</xdr:row>
      <xdr:rowOff>111760</xdr:rowOff>
    </xdr:to>
    <xdr:sp macro="" textlink="">
      <xdr:nvSpPr>
        <xdr:cNvPr id="399" name="楕円 398"/>
        <xdr:cNvSpPr/>
      </xdr:nvSpPr>
      <xdr:spPr>
        <a:xfrm>
          <a:off x="2127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19685</xdr:rowOff>
    </xdr:from>
    <xdr:to>
      <xdr:col>107</xdr:col>
      <xdr:colOff>101600</xdr:colOff>
      <xdr:row>38</xdr:row>
      <xdr:rowOff>121285</xdr:rowOff>
    </xdr:to>
    <xdr:sp macro="" textlink="">
      <xdr:nvSpPr>
        <xdr:cNvPr id="400" name="楕円 399"/>
        <xdr:cNvSpPr/>
      </xdr:nvSpPr>
      <xdr:spPr>
        <a:xfrm>
          <a:off x="2038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60960</xdr:rowOff>
    </xdr:from>
    <xdr:to>
      <xdr:col>111</xdr:col>
      <xdr:colOff>177800</xdr:colOff>
      <xdr:row>38</xdr:row>
      <xdr:rowOff>70485</xdr:rowOff>
    </xdr:to>
    <xdr:cxnSp macro="">
      <xdr:nvCxnSpPr>
        <xdr:cNvPr id="401" name="直線コネクタ 400"/>
        <xdr:cNvCxnSpPr/>
      </xdr:nvCxnSpPr>
      <xdr:spPr>
        <a:xfrm flipV="1">
          <a:off x="20434300" y="6576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02"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03"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128287</xdr:rowOff>
    </xdr:from>
    <xdr:ext cx="469744" cy="259045"/>
    <xdr:sp macro="" textlink="">
      <xdr:nvSpPr>
        <xdr:cNvPr id="404" name="n_1mainValue【認定こども園・幼稚園・保育所】&#10;一人当たり面積"/>
        <xdr:cNvSpPr txBox="1"/>
      </xdr:nvSpPr>
      <xdr:spPr>
        <a:xfrm>
          <a:off x="210757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137812</xdr:rowOff>
    </xdr:from>
    <xdr:ext cx="469744" cy="259045"/>
    <xdr:sp macro="" textlink="">
      <xdr:nvSpPr>
        <xdr:cNvPr id="405" name="n_2mainValue【認定こども園・幼稚園・保育所】&#10;一人当たり面積"/>
        <xdr:cNvSpPr txBox="1"/>
      </xdr:nvSpPr>
      <xdr:spPr>
        <a:xfrm>
          <a:off x="20199427"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74930</xdr:rowOff>
    </xdr:from>
    <xdr:to>
      <xdr:col>81</xdr:col>
      <xdr:colOff>101600</xdr:colOff>
      <xdr:row>57</xdr:row>
      <xdr:rowOff>5080</xdr:rowOff>
    </xdr:to>
    <xdr:sp macro="" textlink="">
      <xdr:nvSpPr>
        <xdr:cNvPr id="445" name="楕円 444"/>
        <xdr:cNvSpPr/>
      </xdr:nvSpPr>
      <xdr:spPr>
        <a:xfrm>
          <a:off x="15430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133713</xdr:rowOff>
    </xdr:from>
    <xdr:to>
      <xdr:col>76</xdr:col>
      <xdr:colOff>165100</xdr:colOff>
      <xdr:row>57</xdr:row>
      <xdr:rowOff>63863</xdr:rowOff>
    </xdr:to>
    <xdr:sp macro="" textlink="">
      <xdr:nvSpPr>
        <xdr:cNvPr id="446" name="楕円 445"/>
        <xdr:cNvSpPr/>
      </xdr:nvSpPr>
      <xdr:spPr>
        <a:xfrm>
          <a:off x="14541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125730</xdr:rowOff>
    </xdr:from>
    <xdr:to>
      <xdr:col>81</xdr:col>
      <xdr:colOff>50800</xdr:colOff>
      <xdr:row>57</xdr:row>
      <xdr:rowOff>13063</xdr:rowOff>
    </xdr:to>
    <xdr:cxnSp macro="">
      <xdr:nvCxnSpPr>
        <xdr:cNvPr id="447" name="直線コネクタ 446"/>
        <xdr:cNvCxnSpPr/>
      </xdr:nvCxnSpPr>
      <xdr:spPr>
        <a:xfrm flipV="1">
          <a:off x="14592300" y="972693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8"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9"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21607</xdr:rowOff>
    </xdr:from>
    <xdr:ext cx="405111" cy="259045"/>
    <xdr:sp macro="" textlink="">
      <xdr:nvSpPr>
        <xdr:cNvPr id="450" name="n_1mainValue【学校施設】&#10;有形固定資産減価償却率"/>
        <xdr:cNvSpPr txBox="1"/>
      </xdr:nvSpPr>
      <xdr:spPr>
        <a:xfrm>
          <a:off x="15266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80390</xdr:rowOff>
    </xdr:from>
    <xdr:ext cx="405111" cy="259045"/>
    <xdr:sp macro="" textlink="">
      <xdr:nvSpPr>
        <xdr:cNvPr id="451" name="n_2mainValue【学校施設】&#10;有形固定資産減価償却率"/>
        <xdr:cNvSpPr txBox="1"/>
      </xdr:nvSpPr>
      <xdr:spPr>
        <a:xfrm>
          <a:off x="143897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36525</xdr:rowOff>
    </xdr:from>
    <xdr:to>
      <xdr:col>112</xdr:col>
      <xdr:colOff>38100</xdr:colOff>
      <xdr:row>64</xdr:row>
      <xdr:rowOff>138125</xdr:rowOff>
    </xdr:to>
    <xdr:sp macro="" textlink="">
      <xdr:nvSpPr>
        <xdr:cNvPr id="488" name="楕円 487"/>
        <xdr:cNvSpPr/>
      </xdr:nvSpPr>
      <xdr:spPr>
        <a:xfrm>
          <a:off x="21272500" y="110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42240</xdr:rowOff>
    </xdr:from>
    <xdr:to>
      <xdr:col>107</xdr:col>
      <xdr:colOff>101600</xdr:colOff>
      <xdr:row>64</xdr:row>
      <xdr:rowOff>143840</xdr:rowOff>
    </xdr:to>
    <xdr:sp macro="" textlink="">
      <xdr:nvSpPr>
        <xdr:cNvPr id="489" name="楕円 488"/>
        <xdr:cNvSpPr/>
      </xdr:nvSpPr>
      <xdr:spPr>
        <a:xfrm>
          <a:off x="20383500" y="11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87325</xdr:rowOff>
    </xdr:from>
    <xdr:to>
      <xdr:col>111</xdr:col>
      <xdr:colOff>177800</xdr:colOff>
      <xdr:row>64</xdr:row>
      <xdr:rowOff>93040</xdr:rowOff>
    </xdr:to>
    <xdr:cxnSp macro="">
      <xdr:nvCxnSpPr>
        <xdr:cNvPr id="490" name="直線コネクタ 489"/>
        <xdr:cNvCxnSpPr/>
      </xdr:nvCxnSpPr>
      <xdr:spPr>
        <a:xfrm flipV="1">
          <a:off x="20434300" y="11060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129252</xdr:rowOff>
    </xdr:from>
    <xdr:ext cx="469744" cy="259045"/>
    <xdr:sp macro="" textlink="">
      <xdr:nvSpPr>
        <xdr:cNvPr id="493" name="n_1mainValue【学校施設】&#10;一人当たり面積"/>
        <xdr:cNvSpPr txBox="1"/>
      </xdr:nvSpPr>
      <xdr:spPr>
        <a:xfrm>
          <a:off x="21075727" y="1110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134967</xdr:rowOff>
    </xdr:from>
    <xdr:ext cx="469744" cy="259045"/>
    <xdr:sp macro="" textlink="">
      <xdr:nvSpPr>
        <xdr:cNvPr id="494" name="n_2mainValue【学校施設】&#10;一人当たり面積"/>
        <xdr:cNvSpPr txBox="1"/>
      </xdr:nvSpPr>
      <xdr:spPr>
        <a:xfrm>
          <a:off x="20199427" y="1110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1" name="テキスト ボックス 5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3" name="テキスト ボックス 5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1" name="テキスト ボックス 5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35" name="直線コネクタ 53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3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37" name="直線コネクタ 53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9" name="直線コネクタ 53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4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41" name="フローチャート: 判断 54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42" name="フローチャート: 判断 54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43" name="フローチャート: 判断 54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101600</xdr:rowOff>
    </xdr:from>
    <xdr:to>
      <xdr:col>81</xdr:col>
      <xdr:colOff>101600</xdr:colOff>
      <xdr:row>105</xdr:row>
      <xdr:rowOff>31750</xdr:rowOff>
    </xdr:to>
    <xdr:sp macro="" textlink="">
      <xdr:nvSpPr>
        <xdr:cNvPr id="549" name="楕円 548"/>
        <xdr:cNvSpPr/>
      </xdr:nvSpPr>
      <xdr:spPr>
        <a:xfrm>
          <a:off x="15430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550" name="楕円 549"/>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57150</xdr:rowOff>
    </xdr:to>
    <xdr:cxnSp macro="">
      <xdr:nvCxnSpPr>
        <xdr:cNvPr id="551" name="直線コネクタ 550"/>
        <xdr:cNvCxnSpPr/>
      </xdr:nvCxnSpPr>
      <xdr:spPr>
        <a:xfrm flipV="1">
          <a:off x="14592300" y="17983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552"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53"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22877</xdr:rowOff>
    </xdr:from>
    <xdr:ext cx="405111" cy="259045"/>
    <xdr:sp macro="" textlink="">
      <xdr:nvSpPr>
        <xdr:cNvPr id="554" name="n_1main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555" name="n_2mainValue【公民館】&#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66" name="直線コネクタ 5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7" name="テキスト ボックス 5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0" name="直線コネクタ 569"/>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1" name="テキスト ボックス 570"/>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75" name="直線コネクタ 574"/>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76"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77" name="直線コネクタ 576"/>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78"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79" name="直線コネクタ 578"/>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580"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81" name="フローチャート: 判断 580"/>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82" name="フローチャート: 判断 581"/>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83" name="フローチャート: 判断 582"/>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80263</xdr:rowOff>
    </xdr:from>
    <xdr:to>
      <xdr:col>112</xdr:col>
      <xdr:colOff>38100</xdr:colOff>
      <xdr:row>106</xdr:row>
      <xdr:rowOff>10413</xdr:rowOff>
    </xdr:to>
    <xdr:sp macro="" textlink="">
      <xdr:nvSpPr>
        <xdr:cNvPr id="589" name="楕円 588"/>
        <xdr:cNvSpPr/>
      </xdr:nvSpPr>
      <xdr:spPr>
        <a:xfrm>
          <a:off x="21272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85979</xdr:rowOff>
    </xdr:from>
    <xdr:to>
      <xdr:col>107</xdr:col>
      <xdr:colOff>101600</xdr:colOff>
      <xdr:row>106</xdr:row>
      <xdr:rowOff>16129</xdr:rowOff>
    </xdr:to>
    <xdr:sp macro="" textlink="">
      <xdr:nvSpPr>
        <xdr:cNvPr id="590" name="楕円 589"/>
        <xdr:cNvSpPr/>
      </xdr:nvSpPr>
      <xdr:spPr>
        <a:xfrm>
          <a:off x="20383500" y="1808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131063</xdr:rowOff>
    </xdr:from>
    <xdr:to>
      <xdr:col>111</xdr:col>
      <xdr:colOff>177800</xdr:colOff>
      <xdr:row>105</xdr:row>
      <xdr:rowOff>136779</xdr:rowOff>
    </xdr:to>
    <xdr:cxnSp macro="">
      <xdr:nvCxnSpPr>
        <xdr:cNvPr id="591" name="直線コネクタ 590"/>
        <xdr:cNvCxnSpPr/>
      </xdr:nvCxnSpPr>
      <xdr:spPr>
        <a:xfrm flipV="1">
          <a:off x="20434300" y="1813331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592"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593"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26940</xdr:rowOff>
    </xdr:from>
    <xdr:ext cx="469744" cy="259045"/>
    <xdr:sp macro="" textlink="">
      <xdr:nvSpPr>
        <xdr:cNvPr id="594" name="n_1mainValue【公民館】&#10;一人当たり面積"/>
        <xdr:cNvSpPr txBox="1"/>
      </xdr:nvSpPr>
      <xdr:spPr>
        <a:xfrm>
          <a:off x="21075727" y="178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32656</xdr:rowOff>
    </xdr:from>
    <xdr:ext cx="469744" cy="259045"/>
    <xdr:sp macro="" textlink="">
      <xdr:nvSpPr>
        <xdr:cNvPr id="595" name="n_2mainValue【公民館】&#10;一人当たり面積"/>
        <xdr:cNvSpPr txBox="1"/>
      </xdr:nvSpPr>
      <xdr:spPr>
        <a:xfrm>
          <a:off x="20199427" y="1786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類似団体と比較して特に有形固定資産減価償却率が高くなっている施設は幼稚園・保育所、橋りょう・トンネル、学校施設である。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特に学校施設は類似団体内平均値より高くなっているが、この要因は老朽化が進んでいるためである。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今後は個別施設計画に基づき改修を行うなどし、老朽化対策を進める。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88" name="楕円 87"/>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63500</xdr:rowOff>
    </xdr:from>
    <xdr:to>
      <xdr:col>15</xdr:col>
      <xdr:colOff>101600</xdr:colOff>
      <xdr:row>56</xdr:row>
      <xdr:rowOff>165100</xdr:rowOff>
    </xdr:to>
    <xdr:sp macro="" textlink="">
      <xdr:nvSpPr>
        <xdr:cNvPr id="89" name="楕円 88"/>
        <xdr:cNvSpPr/>
      </xdr:nvSpPr>
      <xdr:spPr>
        <a:xfrm>
          <a:off x="2857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114300</xdr:rowOff>
    </xdr:to>
    <xdr:cxnSp macro="">
      <xdr:nvCxnSpPr>
        <xdr:cNvPr id="90" name="直線コネクタ 89"/>
        <xdr:cNvCxnSpPr/>
      </xdr:nvCxnSpPr>
      <xdr:spPr>
        <a:xfrm flipV="1">
          <a:off x="2908300" y="960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67327</xdr:rowOff>
    </xdr:from>
    <xdr:ext cx="405111" cy="259045"/>
    <xdr:sp macro="" textlink="">
      <xdr:nvSpPr>
        <xdr:cNvPr id="91" name="n_1mainValue【体育館・プール】&#10;有形固定資産減価償却率"/>
        <xdr:cNvSpPr txBox="1"/>
      </xdr:nvSpPr>
      <xdr:spPr>
        <a:xfrm>
          <a:off x="3582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10177</xdr:rowOff>
    </xdr:from>
    <xdr:ext cx="405111" cy="259045"/>
    <xdr:sp macro="" textlink="">
      <xdr:nvSpPr>
        <xdr:cNvPr id="92" name="n_2mainValue【体育館・プール】&#10;有形固定資産減価償却率"/>
        <xdr:cNvSpPr txBox="1"/>
      </xdr:nvSpPr>
      <xdr:spPr>
        <a:xfrm>
          <a:off x="2705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4"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6"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132" name="楕円 131"/>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144272</xdr:rowOff>
    </xdr:from>
    <xdr:to>
      <xdr:col>46</xdr:col>
      <xdr:colOff>38100</xdr:colOff>
      <xdr:row>64</xdr:row>
      <xdr:rowOff>74422</xdr:rowOff>
    </xdr:to>
    <xdr:sp macro="" textlink="">
      <xdr:nvSpPr>
        <xdr:cNvPr id="133" name="楕円 132"/>
        <xdr:cNvSpPr/>
      </xdr:nvSpPr>
      <xdr:spPr>
        <a:xfrm>
          <a:off x="8699500" y="109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23622</xdr:rowOff>
    </xdr:to>
    <xdr:cxnSp macro="">
      <xdr:nvCxnSpPr>
        <xdr:cNvPr id="134" name="直線コネクタ 133"/>
        <xdr:cNvCxnSpPr/>
      </xdr:nvCxnSpPr>
      <xdr:spPr>
        <a:xfrm flipV="1">
          <a:off x="8750300" y="1099566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64787</xdr:rowOff>
    </xdr:from>
    <xdr:ext cx="469744" cy="259045"/>
    <xdr:sp macro="" textlink="">
      <xdr:nvSpPr>
        <xdr:cNvPr id="135" name="n_1mainValue【体育館・プール】&#10;一人当たり面積"/>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65549</xdr:rowOff>
    </xdr:from>
    <xdr:ext cx="469744" cy="259045"/>
    <xdr:sp macro="" textlink="">
      <xdr:nvSpPr>
        <xdr:cNvPr id="136" name="n_2mainValue【体育館・プール】&#10;一人当たり面積"/>
        <xdr:cNvSpPr txBox="1"/>
      </xdr:nvSpPr>
      <xdr:spPr>
        <a:xfrm>
          <a:off x="8515427"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5" name="正方形/長方形 1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6" name="正方形/長方形 1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7" name="正方形/長方形 1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8" name="正方形/長方形 1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9" name="正方形/長方形 1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0" name="正方形/長方形 1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1" name="正方形/長方形 1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2" name="正方形/長方形 15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79" name="テキスト ボックス 17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0" name="直線コネクタ 17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1" name="テキスト ボックス 18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2" name="直線コネクタ 18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3" name="テキスト ボックス 18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4" name="直線コネクタ 18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5" name="テキスト ボックス 18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6" name="直線コネクタ 18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7" name="テキスト ボックス 18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8" name="直線コネクタ 18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9" name="テキスト ボックス 18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0" name="直線コネクタ 1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1" name="テキスト ボックス 1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193" name="直線コネクタ 192"/>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194"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195" name="直線コネクタ 194"/>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196"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197" name="直線コネクタ 196"/>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198"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199" name="フローチャート: 判断 198"/>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00" name="フローチャート: 判断 199"/>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01"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02" name="フローチャート: 判断 201"/>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85742</xdr:rowOff>
    </xdr:from>
    <xdr:ext cx="405111" cy="259045"/>
    <xdr:sp macro="" textlink="">
      <xdr:nvSpPr>
        <xdr:cNvPr id="203" name="n_2ave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4" name="テキスト ボックス 2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5" name="テキスト ボックス 2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6" name="テキスト ボックス 2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7" name="テキスト ボックス 2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8" name="テキスト ボックス 2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53975</xdr:rowOff>
    </xdr:from>
    <xdr:to>
      <xdr:col>81</xdr:col>
      <xdr:colOff>101600</xdr:colOff>
      <xdr:row>34</xdr:row>
      <xdr:rowOff>155575</xdr:rowOff>
    </xdr:to>
    <xdr:sp macro="" textlink="">
      <xdr:nvSpPr>
        <xdr:cNvPr id="209" name="楕円 208"/>
        <xdr:cNvSpPr/>
      </xdr:nvSpPr>
      <xdr:spPr>
        <a:xfrm>
          <a:off x="15430500" y="58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141605</xdr:rowOff>
    </xdr:from>
    <xdr:to>
      <xdr:col>76</xdr:col>
      <xdr:colOff>165100</xdr:colOff>
      <xdr:row>35</xdr:row>
      <xdr:rowOff>71755</xdr:rowOff>
    </xdr:to>
    <xdr:sp macro="" textlink="">
      <xdr:nvSpPr>
        <xdr:cNvPr id="210" name="楕円 209"/>
        <xdr:cNvSpPr/>
      </xdr:nvSpPr>
      <xdr:spPr>
        <a:xfrm>
          <a:off x="14541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104775</xdr:rowOff>
    </xdr:from>
    <xdr:to>
      <xdr:col>81</xdr:col>
      <xdr:colOff>50800</xdr:colOff>
      <xdr:row>35</xdr:row>
      <xdr:rowOff>20955</xdr:rowOff>
    </xdr:to>
    <xdr:cxnSp macro="">
      <xdr:nvCxnSpPr>
        <xdr:cNvPr id="211" name="直線コネクタ 210"/>
        <xdr:cNvCxnSpPr/>
      </xdr:nvCxnSpPr>
      <xdr:spPr>
        <a:xfrm flipV="1">
          <a:off x="14592300" y="593407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652</xdr:rowOff>
    </xdr:from>
    <xdr:ext cx="405111" cy="259045"/>
    <xdr:sp macro="" textlink="">
      <xdr:nvSpPr>
        <xdr:cNvPr id="212" name="n_1mainValue【一般廃棄物処理施設】&#10;有形固定資産減価償却率"/>
        <xdr:cNvSpPr txBox="1"/>
      </xdr:nvSpPr>
      <xdr:spPr>
        <a:xfrm>
          <a:off x="15266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88282</xdr:rowOff>
    </xdr:from>
    <xdr:ext cx="405111" cy="259045"/>
    <xdr:sp macro="" textlink="">
      <xdr:nvSpPr>
        <xdr:cNvPr id="213" name="n_2mainValue【一般廃棄物処理施設】&#10;有形固定資産減価償却率"/>
        <xdr:cNvSpPr txBox="1"/>
      </xdr:nvSpPr>
      <xdr:spPr>
        <a:xfrm>
          <a:off x="14389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4" name="正方形/長方形 2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5" name="正方形/長方形 2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6" name="正方形/長方形 2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7" name="正方形/長方形 2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8" name="正方形/長方形 2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9" name="正方形/長方形 2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0" name="正方形/長方形 2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1" name="正方形/長方形 2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2" name="テキスト ボックス 2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3" name="直線コネクタ 2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24" name="直線コネクタ 22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25" name="テキスト ボックス 22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26" name="直線コネクタ 22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27" name="テキスト ボックス 22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28" name="直線コネクタ 22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29" name="テキスト ボックス 22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30" name="直線コネクタ 22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31" name="テキスト ボックス 23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32" name="直線コネクタ 23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33" name="テキスト ボックス 23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34" name="直線コネクタ 23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35" name="テキスト ボックス 23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6" name="直線コネクタ 2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7" name="テキスト ボックス 23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239" name="直線コネクタ 238"/>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240"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241" name="直線コネクタ 240"/>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242"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243" name="直線コネクタ 242"/>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244"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245" name="フローチャート: 判断 244"/>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246" name="フローチャート: 判断 245"/>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247"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248" name="フローチャート: 判断 247"/>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249"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0" name="テキスト ボックス 2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1" name="テキスト ボックス 2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2" name="テキスト ボックス 2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3" name="テキスト ボックス 2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4" name="テキスト ボックス 2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24221</xdr:rowOff>
    </xdr:from>
    <xdr:to>
      <xdr:col>112</xdr:col>
      <xdr:colOff>38100</xdr:colOff>
      <xdr:row>42</xdr:row>
      <xdr:rowOff>125821</xdr:rowOff>
    </xdr:to>
    <xdr:sp macro="" textlink="">
      <xdr:nvSpPr>
        <xdr:cNvPr id="255" name="楕円 254"/>
        <xdr:cNvSpPr/>
      </xdr:nvSpPr>
      <xdr:spPr>
        <a:xfrm>
          <a:off x="21272500" y="72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24492</xdr:rowOff>
    </xdr:from>
    <xdr:to>
      <xdr:col>107</xdr:col>
      <xdr:colOff>101600</xdr:colOff>
      <xdr:row>42</xdr:row>
      <xdr:rowOff>126092</xdr:rowOff>
    </xdr:to>
    <xdr:sp macro="" textlink="">
      <xdr:nvSpPr>
        <xdr:cNvPr id="256" name="楕円 255"/>
        <xdr:cNvSpPr/>
      </xdr:nvSpPr>
      <xdr:spPr>
        <a:xfrm>
          <a:off x="20383500" y="72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75021</xdr:rowOff>
    </xdr:from>
    <xdr:to>
      <xdr:col>111</xdr:col>
      <xdr:colOff>177800</xdr:colOff>
      <xdr:row>42</xdr:row>
      <xdr:rowOff>75292</xdr:rowOff>
    </xdr:to>
    <xdr:cxnSp macro="">
      <xdr:nvCxnSpPr>
        <xdr:cNvPr id="257" name="直線コネクタ 256"/>
        <xdr:cNvCxnSpPr/>
      </xdr:nvCxnSpPr>
      <xdr:spPr>
        <a:xfrm flipV="1">
          <a:off x="20434300" y="7275921"/>
          <a:ext cx="889000" cy="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116948</xdr:rowOff>
    </xdr:from>
    <xdr:ext cx="534377" cy="259045"/>
    <xdr:sp macro="" textlink="">
      <xdr:nvSpPr>
        <xdr:cNvPr id="258" name="n_1mainValue【一般廃棄物処理施設】&#10;一人当たり有形固定資産（償却資産）額"/>
        <xdr:cNvSpPr txBox="1"/>
      </xdr:nvSpPr>
      <xdr:spPr>
        <a:xfrm>
          <a:off x="21043411" y="73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117219</xdr:rowOff>
    </xdr:from>
    <xdr:ext cx="534377" cy="259045"/>
    <xdr:sp macro="" textlink="">
      <xdr:nvSpPr>
        <xdr:cNvPr id="259" name="n_2mainValue【一般廃棄物処理施設】&#10;一人当たり有形固定資産（償却資産）額"/>
        <xdr:cNvSpPr txBox="1"/>
      </xdr:nvSpPr>
      <xdr:spPr>
        <a:xfrm>
          <a:off x="20167111" y="73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0" name="正方形/長方形 2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1" name="正方形/長方形 2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2" name="正方形/長方形 2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3" name="正方形/長方形 2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4" name="正方形/長方形 2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5" name="正方形/長方形 2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6" name="正方形/長方形 2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7" name="正方形/長方形 2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8" name="テキスト ボックス 2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9" name="直線コネクタ 2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70" name="直線コネクタ 2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71" name="テキスト ボックス 27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72" name="直線コネクタ 2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73" name="テキスト ボックス 2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74" name="直線コネクタ 2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75" name="テキスト ボックス 2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76" name="直線コネクタ 2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77" name="テキスト ボックス 2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78" name="直線コネクタ 2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79" name="テキスト ボックス 27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1" name="テキスト ボックス 2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283" name="直線コネクタ 282"/>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284"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285" name="直線コネクタ 284"/>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286"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287" name="直線コネクタ 28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288"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89" name="フローチャート: 判断 288"/>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290" name="フローチャート: 判断 289"/>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291"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292" name="フローチャート: 判断 291"/>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293"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4" name="テキスト ボックス 2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5" name="テキスト ボックス 2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6" name="テキスト ボックス 2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7" name="テキスト ボックス 2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8" name="テキスト ボックス 2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101600</xdr:rowOff>
    </xdr:from>
    <xdr:to>
      <xdr:col>81</xdr:col>
      <xdr:colOff>101600</xdr:colOff>
      <xdr:row>59</xdr:row>
      <xdr:rowOff>31750</xdr:rowOff>
    </xdr:to>
    <xdr:sp macro="" textlink="">
      <xdr:nvSpPr>
        <xdr:cNvPr id="299" name="楕円 298"/>
        <xdr:cNvSpPr/>
      </xdr:nvSpPr>
      <xdr:spPr>
        <a:xfrm>
          <a:off x="15430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300" name="楕円 299"/>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152400</xdr:rowOff>
    </xdr:from>
    <xdr:to>
      <xdr:col>81</xdr:col>
      <xdr:colOff>50800</xdr:colOff>
      <xdr:row>59</xdr:row>
      <xdr:rowOff>57150</xdr:rowOff>
    </xdr:to>
    <xdr:cxnSp macro="">
      <xdr:nvCxnSpPr>
        <xdr:cNvPr id="301" name="直線コネクタ 300"/>
        <xdr:cNvCxnSpPr/>
      </xdr:nvCxnSpPr>
      <xdr:spPr>
        <a:xfrm flipV="1">
          <a:off x="14592300" y="10096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48277</xdr:rowOff>
    </xdr:from>
    <xdr:ext cx="405111" cy="259045"/>
    <xdr:sp macro="" textlink="">
      <xdr:nvSpPr>
        <xdr:cNvPr id="302" name="n_1mainValue【保健センター・保健所】&#10;有形固定資産減価償却率"/>
        <xdr:cNvSpPr txBox="1"/>
      </xdr:nvSpPr>
      <xdr:spPr>
        <a:xfrm>
          <a:off x="15266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303" name="n_2mainValue【保健センター・保健所】&#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4" name="直線コネクタ 3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5" name="テキスト ボックス 3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6" name="直線コネクタ 3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7" name="テキスト ボックス 3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8" name="直線コネクタ 3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9" name="テキスト ボックス 3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0" name="直線コネクタ 3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1" name="テキスト ボックス 3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2" name="直線コネクタ 3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3" name="テキスト ボックス 3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5" name="テキスト ボックス 3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27" name="直線コネクタ 326"/>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28"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29" name="直線コネクタ 328"/>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30"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31" name="直線コネクタ 330"/>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332"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33" name="フローチャート: 判断 332"/>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34" name="フローチャート: 判断 333"/>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35"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36" name="フローチャート: 判断 335"/>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37"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8" name="テキスト ボックス 3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9" name="テキスト ボックス 3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0" name="テキスト ボックス 3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1" name="テキスト ボックス 3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2" name="テキスト ボックス 3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38735</xdr:rowOff>
    </xdr:from>
    <xdr:to>
      <xdr:col>112</xdr:col>
      <xdr:colOff>38100</xdr:colOff>
      <xdr:row>62</xdr:row>
      <xdr:rowOff>140335</xdr:rowOff>
    </xdr:to>
    <xdr:sp macro="" textlink="">
      <xdr:nvSpPr>
        <xdr:cNvPr id="343" name="楕円 342"/>
        <xdr:cNvSpPr/>
      </xdr:nvSpPr>
      <xdr:spPr>
        <a:xfrm>
          <a:off x="21272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344" name="楕円 343"/>
        <xdr:cNvSpPr/>
      </xdr:nvSpPr>
      <xdr:spPr>
        <a:xfrm>
          <a:off x="20383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89535</xdr:rowOff>
    </xdr:from>
    <xdr:to>
      <xdr:col>111</xdr:col>
      <xdr:colOff>177800</xdr:colOff>
      <xdr:row>62</xdr:row>
      <xdr:rowOff>95250</xdr:rowOff>
    </xdr:to>
    <xdr:cxnSp macro="">
      <xdr:nvCxnSpPr>
        <xdr:cNvPr id="345" name="直線コネクタ 344"/>
        <xdr:cNvCxnSpPr/>
      </xdr:nvCxnSpPr>
      <xdr:spPr>
        <a:xfrm flipV="1">
          <a:off x="20434300" y="107194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131462</xdr:rowOff>
    </xdr:from>
    <xdr:ext cx="469744" cy="259045"/>
    <xdr:sp macro="" textlink="">
      <xdr:nvSpPr>
        <xdr:cNvPr id="346" name="n_1mainValue【保健センター・保健所】&#10;一人当たり面積"/>
        <xdr:cNvSpPr txBox="1"/>
      </xdr:nvSpPr>
      <xdr:spPr>
        <a:xfrm>
          <a:off x="21075727" y="1076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347" name="n_2mainValue【保健センター・保健所】&#10;一人当たり面積"/>
        <xdr:cNvSpPr txBox="1"/>
      </xdr:nvSpPr>
      <xdr:spPr>
        <a:xfrm>
          <a:off x="20199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73" name="直線コネクタ 372"/>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74"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75" name="直線コネクタ 374"/>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76"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77" name="直線コネクタ 376"/>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378" name="【消防施設】&#10;有形固定資産減価償却率平均値テキスト"/>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79" name="フローチャート: 判断 378"/>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80" name="フローチャート: 判断 379"/>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81"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82" name="フローチャート: 判断 381"/>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383"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34652</xdr:rowOff>
    </xdr:from>
    <xdr:to>
      <xdr:col>81</xdr:col>
      <xdr:colOff>101600</xdr:colOff>
      <xdr:row>80</xdr:row>
      <xdr:rowOff>136252</xdr:rowOff>
    </xdr:to>
    <xdr:sp macro="" textlink="">
      <xdr:nvSpPr>
        <xdr:cNvPr id="389" name="楕円 388"/>
        <xdr:cNvSpPr/>
      </xdr:nvSpPr>
      <xdr:spPr>
        <a:xfrm>
          <a:off x="15430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103232</xdr:rowOff>
    </xdr:from>
    <xdr:to>
      <xdr:col>76</xdr:col>
      <xdr:colOff>165100</xdr:colOff>
      <xdr:row>81</xdr:row>
      <xdr:rowOff>33382</xdr:rowOff>
    </xdr:to>
    <xdr:sp macro="" textlink="">
      <xdr:nvSpPr>
        <xdr:cNvPr id="390" name="楕円 389"/>
        <xdr:cNvSpPr/>
      </xdr:nvSpPr>
      <xdr:spPr>
        <a:xfrm>
          <a:off x="14541500" y="138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85452</xdr:rowOff>
    </xdr:from>
    <xdr:to>
      <xdr:col>81</xdr:col>
      <xdr:colOff>50800</xdr:colOff>
      <xdr:row>80</xdr:row>
      <xdr:rowOff>154032</xdr:rowOff>
    </xdr:to>
    <xdr:cxnSp macro="">
      <xdr:nvCxnSpPr>
        <xdr:cNvPr id="391" name="直線コネクタ 390"/>
        <xdr:cNvCxnSpPr/>
      </xdr:nvCxnSpPr>
      <xdr:spPr>
        <a:xfrm flipV="1">
          <a:off x="14592300" y="13801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152779</xdr:rowOff>
    </xdr:from>
    <xdr:ext cx="405111" cy="259045"/>
    <xdr:sp macro="" textlink="">
      <xdr:nvSpPr>
        <xdr:cNvPr id="392" name="n_1mainValue【消防施設】&#10;有形固定資産減価償却率"/>
        <xdr:cNvSpPr txBox="1"/>
      </xdr:nvSpPr>
      <xdr:spPr>
        <a:xfrm>
          <a:off x="152660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49909</xdr:rowOff>
    </xdr:from>
    <xdr:ext cx="405111" cy="259045"/>
    <xdr:sp macro="" textlink="">
      <xdr:nvSpPr>
        <xdr:cNvPr id="393" name="n_2mainValue【消防施設】&#10;有形固定資産減価償却率"/>
        <xdr:cNvSpPr txBox="1"/>
      </xdr:nvSpPr>
      <xdr:spPr>
        <a:xfrm>
          <a:off x="14389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04" name="直線コネクタ 40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05" name="テキスト ボックス 40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06" name="直線コネクタ 40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07" name="テキスト ボックス 40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8" name="直線コネクタ 40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9" name="テキスト ボックス 40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10" name="直線コネクタ 40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11" name="テキスト ボックス 41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12" name="直線コネクタ 41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13" name="テキスト ボックス 41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14" name="直線コネクタ 41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15" name="テキスト ボックス 41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6" name="直線コネクタ 4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7" name="テキスト ボックス 4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19" name="直線コネクタ 418"/>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20"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21" name="直線コネクタ 420"/>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22"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23" name="直線コネクタ 422"/>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24"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25" name="フローチャート: 判断 424"/>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26" name="フローチャート: 判断 425"/>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427"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28" name="フローチャート: 判断 427"/>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29"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30" name="テキスト ボックス 42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1" name="テキスト ボックス 43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2" name="テキスト ボックス 43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3" name="テキスト ボックス 43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4" name="テキスト ボックス 43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9071</xdr:rowOff>
    </xdr:from>
    <xdr:to>
      <xdr:col>112</xdr:col>
      <xdr:colOff>38100</xdr:colOff>
      <xdr:row>86</xdr:row>
      <xdr:rowOff>110671</xdr:rowOff>
    </xdr:to>
    <xdr:sp macro="" textlink="">
      <xdr:nvSpPr>
        <xdr:cNvPr id="435" name="楕円 434"/>
        <xdr:cNvSpPr/>
      </xdr:nvSpPr>
      <xdr:spPr>
        <a:xfrm>
          <a:off x="21272500" y="14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11249</xdr:rowOff>
    </xdr:from>
    <xdr:to>
      <xdr:col>107</xdr:col>
      <xdr:colOff>101600</xdr:colOff>
      <xdr:row>86</xdr:row>
      <xdr:rowOff>112849</xdr:rowOff>
    </xdr:to>
    <xdr:sp macro="" textlink="">
      <xdr:nvSpPr>
        <xdr:cNvPr id="436" name="楕円 435"/>
        <xdr:cNvSpPr/>
      </xdr:nvSpPr>
      <xdr:spPr>
        <a:xfrm>
          <a:off x="20383500" y="147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59871</xdr:rowOff>
    </xdr:from>
    <xdr:to>
      <xdr:col>111</xdr:col>
      <xdr:colOff>177800</xdr:colOff>
      <xdr:row>86</xdr:row>
      <xdr:rowOff>62049</xdr:rowOff>
    </xdr:to>
    <xdr:cxnSp macro="">
      <xdr:nvCxnSpPr>
        <xdr:cNvPr id="437" name="直線コネクタ 436"/>
        <xdr:cNvCxnSpPr/>
      </xdr:nvCxnSpPr>
      <xdr:spPr>
        <a:xfrm flipV="1">
          <a:off x="20434300" y="148045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101798</xdr:rowOff>
    </xdr:from>
    <xdr:ext cx="469744" cy="259045"/>
    <xdr:sp macro="" textlink="">
      <xdr:nvSpPr>
        <xdr:cNvPr id="438" name="n_1mainValue【消防施設】&#10;一人当たり面積"/>
        <xdr:cNvSpPr txBox="1"/>
      </xdr:nvSpPr>
      <xdr:spPr>
        <a:xfrm>
          <a:off x="21075727" y="14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103976</xdr:rowOff>
    </xdr:from>
    <xdr:ext cx="469744" cy="259045"/>
    <xdr:sp macro="" textlink="">
      <xdr:nvSpPr>
        <xdr:cNvPr id="439" name="n_2mainValue【消防施設】&#10;一人当たり面積"/>
        <xdr:cNvSpPr txBox="1"/>
      </xdr:nvSpPr>
      <xdr:spPr>
        <a:xfrm>
          <a:off x="201994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0" name="正方形/長方形 4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1" name="正方形/長方形 4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2" name="正方形/長方形 4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3" name="正方形/長方形 4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4" name="正方形/長方形 4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5" name="正方形/長方形 4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6" name="正方形/長方形 4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7" name="正方形/長方形 4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8" name="テキスト ボックス 4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9" name="直線コネクタ 4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50" name="テキスト ボックス 44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1" name="直線コネクタ 4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52" name="テキスト ボックス 4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3" name="直線コネクタ 4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4" name="テキスト ボックス 4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5" name="直線コネクタ 4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6" name="テキスト ボックス 4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7" name="直線コネクタ 4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8" name="テキスト ボックス 4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9" name="直線コネクタ 4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60" name="テキスト ボックス 45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64" name="直線コネクタ 463"/>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65"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66" name="直線コネクタ 465"/>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6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69"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70" name="フローチャート: 判断 46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71" name="フローチャート: 判断 470"/>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72"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73" name="フローチャート: 判断 47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74"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88264</xdr:rowOff>
    </xdr:from>
    <xdr:to>
      <xdr:col>81</xdr:col>
      <xdr:colOff>101600</xdr:colOff>
      <xdr:row>107</xdr:row>
      <xdr:rowOff>18414</xdr:rowOff>
    </xdr:to>
    <xdr:sp macro="" textlink="">
      <xdr:nvSpPr>
        <xdr:cNvPr id="480" name="楕円 479"/>
        <xdr:cNvSpPr/>
      </xdr:nvSpPr>
      <xdr:spPr>
        <a:xfrm>
          <a:off x="15430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164464</xdr:rowOff>
    </xdr:from>
    <xdr:to>
      <xdr:col>76</xdr:col>
      <xdr:colOff>165100</xdr:colOff>
      <xdr:row>107</xdr:row>
      <xdr:rowOff>94614</xdr:rowOff>
    </xdr:to>
    <xdr:sp macro="" textlink="">
      <xdr:nvSpPr>
        <xdr:cNvPr id="481" name="楕円 480"/>
        <xdr:cNvSpPr/>
      </xdr:nvSpPr>
      <xdr:spPr>
        <a:xfrm>
          <a:off x="14541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139064</xdr:rowOff>
    </xdr:from>
    <xdr:to>
      <xdr:col>81</xdr:col>
      <xdr:colOff>50800</xdr:colOff>
      <xdr:row>107</xdr:row>
      <xdr:rowOff>43814</xdr:rowOff>
    </xdr:to>
    <xdr:cxnSp macro="">
      <xdr:nvCxnSpPr>
        <xdr:cNvPr id="482" name="直線コネクタ 481"/>
        <xdr:cNvCxnSpPr/>
      </xdr:nvCxnSpPr>
      <xdr:spPr>
        <a:xfrm flipV="1">
          <a:off x="14592300" y="1831276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9541</xdr:rowOff>
    </xdr:from>
    <xdr:ext cx="405111" cy="259045"/>
    <xdr:sp macro="" textlink="">
      <xdr:nvSpPr>
        <xdr:cNvPr id="483" name="n_1mainValue【庁舎】&#10;有形固定資産減価償却率"/>
        <xdr:cNvSpPr txBox="1"/>
      </xdr:nvSpPr>
      <xdr:spPr>
        <a:xfrm>
          <a:off x="152660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85741</xdr:rowOff>
    </xdr:from>
    <xdr:ext cx="405111" cy="259045"/>
    <xdr:sp macro="" textlink="">
      <xdr:nvSpPr>
        <xdr:cNvPr id="484" name="n_2mainValue【庁舎】&#10;有形固定資産減価償却率"/>
        <xdr:cNvSpPr txBox="1"/>
      </xdr:nvSpPr>
      <xdr:spPr>
        <a:xfrm>
          <a:off x="14389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5" name="直線コネクタ 4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6" name="テキスト ボックス 4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7" name="直線コネクタ 4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8" name="テキスト ボックス 4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9" name="直線コネクタ 4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0" name="テキスト ボックス 4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1" name="直線コネクタ 5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2" name="テキスト ボックス 5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3" name="直線コネクタ 5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4" name="テキスト ボックス 5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5" name="直線コネクタ 5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6" name="テキスト ボックス 5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7" name="直線コネクタ 5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8" name="テキスト ボックス 5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10" name="直線コネクタ 509"/>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11"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12" name="直線コネクタ 511"/>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13"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14" name="直線コネクタ 513"/>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15"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16" name="フローチャート: 判断 515"/>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17" name="フローチャート: 判断 516"/>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18"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19" name="フローチャート: 判断 518"/>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20"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111942</xdr:rowOff>
    </xdr:from>
    <xdr:to>
      <xdr:col>112</xdr:col>
      <xdr:colOff>38100</xdr:colOff>
      <xdr:row>106</xdr:row>
      <xdr:rowOff>42092</xdr:rowOff>
    </xdr:to>
    <xdr:sp macro="" textlink="">
      <xdr:nvSpPr>
        <xdr:cNvPr id="526" name="楕円 525"/>
        <xdr:cNvSpPr/>
      </xdr:nvSpPr>
      <xdr:spPr>
        <a:xfrm>
          <a:off x="21272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527" name="楕円 526"/>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162742</xdr:rowOff>
    </xdr:from>
    <xdr:to>
      <xdr:col>111</xdr:col>
      <xdr:colOff>177800</xdr:colOff>
      <xdr:row>106</xdr:row>
      <xdr:rowOff>0</xdr:rowOff>
    </xdr:to>
    <xdr:cxnSp macro="">
      <xdr:nvCxnSpPr>
        <xdr:cNvPr id="528" name="直線コネクタ 527"/>
        <xdr:cNvCxnSpPr/>
      </xdr:nvCxnSpPr>
      <xdr:spPr>
        <a:xfrm flipV="1">
          <a:off x="20434300" y="181649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33219</xdr:rowOff>
    </xdr:from>
    <xdr:ext cx="469744" cy="259045"/>
    <xdr:sp macro="" textlink="">
      <xdr:nvSpPr>
        <xdr:cNvPr id="529" name="n_1mainValue【庁舎】&#10;一人当たり面積"/>
        <xdr:cNvSpPr txBox="1"/>
      </xdr:nvSpPr>
      <xdr:spPr>
        <a:xfrm>
          <a:off x="21075727"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530" name="n_2mainValue【庁舎】&#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類似団体と比較して特に有形固定資産減価償却率が高くなっている施設は一般廃棄物処理施設、体育館・プールであり、この要因は老朽化が進んでいるためである。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今後は個別施設計画に基づき改修を行うなどし、老朽化対策を進める。</a:t>
          </a:r>
        </a:p>
        <a:p>
          <a:r>
            <a:rPr kumimoji="1" lang="ja-JP" altLang="en-US" sz="1300">
              <a:latin typeface="ＭＳ Ｐゴシック" panose="020B0600070205080204" pitchFamily="50" charset="-128"/>
              <a:ea typeface="ＭＳ Ｐゴシック" panose="020B0600070205080204" pitchFamily="50" charset="-128"/>
            </a:rPr>
            <a:t>一方、庁舎の有形固定資産減価償却率は類似団体内平均値と比較して低くなっており、これは平成１０年に庁舎の更新を行ったためである。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第一次産業を基幹産業としているが、財政基盤が弱く、財政力指数も数年横ばいであり、また類似団体平均とほぼ同水準にある。行政の効率化を図ることにより、財政の健全化に努める。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6" name="直線コネクタ 75"/>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79" name="直線コネクタ 78"/>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公営企業や同級他団体への負担金の割合が高いことから９</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．４％と類似団体平均を上回っている。今後、公営企業や同級他団体への負担金の適正化に努めるとともに、行政改革基本方針に沿った事務改善の取組を実施し経常収支比率の改善に努める。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65</xdr:row>
      <xdr:rowOff>152654</xdr:rowOff>
    </xdr:to>
    <xdr:cxnSp macro="">
      <xdr:nvCxnSpPr>
        <xdr:cNvPr id="131" name="直線コネクタ 130"/>
        <xdr:cNvCxnSpPr/>
      </xdr:nvCxnSpPr>
      <xdr:spPr>
        <a:xfrm>
          <a:off x="4114800" y="112486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104394</xdr:rowOff>
    </xdr:to>
    <xdr:cxnSp macro="">
      <xdr:nvCxnSpPr>
        <xdr:cNvPr id="134" name="直線コネクタ 133"/>
        <xdr:cNvCxnSpPr/>
      </xdr:nvCxnSpPr>
      <xdr:spPr>
        <a:xfrm>
          <a:off x="3225800" y="1116660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22352</xdr:rowOff>
    </xdr:to>
    <xdr:cxnSp macro="">
      <xdr:nvCxnSpPr>
        <xdr:cNvPr id="137" name="直線コネクタ 136"/>
        <xdr:cNvCxnSpPr/>
      </xdr:nvCxnSpPr>
      <xdr:spPr>
        <a:xfrm>
          <a:off x="2336800" y="111231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150368</xdr:rowOff>
    </xdr:to>
    <xdr:cxnSp macro="">
      <xdr:nvCxnSpPr>
        <xdr:cNvPr id="140" name="直線コネクタ 139"/>
        <xdr:cNvCxnSpPr/>
      </xdr:nvCxnSpPr>
      <xdr:spPr>
        <a:xfrm>
          <a:off x="1447800" y="110121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50" name="楕円 149"/>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169181</xdr:rowOff>
    </xdr:from>
    <xdr:ext cx="762000" cy="259045"/>
    <xdr:sp macro="" textlink="">
      <xdr:nvSpPr>
        <xdr:cNvPr id="151" name="財政構造の弾力性該当値テキスト"/>
        <xdr:cNvSpPr txBox="1"/>
      </xdr:nvSpPr>
      <xdr:spPr>
        <a:xfrm>
          <a:off x="5041900" y="111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2" name="楕円 151"/>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3" name="テキスト ボックス 152"/>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4" name="楕円 153"/>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5" name="テキスト ボックス 154"/>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6" name="楕円 155"/>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7" name="テキスト ボックス 156"/>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8" name="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9" name="テキスト ボックス 158"/>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これまでの徹底した人件費の抑制策により類似団体平均を下回っている。今後も、業務の委託化などを進め、コストの低減を図っていく。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96114</xdr:rowOff>
    </xdr:from>
    <xdr:to>
      <xdr:col>23</xdr:col>
      <xdr:colOff>133350</xdr:colOff>
      <xdr:row>81</xdr:row>
      <xdr:rowOff>136034</xdr:rowOff>
    </xdr:to>
    <xdr:cxnSp macro="">
      <xdr:nvCxnSpPr>
        <xdr:cNvPr id="196" name="直線コネクタ 195"/>
        <xdr:cNvCxnSpPr/>
      </xdr:nvCxnSpPr>
      <xdr:spPr>
        <a:xfrm>
          <a:off x="4114800" y="13983564"/>
          <a:ext cx="838200" cy="3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40773</xdr:rowOff>
    </xdr:from>
    <xdr:to>
      <xdr:col>19</xdr:col>
      <xdr:colOff>133350</xdr:colOff>
      <xdr:row>81</xdr:row>
      <xdr:rowOff>96114</xdr:rowOff>
    </xdr:to>
    <xdr:cxnSp macro="">
      <xdr:nvCxnSpPr>
        <xdr:cNvPr id="199" name="直線コネクタ 198"/>
        <xdr:cNvCxnSpPr/>
      </xdr:nvCxnSpPr>
      <xdr:spPr>
        <a:xfrm>
          <a:off x="3225800" y="13928223"/>
          <a:ext cx="889000" cy="5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22165</xdr:rowOff>
    </xdr:from>
    <xdr:to>
      <xdr:col>15</xdr:col>
      <xdr:colOff>82550</xdr:colOff>
      <xdr:row>81</xdr:row>
      <xdr:rowOff>40773</xdr:rowOff>
    </xdr:to>
    <xdr:cxnSp macro="">
      <xdr:nvCxnSpPr>
        <xdr:cNvPr id="202" name="直線コネクタ 201"/>
        <xdr:cNvCxnSpPr/>
      </xdr:nvCxnSpPr>
      <xdr:spPr>
        <a:xfrm>
          <a:off x="2336800" y="13909615"/>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17311</xdr:rowOff>
    </xdr:from>
    <xdr:to>
      <xdr:col>11</xdr:col>
      <xdr:colOff>31750</xdr:colOff>
      <xdr:row>81</xdr:row>
      <xdr:rowOff>22165</xdr:rowOff>
    </xdr:to>
    <xdr:cxnSp macro="">
      <xdr:nvCxnSpPr>
        <xdr:cNvPr id="205" name="直線コネクタ 204"/>
        <xdr:cNvCxnSpPr/>
      </xdr:nvCxnSpPr>
      <xdr:spPr>
        <a:xfrm>
          <a:off x="1447800" y="13904761"/>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85234</xdr:rowOff>
    </xdr:from>
    <xdr:to>
      <xdr:col>23</xdr:col>
      <xdr:colOff>184150</xdr:colOff>
      <xdr:row>82</xdr:row>
      <xdr:rowOff>15384</xdr:rowOff>
    </xdr:to>
    <xdr:sp macro="" textlink="">
      <xdr:nvSpPr>
        <xdr:cNvPr id="215" name="楕円 214"/>
        <xdr:cNvSpPr/>
      </xdr:nvSpPr>
      <xdr:spPr>
        <a:xfrm>
          <a:off x="4902200" y="139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101761</xdr:rowOff>
    </xdr:from>
    <xdr:ext cx="762000" cy="259045"/>
    <xdr:sp macro="" textlink="">
      <xdr:nvSpPr>
        <xdr:cNvPr id="216" name="人件費・物件費等の状況該当値テキスト"/>
        <xdr:cNvSpPr txBox="1"/>
      </xdr:nvSpPr>
      <xdr:spPr>
        <a:xfrm>
          <a:off x="5041900" y="138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45314</xdr:rowOff>
    </xdr:from>
    <xdr:to>
      <xdr:col>19</xdr:col>
      <xdr:colOff>184150</xdr:colOff>
      <xdr:row>81</xdr:row>
      <xdr:rowOff>146914</xdr:rowOff>
    </xdr:to>
    <xdr:sp macro="" textlink="">
      <xdr:nvSpPr>
        <xdr:cNvPr id="217" name="楕円 216"/>
        <xdr:cNvSpPr/>
      </xdr:nvSpPr>
      <xdr:spPr>
        <a:xfrm>
          <a:off x="4064000" y="139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157091</xdr:rowOff>
    </xdr:from>
    <xdr:ext cx="736600" cy="259045"/>
    <xdr:sp macro="" textlink="">
      <xdr:nvSpPr>
        <xdr:cNvPr id="218" name="テキスト ボックス 217"/>
        <xdr:cNvSpPr txBox="1"/>
      </xdr:nvSpPr>
      <xdr:spPr>
        <a:xfrm>
          <a:off x="3733800" y="1370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161423</xdr:rowOff>
    </xdr:from>
    <xdr:to>
      <xdr:col>15</xdr:col>
      <xdr:colOff>133350</xdr:colOff>
      <xdr:row>81</xdr:row>
      <xdr:rowOff>91573</xdr:rowOff>
    </xdr:to>
    <xdr:sp macro="" textlink="">
      <xdr:nvSpPr>
        <xdr:cNvPr id="219" name="楕円 218"/>
        <xdr:cNvSpPr/>
      </xdr:nvSpPr>
      <xdr:spPr>
        <a:xfrm>
          <a:off x="3175000" y="138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101750</xdr:rowOff>
    </xdr:from>
    <xdr:ext cx="762000" cy="259045"/>
    <xdr:sp macro="" textlink="">
      <xdr:nvSpPr>
        <xdr:cNvPr id="220" name="テキスト ボックス 219"/>
        <xdr:cNvSpPr txBox="1"/>
      </xdr:nvSpPr>
      <xdr:spPr>
        <a:xfrm>
          <a:off x="2844800" y="13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142815</xdr:rowOff>
    </xdr:from>
    <xdr:to>
      <xdr:col>11</xdr:col>
      <xdr:colOff>82550</xdr:colOff>
      <xdr:row>81</xdr:row>
      <xdr:rowOff>72965</xdr:rowOff>
    </xdr:to>
    <xdr:sp macro="" textlink="">
      <xdr:nvSpPr>
        <xdr:cNvPr id="221" name="楕円 220"/>
        <xdr:cNvSpPr/>
      </xdr:nvSpPr>
      <xdr:spPr>
        <a:xfrm>
          <a:off x="2286000" y="138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83142</xdr:rowOff>
    </xdr:from>
    <xdr:ext cx="762000" cy="259045"/>
    <xdr:sp macro="" textlink="">
      <xdr:nvSpPr>
        <xdr:cNvPr id="222" name="テキスト ボックス 221"/>
        <xdr:cNvSpPr txBox="1"/>
      </xdr:nvSpPr>
      <xdr:spPr>
        <a:xfrm>
          <a:off x="1955800" y="1362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137961</xdr:rowOff>
    </xdr:from>
    <xdr:to>
      <xdr:col>7</xdr:col>
      <xdr:colOff>31750</xdr:colOff>
      <xdr:row>81</xdr:row>
      <xdr:rowOff>68111</xdr:rowOff>
    </xdr:to>
    <xdr:sp macro="" textlink="">
      <xdr:nvSpPr>
        <xdr:cNvPr id="223" name="楕円 222"/>
        <xdr:cNvSpPr/>
      </xdr:nvSpPr>
      <xdr:spPr>
        <a:xfrm>
          <a:off x="1397000" y="1385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78288</xdr:rowOff>
    </xdr:from>
    <xdr:ext cx="762000" cy="259045"/>
    <xdr:sp macro="" textlink="">
      <xdr:nvSpPr>
        <xdr:cNvPr id="224" name="テキスト ボックス 223"/>
        <xdr:cNvSpPr txBox="1"/>
      </xdr:nvSpPr>
      <xdr:spPr>
        <a:xfrm>
          <a:off x="1066800" y="136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類似団体平均を上回る９９．１％となっている。今後は給与構造の改革に取り組み、指数の適正化に努める。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18627</xdr:rowOff>
    </xdr:to>
    <xdr:cxnSp macro="">
      <xdr:nvCxnSpPr>
        <xdr:cNvPr id="258" name="直線コネクタ 257"/>
        <xdr:cNvCxnSpPr/>
      </xdr:nvCxnSpPr>
      <xdr:spPr>
        <a:xfrm>
          <a:off x="16179800" y="1493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18627</xdr:rowOff>
    </xdr:from>
    <xdr:to>
      <xdr:col>77</xdr:col>
      <xdr:colOff>44450</xdr:colOff>
      <xdr:row>87</xdr:row>
      <xdr:rowOff>50800</xdr:rowOff>
    </xdr:to>
    <xdr:cxnSp macro="">
      <xdr:nvCxnSpPr>
        <xdr:cNvPr id="261" name="直線コネクタ 260"/>
        <xdr:cNvCxnSpPr/>
      </xdr:nvCxnSpPr>
      <xdr:spPr>
        <a:xfrm flipV="1">
          <a:off x="15290800" y="149347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87</xdr:row>
      <xdr:rowOff>50800</xdr:rowOff>
    </xdr:to>
    <xdr:cxnSp macro="">
      <xdr:nvCxnSpPr>
        <xdr:cNvPr id="264" name="直線コネクタ 263"/>
        <xdr:cNvCxnSpPr/>
      </xdr:nvCxnSpPr>
      <xdr:spPr>
        <a:xfrm>
          <a:off x="14401800" y="1475782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13123</xdr:rowOff>
    </xdr:to>
    <xdr:cxnSp macro="">
      <xdr:nvCxnSpPr>
        <xdr:cNvPr id="267" name="直線コネクタ 266"/>
        <xdr:cNvCxnSpPr/>
      </xdr:nvCxnSpPr>
      <xdr:spPr>
        <a:xfrm>
          <a:off x="13512800" y="1470152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7" name="楕円 276"/>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111354</xdr:rowOff>
    </xdr:from>
    <xdr:ext cx="762000" cy="259045"/>
    <xdr:sp macro="" textlink="">
      <xdr:nvSpPr>
        <xdr:cNvPr id="278"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9" name="楕円 278"/>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54204</xdr:rowOff>
    </xdr:from>
    <xdr:ext cx="736600" cy="259045"/>
    <xdr:sp macro="" textlink="">
      <xdr:nvSpPr>
        <xdr:cNvPr id="280" name="テキスト ボックス 279"/>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1" name="楕円 280"/>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2" name="テキスト ボックス 281"/>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83" name="楕円 282"/>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84" name="テキスト ボックス 283"/>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85" name="楕円 284"/>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6" name="テキスト ボックス 285"/>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一定期間実施してきた新規採用抑制により、類似団体平均を下回っている。今後も適切な定員管理に努める。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131699</xdr:rowOff>
    </xdr:from>
    <xdr:to>
      <xdr:col>81</xdr:col>
      <xdr:colOff>44450</xdr:colOff>
      <xdr:row>59</xdr:row>
      <xdr:rowOff>146780</xdr:rowOff>
    </xdr:to>
    <xdr:cxnSp macro="">
      <xdr:nvCxnSpPr>
        <xdr:cNvPr id="317" name="直線コネクタ 316"/>
        <xdr:cNvCxnSpPr/>
      </xdr:nvCxnSpPr>
      <xdr:spPr>
        <a:xfrm>
          <a:off x="16179800" y="10247249"/>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114808</xdr:rowOff>
    </xdr:from>
    <xdr:to>
      <xdr:col>77</xdr:col>
      <xdr:colOff>44450</xdr:colOff>
      <xdr:row>59</xdr:row>
      <xdr:rowOff>131699</xdr:rowOff>
    </xdr:to>
    <xdr:cxnSp macro="">
      <xdr:nvCxnSpPr>
        <xdr:cNvPr id="320" name="直線コネクタ 319"/>
        <xdr:cNvCxnSpPr/>
      </xdr:nvCxnSpPr>
      <xdr:spPr>
        <a:xfrm>
          <a:off x="15290800" y="1023035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102140</xdr:rowOff>
    </xdr:from>
    <xdr:to>
      <xdr:col>72</xdr:col>
      <xdr:colOff>203200</xdr:colOff>
      <xdr:row>59</xdr:row>
      <xdr:rowOff>114808</xdr:rowOff>
    </xdr:to>
    <xdr:cxnSp macro="">
      <xdr:nvCxnSpPr>
        <xdr:cNvPr id="323" name="直線コネクタ 322"/>
        <xdr:cNvCxnSpPr/>
      </xdr:nvCxnSpPr>
      <xdr:spPr>
        <a:xfrm>
          <a:off x="14401800" y="10217690"/>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102140</xdr:rowOff>
    </xdr:from>
    <xdr:to>
      <xdr:col>68</xdr:col>
      <xdr:colOff>152400</xdr:colOff>
      <xdr:row>59</xdr:row>
      <xdr:rowOff>102743</xdr:rowOff>
    </xdr:to>
    <xdr:cxnSp macro="">
      <xdr:nvCxnSpPr>
        <xdr:cNvPr id="326" name="直線コネクタ 325"/>
        <xdr:cNvCxnSpPr/>
      </xdr:nvCxnSpPr>
      <xdr:spPr>
        <a:xfrm flipV="1">
          <a:off x="13512800" y="10217690"/>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95980</xdr:rowOff>
    </xdr:from>
    <xdr:to>
      <xdr:col>81</xdr:col>
      <xdr:colOff>95250</xdr:colOff>
      <xdr:row>60</xdr:row>
      <xdr:rowOff>26130</xdr:rowOff>
    </xdr:to>
    <xdr:sp macro="" textlink="">
      <xdr:nvSpPr>
        <xdr:cNvPr id="336" name="楕円 335"/>
        <xdr:cNvSpPr/>
      </xdr:nvSpPr>
      <xdr:spPr>
        <a:xfrm>
          <a:off x="169672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112507</xdr:rowOff>
    </xdr:from>
    <xdr:ext cx="762000" cy="259045"/>
    <xdr:sp macro="" textlink="">
      <xdr:nvSpPr>
        <xdr:cNvPr id="337" name="定員管理の状況該当値テキスト"/>
        <xdr:cNvSpPr txBox="1"/>
      </xdr:nvSpPr>
      <xdr:spPr>
        <a:xfrm>
          <a:off x="17106900" y="100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80899</xdr:rowOff>
    </xdr:from>
    <xdr:to>
      <xdr:col>77</xdr:col>
      <xdr:colOff>95250</xdr:colOff>
      <xdr:row>60</xdr:row>
      <xdr:rowOff>11049</xdr:rowOff>
    </xdr:to>
    <xdr:sp macro="" textlink="">
      <xdr:nvSpPr>
        <xdr:cNvPr id="338" name="楕円 337"/>
        <xdr:cNvSpPr/>
      </xdr:nvSpPr>
      <xdr:spPr>
        <a:xfrm>
          <a:off x="16129000" y="1019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21226</xdr:rowOff>
    </xdr:from>
    <xdr:ext cx="736600" cy="259045"/>
    <xdr:sp macro="" textlink="">
      <xdr:nvSpPr>
        <xdr:cNvPr id="339" name="テキスト ボックス 338"/>
        <xdr:cNvSpPr txBox="1"/>
      </xdr:nvSpPr>
      <xdr:spPr>
        <a:xfrm>
          <a:off x="15798800" y="996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64008</xdr:rowOff>
    </xdr:from>
    <xdr:to>
      <xdr:col>73</xdr:col>
      <xdr:colOff>44450</xdr:colOff>
      <xdr:row>59</xdr:row>
      <xdr:rowOff>165608</xdr:rowOff>
    </xdr:to>
    <xdr:sp macro="" textlink="">
      <xdr:nvSpPr>
        <xdr:cNvPr id="340" name="楕円 339"/>
        <xdr:cNvSpPr/>
      </xdr:nvSpPr>
      <xdr:spPr>
        <a:xfrm>
          <a:off x="15240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4335</xdr:rowOff>
    </xdr:from>
    <xdr:ext cx="762000" cy="259045"/>
    <xdr:sp macro="" textlink="">
      <xdr:nvSpPr>
        <xdr:cNvPr id="341" name="テキスト ボックス 340"/>
        <xdr:cNvSpPr txBox="1"/>
      </xdr:nvSpPr>
      <xdr:spPr>
        <a:xfrm>
          <a:off x="14909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51340</xdr:rowOff>
    </xdr:from>
    <xdr:to>
      <xdr:col>68</xdr:col>
      <xdr:colOff>203200</xdr:colOff>
      <xdr:row>59</xdr:row>
      <xdr:rowOff>152940</xdr:rowOff>
    </xdr:to>
    <xdr:sp macro="" textlink="">
      <xdr:nvSpPr>
        <xdr:cNvPr id="342" name="楕円 341"/>
        <xdr:cNvSpPr/>
      </xdr:nvSpPr>
      <xdr:spPr>
        <a:xfrm>
          <a:off x="14351000" y="10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163117</xdr:rowOff>
    </xdr:from>
    <xdr:ext cx="762000" cy="259045"/>
    <xdr:sp macro="" textlink="">
      <xdr:nvSpPr>
        <xdr:cNvPr id="343" name="テキスト ボックス 342"/>
        <xdr:cNvSpPr txBox="1"/>
      </xdr:nvSpPr>
      <xdr:spPr>
        <a:xfrm>
          <a:off x="14020800" y="993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51943</xdr:rowOff>
    </xdr:from>
    <xdr:to>
      <xdr:col>64</xdr:col>
      <xdr:colOff>152400</xdr:colOff>
      <xdr:row>59</xdr:row>
      <xdr:rowOff>153543</xdr:rowOff>
    </xdr:to>
    <xdr:sp macro="" textlink="">
      <xdr:nvSpPr>
        <xdr:cNvPr id="344" name="楕円 343"/>
        <xdr:cNvSpPr/>
      </xdr:nvSpPr>
      <xdr:spPr>
        <a:xfrm>
          <a:off x="13462000" y="1016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163720</xdr:rowOff>
    </xdr:from>
    <xdr:ext cx="762000" cy="259045"/>
    <xdr:sp macro="" textlink="">
      <xdr:nvSpPr>
        <xdr:cNvPr id="345" name="テキスト ボックス 344"/>
        <xdr:cNvSpPr txBox="1"/>
      </xdr:nvSpPr>
      <xdr:spPr>
        <a:xfrm>
          <a:off x="13131800" y="993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地方債充当事業の適正な選択により、比率は類似団体平均を下回ることができた。今後も、地方債充当事業の適正な選択を図ることにより地方債の発行を抑制し、実質公債費比率の適正化に努める。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37592</xdr:rowOff>
    </xdr:from>
    <xdr:to>
      <xdr:col>81</xdr:col>
      <xdr:colOff>44450</xdr:colOff>
      <xdr:row>41</xdr:row>
      <xdr:rowOff>85852</xdr:rowOff>
    </xdr:to>
    <xdr:cxnSp macro="">
      <xdr:nvCxnSpPr>
        <xdr:cNvPr id="376" name="直線コネクタ 375"/>
        <xdr:cNvCxnSpPr/>
      </xdr:nvCxnSpPr>
      <xdr:spPr>
        <a:xfrm flipV="1">
          <a:off x="16179800" y="706704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85852</xdr:rowOff>
    </xdr:from>
    <xdr:to>
      <xdr:col>77</xdr:col>
      <xdr:colOff>44450</xdr:colOff>
      <xdr:row>42</xdr:row>
      <xdr:rowOff>10922</xdr:rowOff>
    </xdr:to>
    <xdr:cxnSp macro="">
      <xdr:nvCxnSpPr>
        <xdr:cNvPr id="379" name="直線コネクタ 378"/>
        <xdr:cNvCxnSpPr/>
      </xdr:nvCxnSpPr>
      <xdr:spPr>
        <a:xfrm flipV="1">
          <a:off x="15290800" y="71153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10922</xdr:rowOff>
    </xdr:from>
    <xdr:to>
      <xdr:col>72</xdr:col>
      <xdr:colOff>203200</xdr:colOff>
      <xdr:row>42</xdr:row>
      <xdr:rowOff>83312</xdr:rowOff>
    </xdr:to>
    <xdr:cxnSp macro="">
      <xdr:nvCxnSpPr>
        <xdr:cNvPr id="382" name="直線コネクタ 381"/>
        <xdr:cNvCxnSpPr/>
      </xdr:nvCxnSpPr>
      <xdr:spPr>
        <a:xfrm flipV="1">
          <a:off x="14401800" y="721182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136398</xdr:rowOff>
    </xdr:to>
    <xdr:cxnSp macro="">
      <xdr:nvCxnSpPr>
        <xdr:cNvPr id="385" name="直線コネクタ 384"/>
        <xdr:cNvCxnSpPr/>
      </xdr:nvCxnSpPr>
      <xdr:spPr>
        <a:xfrm flipV="1">
          <a:off x="13512800" y="72842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158242</xdr:rowOff>
    </xdr:from>
    <xdr:to>
      <xdr:col>81</xdr:col>
      <xdr:colOff>95250</xdr:colOff>
      <xdr:row>41</xdr:row>
      <xdr:rowOff>88392</xdr:rowOff>
    </xdr:to>
    <xdr:sp macro="" textlink="">
      <xdr:nvSpPr>
        <xdr:cNvPr id="395" name="楕円 394"/>
        <xdr:cNvSpPr/>
      </xdr:nvSpPr>
      <xdr:spPr>
        <a:xfrm>
          <a:off x="169672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3319</xdr:rowOff>
    </xdr:from>
    <xdr:ext cx="762000" cy="259045"/>
    <xdr:sp macro="" textlink="">
      <xdr:nvSpPr>
        <xdr:cNvPr id="396" name="公債費負担の状況該当値テキスト"/>
        <xdr:cNvSpPr txBox="1"/>
      </xdr:nvSpPr>
      <xdr:spPr>
        <a:xfrm>
          <a:off x="17106900" y="686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35052</xdr:rowOff>
    </xdr:from>
    <xdr:to>
      <xdr:col>77</xdr:col>
      <xdr:colOff>95250</xdr:colOff>
      <xdr:row>41</xdr:row>
      <xdr:rowOff>136652</xdr:rowOff>
    </xdr:to>
    <xdr:sp macro="" textlink="">
      <xdr:nvSpPr>
        <xdr:cNvPr id="397" name="楕円 396"/>
        <xdr:cNvSpPr/>
      </xdr:nvSpPr>
      <xdr:spPr>
        <a:xfrm>
          <a:off x="16129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98" name="テキスト ボックス 397"/>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131572</xdr:rowOff>
    </xdr:from>
    <xdr:to>
      <xdr:col>73</xdr:col>
      <xdr:colOff>44450</xdr:colOff>
      <xdr:row>42</xdr:row>
      <xdr:rowOff>61722</xdr:rowOff>
    </xdr:to>
    <xdr:sp macro="" textlink="">
      <xdr:nvSpPr>
        <xdr:cNvPr id="399" name="楕円 398"/>
        <xdr:cNvSpPr/>
      </xdr:nvSpPr>
      <xdr:spPr>
        <a:xfrm>
          <a:off x="15240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46499</xdr:rowOff>
    </xdr:from>
    <xdr:ext cx="762000" cy="259045"/>
    <xdr:sp macro="" textlink="">
      <xdr:nvSpPr>
        <xdr:cNvPr id="400" name="テキスト ボックス 399"/>
        <xdr:cNvSpPr txBox="1"/>
      </xdr:nvSpPr>
      <xdr:spPr>
        <a:xfrm>
          <a:off x="14909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1" name="楕円 400"/>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2" name="テキスト ボックス 401"/>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85598</xdr:rowOff>
    </xdr:from>
    <xdr:to>
      <xdr:col>64</xdr:col>
      <xdr:colOff>152400</xdr:colOff>
      <xdr:row>43</xdr:row>
      <xdr:rowOff>15748</xdr:rowOff>
    </xdr:to>
    <xdr:sp macro="" textlink="">
      <xdr:nvSpPr>
        <xdr:cNvPr id="403" name="楕円 402"/>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525</xdr:rowOff>
    </xdr:from>
    <xdr:ext cx="762000" cy="259045"/>
    <xdr:sp macro="" textlink="">
      <xdr:nvSpPr>
        <xdr:cNvPr id="404" name="テキスト ボックス 403"/>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比率は減少してきているものの、依然として類似団体平均を上回っている。今後も緊急性必要性を的確に把握した充当事業の選択により地方債の新規発行の抑制に努める。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53213</xdr:rowOff>
    </xdr:from>
    <xdr:to>
      <xdr:col>81</xdr:col>
      <xdr:colOff>44450</xdr:colOff>
      <xdr:row>14</xdr:row>
      <xdr:rowOff>67691</xdr:rowOff>
    </xdr:to>
    <xdr:cxnSp macro="">
      <xdr:nvCxnSpPr>
        <xdr:cNvPr id="438" name="直線コネクタ 437"/>
        <xdr:cNvCxnSpPr/>
      </xdr:nvCxnSpPr>
      <xdr:spPr>
        <a:xfrm flipV="1">
          <a:off x="16179800" y="245351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67691</xdr:rowOff>
    </xdr:from>
    <xdr:to>
      <xdr:col>77</xdr:col>
      <xdr:colOff>44450</xdr:colOff>
      <xdr:row>14</xdr:row>
      <xdr:rowOff>123190</xdr:rowOff>
    </xdr:to>
    <xdr:cxnSp macro="">
      <xdr:nvCxnSpPr>
        <xdr:cNvPr id="441" name="直線コネクタ 440"/>
        <xdr:cNvCxnSpPr/>
      </xdr:nvCxnSpPr>
      <xdr:spPr>
        <a:xfrm flipV="1">
          <a:off x="15290800" y="2467991"/>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123190</xdr:rowOff>
    </xdr:from>
    <xdr:to>
      <xdr:col>72</xdr:col>
      <xdr:colOff>203200</xdr:colOff>
      <xdr:row>15</xdr:row>
      <xdr:rowOff>4022</xdr:rowOff>
    </xdr:to>
    <xdr:cxnSp macro="">
      <xdr:nvCxnSpPr>
        <xdr:cNvPr id="444" name="直線コネクタ 443"/>
        <xdr:cNvCxnSpPr/>
      </xdr:nvCxnSpPr>
      <xdr:spPr>
        <a:xfrm flipV="1">
          <a:off x="14401800" y="252349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4022</xdr:rowOff>
    </xdr:from>
    <xdr:to>
      <xdr:col>68</xdr:col>
      <xdr:colOff>152400</xdr:colOff>
      <xdr:row>15</xdr:row>
      <xdr:rowOff>17695</xdr:rowOff>
    </xdr:to>
    <xdr:cxnSp macro="">
      <xdr:nvCxnSpPr>
        <xdr:cNvPr id="447" name="直線コネクタ 446"/>
        <xdr:cNvCxnSpPr/>
      </xdr:nvCxnSpPr>
      <xdr:spPr>
        <a:xfrm flipV="1">
          <a:off x="13512800" y="2575772"/>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xdr:rowOff>
    </xdr:from>
    <xdr:to>
      <xdr:col>81</xdr:col>
      <xdr:colOff>95250</xdr:colOff>
      <xdr:row>14</xdr:row>
      <xdr:rowOff>104013</xdr:rowOff>
    </xdr:to>
    <xdr:sp macro="" textlink="">
      <xdr:nvSpPr>
        <xdr:cNvPr id="457" name="楕円 456"/>
        <xdr:cNvSpPr/>
      </xdr:nvSpPr>
      <xdr:spPr>
        <a:xfrm>
          <a:off x="169672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145940</xdr:rowOff>
    </xdr:from>
    <xdr:ext cx="762000" cy="259045"/>
    <xdr:sp macro="" textlink="">
      <xdr:nvSpPr>
        <xdr:cNvPr id="458" name="将来負担の状況該当値テキスト"/>
        <xdr:cNvSpPr txBox="1"/>
      </xdr:nvSpPr>
      <xdr:spPr>
        <a:xfrm>
          <a:off x="17106900" y="23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xdr:rowOff>
    </xdr:from>
    <xdr:to>
      <xdr:col>77</xdr:col>
      <xdr:colOff>95250</xdr:colOff>
      <xdr:row>14</xdr:row>
      <xdr:rowOff>118491</xdr:rowOff>
    </xdr:to>
    <xdr:sp macro="" textlink="">
      <xdr:nvSpPr>
        <xdr:cNvPr id="459" name="楕円 458"/>
        <xdr:cNvSpPr/>
      </xdr:nvSpPr>
      <xdr:spPr>
        <a:xfrm>
          <a:off x="161290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103268</xdr:rowOff>
    </xdr:from>
    <xdr:ext cx="736600" cy="259045"/>
    <xdr:sp macro="" textlink="">
      <xdr:nvSpPr>
        <xdr:cNvPr id="460" name="テキスト ボックス 459"/>
        <xdr:cNvSpPr txBox="1"/>
      </xdr:nvSpPr>
      <xdr:spPr>
        <a:xfrm>
          <a:off x="15798800" y="250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61" name="楕円 460"/>
        <xdr:cNvSpPr/>
      </xdr:nvSpPr>
      <xdr:spPr>
        <a:xfrm>
          <a:off x="15240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62" name="テキスト ボックス 461"/>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124672</xdr:rowOff>
    </xdr:from>
    <xdr:to>
      <xdr:col>68</xdr:col>
      <xdr:colOff>203200</xdr:colOff>
      <xdr:row>15</xdr:row>
      <xdr:rowOff>54822</xdr:rowOff>
    </xdr:to>
    <xdr:sp macro="" textlink="">
      <xdr:nvSpPr>
        <xdr:cNvPr id="463" name="楕円 462"/>
        <xdr:cNvSpPr/>
      </xdr:nvSpPr>
      <xdr:spPr>
        <a:xfrm>
          <a:off x="14351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39599</xdr:rowOff>
    </xdr:from>
    <xdr:ext cx="762000" cy="259045"/>
    <xdr:sp macro="" textlink="">
      <xdr:nvSpPr>
        <xdr:cNvPr id="464" name="テキスト ボックス 463"/>
        <xdr:cNvSpPr txBox="1"/>
      </xdr:nvSpPr>
      <xdr:spPr>
        <a:xfrm>
          <a:off x="14020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138345</xdr:rowOff>
    </xdr:from>
    <xdr:to>
      <xdr:col>64</xdr:col>
      <xdr:colOff>152400</xdr:colOff>
      <xdr:row>15</xdr:row>
      <xdr:rowOff>68495</xdr:rowOff>
    </xdr:to>
    <xdr:sp macro="" textlink="">
      <xdr:nvSpPr>
        <xdr:cNvPr id="465" name="楕円 464"/>
        <xdr:cNvSpPr/>
      </xdr:nvSpPr>
      <xdr:spPr>
        <a:xfrm>
          <a:off x="13462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53272</xdr:rowOff>
    </xdr:from>
    <xdr:ext cx="762000" cy="259045"/>
    <xdr:sp macro="" textlink="">
      <xdr:nvSpPr>
        <xdr:cNvPr id="466" name="テキスト ボックス 465"/>
        <xdr:cNvSpPr txBox="1"/>
      </xdr:nvSpPr>
      <xdr:spPr>
        <a:xfrm>
          <a:off x="13131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人件費に係る経常収支比率は２５．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％と類似団体平均を上回っている。今後、時間外手当の抑制を図るなどの取組みを進め人件費の削減に努める。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78994</xdr:rowOff>
    </xdr:to>
    <xdr:cxnSp macro="">
      <xdr:nvCxnSpPr>
        <xdr:cNvPr id="64" name="直線コネクタ 63"/>
        <xdr:cNvCxnSpPr/>
      </xdr:nvCxnSpPr>
      <xdr:spPr>
        <a:xfrm flipV="1">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78994</xdr:rowOff>
    </xdr:to>
    <xdr:cxnSp macro="">
      <xdr:nvCxnSpPr>
        <xdr:cNvPr id="67" name="直線コネクタ 66"/>
        <xdr:cNvCxnSpPr/>
      </xdr:nvCxnSpPr>
      <xdr:spPr>
        <a:xfrm>
          <a:off x="3098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24130</xdr:rowOff>
    </xdr:to>
    <xdr:cxnSp macro="">
      <xdr:nvCxnSpPr>
        <xdr:cNvPr id="70" name="直線コネクタ 69"/>
        <xdr:cNvCxnSpPr/>
      </xdr:nvCxnSpPr>
      <xdr:spPr>
        <a:xfrm>
          <a:off x="2209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10414</xdr:rowOff>
    </xdr:to>
    <xdr:cxnSp macro="">
      <xdr:nvCxnSpPr>
        <xdr:cNvPr id="73" name="直線コネクタ 72"/>
        <xdr:cNvCxnSpPr/>
      </xdr:nvCxnSpPr>
      <xdr:spPr>
        <a:xfrm>
          <a:off x="1320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年度において１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。全国平均、三重県平均よりも低位にあるが、極力抑制に努める。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17272</xdr:rowOff>
    </xdr:from>
    <xdr:to>
      <xdr:col>82</xdr:col>
      <xdr:colOff>107950</xdr:colOff>
      <xdr:row>14</xdr:row>
      <xdr:rowOff>67564</xdr:rowOff>
    </xdr:to>
    <xdr:cxnSp macro="">
      <xdr:nvCxnSpPr>
        <xdr:cNvPr id="123" name="直線コネクタ 122"/>
        <xdr:cNvCxnSpPr/>
      </xdr:nvCxnSpPr>
      <xdr:spPr>
        <a:xfrm flipV="1">
          <a:off x="15671800" y="24175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165862</xdr:rowOff>
    </xdr:from>
    <xdr:to>
      <xdr:col>78</xdr:col>
      <xdr:colOff>69850</xdr:colOff>
      <xdr:row>14</xdr:row>
      <xdr:rowOff>67564</xdr:rowOff>
    </xdr:to>
    <xdr:cxnSp macro="">
      <xdr:nvCxnSpPr>
        <xdr:cNvPr id="126" name="直線コネクタ 125"/>
        <xdr:cNvCxnSpPr/>
      </xdr:nvCxnSpPr>
      <xdr:spPr>
        <a:xfrm>
          <a:off x="14782800" y="23947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165862</xdr:rowOff>
    </xdr:from>
    <xdr:to>
      <xdr:col>73</xdr:col>
      <xdr:colOff>180975</xdr:colOff>
      <xdr:row>14</xdr:row>
      <xdr:rowOff>26416</xdr:rowOff>
    </xdr:to>
    <xdr:cxnSp macro="">
      <xdr:nvCxnSpPr>
        <xdr:cNvPr id="129" name="直線コネクタ 128"/>
        <xdr:cNvCxnSpPr/>
      </xdr:nvCxnSpPr>
      <xdr:spPr>
        <a:xfrm flipV="1">
          <a:off x="13893800" y="23947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156718</xdr:rowOff>
    </xdr:from>
    <xdr:to>
      <xdr:col>69</xdr:col>
      <xdr:colOff>92075</xdr:colOff>
      <xdr:row>14</xdr:row>
      <xdr:rowOff>26416</xdr:rowOff>
    </xdr:to>
    <xdr:cxnSp macro="">
      <xdr:nvCxnSpPr>
        <xdr:cNvPr id="132" name="直線コネクタ 131"/>
        <xdr:cNvCxnSpPr/>
      </xdr:nvCxnSpPr>
      <xdr:spPr>
        <a:xfrm>
          <a:off x="13004800" y="2385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2" name="楕円 141"/>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154449</xdr:rowOff>
    </xdr:from>
    <xdr:ext cx="762000" cy="259045"/>
    <xdr:sp macro="" textlink="">
      <xdr:nvSpPr>
        <xdr:cNvPr id="143" name="物件費該当値テキスト"/>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xdr:rowOff>
    </xdr:from>
    <xdr:to>
      <xdr:col>78</xdr:col>
      <xdr:colOff>120650</xdr:colOff>
      <xdr:row>14</xdr:row>
      <xdr:rowOff>118364</xdr:rowOff>
    </xdr:to>
    <xdr:sp macro="" textlink="">
      <xdr:nvSpPr>
        <xdr:cNvPr id="144" name="楕円 143"/>
        <xdr:cNvSpPr/>
      </xdr:nvSpPr>
      <xdr:spPr>
        <a:xfrm>
          <a:off x="15621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103141</xdr:rowOff>
    </xdr:from>
    <xdr:ext cx="736600" cy="259045"/>
    <xdr:sp macro="" textlink="">
      <xdr:nvSpPr>
        <xdr:cNvPr id="145" name="テキスト ボックス 144"/>
        <xdr:cNvSpPr txBox="1"/>
      </xdr:nvSpPr>
      <xdr:spPr>
        <a:xfrm>
          <a:off x="15290800" y="250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115062</xdr:rowOff>
    </xdr:from>
    <xdr:to>
      <xdr:col>74</xdr:col>
      <xdr:colOff>31750</xdr:colOff>
      <xdr:row>14</xdr:row>
      <xdr:rowOff>45212</xdr:rowOff>
    </xdr:to>
    <xdr:sp macro="" textlink="">
      <xdr:nvSpPr>
        <xdr:cNvPr id="146" name="楕円 145"/>
        <xdr:cNvSpPr/>
      </xdr:nvSpPr>
      <xdr:spPr>
        <a:xfrm>
          <a:off x="14732000" y="23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55389</xdr:rowOff>
    </xdr:from>
    <xdr:ext cx="762000" cy="259045"/>
    <xdr:sp macro="" textlink="">
      <xdr:nvSpPr>
        <xdr:cNvPr id="147" name="テキスト ボックス 146"/>
        <xdr:cNvSpPr txBox="1"/>
      </xdr:nvSpPr>
      <xdr:spPr>
        <a:xfrm>
          <a:off x="14401800" y="211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48" name="楕円 147"/>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61993</xdr:rowOff>
    </xdr:from>
    <xdr:ext cx="762000" cy="259045"/>
    <xdr:sp macro="" textlink="">
      <xdr:nvSpPr>
        <xdr:cNvPr id="149" name="テキスト ボックス 148"/>
        <xdr:cNvSpPr txBox="1"/>
      </xdr:nvSpPr>
      <xdr:spPr>
        <a:xfrm>
          <a:off x="13512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105918</xdr:rowOff>
    </xdr:from>
    <xdr:to>
      <xdr:col>65</xdr:col>
      <xdr:colOff>53975</xdr:colOff>
      <xdr:row>14</xdr:row>
      <xdr:rowOff>36068</xdr:rowOff>
    </xdr:to>
    <xdr:sp macro="" textlink="">
      <xdr:nvSpPr>
        <xdr:cNvPr id="150" name="楕円 149"/>
        <xdr:cNvSpPr/>
      </xdr:nvSpPr>
      <xdr:spPr>
        <a:xfrm>
          <a:off x="12954000" y="23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46245</xdr:rowOff>
    </xdr:from>
    <xdr:ext cx="762000" cy="259045"/>
    <xdr:sp macro="" textlink="">
      <xdr:nvSpPr>
        <xdr:cNvPr id="151" name="テキスト ボックス 150"/>
        <xdr:cNvSpPr txBox="1"/>
      </xdr:nvSpPr>
      <xdr:spPr>
        <a:xfrm>
          <a:off x="12623800" y="210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％と類似団体平均を上回っているが、全国平均、三重県平均より下回っている。今後も扶助費低減の方策を検討するなど費用の抑制に努める。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107950</xdr:rowOff>
    </xdr:to>
    <xdr:cxnSp macro="">
      <xdr:nvCxnSpPr>
        <xdr:cNvPr id="184" name="直線コネクタ 183"/>
        <xdr:cNvCxnSpPr/>
      </xdr:nvCxnSpPr>
      <xdr:spPr>
        <a:xfrm>
          <a:off x="3987800" y="98996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127000</xdr:rowOff>
    </xdr:to>
    <xdr:cxnSp macro="">
      <xdr:nvCxnSpPr>
        <xdr:cNvPr id="187" name="直線コネクタ 186"/>
        <xdr:cNvCxnSpPr/>
      </xdr:nvCxnSpPr>
      <xdr:spPr>
        <a:xfrm>
          <a:off x="3098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57</xdr:row>
      <xdr:rowOff>12700</xdr:rowOff>
    </xdr:to>
    <xdr:cxnSp macro="">
      <xdr:nvCxnSpPr>
        <xdr:cNvPr id="190" name="直線コネクタ 189"/>
        <xdr:cNvCxnSpPr/>
      </xdr:nvCxnSpPr>
      <xdr:spPr>
        <a:xfrm>
          <a:off x="2209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107950</xdr:rowOff>
    </xdr:to>
    <xdr:cxnSp macro="">
      <xdr:nvCxnSpPr>
        <xdr:cNvPr id="193" name="直線コネクタ 192"/>
        <xdr:cNvCxnSpPr/>
      </xdr:nvCxnSpPr>
      <xdr:spPr>
        <a:xfrm>
          <a:off x="1320800" y="9594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3" name="楕円 202"/>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4"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5" name="楕円 204"/>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6" name="テキスト ボックス 205"/>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9" name="楕円 208"/>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0" name="テキスト ボックス 209"/>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12" name="テキスト ボックス 211"/>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っている。介護保険事業会計（紀南介護保険広域連合への負担）、下水道事業会計（法非適）への繰出金の割合が高いことが主な要因と考えられる。今後、下水道事業などの各事業会計における経費を節減し、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60706</xdr:rowOff>
    </xdr:from>
    <xdr:to>
      <xdr:col>82</xdr:col>
      <xdr:colOff>107950</xdr:colOff>
      <xdr:row>58</xdr:row>
      <xdr:rowOff>26416</xdr:rowOff>
    </xdr:to>
    <xdr:cxnSp macro="">
      <xdr:nvCxnSpPr>
        <xdr:cNvPr id="242" name="直線コネクタ 241"/>
        <xdr:cNvCxnSpPr/>
      </xdr:nvCxnSpPr>
      <xdr:spPr>
        <a:xfrm>
          <a:off x="15671800" y="98333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83566</xdr:rowOff>
    </xdr:to>
    <xdr:cxnSp macro="">
      <xdr:nvCxnSpPr>
        <xdr:cNvPr id="245" name="直線コネクタ 244"/>
        <xdr:cNvCxnSpPr/>
      </xdr:nvCxnSpPr>
      <xdr:spPr>
        <a:xfrm flipV="1">
          <a:off x="14782800" y="9833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83566</xdr:rowOff>
    </xdr:to>
    <xdr:cxnSp macro="">
      <xdr:nvCxnSpPr>
        <xdr:cNvPr id="248" name="直線コネクタ 247"/>
        <xdr:cNvCxnSpPr/>
      </xdr:nvCxnSpPr>
      <xdr:spPr>
        <a:xfrm>
          <a:off x="13893800" y="9783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19558</xdr:rowOff>
    </xdr:to>
    <xdr:cxnSp macro="">
      <xdr:nvCxnSpPr>
        <xdr:cNvPr id="251" name="直線コネクタ 250"/>
        <xdr:cNvCxnSpPr/>
      </xdr:nvCxnSpPr>
      <xdr:spPr>
        <a:xfrm flipV="1">
          <a:off x="13004800" y="9783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61" name="楕円 260"/>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2"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3" name="楕円 262"/>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4" name="テキスト ボックス 263"/>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65" name="楕円 264"/>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66" name="テキスト ボックス 265"/>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7" name="楕円 266"/>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8" name="テキスト ボックス 267"/>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69" name="楕円 268"/>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70" name="テキスト ボックス 269"/>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補助費等に係る経常収支比率が類似団体平均を上回っているのは、紀南病院組合（法適用の公営企業会計）、常備消防への負担金が多額になっているためである。今後も構成市町として適正な負担に努める。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163576</xdr:rowOff>
    </xdr:to>
    <xdr:cxnSp macro="">
      <xdr:nvCxnSpPr>
        <xdr:cNvPr id="300" name="直線コネクタ 299"/>
        <xdr:cNvCxnSpPr/>
      </xdr:nvCxnSpPr>
      <xdr:spPr>
        <a:xfrm flipV="1">
          <a:off x="15671800" y="66238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163576</xdr:rowOff>
    </xdr:from>
    <xdr:to>
      <xdr:col>78</xdr:col>
      <xdr:colOff>69850</xdr:colOff>
      <xdr:row>39</xdr:row>
      <xdr:rowOff>37846</xdr:rowOff>
    </xdr:to>
    <xdr:cxnSp macro="">
      <xdr:nvCxnSpPr>
        <xdr:cNvPr id="303" name="直線コネクタ 302"/>
        <xdr:cNvCxnSpPr/>
      </xdr:nvCxnSpPr>
      <xdr:spPr>
        <a:xfrm flipV="1">
          <a:off x="14782800" y="66786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37846</xdr:rowOff>
    </xdr:from>
    <xdr:to>
      <xdr:col>73</xdr:col>
      <xdr:colOff>180975</xdr:colOff>
      <xdr:row>39</xdr:row>
      <xdr:rowOff>46990</xdr:rowOff>
    </xdr:to>
    <xdr:cxnSp macro="">
      <xdr:nvCxnSpPr>
        <xdr:cNvPr id="306" name="直線コネクタ 305"/>
        <xdr:cNvCxnSpPr/>
      </xdr:nvCxnSpPr>
      <xdr:spPr>
        <a:xfrm flipV="1">
          <a:off x="13893800" y="67243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46990</xdr:rowOff>
    </xdr:to>
    <xdr:cxnSp macro="">
      <xdr:nvCxnSpPr>
        <xdr:cNvPr id="309" name="直線コネクタ 308"/>
        <xdr:cNvCxnSpPr/>
      </xdr:nvCxnSpPr>
      <xdr:spPr>
        <a:xfrm>
          <a:off x="13004800" y="66969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19" name="楕円 318"/>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0"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112776</xdr:rowOff>
    </xdr:from>
    <xdr:to>
      <xdr:col>78</xdr:col>
      <xdr:colOff>120650</xdr:colOff>
      <xdr:row>39</xdr:row>
      <xdr:rowOff>42926</xdr:rowOff>
    </xdr:to>
    <xdr:sp macro="" textlink="">
      <xdr:nvSpPr>
        <xdr:cNvPr id="321" name="楕円 320"/>
        <xdr:cNvSpPr/>
      </xdr:nvSpPr>
      <xdr:spPr>
        <a:xfrm>
          <a:off x="15621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27703</xdr:rowOff>
    </xdr:from>
    <xdr:ext cx="736600" cy="259045"/>
    <xdr:sp macro="" textlink="">
      <xdr:nvSpPr>
        <xdr:cNvPr id="322" name="テキスト ボックス 321"/>
        <xdr:cNvSpPr txBox="1"/>
      </xdr:nvSpPr>
      <xdr:spPr>
        <a:xfrm>
          <a:off x="15290800" y="671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158496</xdr:rowOff>
    </xdr:from>
    <xdr:to>
      <xdr:col>74</xdr:col>
      <xdr:colOff>31750</xdr:colOff>
      <xdr:row>39</xdr:row>
      <xdr:rowOff>88646</xdr:rowOff>
    </xdr:to>
    <xdr:sp macro="" textlink="">
      <xdr:nvSpPr>
        <xdr:cNvPr id="323" name="楕円 322"/>
        <xdr:cNvSpPr/>
      </xdr:nvSpPr>
      <xdr:spPr>
        <a:xfrm>
          <a:off x="1473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73423</xdr:rowOff>
    </xdr:from>
    <xdr:ext cx="762000" cy="259045"/>
    <xdr:sp macro="" textlink="">
      <xdr:nvSpPr>
        <xdr:cNvPr id="324" name="テキスト ボックス 323"/>
        <xdr:cNvSpPr txBox="1"/>
      </xdr:nvSpPr>
      <xdr:spPr>
        <a:xfrm>
          <a:off x="14401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25" name="楕円 324"/>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26" name="テキスト ボックス 325"/>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27" name="楕円 326"/>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28" name="テキスト ボックス 327"/>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公債費に係る経常収支比率、公債費及び公債費に準ずる費用の分析においても低い水準にある。今後も財政運営に支障のない範囲で、極力地方債の発行を抑制するなど、財政を圧迫することがない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5842</xdr:rowOff>
    </xdr:to>
    <xdr:cxnSp macro="">
      <xdr:nvCxnSpPr>
        <xdr:cNvPr id="358" name="直線コネクタ 357"/>
        <xdr:cNvCxnSpPr/>
      </xdr:nvCxnSpPr>
      <xdr:spPr>
        <a:xfrm flipV="1">
          <a:off x="3987800" y="13193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14987</xdr:rowOff>
    </xdr:to>
    <xdr:cxnSp macro="">
      <xdr:nvCxnSpPr>
        <xdr:cNvPr id="361" name="直線コネクタ 360"/>
        <xdr:cNvCxnSpPr/>
      </xdr:nvCxnSpPr>
      <xdr:spPr>
        <a:xfrm flipV="1">
          <a:off x="3098800" y="132074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37846</xdr:rowOff>
    </xdr:to>
    <xdr:cxnSp macro="">
      <xdr:nvCxnSpPr>
        <xdr:cNvPr id="364" name="直線コネクタ 363"/>
        <xdr:cNvCxnSpPr/>
      </xdr:nvCxnSpPr>
      <xdr:spPr>
        <a:xfrm flipV="1">
          <a:off x="2209800" y="132166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74422</xdr:rowOff>
    </xdr:to>
    <xdr:cxnSp macro="">
      <xdr:nvCxnSpPr>
        <xdr:cNvPr id="367" name="直線コネクタ 366"/>
        <xdr:cNvCxnSpPr/>
      </xdr:nvCxnSpPr>
      <xdr:spPr>
        <a:xfrm flipV="1">
          <a:off x="1320800" y="13239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77" name="楕円 376"/>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78"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79" name="楕円 378"/>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80" name="テキスト ボックス 379"/>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81" name="楕円 380"/>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82" name="テキスト ボックス 381"/>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3" name="楕円 382"/>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4" name="テキスト ボックス 383"/>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85" name="楕円 384"/>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86" name="テキスト ボックス 385"/>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年度においては、類似団体内平均に比べ１４．６％上回っている。特に補助費等（</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％）とその他（１</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．８％）の割合が高く、財政の硬直化が進んでいる。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今後は、広域団体への経費節減に向けての働きかけを進めるなど、行政コストの削減や財源の確保、事業・施策の見直しなどを図り、持続可能な財政運営を行う必要がある。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130266</xdr:rowOff>
    </xdr:to>
    <xdr:cxnSp macro="">
      <xdr:nvCxnSpPr>
        <xdr:cNvPr id="421" name="直線コネクタ 420"/>
        <xdr:cNvCxnSpPr/>
      </xdr:nvCxnSpPr>
      <xdr:spPr>
        <a:xfrm>
          <a:off x="15671800" y="134609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25763</xdr:rowOff>
    </xdr:from>
    <xdr:to>
      <xdr:col>78</xdr:col>
      <xdr:colOff>69850</xdr:colOff>
      <xdr:row>78</xdr:row>
      <xdr:rowOff>87812</xdr:rowOff>
    </xdr:to>
    <xdr:cxnSp macro="">
      <xdr:nvCxnSpPr>
        <xdr:cNvPr id="424" name="直線コネクタ 423"/>
        <xdr:cNvCxnSpPr/>
      </xdr:nvCxnSpPr>
      <xdr:spPr>
        <a:xfrm>
          <a:off x="14782800" y="133988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151493</xdr:rowOff>
    </xdr:from>
    <xdr:to>
      <xdr:col>73</xdr:col>
      <xdr:colOff>180975</xdr:colOff>
      <xdr:row>78</xdr:row>
      <xdr:rowOff>25763</xdr:rowOff>
    </xdr:to>
    <xdr:cxnSp macro="">
      <xdr:nvCxnSpPr>
        <xdr:cNvPr id="427" name="直線コネクタ 426"/>
        <xdr:cNvCxnSpPr/>
      </xdr:nvCxnSpPr>
      <xdr:spPr>
        <a:xfrm>
          <a:off x="13893800" y="133531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50256</xdr:rowOff>
    </xdr:from>
    <xdr:to>
      <xdr:col>69</xdr:col>
      <xdr:colOff>92075</xdr:colOff>
      <xdr:row>77</xdr:row>
      <xdr:rowOff>151493</xdr:rowOff>
    </xdr:to>
    <xdr:cxnSp macro="">
      <xdr:nvCxnSpPr>
        <xdr:cNvPr id="430" name="直線コネクタ 429"/>
        <xdr:cNvCxnSpPr/>
      </xdr:nvCxnSpPr>
      <xdr:spPr>
        <a:xfrm>
          <a:off x="13004800" y="1325190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79466</xdr:rowOff>
    </xdr:from>
    <xdr:to>
      <xdr:col>82</xdr:col>
      <xdr:colOff>158750</xdr:colOff>
      <xdr:row>79</xdr:row>
      <xdr:rowOff>9616</xdr:rowOff>
    </xdr:to>
    <xdr:sp macro="" textlink="">
      <xdr:nvSpPr>
        <xdr:cNvPr id="440" name="楕円 439"/>
        <xdr:cNvSpPr/>
      </xdr:nvSpPr>
      <xdr:spPr>
        <a:xfrm>
          <a:off x="164592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51543</xdr:rowOff>
    </xdr:from>
    <xdr:ext cx="762000" cy="259045"/>
    <xdr:sp macro="" textlink="">
      <xdr:nvSpPr>
        <xdr:cNvPr id="441" name="公債費以外該当値テキスト"/>
        <xdr:cNvSpPr txBox="1"/>
      </xdr:nvSpPr>
      <xdr:spPr>
        <a:xfrm>
          <a:off x="165989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37012</xdr:rowOff>
    </xdr:from>
    <xdr:to>
      <xdr:col>78</xdr:col>
      <xdr:colOff>120650</xdr:colOff>
      <xdr:row>78</xdr:row>
      <xdr:rowOff>138612</xdr:rowOff>
    </xdr:to>
    <xdr:sp macro="" textlink="">
      <xdr:nvSpPr>
        <xdr:cNvPr id="442" name="楕円 441"/>
        <xdr:cNvSpPr/>
      </xdr:nvSpPr>
      <xdr:spPr>
        <a:xfrm>
          <a:off x="15621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123389</xdr:rowOff>
    </xdr:from>
    <xdr:ext cx="736600" cy="259045"/>
    <xdr:sp macro="" textlink="">
      <xdr:nvSpPr>
        <xdr:cNvPr id="443" name="テキスト ボックス 442"/>
        <xdr:cNvSpPr txBox="1"/>
      </xdr:nvSpPr>
      <xdr:spPr>
        <a:xfrm>
          <a:off x="15290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146413</xdr:rowOff>
    </xdr:from>
    <xdr:to>
      <xdr:col>74</xdr:col>
      <xdr:colOff>31750</xdr:colOff>
      <xdr:row>78</xdr:row>
      <xdr:rowOff>76563</xdr:rowOff>
    </xdr:to>
    <xdr:sp macro="" textlink="">
      <xdr:nvSpPr>
        <xdr:cNvPr id="444" name="楕円 443"/>
        <xdr:cNvSpPr/>
      </xdr:nvSpPr>
      <xdr:spPr>
        <a:xfrm>
          <a:off x="14732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61340</xdr:rowOff>
    </xdr:from>
    <xdr:ext cx="762000" cy="259045"/>
    <xdr:sp macro="" textlink="">
      <xdr:nvSpPr>
        <xdr:cNvPr id="445" name="テキスト ボックス 444"/>
        <xdr:cNvSpPr txBox="1"/>
      </xdr:nvSpPr>
      <xdr:spPr>
        <a:xfrm>
          <a:off x="144018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100693</xdr:rowOff>
    </xdr:from>
    <xdr:to>
      <xdr:col>69</xdr:col>
      <xdr:colOff>142875</xdr:colOff>
      <xdr:row>78</xdr:row>
      <xdr:rowOff>30843</xdr:rowOff>
    </xdr:to>
    <xdr:sp macro="" textlink="">
      <xdr:nvSpPr>
        <xdr:cNvPr id="446" name="楕円 445"/>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15620</xdr:rowOff>
    </xdr:from>
    <xdr:ext cx="762000" cy="259045"/>
    <xdr:sp macro="" textlink="">
      <xdr:nvSpPr>
        <xdr:cNvPr id="447" name="テキスト ボックス 446"/>
        <xdr:cNvSpPr txBox="1"/>
      </xdr:nvSpPr>
      <xdr:spPr>
        <a:xfrm>
          <a:off x="13512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170906</xdr:rowOff>
    </xdr:from>
    <xdr:to>
      <xdr:col>65</xdr:col>
      <xdr:colOff>53975</xdr:colOff>
      <xdr:row>77</xdr:row>
      <xdr:rowOff>101056</xdr:rowOff>
    </xdr:to>
    <xdr:sp macro="" textlink="">
      <xdr:nvSpPr>
        <xdr:cNvPr id="448" name="楕円 447"/>
        <xdr:cNvSpPr/>
      </xdr:nvSpPr>
      <xdr:spPr>
        <a:xfrm>
          <a:off x="12954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85833</xdr:rowOff>
    </xdr:from>
    <xdr:ext cx="762000" cy="259045"/>
    <xdr:sp macro="" textlink="">
      <xdr:nvSpPr>
        <xdr:cNvPr id="449" name="テキスト ボックス 448"/>
        <xdr:cNvSpPr txBox="1"/>
      </xdr:nvSpPr>
      <xdr:spPr>
        <a:xfrm>
          <a:off x="12623800" y="1328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117761</xdr:rowOff>
    </xdr:from>
    <xdr:to>
      <xdr:col>29</xdr:col>
      <xdr:colOff>127000</xdr:colOff>
      <xdr:row>18</xdr:row>
      <xdr:rowOff>120527</xdr:rowOff>
    </xdr:to>
    <xdr:cxnSp macro="">
      <xdr:nvCxnSpPr>
        <xdr:cNvPr id="46" name="直線コネクタ 45"/>
        <xdr:cNvCxnSpPr/>
      </xdr:nvCxnSpPr>
      <xdr:spPr bwMode="auto">
        <a:xfrm>
          <a:off x="5003800" y="3251486"/>
          <a:ext cx="647700" cy="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117761</xdr:rowOff>
    </xdr:from>
    <xdr:to>
      <xdr:col>26</xdr:col>
      <xdr:colOff>50800</xdr:colOff>
      <xdr:row>18</xdr:row>
      <xdr:rowOff>127459</xdr:rowOff>
    </xdr:to>
    <xdr:cxnSp macro="">
      <xdr:nvCxnSpPr>
        <xdr:cNvPr id="49" name="直線コネクタ 48"/>
        <xdr:cNvCxnSpPr/>
      </xdr:nvCxnSpPr>
      <xdr:spPr bwMode="auto">
        <a:xfrm flipV="1">
          <a:off x="4305300" y="3251486"/>
          <a:ext cx="698500" cy="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127459</xdr:rowOff>
    </xdr:from>
    <xdr:to>
      <xdr:col>22</xdr:col>
      <xdr:colOff>114300</xdr:colOff>
      <xdr:row>18</xdr:row>
      <xdr:rowOff>142181</xdr:rowOff>
    </xdr:to>
    <xdr:cxnSp macro="">
      <xdr:nvCxnSpPr>
        <xdr:cNvPr id="52" name="直線コネクタ 51"/>
        <xdr:cNvCxnSpPr/>
      </xdr:nvCxnSpPr>
      <xdr:spPr bwMode="auto">
        <a:xfrm flipV="1">
          <a:off x="3606800" y="3261184"/>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99821</xdr:rowOff>
    </xdr:from>
    <xdr:to>
      <xdr:col>18</xdr:col>
      <xdr:colOff>177800</xdr:colOff>
      <xdr:row>18</xdr:row>
      <xdr:rowOff>142181</xdr:rowOff>
    </xdr:to>
    <xdr:cxnSp macro="">
      <xdr:nvCxnSpPr>
        <xdr:cNvPr id="55" name="直線コネクタ 54"/>
        <xdr:cNvCxnSpPr/>
      </xdr:nvCxnSpPr>
      <xdr:spPr bwMode="auto">
        <a:xfrm>
          <a:off x="2908300" y="3233546"/>
          <a:ext cx="698500" cy="42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69727</xdr:rowOff>
    </xdr:from>
    <xdr:to>
      <xdr:col>29</xdr:col>
      <xdr:colOff>177800</xdr:colOff>
      <xdr:row>18</xdr:row>
      <xdr:rowOff>171327</xdr:rowOff>
    </xdr:to>
    <xdr:sp macro="" textlink="">
      <xdr:nvSpPr>
        <xdr:cNvPr id="65" name="楕円 64"/>
        <xdr:cNvSpPr/>
      </xdr:nvSpPr>
      <xdr:spPr bwMode="auto">
        <a:xfrm>
          <a:off x="5600700" y="320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41804</xdr:rowOff>
    </xdr:from>
    <xdr:ext cx="762000" cy="259045"/>
    <xdr:sp macro="" textlink="">
      <xdr:nvSpPr>
        <xdr:cNvPr id="66" name="人口1人当たり決算額の推移該当値テキスト130"/>
        <xdr:cNvSpPr txBox="1"/>
      </xdr:nvSpPr>
      <xdr:spPr>
        <a:xfrm>
          <a:off x="5740400" y="31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66961</xdr:rowOff>
    </xdr:from>
    <xdr:to>
      <xdr:col>26</xdr:col>
      <xdr:colOff>101600</xdr:colOff>
      <xdr:row>18</xdr:row>
      <xdr:rowOff>168561</xdr:rowOff>
    </xdr:to>
    <xdr:sp macro="" textlink="">
      <xdr:nvSpPr>
        <xdr:cNvPr id="67" name="楕円 66"/>
        <xdr:cNvSpPr/>
      </xdr:nvSpPr>
      <xdr:spPr bwMode="auto">
        <a:xfrm>
          <a:off x="4953000" y="3200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153338</xdr:rowOff>
    </xdr:from>
    <xdr:ext cx="736600" cy="259045"/>
    <xdr:sp macro="" textlink="">
      <xdr:nvSpPr>
        <xdr:cNvPr id="68" name="テキスト ボックス 67"/>
        <xdr:cNvSpPr txBox="1"/>
      </xdr:nvSpPr>
      <xdr:spPr>
        <a:xfrm>
          <a:off x="4622800" y="328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76659</xdr:rowOff>
    </xdr:from>
    <xdr:to>
      <xdr:col>22</xdr:col>
      <xdr:colOff>165100</xdr:colOff>
      <xdr:row>19</xdr:row>
      <xdr:rowOff>6809</xdr:rowOff>
    </xdr:to>
    <xdr:sp macro="" textlink="">
      <xdr:nvSpPr>
        <xdr:cNvPr id="69" name="楕円 68"/>
        <xdr:cNvSpPr/>
      </xdr:nvSpPr>
      <xdr:spPr bwMode="auto">
        <a:xfrm>
          <a:off x="4254500" y="321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163036</xdr:rowOff>
    </xdr:from>
    <xdr:ext cx="762000" cy="259045"/>
    <xdr:sp macro="" textlink="">
      <xdr:nvSpPr>
        <xdr:cNvPr id="70" name="テキスト ボックス 69"/>
        <xdr:cNvSpPr txBox="1"/>
      </xdr:nvSpPr>
      <xdr:spPr>
        <a:xfrm>
          <a:off x="3924300" y="329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91381</xdr:rowOff>
    </xdr:from>
    <xdr:to>
      <xdr:col>19</xdr:col>
      <xdr:colOff>38100</xdr:colOff>
      <xdr:row>19</xdr:row>
      <xdr:rowOff>21531</xdr:rowOff>
    </xdr:to>
    <xdr:sp macro="" textlink="">
      <xdr:nvSpPr>
        <xdr:cNvPr id="71" name="楕円 70"/>
        <xdr:cNvSpPr/>
      </xdr:nvSpPr>
      <xdr:spPr bwMode="auto">
        <a:xfrm>
          <a:off x="3556000" y="322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6308</xdr:rowOff>
    </xdr:from>
    <xdr:ext cx="762000" cy="259045"/>
    <xdr:sp macro="" textlink="">
      <xdr:nvSpPr>
        <xdr:cNvPr id="72" name="テキスト ボックス 71"/>
        <xdr:cNvSpPr txBox="1"/>
      </xdr:nvSpPr>
      <xdr:spPr>
        <a:xfrm>
          <a:off x="3225800" y="33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49021</xdr:rowOff>
    </xdr:from>
    <xdr:to>
      <xdr:col>15</xdr:col>
      <xdr:colOff>101600</xdr:colOff>
      <xdr:row>18</xdr:row>
      <xdr:rowOff>150621</xdr:rowOff>
    </xdr:to>
    <xdr:sp macro="" textlink="">
      <xdr:nvSpPr>
        <xdr:cNvPr id="73" name="楕円 72"/>
        <xdr:cNvSpPr/>
      </xdr:nvSpPr>
      <xdr:spPr bwMode="auto">
        <a:xfrm>
          <a:off x="2857500" y="318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135398</xdr:rowOff>
    </xdr:from>
    <xdr:ext cx="762000" cy="259045"/>
    <xdr:sp macro="" textlink="">
      <xdr:nvSpPr>
        <xdr:cNvPr id="74" name="テキスト ボックス 73"/>
        <xdr:cNvSpPr txBox="1"/>
      </xdr:nvSpPr>
      <xdr:spPr>
        <a:xfrm>
          <a:off x="2527300" y="32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118270</xdr:rowOff>
    </xdr:from>
    <xdr:to>
      <xdr:col>29</xdr:col>
      <xdr:colOff>127000</xdr:colOff>
      <xdr:row>35</xdr:row>
      <xdr:rowOff>142904</xdr:rowOff>
    </xdr:to>
    <xdr:cxnSp macro="">
      <xdr:nvCxnSpPr>
        <xdr:cNvPr id="108" name="直線コネクタ 107"/>
        <xdr:cNvCxnSpPr/>
      </xdr:nvCxnSpPr>
      <xdr:spPr bwMode="auto">
        <a:xfrm>
          <a:off x="5003800" y="6728620"/>
          <a:ext cx="647700" cy="24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100711</xdr:rowOff>
    </xdr:from>
    <xdr:to>
      <xdr:col>26</xdr:col>
      <xdr:colOff>50800</xdr:colOff>
      <xdr:row>35</xdr:row>
      <xdr:rowOff>118270</xdr:rowOff>
    </xdr:to>
    <xdr:cxnSp macro="">
      <xdr:nvCxnSpPr>
        <xdr:cNvPr id="111" name="直線コネクタ 110"/>
        <xdr:cNvCxnSpPr/>
      </xdr:nvCxnSpPr>
      <xdr:spPr bwMode="auto">
        <a:xfrm>
          <a:off x="4305300" y="6711061"/>
          <a:ext cx="698500" cy="1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57756</xdr:rowOff>
    </xdr:from>
    <xdr:to>
      <xdr:col>22</xdr:col>
      <xdr:colOff>114300</xdr:colOff>
      <xdr:row>35</xdr:row>
      <xdr:rowOff>100711</xdr:rowOff>
    </xdr:to>
    <xdr:cxnSp macro="">
      <xdr:nvCxnSpPr>
        <xdr:cNvPr id="114" name="直線コネクタ 113"/>
        <xdr:cNvCxnSpPr/>
      </xdr:nvCxnSpPr>
      <xdr:spPr bwMode="auto">
        <a:xfrm>
          <a:off x="3606800" y="6668106"/>
          <a:ext cx="698500" cy="42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275394</xdr:rowOff>
    </xdr:from>
    <xdr:to>
      <xdr:col>18</xdr:col>
      <xdr:colOff>177800</xdr:colOff>
      <xdr:row>35</xdr:row>
      <xdr:rowOff>57756</xdr:rowOff>
    </xdr:to>
    <xdr:cxnSp macro="">
      <xdr:nvCxnSpPr>
        <xdr:cNvPr id="117" name="直線コネクタ 116"/>
        <xdr:cNvCxnSpPr/>
      </xdr:nvCxnSpPr>
      <xdr:spPr bwMode="auto">
        <a:xfrm>
          <a:off x="2908300" y="6542844"/>
          <a:ext cx="698500" cy="12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92104</xdr:rowOff>
    </xdr:from>
    <xdr:to>
      <xdr:col>29</xdr:col>
      <xdr:colOff>177800</xdr:colOff>
      <xdr:row>35</xdr:row>
      <xdr:rowOff>193704</xdr:rowOff>
    </xdr:to>
    <xdr:sp macro="" textlink="">
      <xdr:nvSpPr>
        <xdr:cNvPr id="127" name="楕円 126"/>
        <xdr:cNvSpPr/>
      </xdr:nvSpPr>
      <xdr:spPr bwMode="auto">
        <a:xfrm>
          <a:off x="5600700" y="6702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64181</xdr:rowOff>
    </xdr:from>
    <xdr:ext cx="762000" cy="259045"/>
    <xdr:sp macro="" textlink="">
      <xdr:nvSpPr>
        <xdr:cNvPr id="128" name="人口1人当たり決算額の推移該当値テキスト445"/>
        <xdr:cNvSpPr txBox="1"/>
      </xdr:nvSpPr>
      <xdr:spPr>
        <a:xfrm>
          <a:off x="5740400" y="66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67470</xdr:rowOff>
    </xdr:from>
    <xdr:to>
      <xdr:col>26</xdr:col>
      <xdr:colOff>101600</xdr:colOff>
      <xdr:row>35</xdr:row>
      <xdr:rowOff>169070</xdr:rowOff>
    </xdr:to>
    <xdr:sp macro="" textlink="">
      <xdr:nvSpPr>
        <xdr:cNvPr id="129" name="楕円 128"/>
        <xdr:cNvSpPr/>
      </xdr:nvSpPr>
      <xdr:spPr bwMode="auto">
        <a:xfrm>
          <a:off x="4953000" y="667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153847</xdr:rowOff>
    </xdr:from>
    <xdr:ext cx="736600" cy="259045"/>
    <xdr:sp macro="" textlink="">
      <xdr:nvSpPr>
        <xdr:cNvPr id="130" name="テキスト ボックス 129"/>
        <xdr:cNvSpPr txBox="1"/>
      </xdr:nvSpPr>
      <xdr:spPr>
        <a:xfrm>
          <a:off x="4622800" y="676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49911</xdr:rowOff>
    </xdr:from>
    <xdr:to>
      <xdr:col>22</xdr:col>
      <xdr:colOff>165100</xdr:colOff>
      <xdr:row>35</xdr:row>
      <xdr:rowOff>151511</xdr:rowOff>
    </xdr:to>
    <xdr:sp macro="" textlink="">
      <xdr:nvSpPr>
        <xdr:cNvPr id="131" name="楕円 130"/>
        <xdr:cNvSpPr/>
      </xdr:nvSpPr>
      <xdr:spPr bwMode="auto">
        <a:xfrm>
          <a:off x="4254500" y="666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136288</xdr:rowOff>
    </xdr:from>
    <xdr:ext cx="762000" cy="259045"/>
    <xdr:sp macro="" textlink="">
      <xdr:nvSpPr>
        <xdr:cNvPr id="132" name="テキスト ボックス 131"/>
        <xdr:cNvSpPr txBox="1"/>
      </xdr:nvSpPr>
      <xdr:spPr>
        <a:xfrm>
          <a:off x="3924300" y="6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6956</xdr:rowOff>
    </xdr:from>
    <xdr:to>
      <xdr:col>19</xdr:col>
      <xdr:colOff>38100</xdr:colOff>
      <xdr:row>35</xdr:row>
      <xdr:rowOff>108556</xdr:rowOff>
    </xdr:to>
    <xdr:sp macro="" textlink="">
      <xdr:nvSpPr>
        <xdr:cNvPr id="133" name="楕円 132"/>
        <xdr:cNvSpPr/>
      </xdr:nvSpPr>
      <xdr:spPr bwMode="auto">
        <a:xfrm>
          <a:off x="3556000" y="661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93333</xdr:rowOff>
    </xdr:from>
    <xdr:ext cx="762000" cy="259045"/>
    <xdr:sp macro="" textlink="">
      <xdr:nvSpPr>
        <xdr:cNvPr id="134" name="テキスト ボックス 133"/>
        <xdr:cNvSpPr txBox="1"/>
      </xdr:nvSpPr>
      <xdr:spPr>
        <a:xfrm>
          <a:off x="3225800" y="67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224594</xdr:rowOff>
    </xdr:from>
    <xdr:to>
      <xdr:col>15</xdr:col>
      <xdr:colOff>101600</xdr:colOff>
      <xdr:row>34</xdr:row>
      <xdr:rowOff>326194</xdr:rowOff>
    </xdr:to>
    <xdr:sp macro="" textlink="">
      <xdr:nvSpPr>
        <xdr:cNvPr id="135" name="楕円 134"/>
        <xdr:cNvSpPr/>
      </xdr:nvSpPr>
      <xdr:spPr bwMode="auto">
        <a:xfrm>
          <a:off x="2857500" y="649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310971</xdr:rowOff>
    </xdr:from>
    <xdr:ext cx="762000" cy="259045"/>
    <xdr:sp macro="" textlink="">
      <xdr:nvSpPr>
        <xdr:cNvPr id="136" name="テキスト ボックス 135"/>
        <xdr:cNvSpPr txBox="1"/>
      </xdr:nvSpPr>
      <xdr:spPr>
        <a:xfrm>
          <a:off x="2527300" y="657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15113</xdr:rowOff>
    </xdr:from>
    <xdr:to>
      <xdr:col>24</xdr:col>
      <xdr:colOff>63500</xdr:colOff>
      <xdr:row>37</xdr:row>
      <xdr:rowOff>33972</xdr:rowOff>
    </xdr:to>
    <xdr:cxnSp macro="">
      <xdr:nvCxnSpPr>
        <xdr:cNvPr id="61" name="直線コネクタ 60"/>
        <xdr:cNvCxnSpPr/>
      </xdr:nvCxnSpPr>
      <xdr:spPr>
        <a:xfrm flipV="1">
          <a:off x="3797300" y="6358763"/>
          <a:ext cx="8382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33972</xdr:rowOff>
    </xdr:from>
    <xdr:to>
      <xdr:col>19</xdr:col>
      <xdr:colOff>177800</xdr:colOff>
      <xdr:row>37</xdr:row>
      <xdr:rowOff>58082</xdr:rowOff>
    </xdr:to>
    <xdr:cxnSp macro="">
      <xdr:nvCxnSpPr>
        <xdr:cNvPr id="64" name="直線コネクタ 63"/>
        <xdr:cNvCxnSpPr/>
      </xdr:nvCxnSpPr>
      <xdr:spPr>
        <a:xfrm flipV="1">
          <a:off x="2908300" y="6377622"/>
          <a:ext cx="889000" cy="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58082</xdr:rowOff>
    </xdr:from>
    <xdr:to>
      <xdr:col>15</xdr:col>
      <xdr:colOff>50800</xdr:colOff>
      <xdr:row>37</xdr:row>
      <xdr:rowOff>81354</xdr:rowOff>
    </xdr:to>
    <xdr:cxnSp macro="">
      <xdr:nvCxnSpPr>
        <xdr:cNvPr id="67" name="直線コネクタ 66"/>
        <xdr:cNvCxnSpPr/>
      </xdr:nvCxnSpPr>
      <xdr:spPr>
        <a:xfrm flipV="1">
          <a:off x="2019300" y="6401732"/>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81354</xdr:rowOff>
    </xdr:from>
    <xdr:to>
      <xdr:col>10</xdr:col>
      <xdr:colOff>114300</xdr:colOff>
      <xdr:row>37</xdr:row>
      <xdr:rowOff>98057</xdr:rowOff>
    </xdr:to>
    <xdr:cxnSp macro="">
      <xdr:nvCxnSpPr>
        <xdr:cNvPr id="70" name="直線コネクタ 69"/>
        <xdr:cNvCxnSpPr/>
      </xdr:nvCxnSpPr>
      <xdr:spPr>
        <a:xfrm flipV="1">
          <a:off x="1130300" y="6425004"/>
          <a:ext cx="889000" cy="1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135763</xdr:rowOff>
    </xdr:from>
    <xdr:to>
      <xdr:col>24</xdr:col>
      <xdr:colOff>114300</xdr:colOff>
      <xdr:row>37</xdr:row>
      <xdr:rowOff>65913</xdr:rowOff>
    </xdr:to>
    <xdr:sp macro="" textlink="">
      <xdr:nvSpPr>
        <xdr:cNvPr id="80" name="楕円 79"/>
        <xdr:cNvSpPr/>
      </xdr:nvSpPr>
      <xdr:spPr>
        <a:xfrm>
          <a:off x="45847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114190</xdr:rowOff>
    </xdr:from>
    <xdr:ext cx="534377" cy="259045"/>
    <xdr:sp macro="" textlink="">
      <xdr:nvSpPr>
        <xdr:cNvPr id="81" name="人件費該当値テキスト"/>
        <xdr:cNvSpPr txBox="1"/>
      </xdr:nvSpPr>
      <xdr:spPr>
        <a:xfrm>
          <a:off x="4686300" y="62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154622</xdr:rowOff>
    </xdr:from>
    <xdr:to>
      <xdr:col>20</xdr:col>
      <xdr:colOff>38100</xdr:colOff>
      <xdr:row>37</xdr:row>
      <xdr:rowOff>84772</xdr:rowOff>
    </xdr:to>
    <xdr:sp macro="" textlink="">
      <xdr:nvSpPr>
        <xdr:cNvPr id="82" name="楕円 81"/>
        <xdr:cNvSpPr/>
      </xdr:nvSpPr>
      <xdr:spPr>
        <a:xfrm>
          <a:off x="3746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75899</xdr:rowOff>
    </xdr:from>
    <xdr:ext cx="534377" cy="259045"/>
    <xdr:sp macro="" textlink="">
      <xdr:nvSpPr>
        <xdr:cNvPr id="83" name="テキスト ボックス 82"/>
        <xdr:cNvSpPr txBox="1"/>
      </xdr:nvSpPr>
      <xdr:spPr>
        <a:xfrm>
          <a:off x="3530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7282</xdr:rowOff>
    </xdr:from>
    <xdr:to>
      <xdr:col>15</xdr:col>
      <xdr:colOff>101600</xdr:colOff>
      <xdr:row>37</xdr:row>
      <xdr:rowOff>108882</xdr:rowOff>
    </xdr:to>
    <xdr:sp macro="" textlink="">
      <xdr:nvSpPr>
        <xdr:cNvPr id="84" name="楕円 83"/>
        <xdr:cNvSpPr/>
      </xdr:nvSpPr>
      <xdr:spPr>
        <a:xfrm>
          <a:off x="2857500" y="63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100009</xdr:rowOff>
    </xdr:from>
    <xdr:ext cx="534377" cy="259045"/>
    <xdr:sp macro="" textlink="">
      <xdr:nvSpPr>
        <xdr:cNvPr id="85" name="テキスト ボックス 84"/>
        <xdr:cNvSpPr txBox="1"/>
      </xdr:nvSpPr>
      <xdr:spPr>
        <a:xfrm>
          <a:off x="2641111" y="6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30554</xdr:rowOff>
    </xdr:from>
    <xdr:to>
      <xdr:col>10</xdr:col>
      <xdr:colOff>165100</xdr:colOff>
      <xdr:row>37</xdr:row>
      <xdr:rowOff>132154</xdr:rowOff>
    </xdr:to>
    <xdr:sp macro="" textlink="">
      <xdr:nvSpPr>
        <xdr:cNvPr id="86" name="楕円 85"/>
        <xdr:cNvSpPr/>
      </xdr:nvSpPr>
      <xdr:spPr>
        <a:xfrm>
          <a:off x="1968500" y="63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123281</xdr:rowOff>
    </xdr:from>
    <xdr:ext cx="534377" cy="259045"/>
    <xdr:sp macro="" textlink="">
      <xdr:nvSpPr>
        <xdr:cNvPr id="87" name="テキスト ボックス 86"/>
        <xdr:cNvSpPr txBox="1"/>
      </xdr:nvSpPr>
      <xdr:spPr>
        <a:xfrm>
          <a:off x="1752111" y="646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47257</xdr:rowOff>
    </xdr:from>
    <xdr:to>
      <xdr:col>6</xdr:col>
      <xdr:colOff>38100</xdr:colOff>
      <xdr:row>37</xdr:row>
      <xdr:rowOff>148857</xdr:rowOff>
    </xdr:to>
    <xdr:sp macro="" textlink="">
      <xdr:nvSpPr>
        <xdr:cNvPr id="88" name="楕円 87"/>
        <xdr:cNvSpPr/>
      </xdr:nvSpPr>
      <xdr:spPr>
        <a:xfrm>
          <a:off x="1079500" y="63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139984</xdr:rowOff>
    </xdr:from>
    <xdr:ext cx="534377" cy="259045"/>
    <xdr:sp macro="" textlink="">
      <xdr:nvSpPr>
        <xdr:cNvPr id="89" name="テキスト ボックス 88"/>
        <xdr:cNvSpPr txBox="1"/>
      </xdr:nvSpPr>
      <xdr:spPr>
        <a:xfrm>
          <a:off x="863111" y="64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54790</xdr:rowOff>
    </xdr:from>
    <xdr:to>
      <xdr:col>24</xdr:col>
      <xdr:colOff>63500</xdr:colOff>
      <xdr:row>57</xdr:row>
      <xdr:rowOff>97679</xdr:rowOff>
    </xdr:to>
    <xdr:cxnSp macro="">
      <xdr:nvCxnSpPr>
        <xdr:cNvPr id="118" name="直線コネクタ 117"/>
        <xdr:cNvCxnSpPr/>
      </xdr:nvCxnSpPr>
      <xdr:spPr>
        <a:xfrm flipV="1">
          <a:off x="3797300" y="9827440"/>
          <a:ext cx="838200" cy="4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97679</xdr:rowOff>
    </xdr:from>
    <xdr:to>
      <xdr:col>19</xdr:col>
      <xdr:colOff>177800</xdr:colOff>
      <xdr:row>57</xdr:row>
      <xdr:rowOff>141232</xdr:rowOff>
    </xdr:to>
    <xdr:cxnSp macro="">
      <xdr:nvCxnSpPr>
        <xdr:cNvPr id="121" name="直線コネクタ 120"/>
        <xdr:cNvCxnSpPr/>
      </xdr:nvCxnSpPr>
      <xdr:spPr>
        <a:xfrm flipV="1">
          <a:off x="2908300" y="9870329"/>
          <a:ext cx="889000" cy="4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141232</xdr:rowOff>
    </xdr:from>
    <xdr:to>
      <xdr:col>15</xdr:col>
      <xdr:colOff>50800</xdr:colOff>
      <xdr:row>57</xdr:row>
      <xdr:rowOff>144234</xdr:rowOff>
    </xdr:to>
    <xdr:cxnSp macro="">
      <xdr:nvCxnSpPr>
        <xdr:cNvPr id="124" name="直線コネクタ 123"/>
        <xdr:cNvCxnSpPr/>
      </xdr:nvCxnSpPr>
      <xdr:spPr>
        <a:xfrm flipV="1">
          <a:off x="2019300" y="9913882"/>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139666</xdr:rowOff>
    </xdr:from>
    <xdr:to>
      <xdr:col>10</xdr:col>
      <xdr:colOff>114300</xdr:colOff>
      <xdr:row>57</xdr:row>
      <xdr:rowOff>144234</xdr:rowOff>
    </xdr:to>
    <xdr:cxnSp macro="">
      <xdr:nvCxnSpPr>
        <xdr:cNvPr id="127" name="直線コネクタ 126"/>
        <xdr:cNvCxnSpPr/>
      </xdr:nvCxnSpPr>
      <xdr:spPr>
        <a:xfrm>
          <a:off x="1130300" y="9912316"/>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3990</xdr:rowOff>
    </xdr:from>
    <xdr:to>
      <xdr:col>24</xdr:col>
      <xdr:colOff>114300</xdr:colOff>
      <xdr:row>57</xdr:row>
      <xdr:rowOff>105590</xdr:rowOff>
    </xdr:to>
    <xdr:sp macro="" textlink="">
      <xdr:nvSpPr>
        <xdr:cNvPr id="137" name="楕円 136"/>
        <xdr:cNvSpPr/>
      </xdr:nvSpPr>
      <xdr:spPr>
        <a:xfrm>
          <a:off x="4584700" y="97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90367</xdr:rowOff>
    </xdr:from>
    <xdr:ext cx="534377" cy="259045"/>
    <xdr:sp macro="" textlink="">
      <xdr:nvSpPr>
        <xdr:cNvPr id="138" name="物件費該当値テキスト"/>
        <xdr:cNvSpPr txBox="1"/>
      </xdr:nvSpPr>
      <xdr:spPr>
        <a:xfrm>
          <a:off x="4686300" y="969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46879</xdr:rowOff>
    </xdr:from>
    <xdr:to>
      <xdr:col>20</xdr:col>
      <xdr:colOff>38100</xdr:colOff>
      <xdr:row>57</xdr:row>
      <xdr:rowOff>148479</xdr:rowOff>
    </xdr:to>
    <xdr:sp macro="" textlink="">
      <xdr:nvSpPr>
        <xdr:cNvPr id="139" name="楕円 138"/>
        <xdr:cNvSpPr/>
      </xdr:nvSpPr>
      <xdr:spPr>
        <a:xfrm>
          <a:off x="3746500" y="98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139606</xdr:rowOff>
    </xdr:from>
    <xdr:ext cx="534377" cy="259045"/>
    <xdr:sp macro="" textlink="">
      <xdr:nvSpPr>
        <xdr:cNvPr id="140" name="テキスト ボックス 139"/>
        <xdr:cNvSpPr txBox="1"/>
      </xdr:nvSpPr>
      <xdr:spPr>
        <a:xfrm>
          <a:off x="3530111" y="991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90432</xdr:rowOff>
    </xdr:from>
    <xdr:to>
      <xdr:col>15</xdr:col>
      <xdr:colOff>101600</xdr:colOff>
      <xdr:row>58</xdr:row>
      <xdr:rowOff>20582</xdr:rowOff>
    </xdr:to>
    <xdr:sp macro="" textlink="">
      <xdr:nvSpPr>
        <xdr:cNvPr id="141" name="楕円 140"/>
        <xdr:cNvSpPr/>
      </xdr:nvSpPr>
      <xdr:spPr>
        <a:xfrm>
          <a:off x="2857500" y="98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11709</xdr:rowOff>
    </xdr:from>
    <xdr:ext cx="534377" cy="259045"/>
    <xdr:sp macro="" textlink="">
      <xdr:nvSpPr>
        <xdr:cNvPr id="142" name="テキスト ボックス 141"/>
        <xdr:cNvSpPr txBox="1"/>
      </xdr:nvSpPr>
      <xdr:spPr>
        <a:xfrm>
          <a:off x="2641111" y="99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93434</xdr:rowOff>
    </xdr:from>
    <xdr:to>
      <xdr:col>10</xdr:col>
      <xdr:colOff>165100</xdr:colOff>
      <xdr:row>58</xdr:row>
      <xdr:rowOff>23584</xdr:rowOff>
    </xdr:to>
    <xdr:sp macro="" textlink="">
      <xdr:nvSpPr>
        <xdr:cNvPr id="143" name="楕円 142"/>
        <xdr:cNvSpPr/>
      </xdr:nvSpPr>
      <xdr:spPr>
        <a:xfrm>
          <a:off x="1968500" y="98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14711</xdr:rowOff>
    </xdr:from>
    <xdr:ext cx="534377" cy="259045"/>
    <xdr:sp macro="" textlink="">
      <xdr:nvSpPr>
        <xdr:cNvPr id="144" name="テキスト ボックス 143"/>
        <xdr:cNvSpPr txBox="1"/>
      </xdr:nvSpPr>
      <xdr:spPr>
        <a:xfrm>
          <a:off x="1752111" y="9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88866</xdr:rowOff>
    </xdr:from>
    <xdr:to>
      <xdr:col>6</xdr:col>
      <xdr:colOff>38100</xdr:colOff>
      <xdr:row>58</xdr:row>
      <xdr:rowOff>19016</xdr:rowOff>
    </xdr:to>
    <xdr:sp macro="" textlink="">
      <xdr:nvSpPr>
        <xdr:cNvPr id="145" name="楕円 144"/>
        <xdr:cNvSpPr/>
      </xdr:nvSpPr>
      <xdr:spPr>
        <a:xfrm>
          <a:off x="1079500" y="986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10143</xdr:rowOff>
    </xdr:from>
    <xdr:ext cx="534377" cy="259045"/>
    <xdr:sp macro="" textlink="">
      <xdr:nvSpPr>
        <xdr:cNvPr id="146" name="テキスト ボックス 145"/>
        <xdr:cNvSpPr txBox="1"/>
      </xdr:nvSpPr>
      <xdr:spPr>
        <a:xfrm>
          <a:off x="863111" y="99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41697</xdr:rowOff>
    </xdr:from>
    <xdr:to>
      <xdr:col>24</xdr:col>
      <xdr:colOff>63500</xdr:colOff>
      <xdr:row>78</xdr:row>
      <xdr:rowOff>144272</xdr:rowOff>
    </xdr:to>
    <xdr:cxnSp macro="">
      <xdr:nvCxnSpPr>
        <xdr:cNvPr id="177" name="直線コネクタ 176"/>
        <xdr:cNvCxnSpPr/>
      </xdr:nvCxnSpPr>
      <xdr:spPr>
        <a:xfrm>
          <a:off x="3797300" y="13414797"/>
          <a:ext cx="838200" cy="1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41697</xdr:rowOff>
    </xdr:from>
    <xdr:to>
      <xdr:col>19</xdr:col>
      <xdr:colOff>177800</xdr:colOff>
      <xdr:row>78</xdr:row>
      <xdr:rowOff>160241</xdr:rowOff>
    </xdr:to>
    <xdr:cxnSp macro="">
      <xdr:nvCxnSpPr>
        <xdr:cNvPr id="180" name="直線コネクタ 179"/>
        <xdr:cNvCxnSpPr/>
      </xdr:nvCxnSpPr>
      <xdr:spPr>
        <a:xfrm flipV="1">
          <a:off x="2908300" y="13414797"/>
          <a:ext cx="889000" cy="11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160241</xdr:rowOff>
    </xdr:from>
    <xdr:to>
      <xdr:col>15</xdr:col>
      <xdr:colOff>50800</xdr:colOff>
      <xdr:row>79</xdr:row>
      <xdr:rowOff>45517</xdr:rowOff>
    </xdr:to>
    <xdr:cxnSp macro="">
      <xdr:nvCxnSpPr>
        <xdr:cNvPr id="183" name="直線コネクタ 182"/>
        <xdr:cNvCxnSpPr/>
      </xdr:nvCxnSpPr>
      <xdr:spPr>
        <a:xfrm flipV="1">
          <a:off x="2019300" y="13533341"/>
          <a:ext cx="889000" cy="5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45517</xdr:rowOff>
    </xdr:from>
    <xdr:to>
      <xdr:col>10</xdr:col>
      <xdr:colOff>114300</xdr:colOff>
      <xdr:row>79</xdr:row>
      <xdr:rowOff>48586</xdr:rowOff>
    </xdr:to>
    <xdr:cxnSp macro="">
      <xdr:nvCxnSpPr>
        <xdr:cNvPr id="186" name="直線コネクタ 185"/>
        <xdr:cNvCxnSpPr/>
      </xdr:nvCxnSpPr>
      <xdr:spPr>
        <a:xfrm flipV="1">
          <a:off x="1130300" y="13590067"/>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93472</xdr:rowOff>
    </xdr:from>
    <xdr:to>
      <xdr:col>24</xdr:col>
      <xdr:colOff>114300</xdr:colOff>
      <xdr:row>79</xdr:row>
      <xdr:rowOff>23622</xdr:rowOff>
    </xdr:to>
    <xdr:sp macro="" textlink="">
      <xdr:nvSpPr>
        <xdr:cNvPr id="196" name="楕円 195"/>
        <xdr:cNvSpPr/>
      </xdr:nvSpPr>
      <xdr:spPr>
        <a:xfrm>
          <a:off x="45847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8399</xdr:rowOff>
    </xdr:from>
    <xdr:ext cx="469744" cy="259045"/>
    <xdr:sp macro="" textlink="">
      <xdr:nvSpPr>
        <xdr:cNvPr id="197" name="維持補修費該当値テキスト"/>
        <xdr:cNvSpPr txBox="1"/>
      </xdr:nvSpPr>
      <xdr:spPr>
        <a:xfrm>
          <a:off x="4686300" y="1338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162347</xdr:rowOff>
    </xdr:from>
    <xdr:to>
      <xdr:col>20</xdr:col>
      <xdr:colOff>38100</xdr:colOff>
      <xdr:row>78</xdr:row>
      <xdr:rowOff>92497</xdr:rowOff>
    </xdr:to>
    <xdr:sp macro="" textlink="">
      <xdr:nvSpPr>
        <xdr:cNvPr id="198" name="楕円 197"/>
        <xdr:cNvSpPr/>
      </xdr:nvSpPr>
      <xdr:spPr>
        <a:xfrm>
          <a:off x="3746500" y="133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83624</xdr:rowOff>
    </xdr:from>
    <xdr:ext cx="469744" cy="259045"/>
    <xdr:sp macro="" textlink="">
      <xdr:nvSpPr>
        <xdr:cNvPr id="199" name="テキスト ボックス 198"/>
        <xdr:cNvSpPr txBox="1"/>
      </xdr:nvSpPr>
      <xdr:spPr>
        <a:xfrm>
          <a:off x="3562428" y="134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109441</xdr:rowOff>
    </xdr:from>
    <xdr:to>
      <xdr:col>15</xdr:col>
      <xdr:colOff>101600</xdr:colOff>
      <xdr:row>79</xdr:row>
      <xdr:rowOff>39591</xdr:rowOff>
    </xdr:to>
    <xdr:sp macro="" textlink="">
      <xdr:nvSpPr>
        <xdr:cNvPr id="200" name="楕円 199"/>
        <xdr:cNvSpPr/>
      </xdr:nvSpPr>
      <xdr:spPr>
        <a:xfrm>
          <a:off x="2857500" y="134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30718</xdr:rowOff>
    </xdr:from>
    <xdr:ext cx="469744" cy="259045"/>
    <xdr:sp macro="" textlink="">
      <xdr:nvSpPr>
        <xdr:cNvPr id="201" name="テキスト ボックス 200"/>
        <xdr:cNvSpPr txBox="1"/>
      </xdr:nvSpPr>
      <xdr:spPr>
        <a:xfrm>
          <a:off x="2673428" y="1357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166167</xdr:rowOff>
    </xdr:from>
    <xdr:to>
      <xdr:col>10</xdr:col>
      <xdr:colOff>165100</xdr:colOff>
      <xdr:row>79</xdr:row>
      <xdr:rowOff>96317</xdr:rowOff>
    </xdr:to>
    <xdr:sp macro="" textlink="">
      <xdr:nvSpPr>
        <xdr:cNvPr id="202" name="楕円 201"/>
        <xdr:cNvSpPr/>
      </xdr:nvSpPr>
      <xdr:spPr>
        <a:xfrm>
          <a:off x="1968500" y="135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87444</xdr:rowOff>
    </xdr:from>
    <xdr:ext cx="469744" cy="259045"/>
    <xdr:sp macro="" textlink="">
      <xdr:nvSpPr>
        <xdr:cNvPr id="203" name="テキスト ボックス 202"/>
        <xdr:cNvSpPr txBox="1"/>
      </xdr:nvSpPr>
      <xdr:spPr>
        <a:xfrm>
          <a:off x="1784428" y="1363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169236</xdr:rowOff>
    </xdr:from>
    <xdr:to>
      <xdr:col>6</xdr:col>
      <xdr:colOff>38100</xdr:colOff>
      <xdr:row>79</xdr:row>
      <xdr:rowOff>99386</xdr:rowOff>
    </xdr:to>
    <xdr:sp macro="" textlink="">
      <xdr:nvSpPr>
        <xdr:cNvPr id="204" name="楕円 203"/>
        <xdr:cNvSpPr/>
      </xdr:nvSpPr>
      <xdr:spPr>
        <a:xfrm>
          <a:off x="1079500" y="135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90513</xdr:rowOff>
    </xdr:from>
    <xdr:ext cx="469744" cy="259045"/>
    <xdr:sp macro="" textlink="">
      <xdr:nvSpPr>
        <xdr:cNvPr id="205" name="テキスト ボックス 204"/>
        <xdr:cNvSpPr txBox="1"/>
      </xdr:nvSpPr>
      <xdr:spPr>
        <a:xfrm>
          <a:off x="895428" y="1363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165875</xdr:rowOff>
    </xdr:from>
    <xdr:to>
      <xdr:col>24</xdr:col>
      <xdr:colOff>63500</xdr:colOff>
      <xdr:row>98</xdr:row>
      <xdr:rowOff>4679</xdr:rowOff>
    </xdr:to>
    <xdr:cxnSp macro="">
      <xdr:nvCxnSpPr>
        <xdr:cNvPr id="237" name="直線コネクタ 236"/>
        <xdr:cNvCxnSpPr/>
      </xdr:nvCxnSpPr>
      <xdr:spPr>
        <a:xfrm flipV="1">
          <a:off x="3797300" y="16796525"/>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4679</xdr:rowOff>
    </xdr:from>
    <xdr:to>
      <xdr:col>19</xdr:col>
      <xdr:colOff>177800</xdr:colOff>
      <xdr:row>98</xdr:row>
      <xdr:rowOff>40928</xdr:rowOff>
    </xdr:to>
    <xdr:cxnSp macro="">
      <xdr:nvCxnSpPr>
        <xdr:cNvPr id="240" name="直線コネクタ 239"/>
        <xdr:cNvCxnSpPr/>
      </xdr:nvCxnSpPr>
      <xdr:spPr>
        <a:xfrm flipV="1">
          <a:off x="2908300" y="16806779"/>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168748</xdr:rowOff>
    </xdr:from>
    <xdr:to>
      <xdr:col>15</xdr:col>
      <xdr:colOff>50800</xdr:colOff>
      <xdr:row>98</xdr:row>
      <xdr:rowOff>40928</xdr:rowOff>
    </xdr:to>
    <xdr:cxnSp macro="">
      <xdr:nvCxnSpPr>
        <xdr:cNvPr id="243" name="直線コネクタ 242"/>
        <xdr:cNvCxnSpPr/>
      </xdr:nvCxnSpPr>
      <xdr:spPr>
        <a:xfrm>
          <a:off x="2019300" y="16799398"/>
          <a:ext cx="889000" cy="4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168748</xdr:rowOff>
    </xdr:from>
    <xdr:to>
      <xdr:col>10</xdr:col>
      <xdr:colOff>114300</xdr:colOff>
      <xdr:row>98</xdr:row>
      <xdr:rowOff>93800</xdr:rowOff>
    </xdr:to>
    <xdr:cxnSp macro="">
      <xdr:nvCxnSpPr>
        <xdr:cNvPr id="246" name="直線コネクタ 245"/>
        <xdr:cNvCxnSpPr/>
      </xdr:nvCxnSpPr>
      <xdr:spPr>
        <a:xfrm flipV="1">
          <a:off x="1130300" y="1679939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115075</xdr:rowOff>
    </xdr:from>
    <xdr:to>
      <xdr:col>24</xdr:col>
      <xdr:colOff>114300</xdr:colOff>
      <xdr:row>98</xdr:row>
      <xdr:rowOff>45225</xdr:rowOff>
    </xdr:to>
    <xdr:sp macro="" textlink="">
      <xdr:nvSpPr>
        <xdr:cNvPr id="256" name="楕円 255"/>
        <xdr:cNvSpPr/>
      </xdr:nvSpPr>
      <xdr:spPr>
        <a:xfrm>
          <a:off x="4584700" y="167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93502</xdr:rowOff>
    </xdr:from>
    <xdr:ext cx="534377" cy="259045"/>
    <xdr:sp macro="" textlink="">
      <xdr:nvSpPr>
        <xdr:cNvPr id="257" name="扶助費該当値テキスト"/>
        <xdr:cNvSpPr txBox="1"/>
      </xdr:nvSpPr>
      <xdr:spPr>
        <a:xfrm>
          <a:off x="4686300" y="1672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125329</xdr:rowOff>
    </xdr:from>
    <xdr:to>
      <xdr:col>20</xdr:col>
      <xdr:colOff>38100</xdr:colOff>
      <xdr:row>98</xdr:row>
      <xdr:rowOff>55479</xdr:rowOff>
    </xdr:to>
    <xdr:sp macro="" textlink="">
      <xdr:nvSpPr>
        <xdr:cNvPr id="258" name="楕円 257"/>
        <xdr:cNvSpPr/>
      </xdr:nvSpPr>
      <xdr:spPr>
        <a:xfrm>
          <a:off x="3746500" y="167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46606</xdr:rowOff>
    </xdr:from>
    <xdr:ext cx="534377" cy="259045"/>
    <xdr:sp macro="" textlink="">
      <xdr:nvSpPr>
        <xdr:cNvPr id="259" name="テキスト ボックス 258"/>
        <xdr:cNvSpPr txBox="1"/>
      </xdr:nvSpPr>
      <xdr:spPr>
        <a:xfrm>
          <a:off x="3530111" y="1684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161578</xdr:rowOff>
    </xdr:from>
    <xdr:to>
      <xdr:col>15</xdr:col>
      <xdr:colOff>101600</xdr:colOff>
      <xdr:row>98</xdr:row>
      <xdr:rowOff>91728</xdr:rowOff>
    </xdr:to>
    <xdr:sp macro="" textlink="">
      <xdr:nvSpPr>
        <xdr:cNvPr id="260" name="楕円 259"/>
        <xdr:cNvSpPr/>
      </xdr:nvSpPr>
      <xdr:spPr>
        <a:xfrm>
          <a:off x="2857500" y="167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82855</xdr:rowOff>
    </xdr:from>
    <xdr:ext cx="534377" cy="259045"/>
    <xdr:sp macro="" textlink="">
      <xdr:nvSpPr>
        <xdr:cNvPr id="261" name="テキスト ボックス 260"/>
        <xdr:cNvSpPr txBox="1"/>
      </xdr:nvSpPr>
      <xdr:spPr>
        <a:xfrm>
          <a:off x="2641111" y="16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117948</xdr:rowOff>
    </xdr:from>
    <xdr:to>
      <xdr:col>10</xdr:col>
      <xdr:colOff>165100</xdr:colOff>
      <xdr:row>98</xdr:row>
      <xdr:rowOff>48098</xdr:rowOff>
    </xdr:to>
    <xdr:sp macro="" textlink="">
      <xdr:nvSpPr>
        <xdr:cNvPr id="262" name="楕円 261"/>
        <xdr:cNvSpPr/>
      </xdr:nvSpPr>
      <xdr:spPr>
        <a:xfrm>
          <a:off x="1968500" y="167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39225</xdr:rowOff>
    </xdr:from>
    <xdr:ext cx="534377" cy="259045"/>
    <xdr:sp macro="" textlink="">
      <xdr:nvSpPr>
        <xdr:cNvPr id="263" name="テキスト ボックス 262"/>
        <xdr:cNvSpPr txBox="1"/>
      </xdr:nvSpPr>
      <xdr:spPr>
        <a:xfrm>
          <a:off x="1752111" y="16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43000</xdr:rowOff>
    </xdr:from>
    <xdr:to>
      <xdr:col>6</xdr:col>
      <xdr:colOff>38100</xdr:colOff>
      <xdr:row>98</xdr:row>
      <xdr:rowOff>144600</xdr:rowOff>
    </xdr:to>
    <xdr:sp macro="" textlink="">
      <xdr:nvSpPr>
        <xdr:cNvPr id="264" name="楕円 263"/>
        <xdr:cNvSpPr/>
      </xdr:nvSpPr>
      <xdr:spPr>
        <a:xfrm>
          <a:off x="1079500" y="168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135727</xdr:rowOff>
    </xdr:from>
    <xdr:ext cx="534377" cy="259045"/>
    <xdr:sp macro="" textlink="">
      <xdr:nvSpPr>
        <xdr:cNvPr id="265" name="テキスト ボックス 264"/>
        <xdr:cNvSpPr txBox="1"/>
      </xdr:nvSpPr>
      <xdr:spPr>
        <a:xfrm>
          <a:off x="863111" y="169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90677</xdr:rowOff>
    </xdr:from>
    <xdr:to>
      <xdr:col>55</xdr:col>
      <xdr:colOff>0</xdr:colOff>
      <xdr:row>37</xdr:row>
      <xdr:rowOff>37383</xdr:rowOff>
    </xdr:to>
    <xdr:cxnSp macro="">
      <xdr:nvCxnSpPr>
        <xdr:cNvPr id="294" name="直線コネクタ 293"/>
        <xdr:cNvCxnSpPr/>
      </xdr:nvCxnSpPr>
      <xdr:spPr>
        <a:xfrm>
          <a:off x="9639300" y="6262877"/>
          <a:ext cx="838200" cy="1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122894</xdr:rowOff>
    </xdr:from>
    <xdr:to>
      <xdr:col>50</xdr:col>
      <xdr:colOff>114300</xdr:colOff>
      <xdr:row>36</xdr:row>
      <xdr:rowOff>90677</xdr:rowOff>
    </xdr:to>
    <xdr:cxnSp macro="">
      <xdr:nvCxnSpPr>
        <xdr:cNvPr id="297" name="直線コネクタ 296"/>
        <xdr:cNvCxnSpPr/>
      </xdr:nvCxnSpPr>
      <xdr:spPr>
        <a:xfrm>
          <a:off x="8750300" y="6123644"/>
          <a:ext cx="889000" cy="13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122894</xdr:rowOff>
    </xdr:from>
    <xdr:to>
      <xdr:col>45</xdr:col>
      <xdr:colOff>177800</xdr:colOff>
      <xdr:row>37</xdr:row>
      <xdr:rowOff>69005</xdr:rowOff>
    </xdr:to>
    <xdr:cxnSp macro="">
      <xdr:nvCxnSpPr>
        <xdr:cNvPr id="300" name="直線コネクタ 299"/>
        <xdr:cNvCxnSpPr/>
      </xdr:nvCxnSpPr>
      <xdr:spPr>
        <a:xfrm flipV="1">
          <a:off x="7861300" y="6123644"/>
          <a:ext cx="889000" cy="28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69005</xdr:rowOff>
    </xdr:from>
    <xdr:to>
      <xdr:col>41</xdr:col>
      <xdr:colOff>50800</xdr:colOff>
      <xdr:row>37</xdr:row>
      <xdr:rowOff>73193</xdr:rowOff>
    </xdr:to>
    <xdr:cxnSp macro="">
      <xdr:nvCxnSpPr>
        <xdr:cNvPr id="303" name="直線コネクタ 302"/>
        <xdr:cNvCxnSpPr/>
      </xdr:nvCxnSpPr>
      <xdr:spPr>
        <a:xfrm flipV="1">
          <a:off x="6972300" y="6412655"/>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158033</xdr:rowOff>
    </xdr:from>
    <xdr:to>
      <xdr:col>55</xdr:col>
      <xdr:colOff>50800</xdr:colOff>
      <xdr:row>37</xdr:row>
      <xdr:rowOff>88183</xdr:rowOff>
    </xdr:to>
    <xdr:sp macro="" textlink="">
      <xdr:nvSpPr>
        <xdr:cNvPr id="313" name="楕円 312"/>
        <xdr:cNvSpPr/>
      </xdr:nvSpPr>
      <xdr:spPr>
        <a:xfrm>
          <a:off x="10426700" y="63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72960</xdr:rowOff>
    </xdr:from>
    <xdr:ext cx="534377" cy="259045"/>
    <xdr:sp macro="" textlink="">
      <xdr:nvSpPr>
        <xdr:cNvPr id="314" name="補助費等該当値テキスト"/>
        <xdr:cNvSpPr txBox="1"/>
      </xdr:nvSpPr>
      <xdr:spPr>
        <a:xfrm>
          <a:off x="10528300" y="624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39877</xdr:rowOff>
    </xdr:from>
    <xdr:to>
      <xdr:col>50</xdr:col>
      <xdr:colOff>165100</xdr:colOff>
      <xdr:row>36</xdr:row>
      <xdr:rowOff>141477</xdr:rowOff>
    </xdr:to>
    <xdr:sp macro="" textlink="">
      <xdr:nvSpPr>
        <xdr:cNvPr id="315" name="楕円 314"/>
        <xdr:cNvSpPr/>
      </xdr:nvSpPr>
      <xdr:spPr>
        <a:xfrm>
          <a:off x="9588500" y="62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132604</xdr:rowOff>
    </xdr:from>
    <xdr:ext cx="599010" cy="259045"/>
    <xdr:sp macro="" textlink="">
      <xdr:nvSpPr>
        <xdr:cNvPr id="316" name="テキスト ボックス 315"/>
        <xdr:cNvSpPr txBox="1"/>
      </xdr:nvSpPr>
      <xdr:spPr>
        <a:xfrm>
          <a:off x="9339795" y="630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72094</xdr:rowOff>
    </xdr:from>
    <xdr:to>
      <xdr:col>46</xdr:col>
      <xdr:colOff>38100</xdr:colOff>
      <xdr:row>36</xdr:row>
      <xdr:rowOff>2244</xdr:rowOff>
    </xdr:to>
    <xdr:sp macro="" textlink="">
      <xdr:nvSpPr>
        <xdr:cNvPr id="317" name="楕円 316"/>
        <xdr:cNvSpPr/>
      </xdr:nvSpPr>
      <xdr:spPr>
        <a:xfrm>
          <a:off x="8699500" y="60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18771</xdr:rowOff>
    </xdr:from>
    <xdr:ext cx="599010" cy="259045"/>
    <xdr:sp macro="" textlink="">
      <xdr:nvSpPr>
        <xdr:cNvPr id="318" name="テキスト ボックス 317"/>
        <xdr:cNvSpPr txBox="1"/>
      </xdr:nvSpPr>
      <xdr:spPr>
        <a:xfrm>
          <a:off x="8450795" y="584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18205</xdr:rowOff>
    </xdr:from>
    <xdr:to>
      <xdr:col>41</xdr:col>
      <xdr:colOff>101600</xdr:colOff>
      <xdr:row>37</xdr:row>
      <xdr:rowOff>119805</xdr:rowOff>
    </xdr:to>
    <xdr:sp macro="" textlink="">
      <xdr:nvSpPr>
        <xdr:cNvPr id="319" name="楕円 318"/>
        <xdr:cNvSpPr/>
      </xdr:nvSpPr>
      <xdr:spPr>
        <a:xfrm>
          <a:off x="7810500" y="63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110932</xdr:rowOff>
    </xdr:from>
    <xdr:ext cx="534377" cy="259045"/>
    <xdr:sp macro="" textlink="">
      <xdr:nvSpPr>
        <xdr:cNvPr id="320" name="テキスト ボックス 319"/>
        <xdr:cNvSpPr txBox="1"/>
      </xdr:nvSpPr>
      <xdr:spPr>
        <a:xfrm>
          <a:off x="7594111" y="64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22393</xdr:rowOff>
    </xdr:from>
    <xdr:to>
      <xdr:col>36</xdr:col>
      <xdr:colOff>165100</xdr:colOff>
      <xdr:row>37</xdr:row>
      <xdr:rowOff>123993</xdr:rowOff>
    </xdr:to>
    <xdr:sp macro="" textlink="">
      <xdr:nvSpPr>
        <xdr:cNvPr id="321" name="楕円 320"/>
        <xdr:cNvSpPr/>
      </xdr:nvSpPr>
      <xdr:spPr>
        <a:xfrm>
          <a:off x="6921500" y="63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115120</xdr:rowOff>
    </xdr:from>
    <xdr:ext cx="534377" cy="259045"/>
    <xdr:sp macro="" textlink="">
      <xdr:nvSpPr>
        <xdr:cNvPr id="322" name="テキスト ボックス 321"/>
        <xdr:cNvSpPr txBox="1"/>
      </xdr:nvSpPr>
      <xdr:spPr>
        <a:xfrm>
          <a:off x="6705111" y="645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8550</xdr:rowOff>
    </xdr:from>
    <xdr:to>
      <xdr:col>55</xdr:col>
      <xdr:colOff>0</xdr:colOff>
      <xdr:row>59</xdr:row>
      <xdr:rowOff>29118</xdr:rowOff>
    </xdr:to>
    <xdr:cxnSp macro="">
      <xdr:nvCxnSpPr>
        <xdr:cNvPr id="353" name="直線コネクタ 352"/>
        <xdr:cNvCxnSpPr/>
      </xdr:nvCxnSpPr>
      <xdr:spPr>
        <a:xfrm>
          <a:off x="9639300" y="10124100"/>
          <a:ext cx="838200" cy="2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8550</xdr:rowOff>
    </xdr:from>
    <xdr:to>
      <xdr:col>50</xdr:col>
      <xdr:colOff>114300</xdr:colOff>
      <xdr:row>59</xdr:row>
      <xdr:rowOff>22396</xdr:rowOff>
    </xdr:to>
    <xdr:cxnSp macro="">
      <xdr:nvCxnSpPr>
        <xdr:cNvPr id="356" name="直線コネクタ 355"/>
        <xdr:cNvCxnSpPr/>
      </xdr:nvCxnSpPr>
      <xdr:spPr>
        <a:xfrm flipV="1">
          <a:off x="8750300" y="10124100"/>
          <a:ext cx="889000" cy="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163916</xdr:rowOff>
    </xdr:from>
    <xdr:to>
      <xdr:col>45</xdr:col>
      <xdr:colOff>177800</xdr:colOff>
      <xdr:row>59</xdr:row>
      <xdr:rowOff>22396</xdr:rowOff>
    </xdr:to>
    <xdr:cxnSp macro="">
      <xdr:nvCxnSpPr>
        <xdr:cNvPr id="359" name="直線コネクタ 358"/>
        <xdr:cNvCxnSpPr/>
      </xdr:nvCxnSpPr>
      <xdr:spPr>
        <a:xfrm>
          <a:off x="7861300" y="10108016"/>
          <a:ext cx="8890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161303</xdr:rowOff>
    </xdr:from>
    <xdr:to>
      <xdr:col>41</xdr:col>
      <xdr:colOff>50800</xdr:colOff>
      <xdr:row>58</xdr:row>
      <xdr:rowOff>163916</xdr:rowOff>
    </xdr:to>
    <xdr:cxnSp macro="">
      <xdr:nvCxnSpPr>
        <xdr:cNvPr id="362" name="直線コネクタ 361"/>
        <xdr:cNvCxnSpPr/>
      </xdr:nvCxnSpPr>
      <xdr:spPr>
        <a:xfrm>
          <a:off x="6972300" y="1010540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149768</xdr:rowOff>
    </xdr:from>
    <xdr:to>
      <xdr:col>55</xdr:col>
      <xdr:colOff>50800</xdr:colOff>
      <xdr:row>59</xdr:row>
      <xdr:rowOff>79918</xdr:rowOff>
    </xdr:to>
    <xdr:sp macro="" textlink="">
      <xdr:nvSpPr>
        <xdr:cNvPr id="372" name="楕円 371"/>
        <xdr:cNvSpPr/>
      </xdr:nvSpPr>
      <xdr:spPr>
        <a:xfrm>
          <a:off x="10426700" y="100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64695</xdr:rowOff>
    </xdr:from>
    <xdr:ext cx="534377" cy="259045"/>
    <xdr:sp macro="" textlink="">
      <xdr:nvSpPr>
        <xdr:cNvPr id="373" name="普通建設事業費該当値テキスト"/>
        <xdr:cNvSpPr txBox="1"/>
      </xdr:nvSpPr>
      <xdr:spPr>
        <a:xfrm>
          <a:off x="10528300" y="1000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129200</xdr:rowOff>
    </xdr:from>
    <xdr:to>
      <xdr:col>50</xdr:col>
      <xdr:colOff>165100</xdr:colOff>
      <xdr:row>59</xdr:row>
      <xdr:rowOff>59350</xdr:rowOff>
    </xdr:to>
    <xdr:sp macro="" textlink="">
      <xdr:nvSpPr>
        <xdr:cNvPr id="374" name="楕円 373"/>
        <xdr:cNvSpPr/>
      </xdr:nvSpPr>
      <xdr:spPr>
        <a:xfrm>
          <a:off x="9588500" y="100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50477</xdr:rowOff>
    </xdr:from>
    <xdr:ext cx="534377" cy="259045"/>
    <xdr:sp macro="" textlink="">
      <xdr:nvSpPr>
        <xdr:cNvPr id="375" name="テキスト ボックス 374"/>
        <xdr:cNvSpPr txBox="1"/>
      </xdr:nvSpPr>
      <xdr:spPr>
        <a:xfrm>
          <a:off x="9372111" y="1016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143046</xdr:rowOff>
    </xdr:from>
    <xdr:to>
      <xdr:col>46</xdr:col>
      <xdr:colOff>38100</xdr:colOff>
      <xdr:row>59</xdr:row>
      <xdr:rowOff>73196</xdr:rowOff>
    </xdr:to>
    <xdr:sp macro="" textlink="">
      <xdr:nvSpPr>
        <xdr:cNvPr id="376" name="楕円 375"/>
        <xdr:cNvSpPr/>
      </xdr:nvSpPr>
      <xdr:spPr>
        <a:xfrm>
          <a:off x="8699500" y="100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64323</xdr:rowOff>
    </xdr:from>
    <xdr:ext cx="534377" cy="259045"/>
    <xdr:sp macro="" textlink="">
      <xdr:nvSpPr>
        <xdr:cNvPr id="377" name="テキスト ボックス 376"/>
        <xdr:cNvSpPr txBox="1"/>
      </xdr:nvSpPr>
      <xdr:spPr>
        <a:xfrm>
          <a:off x="8483111" y="1017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113116</xdr:rowOff>
    </xdr:from>
    <xdr:to>
      <xdr:col>41</xdr:col>
      <xdr:colOff>101600</xdr:colOff>
      <xdr:row>59</xdr:row>
      <xdr:rowOff>43266</xdr:rowOff>
    </xdr:to>
    <xdr:sp macro="" textlink="">
      <xdr:nvSpPr>
        <xdr:cNvPr id="378" name="楕円 377"/>
        <xdr:cNvSpPr/>
      </xdr:nvSpPr>
      <xdr:spPr>
        <a:xfrm>
          <a:off x="7810500" y="1005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34393</xdr:rowOff>
    </xdr:from>
    <xdr:ext cx="534377" cy="259045"/>
    <xdr:sp macro="" textlink="">
      <xdr:nvSpPr>
        <xdr:cNvPr id="379" name="テキスト ボックス 378"/>
        <xdr:cNvSpPr txBox="1"/>
      </xdr:nvSpPr>
      <xdr:spPr>
        <a:xfrm>
          <a:off x="7594111" y="1014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110503</xdr:rowOff>
    </xdr:from>
    <xdr:to>
      <xdr:col>36</xdr:col>
      <xdr:colOff>165100</xdr:colOff>
      <xdr:row>59</xdr:row>
      <xdr:rowOff>40653</xdr:rowOff>
    </xdr:to>
    <xdr:sp macro="" textlink="">
      <xdr:nvSpPr>
        <xdr:cNvPr id="380" name="楕円 379"/>
        <xdr:cNvSpPr/>
      </xdr:nvSpPr>
      <xdr:spPr>
        <a:xfrm>
          <a:off x="6921500" y="100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31780</xdr:rowOff>
    </xdr:from>
    <xdr:ext cx="599010" cy="259045"/>
    <xdr:sp macro="" textlink="">
      <xdr:nvSpPr>
        <xdr:cNvPr id="381" name="テキスト ボックス 380"/>
        <xdr:cNvSpPr txBox="1"/>
      </xdr:nvSpPr>
      <xdr:spPr>
        <a:xfrm>
          <a:off x="6672795" y="1014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124306</xdr:rowOff>
    </xdr:from>
    <xdr:to>
      <xdr:col>55</xdr:col>
      <xdr:colOff>0</xdr:colOff>
      <xdr:row>79</xdr:row>
      <xdr:rowOff>60</xdr:rowOff>
    </xdr:to>
    <xdr:cxnSp macro="">
      <xdr:nvCxnSpPr>
        <xdr:cNvPr id="410" name="直線コネクタ 409"/>
        <xdr:cNvCxnSpPr/>
      </xdr:nvCxnSpPr>
      <xdr:spPr>
        <a:xfrm>
          <a:off x="9639300" y="13497406"/>
          <a:ext cx="838200" cy="4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124306</xdr:rowOff>
    </xdr:from>
    <xdr:to>
      <xdr:col>50</xdr:col>
      <xdr:colOff>114300</xdr:colOff>
      <xdr:row>79</xdr:row>
      <xdr:rowOff>20915</xdr:rowOff>
    </xdr:to>
    <xdr:cxnSp macro="">
      <xdr:nvCxnSpPr>
        <xdr:cNvPr id="413" name="直線コネクタ 412"/>
        <xdr:cNvCxnSpPr/>
      </xdr:nvCxnSpPr>
      <xdr:spPr>
        <a:xfrm flipV="1">
          <a:off x="8750300" y="13497406"/>
          <a:ext cx="889000" cy="6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20915</xdr:rowOff>
    </xdr:from>
    <xdr:to>
      <xdr:col>45</xdr:col>
      <xdr:colOff>177800</xdr:colOff>
      <xdr:row>79</xdr:row>
      <xdr:rowOff>44450</xdr:rowOff>
    </xdr:to>
    <xdr:cxnSp macro="">
      <xdr:nvCxnSpPr>
        <xdr:cNvPr id="416" name="直線コネクタ 415"/>
        <xdr:cNvCxnSpPr/>
      </xdr:nvCxnSpPr>
      <xdr:spPr>
        <a:xfrm flipV="1">
          <a:off x="7861300" y="13565465"/>
          <a:ext cx="889000" cy="2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120710</xdr:rowOff>
    </xdr:from>
    <xdr:to>
      <xdr:col>55</xdr:col>
      <xdr:colOff>50800</xdr:colOff>
      <xdr:row>79</xdr:row>
      <xdr:rowOff>50860</xdr:rowOff>
    </xdr:to>
    <xdr:sp macro="" textlink="">
      <xdr:nvSpPr>
        <xdr:cNvPr id="426" name="楕円 425"/>
        <xdr:cNvSpPr/>
      </xdr:nvSpPr>
      <xdr:spPr>
        <a:xfrm>
          <a:off x="10426700" y="134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73506</xdr:rowOff>
    </xdr:from>
    <xdr:to>
      <xdr:col>50</xdr:col>
      <xdr:colOff>165100</xdr:colOff>
      <xdr:row>79</xdr:row>
      <xdr:rowOff>3656</xdr:rowOff>
    </xdr:to>
    <xdr:sp macro="" textlink="">
      <xdr:nvSpPr>
        <xdr:cNvPr id="428" name="楕円 427"/>
        <xdr:cNvSpPr/>
      </xdr:nvSpPr>
      <xdr:spPr>
        <a:xfrm>
          <a:off x="9588500" y="134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20183</xdr:rowOff>
    </xdr:from>
    <xdr:ext cx="534377" cy="259045"/>
    <xdr:sp macro="" textlink="">
      <xdr:nvSpPr>
        <xdr:cNvPr id="429" name="テキスト ボックス 428"/>
        <xdr:cNvSpPr txBox="1"/>
      </xdr:nvSpPr>
      <xdr:spPr>
        <a:xfrm>
          <a:off x="9372111" y="132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141565</xdr:rowOff>
    </xdr:from>
    <xdr:to>
      <xdr:col>46</xdr:col>
      <xdr:colOff>38100</xdr:colOff>
      <xdr:row>79</xdr:row>
      <xdr:rowOff>71715</xdr:rowOff>
    </xdr:to>
    <xdr:sp macro="" textlink="">
      <xdr:nvSpPr>
        <xdr:cNvPr id="430" name="楕円 429"/>
        <xdr:cNvSpPr/>
      </xdr:nvSpPr>
      <xdr:spPr>
        <a:xfrm>
          <a:off x="8699500" y="135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62842</xdr:rowOff>
    </xdr:from>
    <xdr:ext cx="534377" cy="259045"/>
    <xdr:sp macro="" textlink="">
      <xdr:nvSpPr>
        <xdr:cNvPr id="431" name="テキスト ボックス 430"/>
        <xdr:cNvSpPr txBox="1"/>
      </xdr:nvSpPr>
      <xdr:spPr>
        <a:xfrm>
          <a:off x="8483111" y="1360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2" name="楕円 431"/>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3" name="テキスト ボックス 432"/>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23340</xdr:rowOff>
    </xdr:from>
    <xdr:to>
      <xdr:col>55</xdr:col>
      <xdr:colOff>0</xdr:colOff>
      <xdr:row>99</xdr:row>
      <xdr:rowOff>75022</xdr:rowOff>
    </xdr:to>
    <xdr:cxnSp macro="">
      <xdr:nvCxnSpPr>
        <xdr:cNvPr id="464" name="直線コネクタ 463"/>
        <xdr:cNvCxnSpPr/>
      </xdr:nvCxnSpPr>
      <xdr:spPr>
        <a:xfrm flipV="1">
          <a:off x="9639300" y="16996890"/>
          <a:ext cx="838200" cy="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114071</xdr:rowOff>
    </xdr:from>
    <xdr:to>
      <xdr:col>50</xdr:col>
      <xdr:colOff>114300</xdr:colOff>
      <xdr:row>99</xdr:row>
      <xdr:rowOff>75022</xdr:rowOff>
    </xdr:to>
    <xdr:cxnSp macro="">
      <xdr:nvCxnSpPr>
        <xdr:cNvPr id="467" name="直線コネクタ 466"/>
        <xdr:cNvCxnSpPr/>
      </xdr:nvCxnSpPr>
      <xdr:spPr>
        <a:xfrm>
          <a:off x="8750300" y="16916171"/>
          <a:ext cx="889000" cy="1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163833</xdr:rowOff>
    </xdr:from>
    <xdr:to>
      <xdr:col>45</xdr:col>
      <xdr:colOff>177800</xdr:colOff>
      <xdr:row>98</xdr:row>
      <xdr:rowOff>114071</xdr:rowOff>
    </xdr:to>
    <xdr:cxnSp macro="">
      <xdr:nvCxnSpPr>
        <xdr:cNvPr id="470" name="直線コネクタ 469"/>
        <xdr:cNvCxnSpPr/>
      </xdr:nvCxnSpPr>
      <xdr:spPr>
        <a:xfrm>
          <a:off x="7861300" y="16794483"/>
          <a:ext cx="889000" cy="12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143990</xdr:rowOff>
    </xdr:from>
    <xdr:to>
      <xdr:col>55</xdr:col>
      <xdr:colOff>50800</xdr:colOff>
      <xdr:row>99</xdr:row>
      <xdr:rowOff>74140</xdr:rowOff>
    </xdr:to>
    <xdr:sp macro="" textlink="">
      <xdr:nvSpPr>
        <xdr:cNvPr id="480" name="楕円 479"/>
        <xdr:cNvSpPr/>
      </xdr:nvSpPr>
      <xdr:spPr>
        <a:xfrm>
          <a:off x="10426700" y="169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58917</xdr:rowOff>
    </xdr:from>
    <xdr:ext cx="534377" cy="259045"/>
    <xdr:sp macro="" textlink="">
      <xdr:nvSpPr>
        <xdr:cNvPr id="481" name="普通建設事業費 （ うち更新整備　）該当値テキスト"/>
        <xdr:cNvSpPr txBox="1"/>
      </xdr:nvSpPr>
      <xdr:spPr>
        <a:xfrm>
          <a:off x="10528300" y="168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24222</xdr:rowOff>
    </xdr:from>
    <xdr:to>
      <xdr:col>50</xdr:col>
      <xdr:colOff>165100</xdr:colOff>
      <xdr:row>99</xdr:row>
      <xdr:rowOff>125822</xdr:rowOff>
    </xdr:to>
    <xdr:sp macro="" textlink="">
      <xdr:nvSpPr>
        <xdr:cNvPr id="482" name="楕円 481"/>
        <xdr:cNvSpPr/>
      </xdr:nvSpPr>
      <xdr:spPr>
        <a:xfrm>
          <a:off x="9588500" y="1699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116949</xdr:rowOff>
    </xdr:from>
    <xdr:ext cx="469744" cy="259045"/>
    <xdr:sp macro="" textlink="">
      <xdr:nvSpPr>
        <xdr:cNvPr id="483" name="テキスト ボックス 482"/>
        <xdr:cNvSpPr txBox="1"/>
      </xdr:nvSpPr>
      <xdr:spPr>
        <a:xfrm>
          <a:off x="9404428" y="1709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63271</xdr:rowOff>
    </xdr:from>
    <xdr:to>
      <xdr:col>46</xdr:col>
      <xdr:colOff>38100</xdr:colOff>
      <xdr:row>98</xdr:row>
      <xdr:rowOff>164871</xdr:rowOff>
    </xdr:to>
    <xdr:sp macro="" textlink="">
      <xdr:nvSpPr>
        <xdr:cNvPr id="484" name="楕円 483"/>
        <xdr:cNvSpPr/>
      </xdr:nvSpPr>
      <xdr:spPr>
        <a:xfrm>
          <a:off x="8699500" y="168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155998</xdr:rowOff>
    </xdr:from>
    <xdr:ext cx="534377" cy="259045"/>
    <xdr:sp macro="" textlink="">
      <xdr:nvSpPr>
        <xdr:cNvPr id="485" name="テキスト ボックス 484"/>
        <xdr:cNvSpPr txBox="1"/>
      </xdr:nvSpPr>
      <xdr:spPr>
        <a:xfrm>
          <a:off x="8483111" y="169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113033</xdr:rowOff>
    </xdr:from>
    <xdr:to>
      <xdr:col>41</xdr:col>
      <xdr:colOff>101600</xdr:colOff>
      <xdr:row>98</xdr:row>
      <xdr:rowOff>43183</xdr:rowOff>
    </xdr:to>
    <xdr:sp macro="" textlink="">
      <xdr:nvSpPr>
        <xdr:cNvPr id="486" name="楕円 485"/>
        <xdr:cNvSpPr/>
      </xdr:nvSpPr>
      <xdr:spPr>
        <a:xfrm>
          <a:off x="7810500" y="167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59710</xdr:rowOff>
    </xdr:from>
    <xdr:ext cx="534377" cy="259045"/>
    <xdr:sp macro="" textlink="">
      <xdr:nvSpPr>
        <xdr:cNvPr id="487" name="テキスト ボックス 486"/>
        <xdr:cNvSpPr txBox="1"/>
      </xdr:nvSpPr>
      <xdr:spPr>
        <a:xfrm>
          <a:off x="7594111" y="165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121942</xdr:rowOff>
    </xdr:from>
    <xdr:to>
      <xdr:col>85</xdr:col>
      <xdr:colOff>127000</xdr:colOff>
      <xdr:row>38</xdr:row>
      <xdr:rowOff>134054</xdr:rowOff>
    </xdr:to>
    <xdr:cxnSp macro="">
      <xdr:nvCxnSpPr>
        <xdr:cNvPr id="514" name="直線コネクタ 513"/>
        <xdr:cNvCxnSpPr/>
      </xdr:nvCxnSpPr>
      <xdr:spPr>
        <a:xfrm flipV="1">
          <a:off x="15481300" y="6637042"/>
          <a:ext cx="838200" cy="1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134054</xdr:rowOff>
    </xdr:from>
    <xdr:to>
      <xdr:col>81</xdr:col>
      <xdr:colOff>50800</xdr:colOff>
      <xdr:row>38</xdr:row>
      <xdr:rowOff>134223</xdr:rowOff>
    </xdr:to>
    <xdr:cxnSp macro="">
      <xdr:nvCxnSpPr>
        <xdr:cNvPr id="517" name="直線コネクタ 516"/>
        <xdr:cNvCxnSpPr/>
      </xdr:nvCxnSpPr>
      <xdr:spPr>
        <a:xfrm flipV="1">
          <a:off x="14592300" y="6649154"/>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127996</xdr:rowOff>
    </xdr:from>
    <xdr:to>
      <xdr:col>76</xdr:col>
      <xdr:colOff>114300</xdr:colOff>
      <xdr:row>38</xdr:row>
      <xdr:rowOff>134223</xdr:rowOff>
    </xdr:to>
    <xdr:cxnSp macro="">
      <xdr:nvCxnSpPr>
        <xdr:cNvPr id="520" name="直線コネクタ 519"/>
        <xdr:cNvCxnSpPr/>
      </xdr:nvCxnSpPr>
      <xdr:spPr>
        <a:xfrm>
          <a:off x="13703300" y="6643096"/>
          <a:ext cx="889000" cy="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53900</xdr:rowOff>
    </xdr:from>
    <xdr:to>
      <xdr:col>71</xdr:col>
      <xdr:colOff>177800</xdr:colOff>
      <xdr:row>38</xdr:row>
      <xdr:rowOff>127996</xdr:rowOff>
    </xdr:to>
    <xdr:cxnSp macro="">
      <xdr:nvCxnSpPr>
        <xdr:cNvPr id="523" name="直線コネクタ 522"/>
        <xdr:cNvCxnSpPr/>
      </xdr:nvCxnSpPr>
      <xdr:spPr>
        <a:xfrm>
          <a:off x="12814300" y="6569000"/>
          <a:ext cx="889000" cy="7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71142</xdr:rowOff>
    </xdr:from>
    <xdr:to>
      <xdr:col>85</xdr:col>
      <xdr:colOff>177800</xdr:colOff>
      <xdr:row>39</xdr:row>
      <xdr:rowOff>1292</xdr:rowOff>
    </xdr:to>
    <xdr:sp macro="" textlink="">
      <xdr:nvSpPr>
        <xdr:cNvPr id="533" name="楕円 532"/>
        <xdr:cNvSpPr/>
      </xdr:nvSpPr>
      <xdr:spPr>
        <a:xfrm>
          <a:off x="16268700" y="65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83254</xdr:rowOff>
    </xdr:from>
    <xdr:to>
      <xdr:col>81</xdr:col>
      <xdr:colOff>101600</xdr:colOff>
      <xdr:row>39</xdr:row>
      <xdr:rowOff>13404</xdr:rowOff>
    </xdr:to>
    <xdr:sp macro="" textlink="">
      <xdr:nvSpPr>
        <xdr:cNvPr id="535" name="楕円 534"/>
        <xdr:cNvSpPr/>
      </xdr:nvSpPr>
      <xdr:spPr>
        <a:xfrm>
          <a:off x="15430500" y="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4531</xdr:rowOff>
    </xdr:from>
    <xdr:ext cx="469744" cy="259045"/>
    <xdr:sp macro="" textlink="">
      <xdr:nvSpPr>
        <xdr:cNvPr id="536" name="テキスト ボックス 535"/>
        <xdr:cNvSpPr txBox="1"/>
      </xdr:nvSpPr>
      <xdr:spPr>
        <a:xfrm>
          <a:off x="15246428" y="669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83423</xdr:rowOff>
    </xdr:from>
    <xdr:to>
      <xdr:col>76</xdr:col>
      <xdr:colOff>165100</xdr:colOff>
      <xdr:row>39</xdr:row>
      <xdr:rowOff>13573</xdr:rowOff>
    </xdr:to>
    <xdr:sp macro="" textlink="">
      <xdr:nvSpPr>
        <xdr:cNvPr id="537" name="楕円 536"/>
        <xdr:cNvSpPr/>
      </xdr:nvSpPr>
      <xdr:spPr>
        <a:xfrm>
          <a:off x="14541500" y="659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4700</xdr:rowOff>
    </xdr:from>
    <xdr:ext cx="469744" cy="259045"/>
    <xdr:sp macro="" textlink="">
      <xdr:nvSpPr>
        <xdr:cNvPr id="538" name="テキスト ボックス 537"/>
        <xdr:cNvSpPr txBox="1"/>
      </xdr:nvSpPr>
      <xdr:spPr>
        <a:xfrm>
          <a:off x="14357428" y="669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77196</xdr:rowOff>
    </xdr:from>
    <xdr:to>
      <xdr:col>72</xdr:col>
      <xdr:colOff>38100</xdr:colOff>
      <xdr:row>39</xdr:row>
      <xdr:rowOff>7346</xdr:rowOff>
    </xdr:to>
    <xdr:sp macro="" textlink="">
      <xdr:nvSpPr>
        <xdr:cNvPr id="539" name="楕円 538"/>
        <xdr:cNvSpPr/>
      </xdr:nvSpPr>
      <xdr:spPr>
        <a:xfrm>
          <a:off x="13652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169923</xdr:rowOff>
    </xdr:from>
    <xdr:ext cx="469744" cy="259045"/>
    <xdr:sp macro="" textlink="">
      <xdr:nvSpPr>
        <xdr:cNvPr id="540" name="テキスト ボックス 539"/>
        <xdr:cNvSpPr txBox="1"/>
      </xdr:nvSpPr>
      <xdr:spPr>
        <a:xfrm>
          <a:off x="13468428" y="668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3100</xdr:rowOff>
    </xdr:from>
    <xdr:to>
      <xdr:col>67</xdr:col>
      <xdr:colOff>101600</xdr:colOff>
      <xdr:row>38</xdr:row>
      <xdr:rowOff>104700</xdr:rowOff>
    </xdr:to>
    <xdr:sp macro="" textlink="">
      <xdr:nvSpPr>
        <xdr:cNvPr id="541" name="楕円 540"/>
        <xdr:cNvSpPr/>
      </xdr:nvSpPr>
      <xdr:spPr>
        <a:xfrm>
          <a:off x="12763500" y="65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121226</xdr:rowOff>
    </xdr:from>
    <xdr:ext cx="534377" cy="259045"/>
    <xdr:sp macro="" textlink="">
      <xdr:nvSpPr>
        <xdr:cNvPr id="542" name="テキスト ボックス 541"/>
        <xdr:cNvSpPr txBox="1"/>
      </xdr:nvSpPr>
      <xdr:spPr>
        <a:xfrm>
          <a:off x="12547111" y="62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88247</xdr:rowOff>
    </xdr:from>
    <xdr:to>
      <xdr:col>85</xdr:col>
      <xdr:colOff>127000</xdr:colOff>
      <xdr:row>77</xdr:row>
      <xdr:rowOff>91105</xdr:rowOff>
    </xdr:to>
    <xdr:cxnSp macro="">
      <xdr:nvCxnSpPr>
        <xdr:cNvPr id="622" name="直線コネクタ 621"/>
        <xdr:cNvCxnSpPr/>
      </xdr:nvCxnSpPr>
      <xdr:spPr>
        <a:xfrm>
          <a:off x="15481300" y="1328989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83369</xdr:rowOff>
    </xdr:from>
    <xdr:to>
      <xdr:col>81</xdr:col>
      <xdr:colOff>50800</xdr:colOff>
      <xdr:row>77</xdr:row>
      <xdr:rowOff>88247</xdr:rowOff>
    </xdr:to>
    <xdr:cxnSp macro="">
      <xdr:nvCxnSpPr>
        <xdr:cNvPr id="625" name="直線コネクタ 624"/>
        <xdr:cNvCxnSpPr/>
      </xdr:nvCxnSpPr>
      <xdr:spPr>
        <a:xfrm>
          <a:off x="14592300" y="1328501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83369</xdr:rowOff>
    </xdr:from>
    <xdr:to>
      <xdr:col>76</xdr:col>
      <xdr:colOff>114300</xdr:colOff>
      <xdr:row>77</xdr:row>
      <xdr:rowOff>89430</xdr:rowOff>
    </xdr:to>
    <xdr:cxnSp macro="">
      <xdr:nvCxnSpPr>
        <xdr:cNvPr id="628" name="直線コネクタ 627"/>
        <xdr:cNvCxnSpPr/>
      </xdr:nvCxnSpPr>
      <xdr:spPr>
        <a:xfrm flipV="1">
          <a:off x="13703300" y="13285019"/>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70887</xdr:rowOff>
    </xdr:from>
    <xdr:to>
      <xdr:col>71</xdr:col>
      <xdr:colOff>177800</xdr:colOff>
      <xdr:row>77</xdr:row>
      <xdr:rowOff>89430</xdr:rowOff>
    </xdr:to>
    <xdr:cxnSp macro="">
      <xdr:nvCxnSpPr>
        <xdr:cNvPr id="631" name="直線コネクタ 630"/>
        <xdr:cNvCxnSpPr/>
      </xdr:nvCxnSpPr>
      <xdr:spPr>
        <a:xfrm>
          <a:off x="12814300" y="13272537"/>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40305</xdr:rowOff>
    </xdr:from>
    <xdr:to>
      <xdr:col>85</xdr:col>
      <xdr:colOff>177800</xdr:colOff>
      <xdr:row>77</xdr:row>
      <xdr:rowOff>141905</xdr:rowOff>
    </xdr:to>
    <xdr:sp macro="" textlink="">
      <xdr:nvSpPr>
        <xdr:cNvPr id="641" name="楕円 640"/>
        <xdr:cNvSpPr/>
      </xdr:nvSpPr>
      <xdr:spPr>
        <a:xfrm>
          <a:off x="16268700" y="132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18732</xdr:rowOff>
    </xdr:from>
    <xdr:ext cx="534377" cy="259045"/>
    <xdr:sp macro="" textlink="">
      <xdr:nvSpPr>
        <xdr:cNvPr id="642" name="公債費該当値テキスト"/>
        <xdr:cNvSpPr txBox="1"/>
      </xdr:nvSpPr>
      <xdr:spPr>
        <a:xfrm>
          <a:off x="16370300" y="1322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37447</xdr:rowOff>
    </xdr:from>
    <xdr:to>
      <xdr:col>81</xdr:col>
      <xdr:colOff>101600</xdr:colOff>
      <xdr:row>77</xdr:row>
      <xdr:rowOff>139047</xdr:rowOff>
    </xdr:to>
    <xdr:sp macro="" textlink="">
      <xdr:nvSpPr>
        <xdr:cNvPr id="643" name="楕円 642"/>
        <xdr:cNvSpPr/>
      </xdr:nvSpPr>
      <xdr:spPr>
        <a:xfrm>
          <a:off x="15430500" y="132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130174</xdr:rowOff>
    </xdr:from>
    <xdr:ext cx="534377" cy="259045"/>
    <xdr:sp macro="" textlink="">
      <xdr:nvSpPr>
        <xdr:cNvPr id="644" name="テキスト ボックス 643"/>
        <xdr:cNvSpPr txBox="1"/>
      </xdr:nvSpPr>
      <xdr:spPr>
        <a:xfrm>
          <a:off x="15214111" y="133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32569</xdr:rowOff>
    </xdr:from>
    <xdr:to>
      <xdr:col>76</xdr:col>
      <xdr:colOff>165100</xdr:colOff>
      <xdr:row>77</xdr:row>
      <xdr:rowOff>134169</xdr:rowOff>
    </xdr:to>
    <xdr:sp macro="" textlink="">
      <xdr:nvSpPr>
        <xdr:cNvPr id="645" name="楕円 644"/>
        <xdr:cNvSpPr/>
      </xdr:nvSpPr>
      <xdr:spPr>
        <a:xfrm>
          <a:off x="14541500" y="132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125296</xdr:rowOff>
    </xdr:from>
    <xdr:ext cx="534377" cy="259045"/>
    <xdr:sp macro="" textlink="">
      <xdr:nvSpPr>
        <xdr:cNvPr id="646" name="テキスト ボックス 645"/>
        <xdr:cNvSpPr txBox="1"/>
      </xdr:nvSpPr>
      <xdr:spPr>
        <a:xfrm>
          <a:off x="14325111" y="133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38630</xdr:rowOff>
    </xdr:from>
    <xdr:to>
      <xdr:col>72</xdr:col>
      <xdr:colOff>38100</xdr:colOff>
      <xdr:row>77</xdr:row>
      <xdr:rowOff>140230</xdr:rowOff>
    </xdr:to>
    <xdr:sp macro="" textlink="">
      <xdr:nvSpPr>
        <xdr:cNvPr id="647" name="楕円 646"/>
        <xdr:cNvSpPr/>
      </xdr:nvSpPr>
      <xdr:spPr>
        <a:xfrm>
          <a:off x="13652500" y="13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131357</xdr:rowOff>
    </xdr:from>
    <xdr:ext cx="534377" cy="259045"/>
    <xdr:sp macro="" textlink="">
      <xdr:nvSpPr>
        <xdr:cNvPr id="648" name="テキスト ボックス 647"/>
        <xdr:cNvSpPr txBox="1"/>
      </xdr:nvSpPr>
      <xdr:spPr>
        <a:xfrm>
          <a:off x="13436111" y="133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20087</xdr:rowOff>
    </xdr:from>
    <xdr:to>
      <xdr:col>67</xdr:col>
      <xdr:colOff>101600</xdr:colOff>
      <xdr:row>77</xdr:row>
      <xdr:rowOff>121687</xdr:rowOff>
    </xdr:to>
    <xdr:sp macro="" textlink="">
      <xdr:nvSpPr>
        <xdr:cNvPr id="649" name="楕円 648"/>
        <xdr:cNvSpPr/>
      </xdr:nvSpPr>
      <xdr:spPr>
        <a:xfrm>
          <a:off x="12763500" y="132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112814</xdr:rowOff>
    </xdr:from>
    <xdr:ext cx="534377" cy="259045"/>
    <xdr:sp macro="" textlink="">
      <xdr:nvSpPr>
        <xdr:cNvPr id="650" name="テキスト ボックス 649"/>
        <xdr:cNvSpPr txBox="1"/>
      </xdr:nvSpPr>
      <xdr:spPr>
        <a:xfrm>
          <a:off x="12547111" y="133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86427</xdr:rowOff>
    </xdr:from>
    <xdr:to>
      <xdr:col>85</xdr:col>
      <xdr:colOff>127000</xdr:colOff>
      <xdr:row>98</xdr:row>
      <xdr:rowOff>93650</xdr:rowOff>
    </xdr:to>
    <xdr:cxnSp macro="">
      <xdr:nvCxnSpPr>
        <xdr:cNvPr id="677" name="直線コネクタ 676"/>
        <xdr:cNvCxnSpPr/>
      </xdr:nvCxnSpPr>
      <xdr:spPr>
        <a:xfrm flipV="1">
          <a:off x="15481300" y="16888527"/>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93650</xdr:rowOff>
    </xdr:from>
    <xdr:to>
      <xdr:col>81</xdr:col>
      <xdr:colOff>50800</xdr:colOff>
      <xdr:row>98</xdr:row>
      <xdr:rowOff>126569</xdr:rowOff>
    </xdr:to>
    <xdr:cxnSp macro="">
      <xdr:nvCxnSpPr>
        <xdr:cNvPr id="680" name="直線コネクタ 679"/>
        <xdr:cNvCxnSpPr/>
      </xdr:nvCxnSpPr>
      <xdr:spPr>
        <a:xfrm flipV="1">
          <a:off x="14592300" y="1689575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110951</xdr:rowOff>
    </xdr:from>
    <xdr:to>
      <xdr:col>76</xdr:col>
      <xdr:colOff>114300</xdr:colOff>
      <xdr:row>98</xdr:row>
      <xdr:rowOff>126569</xdr:rowOff>
    </xdr:to>
    <xdr:cxnSp macro="">
      <xdr:nvCxnSpPr>
        <xdr:cNvPr id="683" name="直線コネクタ 682"/>
        <xdr:cNvCxnSpPr/>
      </xdr:nvCxnSpPr>
      <xdr:spPr>
        <a:xfrm>
          <a:off x="13703300" y="16913051"/>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4967</xdr:rowOff>
    </xdr:from>
    <xdr:to>
      <xdr:col>71</xdr:col>
      <xdr:colOff>177800</xdr:colOff>
      <xdr:row>98</xdr:row>
      <xdr:rowOff>110951</xdr:rowOff>
    </xdr:to>
    <xdr:cxnSp macro="">
      <xdr:nvCxnSpPr>
        <xdr:cNvPr id="686" name="直線コネクタ 685"/>
        <xdr:cNvCxnSpPr/>
      </xdr:nvCxnSpPr>
      <xdr:spPr>
        <a:xfrm>
          <a:off x="12814300" y="16807067"/>
          <a:ext cx="889000" cy="10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35627</xdr:rowOff>
    </xdr:from>
    <xdr:to>
      <xdr:col>85</xdr:col>
      <xdr:colOff>177800</xdr:colOff>
      <xdr:row>98</xdr:row>
      <xdr:rowOff>137227</xdr:rowOff>
    </xdr:to>
    <xdr:sp macro="" textlink="">
      <xdr:nvSpPr>
        <xdr:cNvPr id="696" name="楕円 695"/>
        <xdr:cNvSpPr/>
      </xdr:nvSpPr>
      <xdr:spPr>
        <a:xfrm>
          <a:off x="16268700" y="168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122004</xdr:rowOff>
    </xdr:from>
    <xdr:ext cx="534377" cy="259045"/>
    <xdr:sp macro="" textlink="">
      <xdr:nvSpPr>
        <xdr:cNvPr id="697" name="積立金該当値テキスト"/>
        <xdr:cNvSpPr txBox="1"/>
      </xdr:nvSpPr>
      <xdr:spPr>
        <a:xfrm>
          <a:off x="16370300" y="1675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42850</xdr:rowOff>
    </xdr:from>
    <xdr:to>
      <xdr:col>81</xdr:col>
      <xdr:colOff>101600</xdr:colOff>
      <xdr:row>98</xdr:row>
      <xdr:rowOff>144450</xdr:rowOff>
    </xdr:to>
    <xdr:sp macro="" textlink="">
      <xdr:nvSpPr>
        <xdr:cNvPr id="698" name="楕円 697"/>
        <xdr:cNvSpPr/>
      </xdr:nvSpPr>
      <xdr:spPr>
        <a:xfrm>
          <a:off x="15430500" y="168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135577</xdr:rowOff>
    </xdr:from>
    <xdr:ext cx="534377" cy="259045"/>
    <xdr:sp macro="" textlink="">
      <xdr:nvSpPr>
        <xdr:cNvPr id="699" name="テキスト ボックス 698"/>
        <xdr:cNvSpPr txBox="1"/>
      </xdr:nvSpPr>
      <xdr:spPr>
        <a:xfrm>
          <a:off x="15214111" y="169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75769</xdr:rowOff>
    </xdr:from>
    <xdr:to>
      <xdr:col>76</xdr:col>
      <xdr:colOff>165100</xdr:colOff>
      <xdr:row>99</xdr:row>
      <xdr:rowOff>5919</xdr:rowOff>
    </xdr:to>
    <xdr:sp macro="" textlink="">
      <xdr:nvSpPr>
        <xdr:cNvPr id="700" name="楕円 699"/>
        <xdr:cNvSpPr/>
      </xdr:nvSpPr>
      <xdr:spPr>
        <a:xfrm>
          <a:off x="14541500" y="168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168496</xdr:rowOff>
    </xdr:from>
    <xdr:ext cx="469744" cy="259045"/>
    <xdr:sp macro="" textlink="">
      <xdr:nvSpPr>
        <xdr:cNvPr id="701" name="テキスト ボックス 700"/>
        <xdr:cNvSpPr txBox="1"/>
      </xdr:nvSpPr>
      <xdr:spPr>
        <a:xfrm>
          <a:off x="14357428" y="169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60151</xdr:rowOff>
    </xdr:from>
    <xdr:to>
      <xdr:col>72</xdr:col>
      <xdr:colOff>38100</xdr:colOff>
      <xdr:row>98</xdr:row>
      <xdr:rowOff>161751</xdr:rowOff>
    </xdr:to>
    <xdr:sp macro="" textlink="">
      <xdr:nvSpPr>
        <xdr:cNvPr id="702" name="楕円 701"/>
        <xdr:cNvSpPr/>
      </xdr:nvSpPr>
      <xdr:spPr>
        <a:xfrm>
          <a:off x="13652500" y="1686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152878</xdr:rowOff>
    </xdr:from>
    <xdr:ext cx="469744" cy="259045"/>
    <xdr:sp macro="" textlink="">
      <xdr:nvSpPr>
        <xdr:cNvPr id="703" name="テキスト ボックス 702"/>
        <xdr:cNvSpPr txBox="1"/>
      </xdr:nvSpPr>
      <xdr:spPr>
        <a:xfrm>
          <a:off x="13468428" y="1695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125617</xdr:rowOff>
    </xdr:from>
    <xdr:to>
      <xdr:col>67</xdr:col>
      <xdr:colOff>101600</xdr:colOff>
      <xdr:row>98</xdr:row>
      <xdr:rowOff>55767</xdr:rowOff>
    </xdr:to>
    <xdr:sp macro="" textlink="">
      <xdr:nvSpPr>
        <xdr:cNvPr id="704" name="楕円 703"/>
        <xdr:cNvSpPr/>
      </xdr:nvSpPr>
      <xdr:spPr>
        <a:xfrm>
          <a:off x="12763500" y="1675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46894</xdr:rowOff>
    </xdr:from>
    <xdr:ext cx="534377" cy="259045"/>
    <xdr:sp macro="" textlink="">
      <xdr:nvSpPr>
        <xdr:cNvPr id="705" name="テキスト ボックス 704"/>
        <xdr:cNvSpPr txBox="1"/>
      </xdr:nvSpPr>
      <xdr:spPr>
        <a:xfrm>
          <a:off x="12547111" y="168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105227</xdr:rowOff>
    </xdr:from>
    <xdr:to>
      <xdr:col>116</xdr:col>
      <xdr:colOff>63500</xdr:colOff>
      <xdr:row>38</xdr:row>
      <xdr:rowOff>8620</xdr:rowOff>
    </xdr:to>
    <xdr:cxnSp macro="">
      <xdr:nvCxnSpPr>
        <xdr:cNvPr id="732" name="直線コネクタ 731"/>
        <xdr:cNvCxnSpPr/>
      </xdr:nvCxnSpPr>
      <xdr:spPr>
        <a:xfrm flipV="1">
          <a:off x="21323300" y="6448877"/>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162926</xdr:rowOff>
    </xdr:from>
    <xdr:to>
      <xdr:col>111</xdr:col>
      <xdr:colOff>177800</xdr:colOff>
      <xdr:row>38</xdr:row>
      <xdr:rowOff>8620</xdr:rowOff>
    </xdr:to>
    <xdr:cxnSp macro="">
      <xdr:nvCxnSpPr>
        <xdr:cNvPr id="735" name="直線コネクタ 734"/>
        <xdr:cNvCxnSpPr/>
      </xdr:nvCxnSpPr>
      <xdr:spPr>
        <a:xfrm>
          <a:off x="20434300" y="650657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130282</xdr:rowOff>
    </xdr:from>
    <xdr:to>
      <xdr:col>107</xdr:col>
      <xdr:colOff>50800</xdr:colOff>
      <xdr:row>37</xdr:row>
      <xdr:rowOff>162926</xdr:rowOff>
    </xdr:to>
    <xdr:cxnSp macro="">
      <xdr:nvCxnSpPr>
        <xdr:cNvPr id="738" name="直線コネクタ 737"/>
        <xdr:cNvCxnSpPr/>
      </xdr:nvCxnSpPr>
      <xdr:spPr>
        <a:xfrm>
          <a:off x="19545300" y="6473932"/>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130282</xdr:rowOff>
    </xdr:from>
    <xdr:to>
      <xdr:col>102</xdr:col>
      <xdr:colOff>114300</xdr:colOff>
      <xdr:row>37</xdr:row>
      <xdr:rowOff>144135</xdr:rowOff>
    </xdr:to>
    <xdr:cxnSp macro="">
      <xdr:nvCxnSpPr>
        <xdr:cNvPr id="741" name="直線コネクタ 740"/>
        <xdr:cNvCxnSpPr/>
      </xdr:nvCxnSpPr>
      <xdr:spPr>
        <a:xfrm flipV="1">
          <a:off x="18656300" y="647393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54427</xdr:rowOff>
    </xdr:from>
    <xdr:to>
      <xdr:col>116</xdr:col>
      <xdr:colOff>114300</xdr:colOff>
      <xdr:row>37</xdr:row>
      <xdr:rowOff>156027</xdr:rowOff>
    </xdr:to>
    <xdr:sp macro="" textlink="">
      <xdr:nvSpPr>
        <xdr:cNvPr id="751" name="楕円 750"/>
        <xdr:cNvSpPr/>
      </xdr:nvSpPr>
      <xdr:spPr>
        <a:xfrm>
          <a:off x="22110700" y="63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77304</xdr:rowOff>
    </xdr:from>
    <xdr:ext cx="469744" cy="259045"/>
    <xdr:sp macro="" textlink="">
      <xdr:nvSpPr>
        <xdr:cNvPr id="752" name="投資及び出資金該当値テキスト"/>
        <xdr:cNvSpPr txBox="1"/>
      </xdr:nvSpPr>
      <xdr:spPr>
        <a:xfrm>
          <a:off x="22212300" y="624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129271</xdr:rowOff>
    </xdr:from>
    <xdr:to>
      <xdr:col>112</xdr:col>
      <xdr:colOff>38100</xdr:colOff>
      <xdr:row>38</xdr:row>
      <xdr:rowOff>59421</xdr:rowOff>
    </xdr:to>
    <xdr:sp macro="" textlink="">
      <xdr:nvSpPr>
        <xdr:cNvPr id="753" name="楕円 752"/>
        <xdr:cNvSpPr/>
      </xdr:nvSpPr>
      <xdr:spPr>
        <a:xfrm>
          <a:off x="21272500" y="64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50547</xdr:rowOff>
    </xdr:from>
    <xdr:ext cx="469744" cy="259045"/>
    <xdr:sp macro="" textlink="">
      <xdr:nvSpPr>
        <xdr:cNvPr id="754" name="テキスト ボックス 753"/>
        <xdr:cNvSpPr txBox="1"/>
      </xdr:nvSpPr>
      <xdr:spPr>
        <a:xfrm>
          <a:off x="21088428" y="6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112126</xdr:rowOff>
    </xdr:from>
    <xdr:to>
      <xdr:col>107</xdr:col>
      <xdr:colOff>101600</xdr:colOff>
      <xdr:row>38</xdr:row>
      <xdr:rowOff>42276</xdr:rowOff>
    </xdr:to>
    <xdr:sp macro="" textlink="">
      <xdr:nvSpPr>
        <xdr:cNvPr id="755" name="楕円 754"/>
        <xdr:cNvSpPr/>
      </xdr:nvSpPr>
      <xdr:spPr>
        <a:xfrm>
          <a:off x="20383500" y="64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58803</xdr:rowOff>
    </xdr:from>
    <xdr:ext cx="469744" cy="259045"/>
    <xdr:sp macro="" textlink="">
      <xdr:nvSpPr>
        <xdr:cNvPr id="756" name="テキスト ボックス 755"/>
        <xdr:cNvSpPr txBox="1"/>
      </xdr:nvSpPr>
      <xdr:spPr>
        <a:xfrm>
          <a:off x="20199428" y="623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79482</xdr:rowOff>
    </xdr:from>
    <xdr:to>
      <xdr:col>102</xdr:col>
      <xdr:colOff>165100</xdr:colOff>
      <xdr:row>38</xdr:row>
      <xdr:rowOff>9632</xdr:rowOff>
    </xdr:to>
    <xdr:sp macro="" textlink="">
      <xdr:nvSpPr>
        <xdr:cNvPr id="757" name="楕円 756"/>
        <xdr:cNvSpPr/>
      </xdr:nvSpPr>
      <xdr:spPr>
        <a:xfrm>
          <a:off x="19494500" y="64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759</xdr:rowOff>
    </xdr:from>
    <xdr:ext cx="469744" cy="259045"/>
    <xdr:sp macro="" textlink="">
      <xdr:nvSpPr>
        <xdr:cNvPr id="758" name="テキスト ボックス 757"/>
        <xdr:cNvSpPr txBox="1"/>
      </xdr:nvSpPr>
      <xdr:spPr>
        <a:xfrm>
          <a:off x="19310428" y="65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93335</xdr:rowOff>
    </xdr:from>
    <xdr:to>
      <xdr:col>98</xdr:col>
      <xdr:colOff>38100</xdr:colOff>
      <xdr:row>38</xdr:row>
      <xdr:rowOff>23485</xdr:rowOff>
    </xdr:to>
    <xdr:sp macro="" textlink="">
      <xdr:nvSpPr>
        <xdr:cNvPr id="759" name="楕円 758"/>
        <xdr:cNvSpPr/>
      </xdr:nvSpPr>
      <xdr:spPr>
        <a:xfrm>
          <a:off x="18605500" y="64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40012</xdr:rowOff>
    </xdr:from>
    <xdr:ext cx="469744" cy="259045"/>
    <xdr:sp macro="" textlink="">
      <xdr:nvSpPr>
        <xdr:cNvPr id="760" name="テキスト ボックス 759"/>
        <xdr:cNvSpPr txBox="1"/>
      </xdr:nvSpPr>
      <xdr:spPr>
        <a:xfrm>
          <a:off x="18421428" y="621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63919</xdr:rowOff>
    </xdr:from>
    <xdr:to>
      <xdr:col>116</xdr:col>
      <xdr:colOff>63500</xdr:colOff>
      <xdr:row>59</xdr:row>
      <xdr:rowOff>44450</xdr:rowOff>
    </xdr:to>
    <xdr:cxnSp macro="">
      <xdr:nvCxnSpPr>
        <xdr:cNvPr id="789" name="直線コネクタ 788"/>
        <xdr:cNvCxnSpPr/>
      </xdr:nvCxnSpPr>
      <xdr:spPr>
        <a:xfrm flipV="1">
          <a:off x="21323300" y="10008019"/>
          <a:ext cx="838200" cy="15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13119</xdr:rowOff>
    </xdr:from>
    <xdr:to>
      <xdr:col>116</xdr:col>
      <xdr:colOff>114300</xdr:colOff>
      <xdr:row>58</xdr:row>
      <xdr:rowOff>114719</xdr:rowOff>
    </xdr:to>
    <xdr:sp macro="" textlink="">
      <xdr:nvSpPr>
        <xdr:cNvPr id="808" name="楕円 807"/>
        <xdr:cNvSpPr/>
      </xdr:nvSpPr>
      <xdr:spPr>
        <a:xfrm>
          <a:off x="221107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162996</xdr:rowOff>
    </xdr:from>
    <xdr:ext cx="469744" cy="259045"/>
    <xdr:sp macro="" textlink="">
      <xdr:nvSpPr>
        <xdr:cNvPr id="809" name="貸付金該当値テキスト"/>
        <xdr:cNvSpPr txBox="1"/>
      </xdr:nvSpPr>
      <xdr:spPr>
        <a:xfrm>
          <a:off x="22212300" y="9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67625</xdr:rowOff>
    </xdr:from>
    <xdr:to>
      <xdr:col>116</xdr:col>
      <xdr:colOff>63500</xdr:colOff>
      <xdr:row>75</xdr:row>
      <xdr:rowOff>121314</xdr:rowOff>
    </xdr:to>
    <xdr:cxnSp macro="">
      <xdr:nvCxnSpPr>
        <xdr:cNvPr id="848" name="直線コネクタ 847"/>
        <xdr:cNvCxnSpPr/>
      </xdr:nvCxnSpPr>
      <xdr:spPr>
        <a:xfrm flipV="1">
          <a:off x="21323300" y="12926375"/>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94132</xdr:rowOff>
    </xdr:from>
    <xdr:to>
      <xdr:col>111</xdr:col>
      <xdr:colOff>177800</xdr:colOff>
      <xdr:row>75</xdr:row>
      <xdr:rowOff>121314</xdr:rowOff>
    </xdr:to>
    <xdr:cxnSp macro="">
      <xdr:nvCxnSpPr>
        <xdr:cNvPr id="851" name="直線コネクタ 850"/>
        <xdr:cNvCxnSpPr/>
      </xdr:nvCxnSpPr>
      <xdr:spPr>
        <a:xfrm>
          <a:off x="20434300" y="12952882"/>
          <a:ext cx="889000" cy="2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94132</xdr:rowOff>
    </xdr:from>
    <xdr:to>
      <xdr:col>107</xdr:col>
      <xdr:colOff>50800</xdr:colOff>
      <xdr:row>76</xdr:row>
      <xdr:rowOff>26532</xdr:rowOff>
    </xdr:to>
    <xdr:cxnSp macro="">
      <xdr:nvCxnSpPr>
        <xdr:cNvPr id="854" name="直線コネクタ 853"/>
        <xdr:cNvCxnSpPr/>
      </xdr:nvCxnSpPr>
      <xdr:spPr>
        <a:xfrm flipV="1">
          <a:off x="19545300" y="12952882"/>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22134</xdr:rowOff>
    </xdr:from>
    <xdr:to>
      <xdr:col>102</xdr:col>
      <xdr:colOff>114300</xdr:colOff>
      <xdr:row>76</xdr:row>
      <xdr:rowOff>26532</xdr:rowOff>
    </xdr:to>
    <xdr:cxnSp macro="">
      <xdr:nvCxnSpPr>
        <xdr:cNvPr id="857" name="直線コネクタ 856"/>
        <xdr:cNvCxnSpPr/>
      </xdr:nvCxnSpPr>
      <xdr:spPr>
        <a:xfrm>
          <a:off x="18656300" y="13052334"/>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16825</xdr:rowOff>
    </xdr:from>
    <xdr:to>
      <xdr:col>116</xdr:col>
      <xdr:colOff>114300</xdr:colOff>
      <xdr:row>75</xdr:row>
      <xdr:rowOff>118425</xdr:rowOff>
    </xdr:to>
    <xdr:sp macro="" textlink="">
      <xdr:nvSpPr>
        <xdr:cNvPr id="867" name="楕円 866"/>
        <xdr:cNvSpPr/>
      </xdr:nvSpPr>
      <xdr:spPr>
        <a:xfrm>
          <a:off x="22110700" y="1287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166702</xdr:rowOff>
    </xdr:from>
    <xdr:ext cx="534377" cy="259045"/>
    <xdr:sp macro="" textlink="">
      <xdr:nvSpPr>
        <xdr:cNvPr id="868" name="繰出金該当値テキスト"/>
        <xdr:cNvSpPr txBox="1"/>
      </xdr:nvSpPr>
      <xdr:spPr>
        <a:xfrm>
          <a:off x="22212300" y="128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70514</xdr:rowOff>
    </xdr:from>
    <xdr:to>
      <xdr:col>112</xdr:col>
      <xdr:colOff>38100</xdr:colOff>
      <xdr:row>76</xdr:row>
      <xdr:rowOff>664</xdr:rowOff>
    </xdr:to>
    <xdr:sp macro="" textlink="">
      <xdr:nvSpPr>
        <xdr:cNvPr id="869" name="楕円 868"/>
        <xdr:cNvSpPr/>
      </xdr:nvSpPr>
      <xdr:spPr>
        <a:xfrm>
          <a:off x="21272500" y="129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163241</xdr:rowOff>
    </xdr:from>
    <xdr:ext cx="534377" cy="259045"/>
    <xdr:sp macro="" textlink="">
      <xdr:nvSpPr>
        <xdr:cNvPr id="870" name="テキスト ボックス 869"/>
        <xdr:cNvSpPr txBox="1"/>
      </xdr:nvSpPr>
      <xdr:spPr>
        <a:xfrm>
          <a:off x="21056111" y="130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43332</xdr:rowOff>
    </xdr:from>
    <xdr:to>
      <xdr:col>107</xdr:col>
      <xdr:colOff>101600</xdr:colOff>
      <xdr:row>75</xdr:row>
      <xdr:rowOff>144932</xdr:rowOff>
    </xdr:to>
    <xdr:sp macro="" textlink="">
      <xdr:nvSpPr>
        <xdr:cNvPr id="871" name="楕円 870"/>
        <xdr:cNvSpPr/>
      </xdr:nvSpPr>
      <xdr:spPr>
        <a:xfrm>
          <a:off x="20383500" y="129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136059</xdr:rowOff>
    </xdr:from>
    <xdr:ext cx="534377" cy="259045"/>
    <xdr:sp macro="" textlink="">
      <xdr:nvSpPr>
        <xdr:cNvPr id="872" name="テキスト ボックス 871"/>
        <xdr:cNvSpPr txBox="1"/>
      </xdr:nvSpPr>
      <xdr:spPr>
        <a:xfrm>
          <a:off x="20167111" y="1299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147182</xdr:rowOff>
    </xdr:from>
    <xdr:to>
      <xdr:col>102</xdr:col>
      <xdr:colOff>165100</xdr:colOff>
      <xdr:row>76</xdr:row>
      <xdr:rowOff>77332</xdr:rowOff>
    </xdr:to>
    <xdr:sp macro="" textlink="">
      <xdr:nvSpPr>
        <xdr:cNvPr id="873" name="楕円 872"/>
        <xdr:cNvSpPr/>
      </xdr:nvSpPr>
      <xdr:spPr>
        <a:xfrm>
          <a:off x="19494500" y="1300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68459</xdr:rowOff>
    </xdr:from>
    <xdr:ext cx="534377" cy="259045"/>
    <xdr:sp macro="" textlink="">
      <xdr:nvSpPr>
        <xdr:cNvPr id="874" name="テキスト ボックス 873"/>
        <xdr:cNvSpPr txBox="1"/>
      </xdr:nvSpPr>
      <xdr:spPr>
        <a:xfrm>
          <a:off x="19278111" y="1309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142784</xdr:rowOff>
    </xdr:from>
    <xdr:to>
      <xdr:col>98</xdr:col>
      <xdr:colOff>38100</xdr:colOff>
      <xdr:row>76</xdr:row>
      <xdr:rowOff>72935</xdr:rowOff>
    </xdr:to>
    <xdr:sp macro="" textlink="">
      <xdr:nvSpPr>
        <xdr:cNvPr id="875" name="楕円 874"/>
        <xdr:cNvSpPr/>
      </xdr:nvSpPr>
      <xdr:spPr>
        <a:xfrm>
          <a:off x="186055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64061</xdr:rowOff>
    </xdr:from>
    <xdr:ext cx="534377" cy="259045"/>
    <xdr:sp macro="" textlink="">
      <xdr:nvSpPr>
        <xdr:cNvPr id="876" name="テキスト ボックス 875"/>
        <xdr:cNvSpPr txBox="1"/>
      </xdr:nvSpPr>
      <xdr:spPr>
        <a:xfrm>
          <a:off x="18389111" y="13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６０２，８２９</a:t>
          </a:r>
          <a:r>
            <a:rPr kumimoji="1" lang="ja-JP" altLang="ja-JP" sz="1100">
              <a:solidFill>
                <a:schemeClr val="dk1"/>
              </a:solidFill>
              <a:effectLst/>
              <a:latin typeface="+mn-lt"/>
              <a:ea typeface="+mn-ea"/>
              <a:cs typeface="+mn-cs"/>
            </a:rPr>
            <a:t>円となっている。主な構成項目である補助費等は、住民一人当たり</a:t>
          </a:r>
          <a:r>
            <a:rPr kumimoji="1" lang="ja-JP" altLang="en-US" sz="1100">
              <a:solidFill>
                <a:schemeClr val="dk1"/>
              </a:solidFill>
              <a:effectLst/>
              <a:latin typeface="+mn-lt"/>
              <a:ea typeface="+mn-ea"/>
              <a:cs typeface="+mn-cs"/>
            </a:rPr>
            <a:t>９１，８５５</a:t>
          </a:r>
          <a:r>
            <a:rPr kumimoji="1" lang="ja-JP" altLang="ja-JP" sz="1100">
              <a:solidFill>
                <a:schemeClr val="dk1"/>
              </a:solidFill>
              <a:effectLst/>
              <a:latin typeface="+mn-lt"/>
              <a:ea typeface="+mn-ea"/>
              <a:cs typeface="+mn-cs"/>
            </a:rPr>
            <a:t>円となっており、平成２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年度にかけて</a:t>
          </a:r>
          <a:r>
            <a:rPr kumimoji="1" lang="ja-JP" altLang="en-US" sz="1100">
              <a:solidFill>
                <a:schemeClr val="dk1"/>
              </a:solidFill>
              <a:effectLst/>
              <a:latin typeface="+mn-lt"/>
              <a:ea typeface="+mn-ea"/>
              <a:cs typeface="+mn-cs"/>
            </a:rPr>
            <a:t>一部事務組合への補助が終了したため</a:t>
          </a:r>
          <a:r>
            <a:rPr kumimoji="1" lang="ja-JP" altLang="ja-JP" sz="1100">
              <a:solidFill>
                <a:schemeClr val="dk1"/>
              </a:solidFill>
              <a:effectLst/>
              <a:latin typeface="+mn-lt"/>
              <a:ea typeface="+mn-ea"/>
              <a:cs typeface="+mn-cs"/>
            </a:rPr>
            <a:t>約２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％減少している。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・公債費については、住民１人当たり</a:t>
          </a:r>
          <a:r>
            <a:rPr kumimoji="1" lang="ja-JP" altLang="en-US" sz="1100">
              <a:solidFill>
                <a:schemeClr val="dk1"/>
              </a:solidFill>
              <a:effectLst/>
              <a:latin typeface="+mn-lt"/>
              <a:ea typeface="+mn-ea"/>
              <a:cs typeface="+mn-cs"/>
            </a:rPr>
            <a:t>４８，１２９</a:t>
          </a:r>
          <a:r>
            <a:rPr kumimoji="1" lang="ja-JP" altLang="ja-JP" sz="1100">
              <a:solidFill>
                <a:schemeClr val="dk1"/>
              </a:solidFill>
              <a:effectLst/>
              <a:latin typeface="+mn-lt"/>
              <a:ea typeface="+mn-ea"/>
              <a:cs typeface="+mn-cs"/>
            </a:rPr>
            <a:t>円で平成２４年度から減少傾向にあるのは、過疎債の償還終了が主な要因である。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三重県御浜町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8,775
8,722
88.13
5,000,130
4,780,147
204,438
3,113,605
4,794,792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36830</xdr:rowOff>
    </xdr:from>
    <xdr:to>
      <xdr:col>24</xdr:col>
      <xdr:colOff>63500</xdr:colOff>
      <xdr:row>37</xdr:row>
      <xdr:rowOff>142875</xdr:rowOff>
    </xdr:to>
    <xdr:cxnSp macro="">
      <xdr:nvCxnSpPr>
        <xdr:cNvPr id="61" name="直線コネクタ 60"/>
        <xdr:cNvCxnSpPr/>
      </xdr:nvCxnSpPr>
      <xdr:spPr>
        <a:xfrm flipV="1">
          <a:off x="3797300" y="6380480"/>
          <a:ext cx="8382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156972</xdr:rowOff>
    </xdr:from>
    <xdr:to>
      <xdr:col>19</xdr:col>
      <xdr:colOff>177800</xdr:colOff>
      <xdr:row>37</xdr:row>
      <xdr:rowOff>142875</xdr:rowOff>
    </xdr:to>
    <xdr:cxnSp macro="">
      <xdr:nvCxnSpPr>
        <xdr:cNvPr id="64" name="直線コネクタ 63"/>
        <xdr:cNvCxnSpPr/>
      </xdr:nvCxnSpPr>
      <xdr:spPr>
        <a:xfrm>
          <a:off x="2908300" y="6329172"/>
          <a:ext cx="889000" cy="15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156972</xdr:rowOff>
    </xdr:from>
    <xdr:to>
      <xdr:col>15</xdr:col>
      <xdr:colOff>50800</xdr:colOff>
      <xdr:row>37</xdr:row>
      <xdr:rowOff>147701</xdr:rowOff>
    </xdr:to>
    <xdr:cxnSp macro="">
      <xdr:nvCxnSpPr>
        <xdr:cNvPr id="67" name="直線コネクタ 66"/>
        <xdr:cNvCxnSpPr/>
      </xdr:nvCxnSpPr>
      <xdr:spPr>
        <a:xfrm flipV="1">
          <a:off x="2019300" y="6329172"/>
          <a:ext cx="889000" cy="1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134747</xdr:rowOff>
    </xdr:from>
    <xdr:to>
      <xdr:col>10</xdr:col>
      <xdr:colOff>114300</xdr:colOff>
      <xdr:row>37</xdr:row>
      <xdr:rowOff>147701</xdr:rowOff>
    </xdr:to>
    <xdr:cxnSp macro="">
      <xdr:nvCxnSpPr>
        <xdr:cNvPr id="70" name="直線コネクタ 69"/>
        <xdr:cNvCxnSpPr/>
      </xdr:nvCxnSpPr>
      <xdr:spPr>
        <a:xfrm>
          <a:off x="1130300" y="6135497"/>
          <a:ext cx="889000" cy="3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157480</xdr:rowOff>
    </xdr:from>
    <xdr:to>
      <xdr:col>24</xdr:col>
      <xdr:colOff>114300</xdr:colOff>
      <xdr:row>37</xdr:row>
      <xdr:rowOff>87630</xdr:rowOff>
    </xdr:to>
    <xdr:sp macro="" textlink="">
      <xdr:nvSpPr>
        <xdr:cNvPr id="80" name="楕円 79"/>
        <xdr:cNvSpPr/>
      </xdr:nvSpPr>
      <xdr:spPr>
        <a:xfrm>
          <a:off x="45847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135907</xdr:rowOff>
    </xdr:from>
    <xdr:ext cx="469744" cy="259045"/>
    <xdr:sp macro="" textlink="">
      <xdr:nvSpPr>
        <xdr:cNvPr id="81" name="議会費該当値テキスト"/>
        <xdr:cNvSpPr txBox="1"/>
      </xdr:nvSpPr>
      <xdr:spPr>
        <a:xfrm>
          <a:off x="46863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82" name="楕円 81"/>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13352</xdr:rowOff>
    </xdr:from>
    <xdr:ext cx="469744" cy="259045"/>
    <xdr:sp macro="" textlink="">
      <xdr:nvSpPr>
        <xdr:cNvPr id="83" name="テキスト ボックス 82"/>
        <xdr:cNvSpPr txBox="1"/>
      </xdr:nvSpPr>
      <xdr:spPr>
        <a:xfrm>
          <a:off x="3562428" y="65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106172</xdr:rowOff>
    </xdr:from>
    <xdr:to>
      <xdr:col>15</xdr:col>
      <xdr:colOff>101600</xdr:colOff>
      <xdr:row>37</xdr:row>
      <xdr:rowOff>36322</xdr:rowOff>
    </xdr:to>
    <xdr:sp macro="" textlink="">
      <xdr:nvSpPr>
        <xdr:cNvPr id="84" name="楕円 83"/>
        <xdr:cNvSpPr/>
      </xdr:nvSpPr>
      <xdr:spPr>
        <a:xfrm>
          <a:off x="2857500" y="62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27449</xdr:rowOff>
    </xdr:from>
    <xdr:ext cx="469744" cy="259045"/>
    <xdr:sp macro="" textlink="">
      <xdr:nvSpPr>
        <xdr:cNvPr id="85" name="テキスト ボックス 84"/>
        <xdr:cNvSpPr txBox="1"/>
      </xdr:nvSpPr>
      <xdr:spPr>
        <a:xfrm>
          <a:off x="2673428" y="63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96901</xdr:rowOff>
    </xdr:from>
    <xdr:to>
      <xdr:col>10</xdr:col>
      <xdr:colOff>165100</xdr:colOff>
      <xdr:row>38</xdr:row>
      <xdr:rowOff>27051</xdr:rowOff>
    </xdr:to>
    <xdr:sp macro="" textlink="">
      <xdr:nvSpPr>
        <xdr:cNvPr id="86" name="楕円 85"/>
        <xdr:cNvSpPr/>
      </xdr:nvSpPr>
      <xdr:spPr>
        <a:xfrm>
          <a:off x="1968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18178</xdr:rowOff>
    </xdr:from>
    <xdr:ext cx="469744" cy="259045"/>
    <xdr:sp macro="" textlink="">
      <xdr:nvSpPr>
        <xdr:cNvPr id="87" name="テキスト ボックス 86"/>
        <xdr:cNvSpPr txBox="1"/>
      </xdr:nvSpPr>
      <xdr:spPr>
        <a:xfrm>
          <a:off x="1784428" y="653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83947</xdr:rowOff>
    </xdr:from>
    <xdr:to>
      <xdr:col>6</xdr:col>
      <xdr:colOff>38100</xdr:colOff>
      <xdr:row>36</xdr:row>
      <xdr:rowOff>14097</xdr:rowOff>
    </xdr:to>
    <xdr:sp macro="" textlink="">
      <xdr:nvSpPr>
        <xdr:cNvPr id="88" name="楕円 87"/>
        <xdr:cNvSpPr/>
      </xdr:nvSpPr>
      <xdr:spPr>
        <a:xfrm>
          <a:off x="1079500" y="60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30624</xdr:rowOff>
    </xdr:from>
    <xdr:ext cx="534377" cy="259045"/>
    <xdr:sp macro="" textlink="">
      <xdr:nvSpPr>
        <xdr:cNvPr id="89" name="テキスト ボックス 88"/>
        <xdr:cNvSpPr txBox="1"/>
      </xdr:nvSpPr>
      <xdr:spPr>
        <a:xfrm>
          <a:off x="863111" y="58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125947</xdr:rowOff>
    </xdr:from>
    <xdr:to>
      <xdr:col>24</xdr:col>
      <xdr:colOff>63500</xdr:colOff>
      <xdr:row>57</xdr:row>
      <xdr:rowOff>132993</xdr:rowOff>
    </xdr:to>
    <xdr:cxnSp macro="">
      <xdr:nvCxnSpPr>
        <xdr:cNvPr id="116" name="直線コネクタ 115"/>
        <xdr:cNvCxnSpPr/>
      </xdr:nvCxnSpPr>
      <xdr:spPr>
        <a:xfrm flipV="1">
          <a:off x="3797300" y="9898597"/>
          <a:ext cx="8382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132993</xdr:rowOff>
    </xdr:from>
    <xdr:to>
      <xdr:col>19</xdr:col>
      <xdr:colOff>177800</xdr:colOff>
      <xdr:row>58</xdr:row>
      <xdr:rowOff>20362</xdr:rowOff>
    </xdr:to>
    <xdr:cxnSp macro="">
      <xdr:nvCxnSpPr>
        <xdr:cNvPr id="119" name="直線コネクタ 118"/>
        <xdr:cNvCxnSpPr/>
      </xdr:nvCxnSpPr>
      <xdr:spPr>
        <a:xfrm flipV="1">
          <a:off x="2908300" y="9905643"/>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20362</xdr:rowOff>
    </xdr:from>
    <xdr:to>
      <xdr:col>15</xdr:col>
      <xdr:colOff>50800</xdr:colOff>
      <xdr:row>58</xdr:row>
      <xdr:rowOff>27213</xdr:rowOff>
    </xdr:to>
    <xdr:cxnSp macro="">
      <xdr:nvCxnSpPr>
        <xdr:cNvPr id="122" name="直線コネクタ 121"/>
        <xdr:cNvCxnSpPr/>
      </xdr:nvCxnSpPr>
      <xdr:spPr>
        <a:xfrm flipV="1">
          <a:off x="2019300" y="9964462"/>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124447</xdr:rowOff>
    </xdr:from>
    <xdr:to>
      <xdr:col>10</xdr:col>
      <xdr:colOff>114300</xdr:colOff>
      <xdr:row>58</xdr:row>
      <xdr:rowOff>27213</xdr:rowOff>
    </xdr:to>
    <xdr:cxnSp macro="">
      <xdr:nvCxnSpPr>
        <xdr:cNvPr id="125" name="直線コネクタ 124"/>
        <xdr:cNvCxnSpPr/>
      </xdr:nvCxnSpPr>
      <xdr:spPr>
        <a:xfrm>
          <a:off x="1130300" y="9897097"/>
          <a:ext cx="889000" cy="7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75147</xdr:rowOff>
    </xdr:from>
    <xdr:to>
      <xdr:col>24</xdr:col>
      <xdr:colOff>114300</xdr:colOff>
      <xdr:row>58</xdr:row>
      <xdr:rowOff>5297</xdr:rowOff>
    </xdr:to>
    <xdr:sp macro="" textlink="">
      <xdr:nvSpPr>
        <xdr:cNvPr id="135" name="楕円 134"/>
        <xdr:cNvSpPr/>
      </xdr:nvSpPr>
      <xdr:spPr>
        <a:xfrm>
          <a:off x="4584700" y="98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161524</xdr:rowOff>
    </xdr:from>
    <xdr:ext cx="534377" cy="259045"/>
    <xdr:sp macro="" textlink="">
      <xdr:nvSpPr>
        <xdr:cNvPr id="136" name="総務費該当値テキスト"/>
        <xdr:cNvSpPr txBox="1"/>
      </xdr:nvSpPr>
      <xdr:spPr>
        <a:xfrm>
          <a:off x="4686300" y="976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82193</xdr:rowOff>
    </xdr:from>
    <xdr:to>
      <xdr:col>20</xdr:col>
      <xdr:colOff>38100</xdr:colOff>
      <xdr:row>58</xdr:row>
      <xdr:rowOff>12343</xdr:rowOff>
    </xdr:to>
    <xdr:sp macro="" textlink="">
      <xdr:nvSpPr>
        <xdr:cNvPr id="137" name="楕円 136"/>
        <xdr:cNvSpPr/>
      </xdr:nvSpPr>
      <xdr:spPr>
        <a:xfrm>
          <a:off x="3746500" y="985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3470</xdr:rowOff>
    </xdr:from>
    <xdr:ext cx="534377" cy="259045"/>
    <xdr:sp macro="" textlink="">
      <xdr:nvSpPr>
        <xdr:cNvPr id="138" name="テキスト ボックス 137"/>
        <xdr:cNvSpPr txBox="1"/>
      </xdr:nvSpPr>
      <xdr:spPr>
        <a:xfrm>
          <a:off x="3530111" y="994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141012</xdr:rowOff>
    </xdr:from>
    <xdr:to>
      <xdr:col>15</xdr:col>
      <xdr:colOff>101600</xdr:colOff>
      <xdr:row>58</xdr:row>
      <xdr:rowOff>71162</xdr:rowOff>
    </xdr:to>
    <xdr:sp macro="" textlink="">
      <xdr:nvSpPr>
        <xdr:cNvPr id="139" name="楕円 138"/>
        <xdr:cNvSpPr/>
      </xdr:nvSpPr>
      <xdr:spPr>
        <a:xfrm>
          <a:off x="2857500" y="99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62289</xdr:rowOff>
    </xdr:from>
    <xdr:ext cx="534377" cy="259045"/>
    <xdr:sp macro="" textlink="">
      <xdr:nvSpPr>
        <xdr:cNvPr id="140" name="テキスト ボックス 139"/>
        <xdr:cNvSpPr txBox="1"/>
      </xdr:nvSpPr>
      <xdr:spPr>
        <a:xfrm>
          <a:off x="2641111" y="100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147863</xdr:rowOff>
    </xdr:from>
    <xdr:to>
      <xdr:col>10</xdr:col>
      <xdr:colOff>165100</xdr:colOff>
      <xdr:row>58</xdr:row>
      <xdr:rowOff>78013</xdr:rowOff>
    </xdr:to>
    <xdr:sp macro="" textlink="">
      <xdr:nvSpPr>
        <xdr:cNvPr id="141" name="楕円 140"/>
        <xdr:cNvSpPr/>
      </xdr:nvSpPr>
      <xdr:spPr>
        <a:xfrm>
          <a:off x="1968500" y="99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69140</xdr:rowOff>
    </xdr:from>
    <xdr:ext cx="534377" cy="259045"/>
    <xdr:sp macro="" textlink="">
      <xdr:nvSpPr>
        <xdr:cNvPr id="142" name="テキスト ボックス 141"/>
        <xdr:cNvSpPr txBox="1"/>
      </xdr:nvSpPr>
      <xdr:spPr>
        <a:xfrm>
          <a:off x="1752111" y="1001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73647</xdr:rowOff>
    </xdr:from>
    <xdr:to>
      <xdr:col>6</xdr:col>
      <xdr:colOff>38100</xdr:colOff>
      <xdr:row>58</xdr:row>
      <xdr:rowOff>3797</xdr:rowOff>
    </xdr:to>
    <xdr:sp macro="" textlink="">
      <xdr:nvSpPr>
        <xdr:cNvPr id="143" name="楕円 142"/>
        <xdr:cNvSpPr/>
      </xdr:nvSpPr>
      <xdr:spPr>
        <a:xfrm>
          <a:off x="1079500" y="98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166374</xdr:rowOff>
    </xdr:from>
    <xdr:ext cx="534377" cy="259045"/>
    <xdr:sp macro="" textlink="">
      <xdr:nvSpPr>
        <xdr:cNvPr id="144" name="テキスト ボックス 143"/>
        <xdr:cNvSpPr txBox="1"/>
      </xdr:nvSpPr>
      <xdr:spPr>
        <a:xfrm>
          <a:off x="863111" y="99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65584</xdr:rowOff>
    </xdr:from>
    <xdr:to>
      <xdr:col>24</xdr:col>
      <xdr:colOff>63500</xdr:colOff>
      <xdr:row>77</xdr:row>
      <xdr:rowOff>29899</xdr:rowOff>
    </xdr:to>
    <xdr:cxnSp macro="">
      <xdr:nvCxnSpPr>
        <xdr:cNvPr id="172" name="直線コネクタ 171"/>
        <xdr:cNvCxnSpPr/>
      </xdr:nvCxnSpPr>
      <xdr:spPr>
        <a:xfrm flipV="1">
          <a:off x="3797300" y="13095784"/>
          <a:ext cx="8382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29899</xdr:rowOff>
    </xdr:from>
    <xdr:to>
      <xdr:col>19</xdr:col>
      <xdr:colOff>177800</xdr:colOff>
      <xdr:row>77</xdr:row>
      <xdr:rowOff>59105</xdr:rowOff>
    </xdr:to>
    <xdr:cxnSp macro="">
      <xdr:nvCxnSpPr>
        <xdr:cNvPr id="175" name="直線コネクタ 174"/>
        <xdr:cNvCxnSpPr/>
      </xdr:nvCxnSpPr>
      <xdr:spPr>
        <a:xfrm flipV="1">
          <a:off x="2908300" y="13231549"/>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59105</xdr:rowOff>
    </xdr:from>
    <xdr:to>
      <xdr:col>15</xdr:col>
      <xdr:colOff>50800</xdr:colOff>
      <xdr:row>77</xdr:row>
      <xdr:rowOff>101355</xdr:rowOff>
    </xdr:to>
    <xdr:cxnSp macro="">
      <xdr:nvCxnSpPr>
        <xdr:cNvPr id="178" name="直線コネクタ 177"/>
        <xdr:cNvCxnSpPr/>
      </xdr:nvCxnSpPr>
      <xdr:spPr>
        <a:xfrm flipV="1">
          <a:off x="2019300" y="13260755"/>
          <a:ext cx="889000" cy="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101355</xdr:rowOff>
    </xdr:from>
    <xdr:to>
      <xdr:col>10</xdr:col>
      <xdr:colOff>114300</xdr:colOff>
      <xdr:row>77</xdr:row>
      <xdr:rowOff>123693</xdr:rowOff>
    </xdr:to>
    <xdr:cxnSp macro="">
      <xdr:nvCxnSpPr>
        <xdr:cNvPr id="181" name="直線コネクタ 180"/>
        <xdr:cNvCxnSpPr/>
      </xdr:nvCxnSpPr>
      <xdr:spPr>
        <a:xfrm flipV="1">
          <a:off x="1130300" y="13303005"/>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14784</xdr:rowOff>
    </xdr:from>
    <xdr:to>
      <xdr:col>24</xdr:col>
      <xdr:colOff>114300</xdr:colOff>
      <xdr:row>76</xdr:row>
      <xdr:rowOff>116384</xdr:rowOff>
    </xdr:to>
    <xdr:sp macro="" textlink="">
      <xdr:nvSpPr>
        <xdr:cNvPr id="191" name="楕円 190"/>
        <xdr:cNvSpPr/>
      </xdr:nvSpPr>
      <xdr:spPr>
        <a:xfrm>
          <a:off x="4584700" y="130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37661</xdr:rowOff>
    </xdr:from>
    <xdr:ext cx="599010" cy="259045"/>
    <xdr:sp macro="" textlink="">
      <xdr:nvSpPr>
        <xdr:cNvPr id="192" name="民生費該当値テキスト"/>
        <xdr:cNvSpPr txBox="1"/>
      </xdr:nvSpPr>
      <xdr:spPr>
        <a:xfrm>
          <a:off x="4686300" y="1289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150549</xdr:rowOff>
    </xdr:from>
    <xdr:to>
      <xdr:col>20</xdr:col>
      <xdr:colOff>38100</xdr:colOff>
      <xdr:row>77</xdr:row>
      <xdr:rowOff>80699</xdr:rowOff>
    </xdr:to>
    <xdr:sp macro="" textlink="">
      <xdr:nvSpPr>
        <xdr:cNvPr id="193" name="楕円 192"/>
        <xdr:cNvSpPr/>
      </xdr:nvSpPr>
      <xdr:spPr>
        <a:xfrm>
          <a:off x="3746500" y="1318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71826</xdr:rowOff>
    </xdr:from>
    <xdr:ext cx="599010" cy="259045"/>
    <xdr:sp macro="" textlink="">
      <xdr:nvSpPr>
        <xdr:cNvPr id="194" name="テキスト ボックス 193"/>
        <xdr:cNvSpPr txBox="1"/>
      </xdr:nvSpPr>
      <xdr:spPr>
        <a:xfrm>
          <a:off x="3497795" y="1327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8305</xdr:rowOff>
    </xdr:from>
    <xdr:to>
      <xdr:col>15</xdr:col>
      <xdr:colOff>101600</xdr:colOff>
      <xdr:row>77</xdr:row>
      <xdr:rowOff>109905</xdr:rowOff>
    </xdr:to>
    <xdr:sp macro="" textlink="">
      <xdr:nvSpPr>
        <xdr:cNvPr id="195" name="楕円 194"/>
        <xdr:cNvSpPr/>
      </xdr:nvSpPr>
      <xdr:spPr>
        <a:xfrm>
          <a:off x="2857500" y="132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101032</xdr:rowOff>
    </xdr:from>
    <xdr:ext cx="599010" cy="259045"/>
    <xdr:sp macro="" textlink="">
      <xdr:nvSpPr>
        <xdr:cNvPr id="196" name="テキスト ボックス 195"/>
        <xdr:cNvSpPr txBox="1"/>
      </xdr:nvSpPr>
      <xdr:spPr>
        <a:xfrm>
          <a:off x="2608795" y="1330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50555</xdr:rowOff>
    </xdr:from>
    <xdr:to>
      <xdr:col>10</xdr:col>
      <xdr:colOff>165100</xdr:colOff>
      <xdr:row>77</xdr:row>
      <xdr:rowOff>152155</xdr:rowOff>
    </xdr:to>
    <xdr:sp macro="" textlink="">
      <xdr:nvSpPr>
        <xdr:cNvPr id="197" name="楕円 196"/>
        <xdr:cNvSpPr/>
      </xdr:nvSpPr>
      <xdr:spPr>
        <a:xfrm>
          <a:off x="1968500" y="132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143282</xdr:rowOff>
    </xdr:from>
    <xdr:ext cx="599010" cy="259045"/>
    <xdr:sp macro="" textlink="">
      <xdr:nvSpPr>
        <xdr:cNvPr id="198" name="テキスト ボックス 197"/>
        <xdr:cNvSpPr txBox="1"/>
      </xdr:nvSpPr>
      <xdr:spPr>
        <a:xfrm>
          <a:off x="1719795" y="1334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72893</xdr:rowOff>
    </xdr:from>
    <xdr:to>
      <xdr:col>6</xdr:col>
      <xdr:colOff>38100</xdr:colOff>
      <xdr:row>78</xdr:row>
      <xdr:rowOff>3043</xdr:rowOff>
    </xdr:to>
    <xdr:sp macro="" textlink="">
      <xdr:nvSpPr>
        <xdr:cNvPr id="199" name="楕円 198"/>
        <xdr:cNvSpPr/>
      </xdr:nvSpPr>
      <xdr:spPr>
        <a:xfrm>
          <a:off x="1079500" y="132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165620</xdr:rowOff>
    </xdr:from>
    <xdr:ext cx="599010" cy="259045"/>
    <xdr:sp macro="" textlink="">
      <xdr:nvSpPr>
        <xdr:cNvPr id="200" name="テキスト ボックス 199"/>
        <xdr:cNvSpPr txBox="1"/>
      </xdr:nvSpPr>
      <xdr:spPr>
        <a:xfrm>
          <a:off x="830795" y="1336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105082</xdr:rowOff>
    </xdr:from>
    <xdr:to>
      <xdr:col>24</xdr:col>
      <xdr:colOff>63500</xdr:colOff>
      <xdr:row>97</xdr:row>
      <xdr:rowOff>164205</xdr:rowOff>
    </xdr:to>
    <xdr:cxnSp macro="">
      <xdr:nvCxnSpPr>
        <xdr:cNvPr id="229" name="直線コネクタ 228"/>
        <xdr:cNvCxnSpPr/>
      </xdr:nvCxnSpPr>
      <xdr:spPr>
        <a:xfrm>
          <a:off x="3797300" y="16735732"/>
          <a:ext cx="838200" cy="5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103513</xdr:rowOff>
    </xdr:from>
    <xdr:to>
      <xdr:col>19</xdr:col>
      <xdr:colOff>177800</xdr:colOff>
      <xdr:row>97</xdr:row>
      <xdr:rowOff>105082</xdr:rowOff>
    </xdr:to>
    <xdr:cxnSp macro="">
      <xdr:nvCxnSpPr>
        <xdr:cNvPr id="232" name="直線コネクタ 231"/>
        <xdr:cNvCxnSpPr/>
      </xdr:nvCxnSpPr>
      <xdr:spPr>
        <a:xfrm>
          <a:off x="2908300" y="16734163"/>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103513</xdr:rowOff>
    </xdr:from>
    <xdr:to>
      <xdr:col>15</xdr:col>
      <xdr:colOff>50800</xdr:colOff>
      <xdr:row>97</xdr:row>
      <xdr:rowOff>129623</xdr:rowOff>
    </xdr:to>
    <xdr:cxnSp macro="">
      <xdr:nvCxnSpPr>
        <xdr:cNvPr id="235" name="直線コネクタ 234"/>
        <xdr:cNvCxnSpPr/>
      </xdr:nvCxnSpPr>
      <xdr:spPr>
        <a:xfrm flipV="1">
          <a:off x="2019300" y="16734163"/>
          <a:ext cx="889000" cy="2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129623</xdr:rowOff>
    </xdr:from>
    <xdr:to>
      <xdr:col>10</xdr:col>
      <xdr:colOff>114300</xdr:colOff>
      <xdr:row>97</xdr:row>
      <xdr:rowOff>158502</xdr:rowOff>
    </xdr:to>
    <xdr:cxnSp macro="">
      <xdr:nvCxnSpPr>
        <xdr:cNvPr id="238" name="直線コネクタ 237"/>
        <xdr:cNvCxnSpPr/>
      </xdr:nvCxnSpPr>
      <xdr:spPr>
        <a:xfrm flipV="1">
          <a:off x="1130300" y="16760273"/>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113405</xdr:rowOff>
    </xdr:from>
    <xdr:to>
      <xdr:col>24</xdr:col>
      <xdr:colOff>114300</xdr:colOff>
      <xdr:row>98</xdr:row>
      <xdr:rowOff>43555</xdr:rowOff>
    </xdr:to>
    <xdr:sp macro="" textlink="">
      <xdr:nvSpPr>
        <xdr:cNvPr id="248" name="楕円 247"/>
        <xdr:cNvSpPr/>
      </xdr:nvSpPr>
      <xdr:spPr>
        <a:xfrm>
          <a:off x="4584700" y="167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91832</xdr:rowOff>
    </xdr:from>
    <xdr:ext cx="534377" cy="259045"/>
    <xdr:sp macro="" textlink="">
      <xdr:nvSpPr>
        <xdr:cNvPr id="249" name="衛生費該当値テキスト"/>
        <xdr:cNvSpPr txBox="1"/>
      </xdr:nvSpPr>
      <xdr:spPr>
        <a:xfrm>
          <a:off x="4686300" y="167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54282</xdr:rowOff>
    </xdr:from>
    <xdr:to>
      <xdr:col>20</xdr:col>
      <xdr:colOff>38100</xdr:colOff>
      <xdr:row>97</xdr:row>
      <xdr:rowOff>155882</xdr:rowOff>
    </xdr:to>
    <xdr:sp macro="" textlink="">
      <xdr:nvSpPr>
        <xdr:cNvPr id="250" name="楕円 249"/>
        <xdr:cNvSpPr/>
      </xdr:nvSpPr>
      <xdr:spPr>
        <a:xfrm>
          <a:off x="3746500" y="166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147009</xdr:rowOff>
    </xdr:from>
    <xdr:ext cx="534377" cy="259045"/>
    <xdr:sp macro="" textlink="">
      <xdr:nvSpPr>
        <xdr:cNvPr id="251" name="テキスト ボックス 250"/>
        <xdr:cNvSpPr txBox="1"/>
      </xdr:nvSpPr>
      <xdr:spPr>
        <a:xfrm>
          <a:off x="3530111" y="167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52713</xdr:rowOff>
    </xdr:from>
    <xdr:to>
      <xdr:col>15</xdr:col>
      <xdr:colOff>101600</xdr:colOff>
      <xdr:row>97</xdr:row>
      <xdr:rowOff>154313</xdr:rowOff>
    </xdr:to>
    <xdr:sp macro="" textlink="">
      <xdr:nvSpPr>
        <xdr:cNvPr id="252" name="楕円 251"/>
        <xdr:cNvSpPr/>
      </xdr:nvSpPr>
      <xdr:spPr>
        <a:xfrm>
          <a:off x="2857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145440</xdr:rowOff>
    </xdr:from>
    <xdr:ext cx="534377" cy="259045"/>
    <xdr:sp macro="" textlink="">
      <xdr:nvSpPr>
        <xdr:cNvPr id="253" name="テキスト ボックス 252"/>
        <xdr:cNvSpPr txBox="1"/>
      </xdr:nvSpPr>
      <xdr:spPr>
        <a:xfrm>
          <a:off x="2641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78823</xdr:rowOff>
    </xdr:from>
    <xdr:to>
      <xdr:col>10</xdr:col>
      <xdr:colOff>165100</xdr:colOff>
      <xdr:row>98</xdr:row>
      <xdr:rowOff>8973</xdr:rowOff>
    </xdr:to>
    <xdr:sp macro="" textlink="">
      <xdr:nvSpPr>
        <xdr:cNvPr id="254" name="楕円 253"/>
        <xdr:cNvSpPr/>
      </xdr:nvSpPr>
      <xdr:spPr>
        <a:xfrm>
          <a:off x="19685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xdr:rowOff>
    </xdr:from>
    <xdr:ext cx="534377" cy="259045"/>
    <xdr:sp macro="" textlink="">
      <xdr:nvSpPr>
        <xdr:cNvPr id="255" name="テキスト ボックス 254"/>
        <xdr:cNvSpPr txBox="1"/>
      </xdr:nvSpPr>
      <xdr:spPr>
        <a:xfrm>
          <a:off x="1752111" y="168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107702</xdr:rowOff>
    </xdr:from>
    <xdr:to>
      <xdr:col>6</xdr:col>
      <xdr:colOff>38100</xdr:colOff>
      <xdr:row>98</xdr:row>
      <xdr:rowOff>37852</xdr:rowOff>
    </xdr:to>
    <xdr:sp macro="" textlink="">
      <xdr:nvSpPr>
        <xdr:cNvPr id="256" name="楕円 255"/>
        <xdr:cNvSpPr/>
      </xdr:nvSpPr>
      <xdr:spPr>
        <a:xfrm>
          <a:off x="1079500" y="167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28979</xdr:rowOff>
    </xdr:from>
    <xdr:ext cx="534377" cy="259045"/>
    <xdr:sp macro="" textlink="">
      <xdr:nvSpPr>
        <xdr:cNvPr id="257" name="テキスト ボックス 256"/>
        <xdr:cNvSpPr txBox="1"/>
      </xdr:nvSpPr>
      <xdr:spPr>
        <a:xfrm>
          <a:off x="863111" y="1683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161303</xdr:rowOff>
    </xdr:from>
    <xdr:to>
      <xdr:col>55</xdr:col>
      <xdr:colOff>0</xdr:colOff>
      <xdr:row>59</xdr:row>
      <xdr:rowOff>5301</xdr:rowOff>
    </xdr:to>
    <xdr:cxnSp macro="">
      <xdr:nvCxnSpPr>
        <xdr:cNvPr id="343" name="直線コネクタ 342"/>
        <xdr:cNvCxnSpPr/>
      </xdr:nvCxnSpPr>
      <xdr:spPr>
        <a:xfrm>
          <a:off x="9639300" y="10105403"/>
          <a:ext cx="838200" cy="1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110094</xdr:rowOff>
    </xdr:from>
    <xdr:to>
      <xdr:col>50</xdr:col>
      <xdr:colOff>114300</xdr:colOff>
      <xdr:row>58</xdr:row>
      <xdr:rowOff>161303</xdr:rowOff>
    </xdr:to>
    <xdr:cxnSp macro="">
      <xdr:nvCxnSpPr>
        <xdr:cNvPr id="346" name="直線コネクタ 345"/>
        <xdr:cNvCxnSpPr/>
      </xdr:nvCxnSpPr>
      <xdr:spPr>
        <a:xfrm>
          <a:off x="8750300" y="10054194"/>
          <a:ext cx="889000" cy="5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110094</xdr:rowOff>
    </xdr:from>
    <xdr:to>
      <xdr:col>45</xdr:col>
      <xdr:colOff>177800</xdr:colOff>
      <xdr:row>59</xdr:row>
      <xdr:rowOff>2493</xdr:rowOff>
    </xdr:to>
    <xdr:cxnSp macro="">
      <xdr:nvCxnSpPr>
        <xdr:cNvPr id="349" name="直線コネクタ 348"/>
        <xdr:cNvCxnSpPr/>
      </xdr:nvCxnSpPr>
      <xdr:spPr>
        <a:xfrm flipV="1">
          <a:off x="7861300" y="10054194"/>
          <a:ext cx="889000" cy="6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2493</xdr:rowOff>
    </xdr:from>
    <xdr:to>
      <xdr:col>41</xdr:col>
      <xdr:colOff>50800</xdr:colOff>
      <xdr:row>59</xdr:row>
      <xdr:rowOff>10471</xdr:rowOff>
    </xdr:to>
    <xdr:cxnSp macro="">
      <xdr:nvCxnSpPr>
        <xdr:cNvPr id="352" name="直線コネクタ 351"/>
        <xdr:cNvCxnSpPr/>
      </xdr:nvCxnSpPr>
      <xdr:spPr>
        <a:xfrm flipV="1">
          <a:off x="6972300" y="10118043"/>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125951</xdr:rowOff>
    </xdr:from>
    <xdr:to>
      <xdr:col>55</xdr:col>
      <xdr:colOff>50800</xdr:colOff>
      <xdr:row>59</xdr:row>
      <xdr:rowOff>56101</xdr:rowOff>
    </xdr:to>
    <xdr:sp macro="" textlink="">
      <xdr:nvSpPr>
        <xdr:cNvPr id="362" name="楕円 361"/>
        <xdr:cNvSpPr/>
      </xdr:nvSpPr>
      <xdr:spPr>
        <a:xfrm>
          <a:off x="10426700" y="100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40878</xdr:rowOff>
    </xdr:from>
    <xdr:ext cx="534377" cy="259045"/>
    <xdr:sp macro="" textlink="">
      <xdr:nvSpPr>
        <xdr:cNvPr id="363" name="農林水産業費該当値テキスト"/>
        <xdr:cNvSpPr txBox="1"/>
      </xdr:nvSpPr>
      <xdr:spPr>
        <a:xfrm>
          <a:off x="10528300" y="998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110503</xdr:rowOff>
    </xdr:from>
    <xdr:to>
      <xdr:col>50</xdr:col>
      <xdr:colOff>165100</xdr:colOff>
      <xdr:row>59</xdr:row>
      <xdr:rowOff>40653</xdr:rowOff>
    </xdr:to>
    <xdr:sp macro="" textlink="">
      <xdr:nvSpPr>
        <xdr:cNvPr id="364" name="楕円 363"/>
        <xdr:cNvSpPr/>
      </xdr:nvSpPr>
      <xdr:spPr>
        <a:xfrm>
          <a:off x="9588500" y="100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31780</xdr:rowOff>
    </xdr:from>
    <xdr:ext cx="534377" cy="259045"/>
    <xdr:sp macro="" textlink="">
      <xdr:nvSpPr>
        <xdr:cNvPr id="365" name="テキスト ボックス 364"/>
        <xdr:cNvSpPr txBox="1"/>
      </xdr:nvSpPr>
      <xdr:spPr>
        <a:xfrm>
          <a:off x="9372111" y="101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59294</xdr:rowOff>
    </xdr:from>
    <xdr:to>
      <xdr:col>46</xdr:col>
      <xdr:colOff>38100</xdr:colOff>
      <xdr:row>58</xdr:row>
      <xdr:rowOff>160894</xdr:rowOff>
    </xdr:to>
    <xdr:sp macro="" textlink="">
      <xdr:nvSpPr>
        <xdr:cNvPr id="366" name="楕円 365"/>
        <xdr:cNvSpPr/>
      </xdr:nvSpPr>
      <xdr:spPr>
        <a:xfrm>
          <a:off x="8699500" y="100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152021</xdr:rowOff>
    </xdr:from>
    <xdr:ext cx="534377" cy="259045"/>
    <xdr:sp macro="" textlink="">
      <xdr:nvSpPr>
        <xdr:cNvPr id="367" name="テキスト ボックス 366"/>
        <xdr:cNvSpPr txBox="1"/>
      </xdr:nvSpPr>
      <xdr:spPr>
        <a:xfrm>
          <a:off x="8483111" y="100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123143</xdr:rowOff>
    </xdr:from>
    <xdr:to>
      <xdr:col>41</xdr:col>
      <xdr:colOff>101600</xdr:colOff>
      <xdr:row>59</xdr:row>
      <xdr:rowOff>53293</xdr:rowOff>
    </xdr:to>
    <xdr:sp macro="" textlink="">
      <xdr:nvSpPr>
        <xdr:cNvPr id="368" name="楕円 367"/>
        <xdr:cNvSpPr/>
      </xdr:nvSpPr>
      <xdr:spPr>
        <a:xfrm>
          <a:off x="7810500" y="100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44420</xdr:rowOff>
    </xdr:from>
    <xdr:ext cx="534377" cy="259045"/>
    <xdr:sp macro="" textlink="">
      <xdr:nvSpPr>
        <xdr:cNvPr id="369" name="テキスト ボックス 368"/>
        <xdr:cNvSpPr txBox="1"/>
      </xdr:nvSpPr>
      <xdr:spPr>
        <a:xfrm>
          <a:off x="7594111" y="101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131121</xdr:rowOff>
    </xdr:from>
    <xdr:to>
      <xdr:col>36</xdr:col>
      <xdr:colOff>165100</xdr:colOff>
      <xdr:row>59</xdr:row>
      <xdr:rowOff>61271</xdr:rowOff>
    </xdr:to>
    <xdr:sp macro="" textlink="">
      <xdr:nvSpPr>
        <xdr:cNvPr id="370" name="楕円 369"/>
        <xdr:cNvSpPr/>
      </xdr:nvSpPr>
      <xdr:spPr>
        <a:xfrm>
          <a:off x="6921500" y="1007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52398</xdr:rowOff>
    </xdr:from>
    <xdr:ext cx="534377" cy="259045"/>
    <xdr:sp macro="" textlink="">
      <xdr:nvSpPr>
        <xdr:cNvPr id="371" name="テキスト ボックス 370"/>
        <xdr:cNvSpPr txBox="1"/>
      </xdr:nvSpPr>
      <xdr:spPr>
        <a:xfrm>
          <a:off x="6705111" y="101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170284</xdr:rowOff>
    </xdr:from>
    <xdr:to>
      <xdr:col>55</xdr:col>
      <xdr:colOff>0</xdr:colOff>
      <xdr:row>79</xdr:row>
      <xdr:rowOff>22281</xdr:rowOff>
    </xdr:to>
    <xdr:cxnSp macro="">
      <xdr:nvCxnSpPr>
        <xdr:cNvPr id="402" name="直線コネクタ 401"/>
        <xdr:cNvCxnSpPr/>
      </xdr:nvCxnSpPr>
      <xdr:spPr>
        <a:xfrm>
          <a:off x="9639300" y="13371934"/>
          <a:ext cx="838200" cy="19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170284</xdr:rowOff>
    </xdr:from>
    <xdr:to>
      <xdr:col>50</xdr:col>
      <xdr:colOff>114300</xdr:colOff>
      <xdr:row>78</xdr:row>
      <xdr:rowOff>151048</xdr:rowOff>
    </xdr:to>
    <xdr:cxnSp macro="">
      <xdr:nvCxnSpPr>
        <xdr:cNvPr id="405" name="直線コネクタ 404"/>
        <xdr:cNvCxnSpPr/>
      </xdr:nvCxnSpPr>
      <xdr:spPr>
        <a:xfrm flipV="1">
          <a:off x="8750300" y="13371934"/>
          <a:ext cx="889000" cy="15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151048</xdr:rowOff>
    </xdr:from>
    <xdr:to>
      <xdr:col>45</xdr:col>
      <xdr:colOff>177800</xdr:colOff>
      <xdr:row>79</xdr:row>
      <xdr:rowOff>40732</xdr:rowOff>
    </xdr:to>
    <xdr:cxnSp macro="">
      <xdr:nvCxnSpPr>
        <xdr:cNvPr id="408" name="直線コネクタ 407"/>
        <xdr:cNvCxnSpPr/>
      </xdr:nvCxnSpPr>
      <xdr:spPr>
        <a:xfrm flipV="1">
          <a:off x="7861300" y="13524148"/>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39638</xdr:rowOff>
    </xdr:from>
    <xdr:to>
      <xdr:col>41</xdr:col>
      <xdr:colOff>50800</xdr:colOff>
      <xdr:row>79</xdr:row>
      <xdr:rowOff>40732</xdr:rowOff>
    </xdr:to>
    <xdr:cxnSp macro="">
      <xdr:nvCxnSpPr>
        <xdr:cNvPr id="411" name="直線コネクタ 410"/>
        <xdr:cNvCxnSpPr/>
      </xdr:nvCxnSpPr>
      <xdr:spPr>
        <a:xfrm>
          <a:off x="6972300" y="13584188"/>
          <a:ext cx="8890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142931</xdr:rowOff>
    </xdr:from>
    <xdr:to>
      <xdr:col>55</xdr:col>
      <xdr:colOff>50800</xdr:colOff>
      <xdr:row>79</xdr:row>
      <xdr:rowOff>73081</xdr:rowOff>
    </xdr:to>
    <xdr:sp macro="" textlink="">
      <xdr:nvSpPr>
        <xdr:cNvPr id="421" name="楕円 420"/>
        <xdr:cNvSpPr/>
      </xdr:nvSpPr>
      <xdr:spPr>
        <a:xfrm>
          <a:off x="10426700" y="1351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57858</xdr:rowOff>
    </xdr:from>
    <xdr:ext cx="469744" cy="259045"/>
    <xdr:sp macro="" textlink="">
      <xdr:nvSpPr>
        <xdr:cNvPr id="422" name="商工費該当値テキスト"/>
        <xdr:cNvSpPr txBox="1"/>
      </xdr:nvSpPr>
      <xdr:spPr>
        <a:xfrm>
          <a:off x="10528300" y="1343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119484</xdr:rowOff>
    </xdr:from>
    <xdr:to>
      <xdr:col>50</xdr:col>
      <xdr:colOff>165100</xdr:colOff>
      <xdr:row>78</xdr:row>
      <xdr:rowOff>49634</xdr:rowOff>
    </xdr:to>
    <xdr:sp macro="" textlink="">
      <xdr:nvSpPr>
        <xdr:cNvPr id="423" name="楕円 422"/>
        <xdr:cNvSpPr/>
      </xdr:nvSpPr>
      <xdr:spPr>
        <a:xfrm>
          <a:off x="9588500" y="133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40761</xdr:rowOff>
    </xdr:from>
    <xdr:ext cx="534377" cy="259045"/>
    <xdr:sp macro="" textlink="">
      <xdr:nvSpPr>
        <xdr:cNvPr id="424" name="テキスト ボックス 423"/>
        <xdr:cNvSpPr txBox="1"/>
      </xdr:nvSpPr>
      <xdr:spPr>
        <a:xfrm>
          <a:off x="9372111" y="134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100248</xdr:rowOff>
    </xdr:from>
    <xdr:to>
      <xdr:col>46</xdr:col>
      <xdr:colOff>38100</xdr:colOff>
      <xdr:row>79</xdr:row>
      <xdr:rowOff>30398</xdr:rowOff>
    </xdr:to>
    <xdr:sp macro="" textlink="">
      <xdr:nvSpPr>
        <xdr:cNvPr id="425" name="楕円 424"/>
        <xdr:cNvSpPr/>
      </xdr:nvSpPr>
      <xdr:spPr>
        <a:xfrm>
          <a:off x="8699500" y="134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21525</xdr:rowOff>
    </xdr:from>
    <xdr:ext cx="469744" cy="259045"/>
    <xdr:sp macro="" textlink="">
      <xdr:nvSpPr>
        <xdr:cNvPr id="426" name="テキスト ボックス 425"/>
        <xdr:cNvSpPr txBox="1"/>
      </xdr:nvSpPr>
      <xdr:spPr>
        <a:xfrm>
          <a:off x="8515428" y="135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161382</xdr:rowOff>
    </xdr:from>
    <xdr:to>
      <xdr:col>41</xdr:col>
      <xdr:colOff>101600</xdr:colOff>
      <xdr:row>79</xdr:row>
      <xdr:rowOff>91532</xdr:rowOff>
    </xdr:to>
    <xdr:sp macro="" textlink="">
      <xdr:nvSpPr>
        <xdr:cNvPr id="427" name="楕円 426"/>
        <xdr:cNvSpPr/>
      </xdr:nvSpPr>
      <xdr:spPr>
        <a:xfrm>
          <a:off x="7810500" y="135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82659</xdr:rowOff>
    </xdr:from>
    <xdr:ext cx="469744" cy="259045"/>
    <xdr:sp macro="" textlink="">
      <xdr:nvSpPr>
        <xdr:cNvPr id="428" name="テキスト ボックス 427"/>
        <xdr:cNvSpPr txBox="1"/>
      </xdr:nvSpPr>
      <xdr:spPr>
        <a:xfrm>
          <a:off x="7626428" y="1362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160288</xdr:rowOff>
    </xdr:from>
    <xdr:to>
      <xdr:col>36</xdr:col>
      <xdr:colOff>165100</xdr:colOff>
      <xdr:row>79</xdr:row>
      <xdr:rowOff>90438</xdr:rowOff>
    </xdr:to>
    <xdr:sp macro="" textlink="">
      <xdr:nvSpPr>
        <xdr:cNvPr id="429" name="楕円 428"/>
        <xdr:cNvSpPr/>
      </xdr:nvSpPr>
      <xdr:spPr>
        <a:xfrm>
          <a:off x="6921500" y="13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81565</xdr:rowOff>
    </xdr:from>
    <xdr:ext cx="469744" cy="259045"/>
    <xdr:sp macro="" textlink="">
      <xdr:nvSpPr>
        <xdr:cNvPr id="430" name="テキスト ボックス 429"/>
        <xdr:cNvSpPr txBox="1"/>
      </xdr:nvSpPr>
      <xdr:spPr>
        <a:xfrm>
          <a:off x="6737428" y="1362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121265</xdr:rowOff>
    </xdr:from>
    <xdr:to>
      <xdr:col>55</xdr:col>
      <xdr:colOff>0</xdr:colOff>
      <xdr:row>97</xdr:row>
      <xdr:rowOff>142022</xdr:rowOff>
    </xdr:to>
    <xdr:cxnSp macro="">
      <xdr:nvCxnSpPr>
        <xdr:cNvPr id="457" name="直線コネクタ 456"/>
        <xdr:cNvCxnSpPr/>
      </xdr:nvCxnSpPr>
      <xdr:spPr>
        <a:xfrm flipV="1">
          <a:off x="9639300" y="16751915"/>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142022</xdr:rowOff>
    </xdr:from>
    <xdr:to>
      <xdr:col>50</xdr:col>
      <xdr:colOff>114300</xdr:colOff>
      <xdr:row>97</xdr:row>
      <xdr:rowOff>161646</xdr:rowOff>
    </xdr:to>
    <xdr:cxnSp macro="">
      <xdr:nvCxnSpPr>
        <xdr:cNvPr id="460" name="直線コネクタ 459"/>
        <xdr:cNvCxnSpPr/>
      </xdr:nvCxnSpPr>
      <xdr:spPr>
        <a:xfrm flipV="1">
          <a:off x="8750300" y="16772672"/>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108441</xdr:rowOff>
    </xdr:from>
    <xdr:to>
      <xdr:col>45</xdr:col>
      <xdr:colOff>177800</xdr:colOff>
      <xdr:row>97</xdr:row>
      <xdr:rowOff>161646</xdr:rowOff>
    </xdr:to>
    <xdr:cxnSp macro="">
      <xdr:nvCxnSpPr>
        <xdr:cNvPr id="463" name="直線コネクタ 462"/>
        <xdr:cNvCxnSpPr/>
      </xdr:nvCxnSpPr>
      <xdr:spPr>
        <a:xfrm>
          <a:off x="7861300" y="16739091"/>
          <a:ext cx="889000" cy="5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135243</xdr:rowOff>
    </xdr:from>
    <xdr:to>
      <xdr:col>41</xdr:col>
      <xdr:colOff>50800</xdr:colOff>
      <xdr:row>97</xdr:row>
      <xdr:rowOff>108441</xdr:rowOff>
    </xdr:to>
    <xdr:cxnSp macro="">
      <xdr:nvCxnSpPr>
        <xdr:cNvPr id="466" name="直線コネクタ 465"/>
        <xdr:cNvCxnSpPr/>
      </xdr:nvCxnSpPr>
      <xdr:spPr>
        <a:xfrm>
          <a:off x="6972300" y="16594443"/>
          <a:ext cx="889000" cy="1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70465</xdr:rowOff>
    </xdr:from>
    <xdr:to>
      <xdr:col>55</xdr:col>
      <xdr:colOff>50800</xdr:colOff>
      <xdr:row>98</xdr:row>
      <xdr:rowOff>615</xdr:rowOff>
    </xdr:to>
    <xdr:sp macro="" textlink="">
      <xdr:nvSpPr>
        <xdr:cNvPr id="476" name="楕円 475"/>
        <xdr:cNvSpPr/>
      </xdr:nvSpPr>
      <xdr:spPr>
        <a:xfrm>
          <a:off x="10426700" y="1670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156842</xdr:rowOff>
    </xdr:from>
    <xdr:ext cx="534377" cy="259045"/>
    <xdr:sp macro="" textlink="">
      <xdr:nvSpPr>
        <xdr:cNvPr id="477" name="土木費該当値テキスト"/>
        <xdr:cNvSpPr txBox="1"/>
      </xdr:nvSpPr>
      <xdr:spPr>
        <a:xfrm>
          <a:off x="10528300" y="1661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91222</xdr:rowOff>
    </xdr:from>
    <xdr:to>
      <xdr:col>50</xdr:col>
      <xdr:colOff>165100</xdr:colOff>
      <xdr:row>98</xdr:row>
      <xdr:rowOff>21372</xdr:rowOff>
    </xdr:to>
    <xdr:sp macro="" textlink="">
      <xdr:nvSpPr>
        <xdr:cNvPr id="478" name="楕円 477"/>
        <xdr:cNvSpPr/>
      </xdr:nvSpPr>
      <xdr:spPr>
        <a:xfrm>
          <a:off x="9588500" y="167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12499</xdr:rowOff>
    </xdr:from>
    <xdr:ext cx="534377" cy="259045"/>
    <xdr:sp macro="" textlink="">
      <xdr:nvSpPr>
        <xdr:cNvPr id="479" name="テキスト ボックス 478"/>
        <xdr:cNvSpPr txBox="1"/>
      </xdr:nvSpPr>
      <xdr:spPr>
        <a:xfrm>
          <a:off x="9372111" y="168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110846</xdr:rowOff>
    </xdr:from>
    <xdr:to>
      <xdr:col>46</xdr:col>
      <xdr:colOff>38100</xdr:colOff>
      <xdr:row>98</xdr:row>
      <xdr:rowOff>40996</xdr:rowOff>
    </xdr:to>
    <xdr:sp macro="" textlink="">
      <xdr:nvSpPr>
        <xdr:cNvPr id="480" name="楕円 479"/>
        <xdr:cNvSpPr/>
      </xdr:nvSpPr>
      <xdr:spPr>
        <a:xfrm>
          <a:off x="8699500" y="167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32123</xdr:rowOff>
    </xdr:from>
    <xdr:ext cx="534377" cy="259045"/>
    <xdr:sp macro="" textlink="">
      <xdr:nvSpPr>
        <xdr:cNvPr id="481" name="テキスト ボックス 480"/>
        <xdr:cNvSpPr txBox="1"/>
      </xdr:nvSpPr>
      <xdr:spPr>
        <a:xfrm>
          <a:off x="8483111"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57641</xdr:rowOff>
    </xdr:from>
    <xdr:to>
      <xdr:col>41</xdr:col>
      <xdr:colOff>101600</xdr:colOff>
      <xdr:row>97</xdr:row>
      <xdr:rowOff>159241</xdr:rowOff>
    </xdr:to>
    <xdr:sp macro="" textlink="">
      <xdr:nvSpPr>
        <xdr:cNvPr id="482" name="楕円 481"/>
        <xdr:cNvSpPr/>
      </xdr:nvSpPr>
      <xdr:spPr>
        <a:xfrm>
          <a:off x="7810500" y="166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150368</xdr:rowOff>
    </xdr:from>
    <xdr:ext cx="534377" cy="259045"/>
    <xdr:sp macro="" textlink="">
      <xdr:nvSpPr>
        <xdr:cNvPr id="483" name="テキスト ボックス 482"/>
        <xdr:cNvSpPr txBox="1"/>
      </xdr:nvSpPr>
      <xdr:spPr>
        <a:xfrm>
          <a:off x="7594111" y="167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84443</xdr:rowOff>
    </xdr:from>
    <xdr:to>
      <xdr:col>36</xdr:col>
      <xdr:colOff>165100</xdr:colOff>
      <xdr:row>97</xdr:row>
      <xdr:rowOff>14593</xdr:rowOff>
    </xdr:to>
    <xdr:sp macro="" textlink="">
      <xdr:nvSpPr>
        <xdr:cNvPr id="484" name="楕円 483"/>
        <xdr:cNvSpPr/>
      </xdr:nvSpPr>
      <xdr:spPr>
        <a:xfrm>
          <a:off x="6921500" y="16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5720</xdr:rowOff>
    </xdr:from>
    <xdr:ext cx="534377" cy="259045"/>
    <xdr:sp macro="" textlink="">
      <xdr:nvSpPr>
        <xdr:cNvPr id="485" name="テキスト ボックス 484"/>
        <xdr:cNvSpPr txBox="1"/>
      </xdr:nvSpPr>
      <xdr:spPr>
        <a:xfrm>
          <a:off x="6705111" y="166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136538</xdr:rowOff>
    </xdr:from>
    <xdr:to>
      <xdr:col>85</xdr:col>
      <xdr:colOff>127000</xdr:colOff>
      <xdr:row>37</xdr:row>
      <xdr:rowOff>83217</xdr:rowOff>
    </xdr:to>
    <xdr:cxnSp macro="">
      <xdr:nvCxnSpPr>
        <xdr:cNvPr id="515" name="直線コネクタ 514"/>
        <xdr:cNvCxnSpPr/>
      </xdr:nvCxnSpPr>
      <xdr:spPr>
        <a:xfrm>
          <a:off x="15481300" y="5965838"/>
          <a:ext cx="838200" cy="46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33801</xdr:rowOff>
    </xdr:from>
    <xdr:to>
      <xdr:col>81</xdr:col>
      <xdr:colOff>50800</xdr:colOff>
      <xdr:row>34</xdr:row>
      <xdr:rowOff>136538</xdr:rowOff>
    </xdr:to>
    <xdr:cxnSp macro="">
      <xdr:nvCxnSpPr>
        <xdr:cNvPr id="518" name="直線コネクタ 517"/>
        <xdr:cNvCxnSpPr/>
      </xdr:nvCxnSpPr>
      <xdr:spPr>
        <a:xfrm>
          <a:off x="14592300" y="5863101"/>
          <a:ext cx="889000" cy="10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33801</xdr:rowOff>
    </xdr:from>
    <xdr:to>
      <xdr:col>76</xdr:col>
      <xdr:colOff>114300</xdr:colOff>
      <xdr:row>37</xdr:row>
      <xdr:rowOff>86513</xdr:rowOff>
    </xdr:to>
    <xdr:cxnSp macro="">
      <xdr:nvCxnSpPr>
        <xdr:cNvPr id="521" name="直線コネクタ 520"/>
        <xdr:cNvCxnSpPr/>
      </xdr:nvCxnSpPr>
      <xdr:spPr>
        <a:xfrm flipV="1">
          <a:off x="13703300" y="5863101"/>
          <a:ext cx="889000" cy="56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86513</xdr:rowOff>
    </xdr:from>
    <xdr:to>
      <xdr:col>71</xdr:col>
      <xdr:colOff>177800</xdr:colOff>
      <xdr:row>38</xdr:row>
      <xdr:rowOff>97790</xdr:rowOff>
    </xdr:to>
    <xdr:cxnSp macro="">
      <xdr:nvCxnSpPr>
        <xdr:cNvPr id="524" name="直線コネクタ 523"/>
        <xdr:cNvCxnSpPr/>
      </xdr:nvCxnSpPr>
      <xdr:spPr>
        <a:xfrm flipV="1">
          <a:off x="12814300" y="6430163"/>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32417</xdr:rowOff>
    </xdr:from>
    <xdr:to>
      <xdr:col>85</xdr:col>
      <xdr:colOff>177800</xdr:colOff>
      <xdr:row>37</xdr:row>
      <xdr:rowOff>134017</xdr:rowOff>
    </xdr:to>
    <xdr:sp macro="" textlink="">
      <xdr:nvSpPr>
        <xdr:cNvPr id="534" name="楕円 533"/>
        <xdr:cNvSpPr/>
      </xdr:nvSpPr>
      <xdr:spPr>
        <a:xfrm>
          <a:off x="16268700" y="63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10844</xdr:rowOff>
    </xdr:from>
    <xdr:ext cx="534377" cy="259045"/>
    <xdr:sp macro="" textlink="">
      <xdr:nvSpPr>
        <xdr:cNvPr id="535" name="消防費該当値テキスト"/>
        <xdr:cNvSpPr txBox="1"/>
      </xdr:nvSpPr>
      <xdr:spPr>
        <a:xfrm>
          <a:off x="16370300" y="63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85738</xdr:rowOff>
    </xdr:from>
    <xdr:to>
      <xdr:col>81</xdr:col>
      <xdr:colOff>101600</xdr:colOff>
      <xdr:row>35</xdr:row>
      <xdr:rowOff>15888</xdr:rowOff>
    </xdr:to>
    <xdr:sp macro="" textlink="">
      <xdr:nvSpPr>
        <xdr:cNvPr id="536" name="楕円 535"/>
        <xdr:cNvSpPr/>
      </xdr:nvSpPr>
      <xdr:spPr>
        <a:xfrm>
          <a:off x="15430500" y="59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32415</xdr:rowOff>
    </xdr:from>
    <xdr:ext cx="534377" cy="259045"/>
    <xdr:sp macro="" textlink="">
      <xdr:nvSpPr>
        <xdr:cNvPr id="537" name="テキスト ボックス 536"/>
        <xdr:cNvSpPr txBox="1"/>
      </xdr:nvSpPr>
      <xdr:spPr>
        <a:xfrm>
          <a:off x="15214111" y="56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154451</xdr:rowOff>
    </xdr:from>
    <xdr:to>
      <xdr:col>76</xdr:col>
      <xdr:colOff>165100</xdr:colOff>
      <xdr:row>34</xdr:row>
      <xdr:rowOff>84601</xdr:rowOff>
    </xdr:to>
    <xdr:sp macro="" textlink="">
      <xdr:nvSpPr>
        <xdr:cNvPr id="538" name="楕円 537"/>
        <xdr:cNvSpPr/>
      </xdr:nvSpPr>
      <xdr:spPr>
        <a:xfrm>
          <a:off x="14541500" y="58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101128</xdr:rowOff>
    </xdr:from>
    <xdr:ext cx="534377" cy="259045"/>
    <xdr:sp macro="" textlink="">
      <xdr:nvSpPr>
        <xdr:cNvPr id="539" name="テキスト ボックス 538"/>
        <xdr:cNvSpPr txBox="1"/>
      </xdr:nvSpPr>
      <xdr:spPr>
        <a:xfrm>
          <a:off x="14325111" y="55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35713</xdr:rowOff>
    </xdr:from>
    <xdr:to>
      <xdr:col>72</xdr:col>
      <xdr:colOff>38100</xdr:colOff>
      <xdr:row>37</xdr:row>
      <xdr:rowOff>137313</xdr:rowOff>
    </xdr:to>
    <xdr:sp macro="" textlink="">
      <xdr:nvSpPr>
        <xdr:cNvPr id="540" name="楕円 539"/>
        <xdr:cNvSpPr/>
      </xdr:nvSpPr>
      <xdr:spPr>
        <a:xfrm>
          <a:off x="13652500" y="63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128440</xdr:rowOff>
    </xdr:from>
    <xdr:ext cx="534377" cy="259045"/>
    <xdr:sp macro="" textlink="">
      <xdr:nvSpPr>
        <xdr:cNvPr id="541" name="テキスト ボックス 540"/>
        <xdr:cNvSpPr txBox="1"/>
      </xdr:nvSpPr>
      <xdr:spPr>
        <a:xfrm>
          <a:off x="13436111" y="64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46990</xdr:rowOff>
    </xdr:from>
    <xdr:to>
      <xdr:col>67</xdr:col>
      <xdr:colOff>101600</xdr:colOff>
      <xdr:row>38</xdr:row>
      <xdr:rowOff>148590</xdr:rowOff>
    </xdr:to>
    <xdr:sp macro="" textlink="">
      <xdr:nvSpPr>
        <xdr:cNvPr id="542" name="楕円 541"/>
        <xdr:cNvSpPr/>
      </xdr:nvSpPr>
      <xdr:spPr>
        <a:xfrm>
          <a:off x="12763500" y="65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139717</xdr:rowOff>
    </xdr:from>
    <xdr:ext cx="534377" cy="259045"/>
    <xdr:sp macro="" textlink="">
      <xdr:nvSpPr>
        <xdr:cNvPr id="543" name="テキスト ボックス 542"/>
        <xdr:cNvSpPr txBox="1"/>
      </xdr:nvSpPr>
      <xdr:spPr>
        <a:xfrm>
          <a:off x="12547111" y="66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148968</xdr:rowOff>
    </xdr:from>
    <xdr:to>
      <xdr:col>85</xdr:col>
      <xdr:colOff>127000</xdr:colOff>
      <xdr:row>58</xdr:row>
      <xdr:rowOff>151848</xdr:rowOff>
    </xdr:to>
    <xdr:cxnSp macro="">
      <xdr:nvCxnSpPr>
        <xdr:cNvPr id="574" name="直線コネクタ 573"/>
        <xdr:cNvCxnSpPr/>
      </xdr:nvCxnSpPr>
      <xdr:spPr>
        <a:xfrm>
          <a:off x="15481300" y="10093068"/>
          <a:ext cx="8382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148968</xdr:rowOff>
    </xdr:from>
    <xdr:to>
      <xdr:col>81</xdr:col>
      <xdr:colOff>50800</xdr:colOff>
      <xdr:row>58</xdr:row>
      <xdr:rowOff>157400</xdr:rowOff>
    </xdr:to>
    <xdr:cxnSp macro="">
      <xdr:nvCxnSpPr>
        <xdr:cNvPr id="577" name="直線コネクタ 576"/>
        <xdr:cNvCxnSpPr/>
      </xdr:nvCxnSpPr>
      <xdr:spPr>
        <a:xfrm flipV="1">
          <a:off x="14592300" y="10093068"/>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40360</xdr:rowOff>
    </xdr:from>
    <xdr:to>
      <xdr:col>76</xdr:col>
      <xdr:colOff>114300</xdr:colOff>
      <xdr:row>58</xdr:row>
      <xdr:rowOff>157400</xdr:rowOff>
    </xdr:to>
    <xdr:cxnSp macro="">
      <xdr:nvCxnSpPr>
        <xdr:cNvPr id="580" name="直線コネクタ 579"/>
        <xdr:cNvCxnSpPr/>
      </xdr:nvCxnSpPr>
      <xdr:spPr>
        <a:xfrm>
          <a:off x="13703300" y="9984460"/>
          <a:ext cx="889000" cy="1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40360</xdr:rowOff>
    </xdr:from>
    <xdr:to>
      <xdr:col>71</xdr:col>
      <xdr:colOff>177800</xdr:colOff>
      <xdr:row>58</xdr:row>
      <xdr:rowOff>109093</xdr:rowOff>
    </xdr:to>
    <xdr:cxnSp macro="">
      <xdr:nvCxnSpPr>
        <xdr:cNvPr id="583" name="直線コネクタ 582"/>
        <xdr:cNvCxnSpPr/>
      </xdr:nvCxnSpPr>
      <xdr:spPr>
        <a:xfrm flipV="1">
          <a:off x="12814300" y="9984460"/>
          <a:ext cx="889000" cy="6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101048</xdr:rowOff>
    </xdr:from>
    <xdr:to>
      <xdr:col>85</xdr:col>
      <xdr:colOff>177800</xdr:colOff>
      <xdr:row>59</xdr:row>
      <xdr:rowOff>31198</xdr:rowOff>
    </xdr:to>
    <xdr:sp macro="" textlink="">
      <xdr:nvSpPr>
        <xdr:cNvPr id="593" name="楕円 592"/>
        <xdr:cNvSpPr/>
      </xdr:nvSpPr>
      <xdr:spPr>
        <a:xfrm>
          <a:off x="16268700" y="100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15975</xdr:rowOff>
    </xdr:from>
    <xdr:ext cx="534377" cy="259045"/>
    <xdr:sp macro="" textlink="">
      <xdr:nvSpPr>
        <xdr:cNvPr id="594" name="教育費該当値テキスト"/>
        <xdr:cNvSpPr txBox="1"/>
      </xdr:nvSpPr>
      <xdr:spPr>
        <a:xfrm>
          <a:off x="16370300" y="996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98168</xdr:rowOff>
    </xdr:from>
    <xdr:to>
      <xdr:col>81</xdr:col>
      <xdr:colOff>101600</xdr:colOff>
      <xdr:row>59</xdr:row>
      <xdr:rowOff>28318</xdr:rowOff>
    </xdr:to>
    <xdr:sp macro="" textlink="">
      <xdr:nvSpPr>
        <xdr:cNvPr id="595" name="楕円 594"/>
        <xdr:cNvSpPr/>
      </xdr:nvSpPr>
      <xdr:spPr>
        <a:xfrm>
          <a:off x="15430500" y="100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19445</xdr:rowOff>
    </xdr:from>
    <xdr:ext cx="534377" cy="259045"/>
    <xdr:sp macro="" textlink="">
      <xdr:nvSpPr>
        <xdr:cNvPr id="596" name="テキスト ボックス 595"/>
        <xdr:cNvSpPr txBox="1"/>
      </xdr:nvSpPr>
      <xdr:spPr>
        <a:xfrm>
          <a:off x="15214111" y="101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106600</xdr:rowOff>
    </xdr:from>
    <xdr:to>
      <xdr:col>76</xdr:col>
      <xdr:colOff>165100</xdr:colOff>
      <xdr:row>59</xdr:row>
      <xdr:rowOff>36750</xdr:rowOff>
    </xdr:to>
    <xdr:sp macro="" textlink="">
      <xdr:nvSpPr>
        <xdr:cNvPr id="597" name="楕円 596"/>
        <xdr:cNvSpPr/>
      </xdr:nvSpPr>
      <xdr:spPr>
        <a:xfrm>
          <a:off x="14541500" y="100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27877</xdr:rowOff>
    </xdr:from>
    <xdr:ext cx="534377" cy="259045"/>
    <xdr:sp macro="" textlink="">
      <xdr:nvSpPr>
        <xdr:cNvPr id="598" name="テキスト ボックス 597"/>
        <xdr:cNvSpPr txBox="1"/>
      </xdr:nvSpPr>
      <xdr:spPr>
        <a:xfrm>
          <a:off x="14325111" y="1014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161010</xdr:rowOff>
    </xdr:from>
    <xdr:to>
      <xdr:col>72</xdr:col>
      <xdr:colOff>38100</xdr:colOff>
      <xdr:row>58</xdr:row>
      <xdr:rowOff>91160</xdr:rowOff>
    </xdr:to>
    <xdr:sp macro="" textlink="">
      <xdr:nvSpPr>
        <xdr:cNvPr id="599" name="楕円 598"/>
        <xdr:cNvSpPr/>
      </xdr:nvSpPr>
      <xdr:spPr>
        <a:xfrm>
          <a:off x="13652500" y="99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82287</xdr:rowOff>
    </xdr:from>
    <xdr:ext cx="534377" cy="259045"/>
    <xdr:sp macro="" textlink="">
      <xdr:nvSpPr>
        <xdr:cNvPr id="600" name="テキスト ボックス 599"/>
        <xdr:cNvSpPr txBox="1"/>
      </xdr:nvSpPr>
      <xdr:spPr>
        <a:xfrm>
          <a:off x="13436111" y="1002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58293</xdr:rowOff>
    </xdr:from>
    <xdr:to>
      <xdr:col>67</xdr:col>
      <xdr:colOff>101600</xdr:colOff>
      <xdr:row>58</xdr:row>
      <xdr:rowOff>159893</xdr:rowOff>
    </xdr:to>
    <xdr:sp macro="" textlink="">
      <xdr:nvSpPr>
        <xdr:cNvPr id="601" name="楕円 600"/>
        <xdr:cNvSpPr/>
      </xdr:nvSpPr>
      <xdr:spPr>
        <a:xfrm>
          <a:off x="12763500" y="100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151020</xdr:rowOff>
    </xdr:from>
    <xdr:ext cx="534377" cy="259045"/>
    <xdr:sp macro="" textlink="">
      <xdr:nvSpPr>
        <xdr:cNvPr id="602" name="テキスト ボックス 601"/>
        <xdr:cNvSpPr txBox="1"/>
      </xdr:nvSpPr>
      <xdr:spPr>
        <a:xfrm>
          <a:off x="12547111" y="100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121943</xdr:rowOff>
    </xdr:from>
    <xdr:to>
      <xdr:col>85</xdr:col>
      <xdr:colOff>127000</xdr:colOff>
      <xdr:row>78</xdr:row>
      <xdr:rowOff>134054</xdr:rowOff>
    </xdr:to>
    <xdr:cxnSp macro="">
      <xdr:nvCxnSpPr>
        <xdr:cNvPr id="629" name="直線コネクタ 628"/>
        <xdr:cNvCxnSpPr/>
      </xdr:nvCxnSpPr>
      <xdr:spPr>
        <a:xfrm flipV="1">
          <a:off x="15481300" y="13495043"/>
          <a:ext cx="8382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134054</xdr:rowOff>
    </xdr:from>
    <xdr:to>
      <xdr:col>81</xdr:col>
      <xdr:colOff>50800</xdr:colOff>
      <xdr:row>78</xdr:row>
      <xdr:rowOff>134223</xdr:rowOff>
    </xdr:to>
    <xdr:cxnSp macro="">
      <xdr:nvCxnSpPr>
        <xdr:cNvPr id="632" name="直線コネクタ 631"/>
        <xdr:cNvCxnSpPr/>
      </xdr:nvCxnSpPr>
      <xdr:spPr>
        <a:xfrm flipV="1">
          <a:off x="14592300" y="13507154"/>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127995</xdr:rowOff>
    </xdr:from>
    <xdr:to>
      <xdr:col>76</xdr:col>
      <xdr:colOff>114300</xdr:colOff>
      <xdr:row>78</xdr:row>
      <xdr:rowOff>134223</xdr:rowOff>
    </xdr:to>
    <xdr:cxnSp macro="">
      <xdr:nvCxnSpPr>
        <xdr:cNvPr id="635" name="直線コネクタ 634"/>
        <xdr:cNvCxnSpPr/>
      </xdr:nvCxnSpPr>
      <xdr:spPr>
        <a:xfrm>
          <a:off x="13703300" y="13501095"/>
          <a:ext cx="889000" cy="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53899</xdr:rowOff>
    </xdr:from>
    <xdr:to>
      <xdr:col>71</xdr:col>
      <xdr:colOff>177800</xdr:colOff>
      <xdr:row>78</xdr:row>
      <xdr:rowOff>127995</xdr:rowOff>
    </xdr:to>
    <xdr:cxnSp macro="">
      <xdr:nvCxnSpPr>
        <xdr:cNvPr id="638" name="直線コネクタ 637"/>
        <xdr:cNvCxnSpPr/>
      </xdr:nvCxnSpPr>
      <xdr:spPr>
        <a:xfrm>
          <a:off x="12814300" y="13426999"/>
          <a:ext cx="889000" cy="7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71143</xdr:rowOff>
    </xdr:from>
    <xdr:to>
      <xdr:col>85</xdr:col>
      <xdr:colOff>177800</xdr:colOff>
      <xdr:row>79</xdr:row>
      <xdr:rowOff>1293</xdr:rowOff>
    </xdr:to>
    <xdr:sp macro="" textlink="">
      <xdr:nvSpPr>
        <xdr:cNvPr id="648" name="楕円 647"/>
        <xdr:cNvSpPr/>
      </xdr:nvSpPr>
      <xdr:spPr>
        <a:xfrm>
          <a:off x="16268700" y="134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31280</xdr:rowOff>
    </xdr:from>
    <xdr:ext cx="469744" cy="259045"/>
    <xdr:sp macro="" textlink="">
      <xdr:nvSpPr>
        <xdr:cNvPr id="649" name="災害復旧費該当値テキスト"/>
        <xdr:cNvSpPr txBox="1"/>
      </xdr:nvSpPr>
      <xdr:spPr>
        <a:xfrm>
          <a:off x="16370300" y="1340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83254</xdr:rowOff>
    </xdr:from>
    <xdr:to>
      <xdr:col>81</xdr:col>
      <xdr:colOff>101600</xdr:colOff>
      <xdr:row>79</xdr:row>
      <xdr:rowOff>13404</xdr:rowOff>
    </xdr:to>
    <xdr:sp macro="" textlink="">
      <xdr:nvSpPr>
        <xdr:cNvPr id="650" name="楕円 649"/>
        <xdr:cNvSpPr/>
      </xdr:nvSpPr>
      <xdr:spPr>
        <a:xfrm>
          <a:off x="15430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4531</xdr:rowOff>
    </xdr:from>
    <xdr:ext cx="469744" cy="259045"/>
    <xdr:sp macro="" textlink="">
      <xdr:nvSpPr>
        <xdr:cNvPr id="651" name="テキスト ボックス 650"/>
        <xdr:cNvSpPr txBox="1"/>
      </xdr:nvSpPr>
      <xdr:spPr>
        <a:xfrm>
          <a:off x="15246428" y="1354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83423</xdr:rowOff>
    </xdr:from>
    <xdr:to>
      <xdr:col>76</xdr:col>
      <xdr:colOff>165100</xdr:colOff>
      <xdr:row>79</xdr:row>
      <xdr:rowOff>13573</xdr:rowOff>
    </xdr:to>
    <xdr:sp macro="" textlink="">
      <xdr:nvSpPr>
        <xdr:cNvPr id="652" name="楕円 651"/>
        <xdr:cNvSpPr/>
      </xdr:nvSpPr>
      <xdr:spPr>
        <a:xfrm>
          <a:off x="14541500" y="134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4700</xdr:rowOff>
    </xdr:from>
    <xdr:ext cx="469744" cy="259045"/>
    <xdr:sp macro="" textlink="">
      <xdr:nvSpPr>
        <xdr:cNvPr id="653" name="テキスト ボックス 652"/>
        <xdr:cNvSpPr txBox="1"/>
      </xdr:nvSpPr>
      <xdr:spPr>
        <a:xfrm>
          <a:off x="14357428" y="1354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77195</xdr:rowOff>
    </xdr:from>
    <xdr:to>
      <xdr:col>72</xdr:col>
      <xdr:colOff>38100</xdr:colOff>
      <xdr:row>79</xdr:row>
      <xdr:rowOff>7345</xdr:rowOff>
    </xdr:to>
    <xdr:sp macro="" textlink="">
      <xdr:nvSpPr>
        <xdr:cNvPr id="654" name="楕円 653"/>
        <xdr:cNvSpPr/>
      </xdr:nvSpPr>
      <xdr:spPr>
        <a:xfrm>
          <a:off x="13652500" y="1345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169922</xdr:rowOff>
    </xdr:from>
    <xdr:ext cx="469744" cy="259045"/>
    <xdr:sp macro="" textlink="">
      <xdr:nvSpPr>
        <xdr:cNvPr id="655" name="テキスト ボックス 654"/>
        <xdr:cNvSpPr txBox="1"/>
      </xdr:nvSpPr>
      <xdr:spPr>
        <a:xfrm>
          <a:off x="13468428" y="1354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3099</xdr:rowOff>
    </xdr:from>
    <xdr:to>
      <xdr:col>67</xdr:col>
      <xdr:colOff>101600</xdr:colOff>
      <xdr:row>78</xdr:row>
      <xdr:rowOff>104699</xdr:rowOff>
    </xdr:to>
    <xdr:sp macro="" textlink="">
      <xdr:nvSpPr>
        <xdr:cNvPr id="656" name="楕円 655"/>
        <xdr:cNvSpPr/>
      </xdr:nvSpPr>
      <xdr:spPr>
        <a:xfrm>
          <a:off x="12763500" y="133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121226</xdr:rowOff>
    </xdr:from>
    <xdr:ext cx="534377" cy="259045"/>
    <xdr:sp macro="" textlink="">
      <xdr:nvSpPr>
        <xdr:cNvPr id="657" name="テキスト ボックス 656"/>
        <xdr:cNvSpPr txBox="1"/>
      </xdr:nvSpPr>
      <xdr:spPr>
        <a:xfrm>
          <a:off x="12547111" y="131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88247</xdr:rowOff>
    </xdr:from>
    <xdr:to>
      <xdr:col>85</xdr:col>
      <xdr:colOff>127000</xdr:colOff>
      <xdr:row>97</xdr:row>
      <xdr:rowOff>91105</xdr:rowOff>
    </xdr:to>
    <xdr:cxnSp macro="">
      <xdr:nvCxnSpPr>
        <xdr:cNvPr id="684" name="直線コネクタ 683"/>
        <xdr:cNvCxnSpPr/>
      </xdr:nvCxnSpPr>
      <xdr:spPr>
        <a:xfrm>
          <a:off x="15481300" y="1671889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83369</xdr:rowOff>
    </xdr:from>
    <xdr:to>
      <xdr:col>81</xdr:col>
      <xdr:colOff>50800</xdr:colOff>
      <xdr:row>97</xdr:row>
      <xdr:rowOff>88247</xdr:rowOff>
    </xdr:to>
    <xdr:cxnSp macro="">
      <xdr:nvCxnSpPr>
        <xdr:cNvPr id="687" name="直線コネクタ 686"/>
        <xdr:cNvCxnSpPr/>
      </xdr:nvCxnSpPr>
      <xdr:spPr>
        <a:xfrm>
          <a:off x="14592300" y="16714019"/>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83369</xdr:rowOff>
    </xdr:from>
    <xdr:to>
      <xdr:col>76</xdr:col>
      <xdr:colOff>114300</xdr:colOff>
      <xdr:row>97</xdr:row>
      <xdr:rowOff>89430</xdr:rowOff>
    </xdr:to>
    <xdr:cxnSp macro="">
      <xdr:nvCxnSpPr>
        <xdr:cNvPr id="690" name="直線コネクタ 689"/>
        <xdr:cNvCxnSpPr/>
      </xdr:nvCxnSpPr>
      <xdr:spPr>
        <a:xfrm flipV="1">
          <a:off x="13703300" y="16714019"/>
          <a:ext cx="889000" cy="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70887</xdr:rowOff>
    </xdr:from>
    <xdr:to>
      <xdr:col>71</xdr:col>
      <xdr:colOff>177800</xdr:colOff>
      <xdr:row>97</xdr:row>
      <xdr:rowOff>89430</xdr:rowOff>
    </xdr:to>
    <xdr:cxnSp macro="">
      <xdr:nvCxnSpPr>
        <xdr:cNvPr id="693" name="直線コネクタ 692"/>
        <xdr:cNvCxnSpPr/>
      </xdr:nvCxnSpPr>
      <xdr:spPr>
        <a:xfrm>
          <a:off x="12814300" y="16701537"/>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40305</xdr:rowOff>
    </xdr:from>
    <xdr:to>
      <xdr:col>85</xdr:col>
      <xdr:colOff>177800</xdr:colOff>
      <xdr:row>97</xdr:row>
      <xdr:rowOff>141905</xdr:rowOff>
    </xdr:to>
    <xdr:sp macro="" textlink="">
      <xdr:nvSpPr>
        <xdr:cNvPr id="703" name="楕円 702"/>
        <xdr:cNvSpPr/>
      </xdr:nvSpPr>
      <xdr:spPr>
        <a:xfrm>
          <a:off x="16268700" y="16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18732</xdr:rowOff>
    </xdr:from>
    <xdr:ext cx="534377" cy="259045"/>
    <xdr:sp macro="" textlink="">
      <xdr:nvSpPr>
        <xdr:cNvPr id="704" name="公債費該当値テキスト"/>
        <xdr:cNvSpPr txBox="1"/>
      </xdr:nvSpPr>
      <xdr:spPr>
        <a:xfrm>
          <a:off x="16370300" y="166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37447</xdr:rowOff>
    </xdr:from>
    <xdr:to>
      <xdr:col>81</xdr:col>
      <xdr:colOff>101600</xdr:colOff>
      <xdr:row>97</xdr:row>
      <xdr:rowOff>139047</xdr:rowOff>
    </xdr:to>
    <xdr:sp macro="" textlink="">
      <xdr:nvSpPr>
        <xdr:cNvPr id="705" name="楕円 704"/>
        <xdr:cNvSpPr/>
      </xdr:nvSpPr>
      <xdr:spPr>
        <a:xfrm>
          <a:off x="15430500" y="166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130174</xdr:rowOff>
    </xdr:from>
    <xdr:ext cx="534377" cy="259045"/>
    <xdr:sp macro="" textlink="">
      <xdr:nvSpPr>
        <xdr:cNvPr id="706" name="テキスト ボックス 705"/>
        <xdr:cNvSpPr txBox="1"/>
      </xdr:nvSpPr>
      <xdr:spPr>
        <a:xfrm>
          <a:off x="15214111" y="167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32569</xdr:rowOff>
    </xdr:from>
    <xdr:to>
      <xdr:col>76</xdr:col>
      <xdr:colOff>165100</xdr:colOff>
      <xdr:row>97</xdr:row>
      <xdr:rowOff>134169</xdr:rowOff>
    </xdr:to>
    <xdr:sp macro="" textlink="">
      <xdr:nvSpPr>
        <xdr:cNvPr id="707" name="楕円 706"/>
        <xdr:cNvSpPr/>
      </xdr:nvSpPr>
      <xdr:spPr>
        <a:xfrm>
          <a:off x="14541500" y="166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125296</xdr:rowOff>
    </xdr:from>
    <xdr:ext cx="534377" cy="259045"/>
    <xdr:sp macro="" textlink="">
      <xdr:nvSpPr>
        <xdr:cNvPr id="708" name="テキスト ボックス 707"/>
        <xdr:cNvSpPr txBox="1"/>
      </xdr:nvSpPr>
      <xdr:spPr>
        <a:xfrm>
          <a:off x="14325111" y="1675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38630</xdr:rowOff>
    </xdr:from>
    <xdr:to>
      <xdr:col>72</xdr:col>
      <xdr:colOff>38100</xdr:colOff>
      <xdr:row>97</xdr:row>
      <xdr:rowOff>140230</xdr:rowOff>
    </xdr:to>
    <xdr:sp macro="" textlink="">
      <xdr:nvSpPr>
        <xdr:cNvPr id="709" name="楕円 708"/>
        <xdr:cNvSpPr/>
      </xdr:nvSpPr>
      <xdr:spPr>
        <a:xfrm>
          <a:off x="13652500" y="16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131357</xdr:rowOff>
    </xdr:from>
    <xdr:ext cx="534377" cy="259045"/>
    <xdr:sp macro="" textlink="">
      <xdr:nvSpPr>
        <xdr:cNvPr id="710" name="テキスト ボックス 709"/>
        <xdr:cNvSpPr txBox="1"/>
      </xdr:nvSpPr>
      <xdr:spPr>
        <a:xfrm>
          <a:off x="13436111" y="16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20087</xdr:rowOff>
    </xdr:from>
    <xdr:to>
      <xdr:col>67</xdr:col>
      <xdr:colOff>101600</xdr:colOff>
      <xdr:row>97</xdr:row>
      <xdr:rowOff>121687</xdr:rowOff>
    </xdr:to>
    <xdr:sp macro="" textlink="">
      <xdr:nvSpPr>
        <xdr:cNvPr id="711" name="楕円 710"/>
        <xdr:cNvSpPr/>
      </xdr:nvSpPr>
      <xdr:spPr>
        <a:xfrm>
          <a:off x="12763500" y="166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112814</xdr:rowOff>
    </xdr:from>
    <xdr:ext cx="534377" cy="259045"/>
    <xdr:sp macro="" textlink="">
      <xdr:nvSpPr>
        <xdr:cNvPr id="712" name="テキスト ボックス 711"/>
        <xdr:cNvSpPr txBox="1"/>
      </xdr:nvSpPr>
      <xdr:spPr>
        <a:xfrm>
          <a:off x="12547111" y="167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・消防費は、住民一人当たり</a:t>
          </a:r>
          <a:r>
            <a:rPr kumimoji="1" lang="ja-JP" altLang="en-US" sz="1100">
              <a:solidFill>
                <a:schemeClr val="dk1"/>
              </a:solidFill>
              <a:effectLst/>
              <a:latin typeface="+mn-lt"/>
              <a:ea typeface="+mn-ea"/>
              <a:cs typeface="+mn-cs"/>
            </a:rPr>
            <a:t>３５，９６５</a:t>
          </a:r>
          <a:r>
            <a:rPr kumimoji="1" lang="ja-JP" altLang="ja-JP" sz="1100">
              <a:solidFill>
                <a:schemeClr val="dk1"/>
              </a:solidFill>
              <a:effectLst/>
              <a:latin typeface="+mn-lt"/>
              <a:ea typeface="+mn-ea"/>
              <a:cs typeface="+mn-cs"/>
            </a:rPr>
            <a:t>円となっている。平成２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にかけて減少した要</a:t>
          </a:r>
          <a:r>
            <a:rPr kumimoji="1" lang="ja-JP" altLang="ja-JP" sz="1100">
              <a:solidFill>
                <a:schemeClr val="dk1"/>
              </a:solidFill>
              <a:effectLst/>
              <a:latin typeface="+mn-lt"/>
              <a:ea typeface="+mn-ea"/>
              <a:cs typeface="+mn-cs"/>
            </a:rPr>
            <a:t>因は、防災無線のデジタル化への取組み</a:t>
          </a:r>
          <a:r>
            <a:rPr kumimoji="1" lang="ja-JP" altLang="en-US" sz="1100">
              <a:solidFill>
                <a:schemeClr val="dk1"/>
              </a:solidFill>
              <a:effectLst/>
              <a:latin typeface="+mn-lt"/>
              <a:ea typeface="+mn-ea"/>
              <a:cs typeface="+mn-cs"/>
            </a:rPr>
            <a:t>が終了したためで</a:t>
          </a:r>
          <a:r>
            <a:rPr kumimoji="1" lang="ja-JP" altLang="ja-JP" sz="1100">
              <a:solidFill>
                <a:schemeClr val="dk1"/>
              </a:solidFill>
              <a:effectLst/>
              <a:latin typeface="+mn-lt"/>
              <a:ea typeface="+mn-ea"/>
              <a:cs typeface="+mn-cs"/>
            </a:rPr>
            <a:t>ある。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・農林水産業費は、住民一人当たり</a:t>
          </a:r>
          <a:r>
            <a:rPr kumimoji="1" lang="ja-JP" altLang="en-US" sz="1100">
              <a:solidFill>
                <a:schemeClr val="dk1"/>
              </a:solidFill>
              <a:effectLst/>
              <a:latin typeface="+mn-lt"/>
              <a:ea typeface="+mn-ea"/>
              <a:cs typeface="+mn-cs"/>
            </a:rPr>
            <a:t>３０，８２６</a:t>
          </a:r>
          <a:r>
            <a:rPr kumimoji="1" lang="ja-JP" altLang="ja-JP" sz="1100">
              <a:solidFill>
                <a:schemeClr val="dk1"/>
              </a:solidFill>
              <a:effectLst/>
              <a:latin typeface="+mn-lt"/>
              <a:ea typeface="+mn-ea"/>
              <a:cs typeface="+mn-cs"/>
            </a:rPr>
            <a:t>円となっている。平成２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年度から平成２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年度にかけて減少し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要因は、交付金事業</a:t>
          </a:r>
          <a:r>
            <a:rPr kumimoji="1" lang="ja-JP" altLang="en-US" sz="1100">
              <a:solidFill>
                <a:schemeClr val="dk1"/>
              </a:solidFill>
              <a:effectLst/>
              <a:latin typeface="+mn-lt"/>
              <a:ea typeface="+mn-ea"/>
              <a:cs typeface="+mn-cs"/>
            </a:rPr>
            <a:t>が減少したことに</a:t>
          </a:r>
          <a:r>
            <a:rPr kumimoji="1" lang="ja-JP" altLang="ja-JP" sz="1100">
              <a:solidFill>
                <a:schemeClr val="dk1"/>
              </a:solidFill>
              <a:effectLst/>
              <a:latin typeface="+mn-lt"/>
              <a:ea typeface="+mn-ea"/>
              <a:cs typeface="+mn-cs"/>
            </a:rPr>
            <a:t>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出抑制の取り組みなどにより、南海トラフ巨大地震等の大規模災害や公共施設の老朽化による大規模修繕などに備えた財政調整基金を徐々に増加させているが、今後は基金の使途の明確化を図るために、財政調整基金を取り崩して個々の特定目的基金に積み立てていくことを予定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三重県御浜町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出していないものの、国民健康保険特別会計では、平成２７年度において、法定外の繰出をしているなど、近年財政状況が悪化してきており、国民健康保険税の値上げをするなど財政健全化に取組む必要がある。その他の会計においても税収の確保、適正な利用者負担を求め、行政のスリム化等を図り、持続可能な健全な財政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6" customWidth="1"/>
    <col min="12" max="12" width="2.25" style="166" customWidth="1"/>
    <col min="13" max="17" width="2.375" style="166" customWidth="1"/>
    <col min="18" max="119" width="2.125" style="166" customWidth="1"/>
    <col min="120" max="16384" width="0" style="166" hidden="1"/>
  </cols>
  <sheetData>
    <row r="1" spans="1:119" ht="33" customHeight="1" x14ac:dyDescent="0.15">
      <c r="A1" s="164"/>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5"/>
      <c r="DK1" s="165"/>
      <c r="DL1" s="165"/>
      <c r="DM1" s="165"/>
      <c r="DN1" s="165"/>
      <c r="DO1" s="165"/>
    </row>
    <row r="2" spans="1:119" ht="24.75" thickBot="1" x14ac:dyDescent="0.2">
      <c r="A2" s="164"/>
      <c r="B2" s="167" t="s">
        <v>75</v>
      </c>
      <c r="C2" s="167"/>
      <c r="D2" s="168"/>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row>
    <row r="3" spans="1:119" ht="18.75" customHeight="1" thickBot="1" x14ac:dyDescent="0.2">
      <c r="A3" s="165"/>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4"/>
      <c r="DK3" s="164"/>
      <c r="DL3" s="164"/>
      <c r="DM3" s="164"/>
      <c r="DN3" s="164"/>
      <c r="DO3" s="164"/>
    </row>
    <row r="4" spans="1:119" ht="18.75" customHeight="1" x14ac:dyDescent="0.15">
      <c r="A4" s="165"/>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5000130</v>
      </c>
      <c r="BO4" s="441"/>
      <c r="BP4" s="441"/>
      <c r="BQ4" s="441"/>
      <c r="BR4" s="441"/>
      <c r="BS4" s="441"/>
      <c r="BT4" s="441"/>
      <c r="BU4" s="442"/>
      <c r="BV4" s="440">
        <v>5309187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6.6</v>
      </c>
      <c r="CU4" s="622"/>
      <c r="CV4" s="622"/>
      <c r="CW4" s="622"/>
      <c r="CX4" s="622"/>
      <c r="CY4" s="622"/>
      <c r="CZ4" s="622"/>
      <c r="DA4" s="623"/>
      <c r="DB4" s="621">
        <v>6.1</v>
      </c>
      <c r="DC4" s="622"/>
      <c r="DD4" s="622"/>
      <c r="DE4" s="622"/>
      <c r="DF4" s="622"/>
      <c r="DG4" s="622"/>
      <c r="DH4" s="622"/>
      <c r="DI4" s="623"/>
      <c r="DJ4" s="164"/>
      <c r="DK4" s="164"/>
      <c r="DL4" s="164"/>
      <c r="DM4" s="164"/>
      <c r="DN4" s="164"/>
      <c r="DO4" s="164"/>
    </row>
    <row r="5" spans="1:119" ht="18.75" customHeight="1" x14ac:dyDescent="0.15">
      <c r="A5" s="165"/>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4780147</v>
      </c>
      <c r="BO5" s="446"/>
      <c r="BP5" s="446"/>
      <c r="BQ5" s="446"/>
      <c r="BR5" s="446"/>
      <c r="BS5" s="446"/>
      <c r="BT5" s="446"/>
      <c r="BU5" s="447"/>
      <c r="BV5" s="445">
        <v>5083728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95.4</v>
      </c>
      <c r="CU5" s="416"/>
      <c r="CV5" s="416"/>
      <c r="CW5" s="416"/>
      <c r="CX5" s="416"/>
      <c r="CY5" s="416"/>
      <c r="CZ5" s="416"/>
      <c r="DA5" s="417"/>
      <c r="DB5" s="415">
        <v>94.4</v>
      </c>
      <c r="DC5" s="416"/>
      <c r="DD5" s="416"/>
      <c r="DE5" s="416"/>
      <c r="DF5" s="416"/>
      <c r="DG5" s="416"/>
      <c r="DH5" s="416"/>
      <c r="DI5" s="417"/>
      <c r="DJ5" s="164"/>
      <c r="DK5" s="164"/>
      <c r="DL5" s="164"/>
      <c r="DM5" s="164"/>
      <c r="DN5" s="164"/>
      <c r="DO5" s="164"/>
    </row>
    <row r="6" spans="1:119" ht="18.75" customHeight="1" x14ac:dyDescent="0.15">
      <c r="A6" s="165"/>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219983</v>
      </c>
      <c r="BO6" s="446"/>
      <c r="BP6" s="446"/>
      <c r="BQ6" s="446"/>
      <c r="BR6" s="446"/>
      <c r="BS6" s="446"/>
      <c r="BT6" s="446"/>
      <c r="BU6" s="447"/>
      <c r="BV6" s="445">
        <v>225459</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99.8</v>
      </c>
      <c r="CU6" s="596"/>
      <c r="CV6" s="596"/>
      <c r="CW6" s="596"/>
      <c r="CX6" s="596"/>
      <c r="CY6" s="596"/>
      <c r="CZ6" s="596"/>
      <c r="DA6" s="597"/>
      <c r="DB6" s="595">
        <v>98.6</v>
      </c>
      <c r="DC6" s="596"/>
      <c r="DD6" s="596"/>
      <c r="DE6" s="596"/>
      <c r="DF6" s="596"/>
      <c r="DG6" s="596"/>
      <c r="DH6" s="596"/>
      <c r="DI6" s="597"/>
      <c r="DJ6" s="164"/>
      <c r="DK6" s="164"/>
      <c r="DL6" s="164"/>
      <c r="DM6" s="164"/>
      <c r="DN6" s="164"/>
      <c r="DO6" s="164"/>
    </row>
    <row r="7" spans="1:119" ht="18.75" customHeight="1" x14ac:dyDescent="0.15">
      <c r="A7" s="165"/>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96</v>
      </c>
      <c r="AV7" s="503"/>
      <c r="AW7" s="503"/>
      <c r="AX7" s="503"/>
      <c r="AY7" s="425" t="s">
        <v>100</v>
      </c>
      <c r="AZ7" s="426"/>
      <c r="BA7" s="426"/>
      <c r="BB7" s="426"/>
      <c r="BC7" s="426"/>
      <c r="BD7" s="426"/>
      <c r="BE7" s="426"/>
      <c r="BF7" s="426"/>
      <c r="BG7" s="426"/>
      <c r="BH7" s="426"/>
      <c r="BI7" s="426"/>
      <c r="BJ7" s="426"/>
      <c r="BK7" s="426"/>
      <c r="BL7" s="426"/>
      <c r="BM7" s="427"/>
      <c r="BN7" s="445">
        <v>15545</v>
      </c>
      <c r="BO7" s="446"/>
      <c r="BP7" s="446"/>
      <c r="BQ7" s="446"/>
      <c r="BR7" s="446"/>
      <c r="BS7" s="446"/>
      <c r="BT7" s="446"/>
      <c r="BU7" s="447"/>
      <c r="BV7" s="445">
        <v>31236</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3113605</v>
      </c>
      <c r="CU7" s="446"/>
      <c r="CV7" s="446"/>
      <c r="CW7" s="446"/>
      <c r="CX7" s="446"/>
      <c r="CY7" s="446"/>
      <c r="CZ7" s="446"/>
      <c r="DA7" s="447"/>
      <c r="DB7" s="445">
        <v>3181445</v>
      </c>
      <c r="DC7" s="446"/>
      <c r="DD7" s="446"/>
      <c r="DE7" s="446"/>
      <c r="DF7" s="446"/>
      <c r="DG7" s="446"/>
      <c r="DH7" s="446"/>
      <c r="DI7" s="447"/>
      <c r="DJ7" s="164"/>
      <c r="DK7" s="164"/>
      <c r="DL7" s="164"/>
      <c r="DM7" s="164"/>
      <c r="DN7" s="164"/>
      <c r="DO7" s="164"/>
    </row>
    <row r="8" spans="1:119" ht="18.75" customHeight="1" thickBot="1" x14ac:dyDescent="0.2">
      <c r="A8" s="165"/>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204438</v>
      </c>
      <c r="BO8" s="446"/>
      <c r="BP8" s="446"/>
      <c r="BQ8" s="446"/>
      <c r="BR8" s="446"/>
      <c r="BS8" s="446"/>
      <c r="BT8" s="446"/>
      <c r="BU8" s="447"/>
      <c r="BV8" s="445">
        <v>194223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0.28000000000000003</v>
      </c>
      <c r="DC8" s="559"/>
      <c r="DD8" s="559"/>
      <c r="DE8" s="559"/>
      <c r="DF8" s="559"/>
      <c r="DG8" s="559"/>
      <c r="DH8" s="559"/>
      <c r="DI8" s="560"/>
      <c r="DJ8" s="164"/>
      <c r="DK8" s="164"/>
      <c r="DL8" s="164"/>
      <c r="DM8" s="164"/>
      <c r="DN8" s="164"/>
      <c r="DO8" s="164"/>
    </row>
    <row r="9" spans="1:119" ht="18.75" customHeight="1" thickBot="1" x14ac:dyDescent="0.2">
      <c r="A9" s="165"/>
      <c r="B9" s="584" t="s">
        <v>106</v>
      </c>
      <c r="C9" s="585"/>
      <c r="D9" s="585"/>
      <c r="E9" s="585"/>
      <c r="F9" s="585"/>
      <c r="G9" s="585"/>
      <c r="H9" s="585"/>
      <c r="I9" s="585"/>
      <c r="J9" s="585"/>
      <c r="K9" s="508"/>
      <c r="L9" s="586" t="s">
        <v>107</v>
      </c>
      <c r="M9" s="587"/>
      <c r="N9" s="587"/>
      <c r="O9" s="587"/>
      <c r="P9" s="587"/>
      <c r="Q9" s="588"/>
      <c r="R9" s="589">
        <v>8741</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96</v>
      </c>
      <c r="AV9" s="503"/>
      <c r="AW9" s="503"/>
      <c r="AX9" s="503"/>
      <c r="AY9" s="425" t="s">
        <v>110</v>
      </c>
      <c r="AZ9" s="426"/>
      <c r="BA9" s="426"/>
      <c r="BB9" s="426"/>
      <c r="BC9" s="426"/>
      <c r="BD9" s="426"/>
      <c r="BE9" s="426"/>
      <c r="BF9" s="426"/>
      <c r="BG9" s="426"/>
      <c r="BH9" s="426"/>
      <c r="BI9" s="426"/>
      <c r="BJ9" s="426"/>
      <c r="BK9" s="426"/>
      <c r="BL9" s="426"/>
      <c r="BM9" s="427"/>
      <c r="BN9" s="445">
        <v>10215</v>
      </c>
      <c r="BO9" s="446"/>
      <c r="BP9" s="446"/>
      <c r="BQ9" s="446"/>
      <c r="BR9" s="446"/>
      <c r="BS9" s="446"/>
      <c r="BT9" s="446"/>
      <c r="BU9" s="447"/>
      <c r="BV9" s="445">
        <v>-80641</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11.2</v>
      </c>
      <c r="CU9" s="416"/>
      <c r="CV9" s="416"/>
      <c r="CW9" s="416"/>
      <c r="CX9" s="416"/>
      <c r="CY9" s="416"/>
      <c r="CZ9" s="416"/>
      <c r="DA9" s="417"/>
      <c r="DB9" s="415">
        <v>11.6</v>
      </c>
      <c r="DC9" s="416"/>
      <c r="DD9" s="416"/>
      <c r="DE9" s="416"/>
      <c r="DF9" s="416"/>
      <c r="DG9" s="416"/>
      <c r="DH9" s="416"/>
      <c r="DI9" s="417"/>
      <c r="DJ9" s="164"/>
      <c r="DK9" s="164"/>
      <c r="DL9" s="164"/>
      <c r="DM9" s="164"/>
      <c r="DN9" s="164"/>
      <c r="DO9" s="164"/>
    </row>
    <row r="10" spans="1:119" ht="18.75" customHeight="1" thickBot="1" x14ac:dyDescent="0.2">
      <c r="A10" s="165"/>
      <c r="B10" s="584"/>
      <c r="C10" s="585"/>
      <c r="D10" s="585"/>
      <c r="E10" s="585"/>
      <c r="F10" s="585"/>
      <c r="G10" s="585"/>
      <c r="H10" s="585"/>
      <c r="I10" s="585"/>
      <c r="J10" s="585"/>
      <c r="K10" s="508"/>
      <c r="L10" s="418" t="s">
        <v>112</v>
      </c>
      <c r="M10" s="419"/>
      <c r="N10" s="419"/>
      <c r="O10" s="419"/>
      <c r="P10" s="419"/>
      <c r="Q10" s="420"/>
      <c r="R10" s="421">
        <v>9376</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96</v>
      </c>
      <c r="AV10" s="503"/>
      <c r="AW10" s="503"/>
      <c r="AX10" s="503"/>
      <c r="AY10" s="425" t="s">
        <v>114</v>
      </c>
      <c r="AZ10" s="426"/>
      <c r="BA10" s="426"/>
      <c r="BB10" s="426"/>
      <c r="BC10" s="426"/>
      <c r="BD10" s="426"/>
      <c r="BE10" s="426"/>
      <c r="BF10" s="426"/>
      <c r="BG10" s="426"/>
      <c r="BH10" s="426"/>
      <c r="BI10" s="426"/>
      <c r="BJ10" s="426"/>
      <c r="BK10" s="426"/>
      <c r="BL10" s="426"/>
      <c r="BM10" s="427"/>
      <c r="BN10" s="445">
        <v>1653</v>
      </c>
      <c r="BO10" s="446"/>
      <c r="BP10" s="446"/>
      <c r="BQ10" s="446"/>
      <c r="BR10" s="446"/>
      <c r="BS10" s="446"/>
      <c r="BT10" s="446"/>
      <c r="BU10" s="447"/>
      <c r="BV10" s="445">
        <v>2584</v>
      </c>
      <c r="BW10" s="446"/>
      <c r="BX10" s="446"/>
      <c r="BY10" s="446"/>
      <c r="BZ10" s="446"/>
      <c r="CA10" s="446"/>
      <c r="CB10" s="446"/>
      <c r="CC10" s="447"/>
      <c r="CD10" s="169" t="s">
        <v>115</v>
      </c>
      <c r="CE10" s="170"/>
      <c r="CF10" s="170"/>
      <c r="CG10" s="170"/>
      <c r="CH10" s="170"/>
      <c r="CI10" s="170"/>
      <c r="CJ10" s="170"/>
      <c r="CK10" s="170"/>
      <c r="CL10" s="170"/>
      <c r="CM10" s="170"/>
      <c r="CN10" s="170"/>
      <c r="CO10" s="170"/>
      <c r="CP10" s="170"/>
      <c r="CQ10" s="170"/>
      <c r="CR10" s="170"/>
      <c r="CS10" s="171"/>
      <c r="CT10" s="172"/>
      <c r="CU10" s="173"/>
      <c r="CV10" s="173"/>
      <c r="CW10" s="173"/>
      <c r="CX10" s="173"/>
      <c r="CY10" s="173"/>
      <c r="CZ10" s="173"/>
      <c r="DA10" s="174"/>
      <c r="DB10" s="172"/>
      <c r="DC10" s="173"/>
      <c r="DD10" s="173"/>
      <c r="DE10" s="173"/>
      <c r="DF10" s="173"/>
      <c r="DG10" s="173"/>
      <c r="DH10" s="173"/>
      <c r="DI10" s="174"/>
      <c r="DJ10" s="164"/>
      <c r="DK10" s="164"/>
      <c r="DL10" s="164"/>
      <c r="DM10" s="164"/>
      <c r="DN10" s="164"/>
      <c r="DO10" s="164"/>
    </row>
    <row r="11" spans="1:119" ht="18.75" customHeight="1" thickBot="1" x14ac:dyDescent="0.2">
      <c r="A11" s="165"/>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4"/>
      <c r="DK11" s="164"/>
      <c r="DL11" s="164"/>
      <c r="DM11" s="164"/>
      <c r="DN11" s="164"/>
      <c r="DO11" s="164"/>
    </row>
    <row r="12" spans="1:119" ht="18.75" customHeight="1" x14ac:dyDescent="0.15">
      <c r="A12" s="165"/>
      <c r="B12" s="561" t="s">
        <v>124</v>
      </c>
      <c r="C12" s="562"/>
      <c r="D12" s="562"/>
      <c r="E12" s="562"/>
      <c r="F12" s="562"/>
      <c r="G12" s="562"/>
      <c r="H12" s="562"/>
      <c r="I12" s="562"/>
      <c r="J12" s="562"/>
      <c r="K12" s="563"/>
      <c r="L12" s="570" t="s">
        <v>125</v>
      </c>
      <c r="M12" s="571"/>
      <c r="N12" s="571"/>
      <c r="O12" s="571"/>
      <c r="P12" s="571"/>
      <c r="Q12" s="572"/>
      <c r="R12" s="573">
        <v>8775</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80000</v>
      </c>
      <c r="BO12" s="446"/>
      <c r="BP12" s="446"/>
      <c r="BQ12" s="446"/>
      <c r="BR12" s="446"/>
      <c r="BS12" s="446"/>
      <c r="BT12" s="446"/>
      <c r="BU12" s="447"/>
      <c r="BV12" s="445">
        <v>100000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123</v>
      </c>
      <c r="DC12" s="559"/>
      <c r="DD12" s="559"/>
      <c r="DE12" s="559"/>
      <c r="DF12" s="559"/>
      <c r="DG12" s="559"/>
      <c r="DH12" s="559"/>
      <c r="DI12" s="560"/>
      <c r="DJ12" s="164"/>
      <c r="DK12" s="164"/>
      <c r="DL12" s="164"/>
      <c r="DM12" s="164"/>
      <c r="DN12" s="164"/>
      <c r="DO12" s="164"/>
    </row>
    <row r="13" spans="1:119" ht="18.75" customHeight="1" x14ac:dyDescent="0.15">
      <c r="A13" s="165"/>
      <c r="B13" s="564"/>
      <c r="C13" s="565"/>
      <c r="D13" s="565"/>
      <c r="E13" s="565"/>
      <c r="F13" s="565"/>
      <c r="G13" s="565"/>
      <c r="H13" s="565"/>
      <c r="I13" s="565"/>
      <c r="J13" s="565"/>
      <c r="K13" s="566"/>
      <c r="L13" s="175"/>
      <c r="M13" s="545" t="s">
        <v>132</v>
      </c>
      <c r="N13" s="546"/>
      <c r="O13" s="546"/>
      <c r="P13" s="546"/>
      <c r="Q13" s="547"/>
      <c r="R13" s="548">
        <v>8722</v>
      </c>
      <c r="S13" s="549"/>
      <c r="T13" s="549"/>
      <c r="U13" s="549"/>
      <c r="V13" s="550"/>
      <c r="W13" s="536" t="s">
        <v>133</v>
      </c>
      <c r="X13" s="458"/>
      <c r="Y13" s="458"/>
      <c r="Z13" s="458"/>
      <c r="AA13" s="458"/>
      <c r="AB13" s="459"/>
      <c r="AC13" s="421">
        <v>976</v>
      </c>
      <c r="AD13" s="422"/>
      <c r="AE13" s="422"/>
      <c r="AF13" s="422"/>
      <c r="AG13" s="423"/>
      <c r="AH13" s="421">
        <v>1164</v>
      </c>
      <c r="AI13" s="422"/>
      <c r="AJ13" s="422"/>
      <c r="AK13" s="422"/>
      <c r="AL13" s="424"/>
      <c r="AM13" s="514" t="s">
        <v>134</v>
      </c>
      <c r="AN13" s="419"/>
      <c r="AO13" s="419"/>
      <c r="AP13" s="419"/>
      <c r="AQ13" s="419"/>
      <c r="AR13" s="419"/>
      <c r="AS13" s="419"/>
      <c r="AT13" s="420"/>
      <c r="AU13" s="502" t="s">
        <v>119</v>
      </c>
      <c r="AV13" s="503"/>
      <c r="AW13" s="503"/>
      <c r="AX13" s="503"/>
      <c r="AY13" s="425" t="s">
        <v>135</v>
      </c>
      <c r="AZ13" s="426"/>
      <c r="BA13" s="426"/>
      <c r="BB13" s="426"/>
      <c r="BC13" s="426"/>
      <c r="BD13" s="426"/>
      <c r="BE13" s="426"/>
      <c r="BF13" s="426"/>
      <c r="BG13" s="426"/>
      <c r="BH13" s="426"/>
      <c r="BI13" s="426"/>
      <c r="BJ13" s="426"/>
      <c r="BK13" s="426"/>
      <c r="BL13" s="426"/>
      <c r="BM13" s="427"/>
      <c r="BN13" s="445">
        <v>-68132</v>
      </c>
      <c r="BO13" s="446"/>
      <c r="BP13" s="446"/>
      <c r="BQ13" s="446"/>
      <c r="BR13" s="446"/>
      <c r="BS13" s="446"/>
      <c r="BT13" s="446"/>
      <c r="BU13" s="447"/>
      <c r="BV13" s="445">
        <v>-178057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6.7</v>
      </c>
      <c r="CU13" s="416"/>
      <c r="CV13" s="416"/>
      <c r="CW13" s="416"/>
      <c r="CX13" s="416"/>
      <c r="CY13" s="416"/>
      <c r="CZ13" s="416"/>
      <c r="DA13" s="417"/>
      <c r="DB13" s="415">
        <v>7.7</v>
      </c>
      <c r="DC13" s="416"/>
      <c r="DD13" s="416"/>
      <c r="DE13" s="416"/>
      <c r="DF13" s="416"/>
      <c r="DG13" s="416"/>
      <c r="DH13" s="416"/>
      <c r="DI13" s="417"/>
      <c r="DJ13" s="164"/>
      <c r="DK13" s="164"/>
      <c r="DL13" s="164"/>
      <c r="DM13" s="164"/>
      <c r="DN13" s="164"/>
      <c r="DO13" s="164"/>
    </row>
    <row r="14" spans="1:119" ht="18.75" customHeight="1" thickBot="1" x14ac:dyDescent="0.2">
      <c r="A14" s="165"/>
      <c r="B14" s="564"/>
      <c r="C14" s="565"/>
      <c r="D14" s="565"/>
      <c r="E14" s="565"/>
      <c r="F14" s="565"/>
      <c r="G14" s="565"/>
      <c r="H14" s="565"/>
      <c r="I14" s="565"/>
      <c r="J14" s="565"/>
      <c r="K14" s="566"/>
      <c r="L14" s="538" t="s">
        <v>137</v>
      </c>
      <c r="M14" s="579"/>
      <c r="N14" s="579"/>
      <c r="O14" s="579"/>
      <c r="P14" s="579"/>
      <c r="Q14" s="580"/>
      <c r="R14" s="548">
        <v>8972</v>
      </c>
      <c r="S14" s="549"/>
      <c r="T14" s="549"/>
      <c r="U14" s="549"/>
      <c r="V14" s="550"/>
      <c r="W14" s="551"/>
      <c r="X14" s="461"/>
      <c r="Y14" s="461"/>
      <c r="Z14" s="461"/>
      <c r="AA14" s="461"/>
      <c r="AB14" s="462"/>
      <c r="AC14" s="541">
        <v>23.2</v>
      </c>
      <c r="AD14" s="542"/>
      <c r="AE14" s="542"/>
      <c r="AF14" s="542"/>
      <c r="AG14" s="543"/>
      <c r="AH14" s="541">
        <v>26.3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10.3</v>
      </c>
      <c r="CU14" s="553"/>
      <c r="CV14" s="553"/>
      <c r="CW14" s="553"/>
      <c r="CX14" s="553"/>
      <c r="CY14" s="553"/>
      <c r="CZ14" s="553"/>
      <c r="DA14" s="554"/>
      <c r="DB14" s="552">
        <v>12.1</v>
      </c>
      <c r="DC14" s="553"/>
      <c r="DD14" s="553"/>
      <c r="DE14" s="553"/>
      <c r="DF14" s="553"/>
      <c r="DG14" s="553"/>
      <c r="DH14" s="553"/>
      <c r="DI14" s="554"/>
      <c r="DJ14" s="164"/>
      <c r="DK14" s="164"/>
      <c r="DL14" s="164"/>
      <c r="DM14" s="164"/>
      <c r="DN14" s="164"/>
      <c r="DO14" s="164"/>
    </row>
    <row r="15" spans="1:119" ht="18.75" customHeight="1" x14ac:dyDescent="0.15">
      <c r="A15" s="165"/>
      <c r="B15" s="564"/>
      <c r="C15" s="565"/>
      <c r="D15" s="565"/>
      <c r="E15" s="565"/>
      <c r="F15" s="565"/>
      <c r="G15" s="565"/>
      <c r="H15" s="565"/>
      <c r="I15" s="565"/>
      <c r="J15" s="565"/>
      <c r="K15" s="566"/>
      <c r="L15" s="175"/>
      <c r="M15" s="545" t="s">
        <v>132</v>
      </c>
      <c r="N15" s="546"/>
      <c r="O15" s="546"/>
      <c r="P15" s="546"/>
      <c r="Q15" s="547"/>
      <c r="R15" s="548">
        <v>8924</v>
      </c>
      <c r="S15" s="549"/>
      <c r="T15" s="549"/>
      <c r="U15" s="549"/>
      <c r="V15" s="550"/>
      <c r="W15" s="536" t="s">
        <v>139</v>
      </c>
      <c r="X15" s="458"/>
      <c r="Y15" s="458"/>
      <c r="Z15" s="458"/>
      <c r="AA15" s="458"/>
      <c r="AB15" s="459"/>
      <c r="AC15" s="421">
        <v>617</v>
      </c>
      <c r="AD15" s="422"/>
      <c r="AE15" s="422"/>
      <c r="AF15" s="422"/>
      <c r="AG15" s="423"/>
      <c r="AH15" s="421">
        <v>663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796135</v>
      </c>
      <c r="BO15" s="441"/>
      <c r="BP15" s="441"/>
      <c r="BQ15" s="441"/>
      <c r="BR15" s="441"/>
      <c r="BS15" s="441"/>
      <c r="BT15" s="441"/>
      <c r="BU15" s="442"/>
      <c r="BV15" s="440">
        <v>812293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6"/>
      <c r="CU15" s="177"/>
      <c r="CV15" s="177"/>
      <c r="CW15" s="177"/>
      <c r="CX15" s="177"/>
      <c r="CY15" s="177"/>
      <c r="CZ15" s="177"/>
      <c r="DA15" s="178"/>
      <c r="DB15" s="176"/>
      <c r="DC15" s="177"/>
      <c r="DD15" s="177"/>
      <c r="DE15" s="177"/>
      <c r="DF15" s="177"/>
      <c r="DG15" s="177"/>
      <c r="DH15" s="177"/>
      <c r="DI15" s="178"/>
      <c r="DJ15" s="164"/>
      <c r="DK15" s="164"/>
      <c r="DL15" s="164"/>
      <c r="DM15" s="164"/>
      <c r="DN15" s="164"/>
      <c r="DO15" s="164"/>
    </row>
    <row r="16" spans="1:119" ht="18.75" customHeight="1" x14ac:dyDescent="0.15">
      <c r="A16" s="165"/>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14.7</v>
      </c>
      <c r="AD16" s="542"/>
      <c r="AE16" s="542"/>
      <c r="AF16" s="542"/>
      <c r="AG16" s="543"/>
      <c r="AH16" s="541">
        <v>15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2771250</v>
      </c>
      <c r="BO16" s="446"/>
      <c r="BP16" s="446"/>
      <c r="BQ16" s="446"/>
      <c r="BR16" s="446"/>
      <c r="BS16" s="446"/>
      <c r="BT16" s="446"/>
      <c r="BU16" s="447"/>
      <c r="BV16" s="445">
        <v>2842035</v>
      </c>
      <c r="BW16" s="446"/>
      <c r="BX16" s="446"/>
      <c r="BY16" s="446"/>
      <c r="BZ16" s="446"/>
      <c r="CA16" s="446"/>
      <c r="CB16" s="446"/>
      <c r="CC16" s="447"/>
      <c r="CD16" s="179"/>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4"/>
      <c r="DK16" s="164"/>
      <c r="DL16" s="164"/>
      <c r="DM16" s="164"/>
      <c r="DN16" s="164"/>
      <c r="DO16" s="164"/>
    </row>
    <row r="17" spans="1:119" ht="18.75" customHeight="1" thickBot="1" x14ac:dyDescent="0.2">
      <c r="A17" s="165"/>
      <c r="B17" s="567"/>
      <c r="C17" s="568"/>
      <c r="D17" s="568"/>
      <c r="E17" s="568"/>
      <c r="F17" s="568"/>
      <c r="G17" s="568"/>
      <c r="H17" s="568"/>
      <c r="I17" s="568"/>
      <c r="J17" s="568"/>
      <c r="K17" s="569"/>
      <c r="L17" s="180"/>
      <c r="M17" s="530" t="s">
        <v>145</v>
      </c>
      <c r="N17" s="531"/>
      <c r="O17" s="531"/>
      <c r="P17" s="531"/>
      <c r="Q17" s="532"/>
      <c r="R17" s="533" t="s">
        <v>146</v>
      </c>
      <c r="S17" s="534"/>
      <c r="T17" s="534"/>
      <c r="U17" s="534"/>
      <c r="V17" s="535"/>
      <c r="W17" s="536" t="s">
        <v>147</v>
      </c>
      <c r="X17" s="458"/>
      <c r="Y17" s="458"/>
      <c r="Z17" s="458"/>
      <c r="AA17" s="458"/>
      <c r="AB17" s="459"/>
      <c r="AC17" s="421">
        <v>2618</v>
      </c>
      <c r="AD17" s="422"/>
      <c r="AE17" s="422"/>
      <c r="AF17" s="422"/>
      <c r="AG17" s="423"/>
      <c r="AH17" s="421">
        <v>2603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1001776</v>
      </c>
      <c r="BO17" s="446"/>
      <c r="BP17" s="446"/>
      <c r="BQ17" s="446"/>
      <c r="BR17" s="446"/>
      <c r="BS17" s="446"/>
      <c r="BT17" s="446"/>
      <c r="BU17" s="447"/>
      <c r="BV17" s="445">
        <v>1019107</v>
      </c>
      <c r="BW17" s="446"/>
      <c r="BX17" s="446"/>
      <c r="BY17" s="446"/>
      <c r="BZ17" s="446"/>
      <c r="CA17" s="446"/>
      <c r="CB17" s="446"/>
      <c r="CC17" s="447"/>
      <c r="CD17" s="179"/>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4"/>
      <c r="DK17" s="164"/>
      <c r="DL17" s="164"/>
      <c r="DM17" s="164"/>
      <c r="DN17" s="164"/>
      <c r="DO17" s="164"/>
    </row>
    <row r="18" spans="1:119" ht="18.75" customHeight="1" thickBot="1" x14ac:dyDescent="0.2">
      <c r="A18" s="165"/>
      <c r="B18" s="507" t="s">
        <v>149</v>
      </c>
      <c r="C18" s="508"/>
      <c r="D18" s="508"/>
      <c r="E18" s="509"/>
      <c r="F18" s="509"/>
      <c r="G18" s="509"/>
      <c r="H18" s="509"/>
      <c r="I18" s="509"/>
      <c r="J18" s="509"/>
      <c r="K18" s="509"/>
      <c r="L18" s="510">
        <v>88.13</v>
      </c>
      <c r="M18" s="510"/>
      <c r="N18" s="510"/>
      <c r="O18" s="510"/>
      <c r="P18" s="510"/>
      <c r="Q18" s="510"/>
      <c r="R18" s="511"/>
      <c r="S18" s="511"/>
      <c r="T18" s="511"/>
      <c r="U18" s="511"/>
      <c r="V18" s="512"/>
      <c r="W18" s="526"/>
      <c r="X18" s="527"/>
      <c r="Y18" s="527"/>
      <c r="Z18" s="527"/>
      <c r="AA18" s="527"/>
      <c r="AB18" s="537"/>
      <c r="AC18" s="409">
        <v>62.2</v>
      </c>
      <c r="AD18" s="410"/>
      <c r="AE18" s="410"/>
      <c r="AF18" s="410"/>
      <c r="AG18" s="513"/>
      <c r="AH18" s="409">
        <v>58.8</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3003107</v>
      </c>
      <c r="BO18" s="446"/>
      <c r="BP18" s="446"/>
      <c r="BQ18" s="446"/>
      <c r="BR18" s="446"/>
      <c r="BS18" s="446"/>
      <c r="BT18" s="446"/>
      <c r="BU18" s="447"/>
      <c r="BV18" s="445">
        <v>3010214</v>
      </c>
      <c r="BW18" s="446"/>
      <c r="BX18" s="446"/>
      <c r="BY18" s="446"/>
      <c r="BZ18" s="446"/>
      <c r="CA18" s="446"/>
      <c r="CB18" s="446"/>
      <c r="CC18" s="447"/>
      <c r="CD18" s="179"/>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4"/>
      <c r="DK18" s="164"/>
      <c r="DL18" s="164"/>
      <c r="DM18" s="164"/>
      <c r="DN18" s="164"/>
      <c r="DO18" s="164"/>
    </row>
    <row r="19" spans="1:119" ht="18.75" customHeight="1" thickBot="1" x14ac:dyDescent="0.2">
      <c r="A19" s="165"/>
      <c r="B19" s="507" t="s">
        <v>151</v>
      </c>
      <c r="C19" s="508"/>
      <c r="D19" s="508"/>
      <c r="E19" s="509"/>
      <c r="F19" s="509"/>
      <c r="G19" s="509"/>
      <c r="H19" s="509"/>
      <c r="I19" s="509"/>
      <c r="J19" s="509"/>
      <c r="K19" s="509"/>
      <c r="L19" s="515">
        <v>99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3753759</v>
      </c>
      <c r="BO19" s="446"/>
      <c r="BP19" s="446"/>
      <c r="BQ19" s="446"/>
      <c r="BR19" s="446"/>
      <c r="BS19" s="446"/>
      <c r="BT19" s="446"/>
      <c r="BU19" s="447"/>
      <c r="BV19" s="445">
        <v>3762398</v>
      </c>
      <c r="BW19" s="446"/>
      <c r="BX19" s="446"/>
      <c r="BY19" s="446"/>
      <c r="BZ19" s="446"/>
      <c r="CA19" s="446"/>
      <c r="CB19" s="446"/>
      <c r="CC19" s="447"/>
      <c r="CD19" s="179"/>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4"/>
      <c r="DK19" s="164"/>
      <c r="DL19" s="164"/>
      <c r="DM19" s="164"/>
      <c r="DN19" s="164"/>
      <c r="DO19" s="164"/>
    </row>
    <row r="20" spans="1:119" ht="18.75" customHeight="1" thickBot="1" x14ac:dyDescent="0.2">
      <c r="A20" s="165"/>
      <c r="B20" s="507" t="s">
        <v>153</v>
      </c>
      <c r="C20" s="508"/>
      <c r="D20" s="508"/>
      <c r="E20" s="509"/>
      <c r="F20" s="509"/>
      <c r="G20" s="509"/>
      <c r="H20" s="509"/>
      <c r="I20" s="509"/>
      <c r="J20" s="509"/>
      <c r="K20" s="509"/>
      <c r="L20" s="515">
        <v>3862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79"/>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4"/>
      <c r="DK20" s="164"/>
      <c r="DL20" s="164"/>
      <c r="DM20" s="164"/>
      <c r="DN20" s="164"/>
      <c r="DO20" s="164"/>
    </row>
    <row r="21" spans="1:119" ht="18.75" customHeight="1" x14ac:dyDescent="0.15">
      <c r="A21" s="165"/>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79"/>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4"/>
      <c r="DK21" s="164"/>
      <c r="DL21" s="164"/>
      <c r="DM21" s="164"/>
      <c r="DN21" s="164"/>
      <c r="DO21" s="164"/>
    </row>
    <row r="22" spans="1:119" ht="18.75" customHeight="1" thickBot="1" x14ac:dyDescent="0.2">
      <c r="A22" s="165"/>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79"/>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4"/>
      <c r="DK22" s="164"/>
      <c r="DL22" s="164"/>
      <c r="DM22" s="164"/>
      <c r="DN22" s="164"/>
      <c r="DO22" s="164"/>
    </row>
    <row r="23" spans="1:119" ht="18.75" customHeight="1" x14ac:dyDescent="0.15">
      <c r="A23" s="165"/>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4794792</v>
      </c>
      <c r="BO23" s="446"/>
      <c r="BP23" s="446"/>
      <c r="BQ23" s="446"/>
      <c r="BR23" s="446"/>
      <c r="BS23" s="446"/>
      <c r="BT23" s="446"/>
      <c r="BU23" s="447"/>
      <c r="BV23" s="445">
        <v>4699295</v>
      </c>
      <c r="BW23" s="446"/>
      <c r="BX23" s="446"/>
      <c r="BY23" s="446"/>
      <c r="BZ23" s="446"/>
      <c r="CA23" s="446"/>
      <c r="CB23" s="446"/>
      <c r="CC23" s="447"/>
      <c r="CD23" s="179"/>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4"/>
      <c r="DK23" s="164"/>
      <c r="DL23" s="164"/>
      <c r="DM23" s="164"/>
      <c r="DN23" s="164"/>
      <c r="DO23" s="164"/>
    </row>
    <row r="24" spans="1:119" ht="18.75" customHeight="1" thickBot="1" x14ac:dyDescent="0.2">
      <c r="A24" s="165"/>
      <c r="B24" s="477"/>
      <c r="C24" s="478"/>
      <c r="D24" s="479"/>
      <c r="E24" s="418" t="s">
        <v>162</v>
      </c>
      <c r="F24" s="419"/>
      <c r="G24" s="419"/>
      <c r="H24" s="419"/>
      <c r="I24" s="419"/>
      <c r="J24" s="419"/>
      <c r="K24" s="420"/>
      <c r="L24" s="421">
        <v>1</v>
      </c>
      <c r="M24" s="422"/>
      <c r="N24" s="422"/>
      <c r="O24" s="422"/>
      <c r="P24" s="423"/>
      <c r="Q24" s="421">
        <v>6760</v>
      </c>
      <c r="R24" s="422"/>
      <c r="S24" s="422"/>
      <c r="T24" s="422"/>
      <c r="U24" s="422"/>
      <c r="V24" s="423"/>
      <c r="W24" s="487"/>
      <c r="X24" s="478"/>
      <c r="Y24" s="479"/>
      <c r="Z24" s="418" t="s">
        <v>163</v>
      </c>
      <c r="AA24" s="419"/>
      <c r="AB24" s="419"/>
      <c r="AC24" s="419"/>
      <c r="AD24" s="419"/>
      <c r="AE24" s="419"/>
      <c r="AF24" s="419"/>
      <c r="AG24" s="420"/>
      <c r="AH24" s="421">
        <v>92</v>
      </c>
      <c r="AI24" s="422"/>
      <c r="AJ24" s="422"/>
      <c r="AK24" s="422"/>
      <c r="AL24" s="423"/>
      <c r="AM24" s="421">
        <v>291732</v>
      </c>
      <c r="AN24" s="422"/>
      <c r="AO24" s="422"/>
      <c r="AP24" s="422"/>
      <c r="AQ24" s="422"/>
      <c r="AR24" s="423"/>
      <c r="AS24" s="421">
        <v>3171</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4414193</v>
      </c>
      <c r="BO24" s="446"/>
      <c r="BP24" s="446"/>
      <c r="BQ24" s="446"/>
      <c r="BR24" s="446"/>
      <c r="BS24" s="446"/>
      <c r="BT24" s="446"/>
      <c r="BU24" s="447"/>
      <c r="BV24" s="445">
        <v>4260223</v>
      </c>
      <c r="BW24" s="446"/>
      <c r="BX24" s="446"/>
      <c r="BY24" s="446"/>
      <c r="BZ24" s="446"/>
      <c r="CA24" s="446"/>
      <c r="CB24" s="446"/>
      <c r="CC24" s="447"/>
      <c r="CD24" s="179"/>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4"/>
      <c r="DK24" s="164"/>
      <c r="DL24" s="164"/>
      <c r="DM24" s="164"/>
      <c r="DN24" s="164"/>
      <c r="DO24" s="164"/>
    </row>
    <row r="25" spans="1:119" s="164" customFormat="1" ht="18.75" customHeight="1" x14ac:dyDescent="0.15">
      <c r="A25" s="165"/>
      <c r="B25" s="477"/>
      <c r="C25" s="478"/>
      <c r="D25" s="479"/>
      <c r="E25" s="418" t="s">
        <v>165</v>
      </c>
      <c r="F25" s="419"/>
      <c r="G25" s="419"/>
      <c r="H25" s="419"/>
      <c r="I25" s="419"/>
      <c r="J25" s="419"/>
      <c r="K25" s="420"/>
      <c r="L25" s="421">
        <v>1</v>
      </c>
      <c r="M25" s="422"/>
      <c r="N25" s="422"/>
      <c r="O25" s="422"/>
      <c r="P25" s="423"/>
      <c r="Q25" s="421">
        <v>5510</v>
      </c>
      <c r="R25" s="422"/>
      <c r="S25" s="422"/>
      <c r="T25" s="422"/>
      <c r="U25" s="422"/>
      <c r="V25" s="423"/>
      <c r="W25" s="487"/>
      <c r="X25" s="478"/>
      <c r="Y25" s="479"/>
      <c r="Z25" s="418" t="s">
        <v>166</v>
      </c>
      <c r="AA25" s="419"/>
      <c r="AB25" s="419"/>
      <c r="AC25" s="419"/>
      <c r="AD25" s="419"/>
      <c r="AE25" s="419"/>
      <c r="AF25" s="419"/>
      <c r="AG25" s="420"/>
      <c r="AH25" s="421" t="s">
        <v>122</v>
      </c>
      <c r="AI25" s="422"/>
      <c r="AJ25" s="422"/>
      <c r="AK25" s="422"/>
      <c r="AL25" s="423"/>
      <c r="AM25" s="421" t="s">
        <v>123</v>
      </c>
      <c r="AN25" s="422"/>
      <c r="AO25" s="422"/>
      <c r="AP25" s="422"/>
      <c r="AQ25" s="422"/>
      <c r="AR25" s="423"/>
      <c r="AS25" s="421" t="s">
        <v>131</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72411</v>
      </c>
      <c r="BO25" s="441"/>
      <c r="BP25" s="441"/>
      <c r="BQ25" s="441"/>
      <c r="BR25" s="441"/>
      <c r="BS25" s="441"/>
      <c r="BT25" s="441"/>
      <c r="BU25" s="442"/>
      <c r="BV25" s="440">
        <v>19697</v>
      </c>
      <c r="BW25" s="441"/>
      <c r="BX25" s="441"/>
      <c r="BY25" s="441"/>
      <c r="BZ25" s="441"/>
      <c r="CA25" s="441"/>
      <c r="CB25" s="441"/>
      <c r="CC25" s="442"/>
      <c r="CD25" s="179"/>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4" customFormat="1" ht="18.75" customHeight="1" x14ac:dyDescent="0.15">
      <c r="A26" s="165"/>
      <c r="B26" s="477"/>
      <c r="C26" s="478"/>
      <c r="D26" s="479"/>
      <c r="E26" s="418" t="s">
        <v>168</v>
      </c>
      <c r="F26" s="419"/>
      <c r="G26" s="419"/>
      <c r="H26" s="419"/>
      <c r="I26" s="419"/>
      <c r="J26" s="419"/>
      <c r="K26" s="420"/>
      <c r="L26" s="421">
        <v>1</v>
      </c>
      <c r="M26" s="422"/>
      <c r="N26" s="422"/>
      <c r="O26" s="422"/>
      <c r="P26" s="423"/>
      <c r="Q26" s="421">
        <v>5240</v>
      </c>
      <c r="R26" s="422"/>
      <c r="S26" s="422"/>
      <c r="T26" s="422"/>
      <c r="U26" s="422"/>
      <c r="V26" s="423"/>
      <c r="W26" s="487"/>
      <c r="X26" s="478"/>
      <c r="Y26" s="479"/>
      <c r="Z26" s="418" t="s">
        <v>169</v>
      </c>
      <c r="AA26" s="500"/>
      <c r="AB26" s="500"/>
      <c r="AC26" s="500"/>
      <c r="AD26" s="500"/>
      <c r="AE26" s="500"/>
      <c r="AF26" s="500"/>
      <c r="AG26" s="501"/>
      <c r="AH26" s="421">
        <v>3</v>
      </c>
      <c r="AI26" s="422"/>
      <c r="AJ26" s="422"/>
      <c r="AK26" s="422"/>
      <c r="AL26" s="423"/>
      <c r="AM26" s="421">
        <v>10368</v>
      </c>
      <c r="AN26" s="422"/>
      <c r="AO26" s="422"/>
      <c r="AP26" s="422"/>
      <c r="AQ26" s="422"/>
      <c r="AR26" s="423"/>
      <c r="AS26" s="421">
        <v>3456</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79"/>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5"/>
      <c r="B27" s="477"/>
      <c r="C27" s="478"/>
      <c r="D27" s="479"/>
      <c r="E27" s="418" t="s">
        <v>171</v>
      </c>
      <c r="F27" s="419"/>
      <c r="G27" s="419"/>
      <c r="H27" s="419"/>
      <c r="I27" s="419"/>
      <c r="J27" s="419"/>
      <c r="K27" s="420"/>
      <c r="L27" s="421">
        <v>1</v>
      </c>
      <c r="M27" s="422"/>
      <c r="N27" s="422"/>
      <c r="O27" s="422"/>
      <c r="P27" s="423"/>
      <c r="Q27" s="421">
        <v>2750</v>
      </c>
      <c r="R27" s="422"/>
      <c r="S27" s="422"/>
      <c r="T27" s="422"/>
      <c r="U27" s="422"/>
      <c r="V27" s="423"/>
      <c r="W27" s="487"/>
      <c r="X27" s="478"/>
      <c r="Y27" s="479"/>
      <c r="Z27" s="418" t="s">
        <v>172</v>
      </c>
      <c r="AA27" s="419"/>
      <c r="AB27" s="419"/>
      <c r="AC27" s="419"/>
      <c r="AD27" s="419"/>
      <c r="AE27" s="419"/>
      <c r="AF27" s="419"/>
      <c r="AG27" s="420"/>
      <c r="AH27" s="421" t="s">
        <v>131</v>
      </c>
      <c r="AI27" s="422"/>
      <c r="AJ27" s="422"/>
      <c r="AK27" s="422"/>
      <c r="AL27" s="423"/>
      <c r="AM27" s="421" t="s">
        <v>131</v>
      </c>
      <c r="AN27" s="422"/>
      <c r="AO27" s="422"/>
      <c r="AP27" s="422"/>
      <c r="AQ27" s="422"/>
      <c r="AR27" s="423"/>
      <c r="AS27" s="421" t="s">
        <v>122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129324</v>
      </c>
      <c r="BO27" s="449"/>
      <c r="BP27" s="449"/>
      <c r="BQ27" s="449"/>
      <c r="BR27" s="449"/>
      <c r="BS27" s="449"/>
      <c r="BT27" s="449"/>
      <c r="BU27" s="450"/>
      <c r="BV27" s="448">
        <v>129207</v>
      </c>
      <c r="BW27" s="449"/>
      <c r="BX27" s="449"/>
      <c r="BY27" s="449"/>
      <c r="BZ27" s="449"/>
      <c r="CA27" s="449"/>
      <c r="CB27" s="449"/>
      <c r="CC27" s="450"/>
      <c r="CD27" s="181"/>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4"/>
      <c r="DK27" s="164"/>
      <c r="DL27" s="164"/>
      <c r="DM27" s="164"/>
      <c r="DN27" s="164"/>
      <c r="DO27" s="164"/>
    </row>
    <row r="28" spans="1:119" ht="18.75" customHeight="1" x14ac:dyDescent="0.15">
      <c r="A28" s="165"/>
      <c r="B28" s="477"/>
      <c r="C28" s="478"/>
      <c r="D28" s="479"/>
      <c r="E28" s="418" t="s">
        <v>174</v>
      </c>
      <c r="F28" s="419"/>
      <c r="G28" s="419"/>
      <c r="H28" s="419"/>
      <c r="I28" s="419"/>
      <c r="J28" s="419"/>
      <c r="K28" s="420"/>
      <c r="L28" s="421">
        <v>1</v>
      </c>
      <c r="M28" s="422"/>
      <c r="N28" s="422"/>
      <c r="O28" s="422"/>
      <c r="P28" s="423"/>
      <c r="Q28" s="421">
        <v>2150</v>
      </c>
      <c r="R28" s="422"/>
      <c r="S28" s="422"/>
      <c r="T28" s="422"/>
      <c r="U28" s="422"/>
      <c r="V28" s="423"/>
      <c r="W28" s="487"/>
      <c r="X28" s="478"/>
      <c r="Y28" s="479"/>
      <c r="Z28" s="418" t="s">
        <v>175</v>
      </c>
      <c r="AA28" s="419"/>
      <c r="AB28" s="419"/>
      <c r="AC28" s="419"/>
      <c r="AD28" s="419"/>
      <c r="AE28" s="419"/>
      <c r="AF28" s="419"/>
      <c r="AG28" s="420"/>
      <c r="AH28" s="421">
        <v>6</v>
      </c>
      <c r="AI28" s="422"/>
      <c r="AJ28" s="422"/>
      <c r="AK28" s="422"/>
      <c r="AL28" s="423"/>
      <c r="AM28" s="421">
        <v>14340</v>
      </c>
      <c r="AN28" s="422"/>
      <c r="AO28" s="422"/>
      <c r="AP28" s="422"/>
      <c r="AQ28" s="422"/>
      <c r="AR28" s="423"/>
      <c r="AS28" s="421">
        <v>2390</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1329978</v>
      </c>
      <c r="BO28" s="441"/>
      <c r="BP28" s="441"/>
      <c r="BQ28" s="441"/>
      <c r="BR28" s="441"/>
      <c r="BS28" s="441"/>
      <c r="BT28" s="441"/>
      <c r="BU28" s="442"/>
      <c r="BV28" s="440">
        <v>1308325</v>
      </c>
      <c r="BW28" s="441"/>
      <c r="BX28" s="441"/>
      <c r="BY28" s="441"/>
      <c r="BZ28" s="441"/>
      <c r="CA28" s="441"/>
      <c r="CB28" s="441"/>
      <c r="CC28" s="442"/>
      <c r="CD28" s="179"/>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4"/>
      <c r="DK28" s="164"/>
      <c r="DL28" s="164"/>
      <c r="DM28" s="164"/>
      <c r="DN28" s="164"/>
      <c r="DO28" s="164"/>
    </row>
    <row r="29" spans="1:119" ht="18.75" customHeight="1" x14ac:dyDescent="0.15">
      <c r="A29" s="165"/>
      <c r="B29" s="477"/>
      <c r="C29" s="478"/>
      <c r="D29" s="479"/>
      <c r="E29" s="418" t="s">
        <v>177</v>
      </c>
      <c r="F29" s="419"/>
      <c r="G29" s="419"/>
      <c r="H29" s="419"/>
      <c r="I29" s="419"/>
      <c r="J29" s="419"/>
      <c r="K29" s="420"/>
      <c r="L29" s="421">
        <v>10</v>
      </c>
      <c r="M29" s="422"/>
      <c r="N29" s="422"/>
      <c r="O29" s="422"/>
      <c r="P29" s="423"/>
      <c r="Q29" s="421">
        <v>2000</v>
      </c>
      <c r="R29" s="422"/>
      <c r="S29" s="422"/>
      <c r="T29" s="422"/>
      <c r="U29" s="422"/>
      <c r="V29" s="423"/>
      <c r="W29" s="488"/>
      <c r="X29" s="489"/>
      <c r="Y29" s="490"/>
      <c r="Z29" s="418" t="s">
        <v>178</v>
      </c>
      <c r="AA29" s="419"/>
      <c r="AB29" s="419"/>
      <c r="AC29" s="419"/>
      <c r="AD29" s="419"/>
      <c r="AE29" s="419"/>
      <c r="AF29" s="419"/>
      <c r="AG29" s="420"/>
      <c r="AH29" s="421">
        <v>98</v>
      </c>
      <c r="AI29" s="422"/>
      <c r="AJ29" s="422"/>
      <c r="AK29" s="422"/>
      <c r="AL29" s="423"/>
      <c r="AM29" s="421">
        <v>306072</v>
      </c>
      <c r="AN29" s="422"/>
      <c r="AO29" s="422"/>
      <c r="AP29" s="422"/>
      <c r="AQ29" s="422"/>
      <c r="AR29" s="423"/>
      <c r="AS29" s="421">
        <v>3123</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352683</v>
      </c>
      <c r="BO29" s="446"/>
      <c r="BP29" s="446"/>
      <c r="BQ29" s="446"/>
      <c r="BR29" s="446"/>
      <c r="BS29" s="446"/>
      <c r="BT29" s="446"/>
      <c r="BU29" s="447"/>
      <c r="BV29" s="445">
        <v>352381</v>
      </c>
      <c r="BW29" s="446"/>
      <c r="BX29" s="446"/>
      <c r="BY29" s="446"/>
      <c r="BZ29" s="446"/>
      <c r="CA29" s="446"/>
      <c r="CB29" s="446"/>
      <c r="CC29" s="447"/>
      <c r="CD29" s="181"/>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4"/>
      <c r="DK29" s="164"/>
      <c r="DL29" s="164"/>
      <c r="DM29" s="164"/>
      <c r="DN29" s="164"/>
      <c r="DO29" s="164"/>
    </row>
    <row r="30" spans="1:119" ht="18.75" customHeight="1" thickBot="1" x14ac:dyDescent="0.2">
      <c r="A30" s="165"/>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99.1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588315</v>
      </c>
      <c r="BO30" s="449"/>
      <c r="BP30" s="449"/>
      <c r="BQ30" s="449"/>
      <c r="BR30" s="449"/>
      <c r="BS30" s="449"/>
      <c r="BT30" s="449"/>
      <c r="BU30" s="450"/>
      <c r="BV30" s="448">
        <v>517830</v>
      </c>
      <c r="BW30" s="449"/>
      <c r="BX30" s="449"/>
      <c r="BY30" s="449"/>
      <c r="BZ30" s="449"/>
      <c r="CA30" s="449"/>
      <c r="CB30" s="449"/>
      <c r="CC30" s="450"/>
      <c r="CD30" s="182"/>
      <c r="CE30" s="183"/>
      <c r="CF30" s="183"/>
      <c r="CG30" s="183"/>
      <c r="CH30" s="183"/>
      <c r="CI30" s="183"/>
      <c r="CJ30" s="183"/>
      <c r="CK30" s="183"/>
      <c r="CL30" s="183"/>
      <c r="CM30" s="183"/>
      <c r="CN30" s="183"/>
      <c r="CO30" s="183"/>
      <c r="CP30" s="183"/>
      <c r="CQ30" s="183"/>
      <c r="CR30" s="183"/>
      <c r="CS30" s="184"/>
      <c r="CT30" s="185"/>
      <c r="CU30" s="186"/>
      <c r="CV30" s="186"/>
      <c r="CW30" s="186"/>
      <c r="CX30" s="186"/>
      <c r="CY30" s="186"/>
      <c r="CZ30" s="186"/>
      <c r="DA30" s="187"/>
      <c r="DB30" s="185"/>
      <c r="DC30" s="186"/>
      <c r="DD30" s="186"/>
      <c r="DE30" s="186"/>
      <c r="DF30" s="186"/>
      <c r="DG30" s="186"/>
      <c r="DH30" s="186"/>
      <c r="DI30" s="187"/>
      <c r="DJ30" s="164"/>
      <c r="DK30" s="164"/>
      <c r="DL30" s="164"/>
      <c r="DM30" s="164"/>
      <c r="DN30" s="164"/>
      <c r="DO30" s="164"/>
    </row>
    <row r="31" spans="1:119" ht="13.5" customHeight="1" x14ac:dyDescent="0.15">
      <c r="A31" s="165"/>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189"/>
      <c r="BO31" s="189"/>
      <c r="BP31" s="189"/>
      <c r="BQ31" s="189"/>
      <c r="BR31" s="189"/>
      <c r="BS31" s="189"/>
      <c r="BT31" s="189"/>
      <c r="BU31" s="189"/>
      <c r="BV31" s="189"/>
      <c r="BW31" s="189"/>
      <c r="BX31" s="189"/>
      <c r="BY31" s="189"/>
      <c r="BZ31" s="189"/>
      <c r="CA31" s="189"/>
      <c r="CB31" s="189"/>
      <c r="CC31" s="189"/>
      <c r="CD31" s="189"/>
      <c r="CE31" s="189"/>
      <c r="CF31" s="189"/>
      <c r="CG31" s="189"/>
      <c r="CH31" s="189"/>
      <c r="CI31" s="189"/>
      <c r="CJ31" s="189"/>
      <c r="CK31" s="189"/>
      <c r="CL31" s="189"/>
      <c r="CM31" s="189"/>
      <c r="CN31" s="189"/>
      <c r="CO31" s="189"/>
      <c r="CP31" s="189"/>
      <c r="CQ31" s="189"/>
      <c r="CR31" s="189"/>
      <c r="CS31" s="189"/>
      <c r="CT31" s="189"/>
      <c r="CU31" s="189"/>
      <c r="CV31" s="189"/>
      <c r="CW31" s="189"/>
      <c r="CX31" s="189"/>
      <c r="CY31" s="189"/>
      <c r="CZ31" s="189"/>
      <c r="DA31" s="189"/>
      <c r="DB31" s="189"/>
      <c r="DC31" s="189"/>
      <c r="DD31" s="189"/>
      <c r="DE31" s="189"/>
      <c r="DF31" s="189"/>
      <c r="DG31" s="189"/>
      <c r="DH31" s="189"/>
      <c r="DI31" s="190"/>
      <c r="DJ31" s="164"/>
      <c r="DK31" s="164"/>
      <c r="DL31" s="164"/>
      <c r="DM31" s="164"/>
      <c r="DN31" s="164"/>
      <c r="DO31" s="164"/>
    </row>
    <row r="32" spans="1:119" ht="13.5" customHeight="1" x14ac:dyDescent="0.15">
      <c r="A32" s="165"/>
      <c r="B32" s="191"/>
      <c r="C32" s="192" t="s">
        <v>181</v>
      </c>
      <c r="D32" s="192"/>
      <c r="E32" s="192"/>
      <c r="F32" s="189"/>
      <c r="G32" s="189"/>
      <c r="H32" s="189"/>
      <c r="I32" s="189"/>
      <c r="J32" s="189"/>
      <c r="K32" s="189"/>
      <c r="L32" s="189"/>
      <c r="M32" s="189"/>
      <c r="N32" s="189"/>
      <c r="O32" s="189"/>
      <c r="P32" s="189"/>
      <c r="Q32" s="189"/>
      <c r="R32" s="189"/>
      <c r="S32" s="189"/>
      <c r="T32" s="189"/>
      <c r="U32" s="189" t="s">
        <v>182</v>
      </c>
      <c r="V32" s="189"/>
      <c r="W32" s="189"/>
      <c r="X32" s="189"/>
      <c r="Y32" s="189"/>
      <c r="Z32" s="189"/>
      <c r="AA32" s="189"/>
      <c r="AB32" s="189"/>
      <c r="AC32" s="189"/>
      <c r="AD32" s="189"/>
      <c r="AE32" s="189"/>
      <c r="AF32" s="189"/>
      <c r="AG32" s="189"/>
      <c r="AH32" s="189"/>
      <c r="AI32" s="189"/>
      <c r="AJ32" s="189"/>
      <c r="AK32" s="189"/>
      <c r="AL32" s="189"/>
      <c r="AM32" s="193" t="s">
        <v>183</v>
      </c>
      <c r="AN32" s="189"/>
      <c r="AO32" s="189"/>
      <c r="AP32" s="189"/>
      <c r="AQ32" s="189"/>
      <c r="AR32" s="189"/>
      <c r="AS32" s="193"/>
      <c r="AT32" s="193"/>
      <c r="AU32" s="193"/>
      <c r="AV32" s="193"/>
      <c r="AW32" s="193"/>
      <c r="AX32" s="193"/>
      <c r="AY32" s="193"/>
      <c r="AZ32" s="193"/>
      <c r="BA32" s="193"/>
      <c r="BB32" s="189"/>
      <c r="BC32" s="193"/>
      <c r="BD32" s="189"/>
      <c r="BE32" s="193" t="s">
        <v>184</v>
      </c>
      <c r="BF32" s="189"/>
      <c r="BG32" s="189"/>
      <c r="BH32" s="189"/>
      <c r="BI32" s="189"/>
      <c r="BJ32" s="193"/>
      <c r="BK32" s="193"/>
      <c r="BL32" s="193"/>
      <c r="BM32" s="193"/>
      <c r="BN32" s="193"/>
      <c r="BO32" s="193"/>
      <c r="BP32" s="193"/>
      <c r="BQ32" s="193"/>
      <c r="BR32" s="189"/>
      <c r="BS32" s="189"/>
      <c r="BT32" s="189"/>
      <c r="BU32" s="189"/>
      <c r="BV32" s="189"/>
      <c r="BW32" s="189" t="s">
        <v>185</v>
      </c>
      <c r="BX32" s="189"/>
      <c r="BY32" s="189"/>
      <c r="BZ32" s="189"/>
      <c r="CA32" s="189"/>
      <c r="CB32" s="193"/>
      <c r="CC32" s="193"/>
      <c r="CD32" s="193"/>
      <c r="CE32" s="193"/>
      <c r="CF32" s="193"/>
      <c r="CG32" s="193"/>
      <c r="CH32" s="193"/>
      <c r="CI32" s="193"/>
      <c r="CJ32" s="193"/>
      <c r="CK32" s="193"/>
      <c r="CL32" s="193"/>
      <c r="CM32" s="193"/>
      <c r="CN32" s="193"/>
      <c r="CO32" s="193" t="s">
        <v>186</v>
      </c>
      <c r="CP32" s="193"/>
      <c r="CQ32" s="193"/>
      <c r="CR32" s="193"/>
      <c r="CS32" s="193"/>
      <c r="CT32" s="193"/>
      <c r="CU32" s="193"/>
      <c r="CV32" s="193"/>
      <c r="CW32" s="193"/>
      <c r="CX32" s="193"/>
      <c r="CY32" s="193"/>
      <c r="CZ32" s="193"/>
      <c r="DA32" s="193"/>
      <c r="DB32" s="193"/>
      <c r="DC32" s="193"/>
      <c r="DD32" s="193"/>
      <c r="DE32" s="193"/>
      <c r="DF32" s="193"/>
      <c r="DG32" s="193"/>
      <c r="DH32" s="193"/>
      <c r="DI32" s="190"/>
      <c r="DJ32" s="164"/>
      <c r="DK32" s="164"/>
      <c r="DL32" s="164"/>
      <c r="DM32" s="164"/>
      <c r="DN32" s="164"/>
      <c r="DO32" s="164"/>
    </row>
    <row r="33" spans="1:119" ht="13.5" customHeight="1" x14ac:dyDescent="0.15">
      <c r="A33" s="165"/>
      <c r="B33" s="191"/>
      <c r="C33" s="408" t="s">
        <v>187</v>
      </c>
      <c r="D33" s="408"/>
      <c r="E33" s="407" t="s">
        <v>188</v>
      </c>
      <c r="F33" s="407"/>
      <c r="G33" s="407"/>
      <c r="H33" s="407"/>
      <c r="I33" s="407"/>
      <c r="J33" s="407"/>
      <c r="K33" s="407"/>
      <c r="L33" s="407"/>
      <c r="M33" s="407"/>
      <c r="N33" s="407"/>
      <c r="O33" s="407"/>
      <c r="P33" s="407"/>
      <c r="Q33" s="407"/>
      <c r="R33" s="407"/>
      <c r="S33" s="407"/>
      <c r="T33" s="194"/>
      <c r="U33" s="408" t="s">
        <v>189</v>
      </c>
      <c r="V33" s="408"/>
      <c r="W33" s="407" t="s">
        <v>188</v>
      </c>
      <c r="X33" s="407"/>
      <c r="Y33" s="407"/>
      <c r="Z33" s="407"/>
      <c r="AA33" s="407"/>
      <c r="AB33" s="407"/>
      <c r="AC33" s="407"/>
      <c r="AD33" s="407"/>
      <c r="AE33" s="407"/>
      <c r="AF33" s="407"/>
      <c r="AG33" s="407"/>
      <c r="AH33" s="407"/>
      <c r="AI33" s="407"/>
      <c r="AJ33" s="407"/>
      <c r="AK33" s="407"/>
      <c r="AL33" s="194"/>
      <c r="AM33" s="408" t="s">
        <v>187</v>
      </c>
      <c r="AN33" s="408"/>
      <c r="AO33" s="407" t="s">
        <v>188</v>
      </c>
      <c r="AP33" s="407"/>
      <c r="AQ33" s="407"/>
      <c r="AR33" s="407"/>
      <c r="AS33" s="407"/>
      <c r="AT33" s="407"/>
      <c r="AU33" s="407"/>
      <c r="AV33" s="407"/>
      <c r="AW33" s="407"/>
      <c r="AX33" s="407"/>
      <c r="AY33" s="407"/>
      <c r="AZ33" s="407"/>
      <c r="BA33" s="407"/>
      <c r="BB33" s="407"/>
      <c r="BC33" s="407"/>
      <c r="BD33" s="195"/>
      <c r="BE33" s="407" t="s">
        <v>190</v>
      </c>
      <c r="BF33" s="407"/>
      <c r="BG33" s="407" t="s">
        <v>191</v>
      </c>
      <c r="BH33" s="407"/>
      <c r="BI33" s="407"/>
      <c r="BJ33" s="407"/>
      <c r="BK33" s="407"/>
      <c r="BL33" s="407"/>
      <c r="BM33" s="407"/>
      <c r="BN33" s="407"/>
      <c r="BO33" s="407"/>
      <c r="BP33" s="407"/>
      <c r="BQ33" s="407"/>
      <c r="BR33" s="407"/>
      <c r="BS33" s="407"/>
      <c r="BT33" s="407"/>
      <c r="BU33" s="407"/>
      <c r="BV33" s="195"/>
      <c r="BW33" s="408" t="s">
        <v>190</v>
      </c>
      <c r="BX33" s="408"/>
      <c r="BY33" s="407" t="s">
        <v>192</v>
      </c>
      <c r="BZ33" s="407"/>
      <c r="CA33" s="407"/>
      <c r="CB33" s="407"/>
      <c r="CC33" s="407"/>
      <c r="CD33" s="407"/>
      <c r="CE33" s="407"/>
      <c r="CF33" s="407"/>
      <c r="CG33" s="407"/>
      <c r="CH33" s="407"/>
      <c r="CI33" s="407"/>
      <c r="CJ33" s="407"/>
      <c r="CK33" s="407"/>
      <c r="CL33" s="407"/>
      <c r="CM33" s="407"/>
      <c r="CN33" s="194"/>
      <c r="CO33" s="408" t="s">
        <v>193</v>
      </c>
      <c r="CP33" s="408"/>
      <c r="CQ33" s="407" t="s">
        <v>194</v>
      </c>
      <c r="CR33" s="407"/>
      <c r="CS33" s="407"/>
      <c r="CT33" s="407"/>
      <c r="CU33" s="407"/>
      <c r="CV33" s="407"/>
      <c r="CW33" s="407"/>
      <c r="CX33" s="407"/>
      <c r="CY33" s="407"/>
      <c r="CZ33" s="407"/>
      <c r="DA33" s="407"/>
      <c r="DB33" s="407"/>
      <c r="DC33" s="407"/>
      <c r="DD33" s="407"/>
      <c r="DE33" s="407"/>
      <c r="DF33" s="194"/>
      <c r="DG33" s="406" t="s">
        <v>195</v>
      </c>
      <c r="DH33" s="406"/>
      <c r="DI33" s="196"/>
      <c r="DJ33" s="164"/>
      <c r="DK33" s="164"/>
      <c r="DL33" s="164"/>
      <c r="DM33" s="164"/>
      <c r="DN33" s="164"/>
      <c r="DO33" s="164"/>
    </row>
    <row r="34" spans="1:119" ht="32.25" customHeight="1" x14ac:dyDescent="0.15">
      <c r="A34" s="165"/>
      <c r="B34" s="191"/>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2"/>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2"/>
      <c r="AM34" s="404">
        <f>IF(AO34="","",MAX(C34:D43,U34:V43)+1)</f>
        <v>4</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2"/>
      <c r="BE34" s="404">
        <f>IF(BG34="","",MAX(C34:D43,U34:V43,AM34:AN43)+1)</f>
        <v>5</v>
      </c>
      <c r="BF34" s="404"/>
      <c r="BG34" s="403" t="str">
        <f>IF('各会計、関係団体の財政状況及び健全化判断比率'!B31="","",'各会計、関係団体の財政状況及び健全化判断比率'!B31)</f>
        <v>下水道特別会計</v>
      </c>
      <c r="BH34" s="403"/>
      <c r="BI34" s="403"/>
      <c r="BJ34" s="403"/>
      <c r="BK34" s="403"/>
      <c r="BL34" s="403"/>
      <c r="BM34" s="403"/>
      <c r="BN34" s="403"/>
      <c r="BO34" s="403"/>
      <c r="BP34" s="403"/>
      <c r="BQ34" s="403"/>
      <c r="BR34" s="403"/>
      <c r="BS34" s="403"/>
      <c r="BT34" s="403"/>
      <c r="BU34" s="403"/>
      <c r="BV34" s="192"/>
      <c r="BW34" s="404">
        <f>IF(BY34="","",MAX(C34:D43,U34:V43,AM34:AN43,BE34:BF43)+1)</f>
        <v>6</v>
      </c>
      <c r="BX34" s="404"/>
      <c r="BY34" s="403" t="str">
        <f>IF('各会計、関係団体の財政状況及び健全化判断比率'!B68="","",'各会計、関係団体の財政状況及び健全化判断比率'!B68)</f>
        <v>三重県後期高齢者医療広域連合（一般会計）</v>
      </c>
      <c r="BZ34" s="403"/>
      <c r="CA34" s="403"/>
      <c r="CB34" s="403"/>
      <c r="CC34" s="403"/>
      <c r="CD34" s="403"/>
      <c r="CE34" s="403"/>
      <c r="CF34" s="403"/>
      <c r="CG34" s="403"/>
      <c r="CH34" s="403"/>
      <c r="CI34" s="403"/>
      <c r="CJ34" s="403"/>
      <c r="CK34" s="403"/>
      <c r="CL34" s="403"/>
      <c r="CM34" s="403"/>
      <c r="CN34" s="192"/>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89"/>
      <c r="DG34" s="405" t="str">
        <f>IF('各会計、関係団体の財政状況及び健全化判断比率'!BR7="","",'各会計、関係団体の財政状況及び健全化判断比率'!BR7)</f>
        <v/>
      </c>
      <c r="DH34" s="405"/>
      <c r="DI34" s="196"/>
      <c r="DJ34" s="164"/>
      <c r="DK34" s="164"/>
      <c r="DL34" s="164"/>
      <c r="DM34" s="164"/>
      <c r="DN34" s="164"/>
      <c r="DO34" s="164"/>
    </row>
    <row r="35" spans="1:119" ht="32.25" customHeight="1" x14ac:dyDescent="0.15">
      <c r="A35" s="165"/>
      <c r="B35" s="191"/>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2"/>
      <c r="U35" s="404">
        <f>IF(W35="","",U34+1)</f>
        <v>3</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2"/>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2"/>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2"/>
      <c r="BW35" s="404">
        <f t="shared" ref="BW35:BW43" si="2">IF(BY35="","",BW34+1)</f>
        <v>7</v>
      </c>
      <c r="BX35" s="404"/>
      <c r="BY35" s="403" t="str">
        <f>IF('各会計、関係団体の財政状況及び健全化判断比率'!B69="","",'各会計、関係団体の財政状況及び健全化判断比率'!B69)</f>
        <v>〃（後期後期高齢者医療特別会計）</v>
      </c>
      <c r="BZ35" s="403"/>
      <c r="CA35" s="403"/>
      <c r="CB35" s="403"/>
      <c r="CC35" s="403"/>
      <c r="CD35" s="403"/>
      <c r="CE35" s="403"/>
      <c r="CF35" s="403"/>
      <c r="CG35" s="403"/>
      <c r="CH35" s="403"/>
      <c r="CI35" s="403"/>
      <c r="CJ35" s="403"/>
      <c r="CK35" s="403"/>
      <c r="CL35" s="403"/>
      <c r="CM35" s="403"/>
      <c r="CN35" s="192"/>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89"/>
      <c r="DG35" s="405" t="str">
        <f>IF('各会計、関係団体の財政状況及び健全化判断比率'!BR8="","",'各会計、関係団体の財政状況及び健全化判断比率'!BR8)</f>
        <v/>
      </c>
      <c r="DH35" s="405"/>
      <c r="DI35" s="196"/>
      <c r="DJ35" s="164"/>
      <c r="DK35" s="164"/>
      <c r="DL35" s="164"/>
      <c r="DM35" s="164"/>
      <c r="DN35" s="164"/>
      <c r="DO35" s="164"/>
    </row>
    <row r="36" spans="1:119" ht="32.25" customHeight="1" x14ac:dyDescent="0.15">
      <c r="A36" s="165"/>
      <c r="B36" s="191"/>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2"/>
      <c r="U36" s="404" t="str">
        <f t="shared" ref="U36:U43" si="4">IF(W36="","",U35+1)</f>
        <v/>
      </c>
      <c r="V36" s="404"/>
      <c r="W36" s="403"/>
      <c r="X36" s="403"/>
      <c r="Y36" s="403"/>
      <c r="Z36" s="403"/>
      <c r="AA36" s="403"/>
      <c r="AB36" s="403"/>
      <c r="AC36" s="403"/>
      <c r="AD36" s="403"/>
      <c r="AE36" s="403"/>
      <c r="AF36" s="403"/>
      <c r="AG36" s="403"/>
      <c r="AH36" s="403"/>
      <c r="AI36" s="403"/>
      <c r="AJ36" s="403"/>
      <c r="AK36" s="403"/>
      <c r="AL36" s="192"/>
      <c r="AM36" s="404" t="str">
        <f t="shared" si="0"/>
        <v/>
      </c>
      <c r="AN36" s="404"/>
      <c r="AO36" s="403"/>
      <c r="AP36" s="403"/>
      <c r="AQ36" s="403"/>
      <c r="AR36" s="403"/>
      <c r="AS36" s="403"/>
      <c r="AT36" s="403"/>
      <c r="AU36" s="403"/>
      <c r="AV36" s="403"/>
      <c r="AW36" s="403"/>
      <c r="AX36" s="403"/>
      <c r="AY36" s="403"/>
      <c r="AZ36" s="403"/>
      <c r="BA36" s="403"/>
      <c r="BB36" s="403"/>
      <c r="BC36" s="403"/>
      <c r="BD36" s="192"/>
      <c r="BE36" s="404" t="str">
        <f t="shared" si="1"/>
        <v/>
      </c>
      <c r="BF36" s="404"/>
      <c r="BG36" s="403"/>
      <c r="BH36" s="403"/>
      <c r="BI36" s="403"/>
      <c r="BJ36" s="403"/>
      <c r="BK36" s="403"/>
      <c r="BL36" s="403"/>
      <c r="BM36" s="403"/>
      <c r="BN36" s="403"/>
      <c r="BO36" s="403"/>
      <c r="BP36" s="403"/>
      <c r="BQ36" s="403"/>
      <c r="BR36" s="403"/>
      <c r="BS36" s="403"/>
      <c r="BT36" s="403"/>
      <c r="BU36" s="403"/>
      <c r="BV36" s="192"/>
      <c r="BW36" s="404">
        <f t="shared" si="2"/>
        <v>8</v>
      </c>
      <c r="BX36" s="404"/>
      <c r="BY36" s="403" t="str">
        <f>IF('各会計、関係団体の財政状況及び健全化判断比率'!B70="","",'各会計、関係団体の財政状況及び健全化判断比率'!B70)</f>
        <v>紀南病院組合</v>
      </c>
      <c r="BZ36" s="403"/>
      <c r="CA36" s="403"/>
      <c r="CB36" s="403"/>
      <c r="CC36" s="403"/>
      <c r="CD36" s="403"/>
      <c r="CE36" s="403"/>
      <c r="CF36" s="403"/>
      <c r="CG36" s="403"/>
      <c r="CH36" s="403"/>
      <c r="CI36" s="403"/>
      <c r="CJ36" s="403"/>
      <c r="CK36" s="403"/>
      <c r="CL36" s="403"/>
      <c r="CM36" s="403"/>
      <c r="CN36" s="192"/>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89"/>
      <c r="DG36" s="405" t="str">
        <f>IF('各会計、関係団体の財政状況及び健全化判断比率'!BR9="","",'各会計、関係団体の財政状況及び健全化判断比率'!BR9)</f>
        <v/>
      </c>
      <c r="DH36" s="405"/>
      <c r="DI36" s="196"/>
      <c r="DJ36" s="164"/>
      <c r="DK36" s="164"/>
      <c r="DL36" s="164"/>
      <c r="DM36" s="164"/>
      <c r="DN36" s="164"/>
      <c r="DO36" s="164"/>
    </row>
    <row r="37" spans="1:119" ht="32.25" customHeight="1" x14ac:dyDescent="0.15">
      <c r="A37" s="165"/>
      <c r="B37" s="191"/>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2"/>
      <c r="U37" s="404" t="str">
        <f t="shared" si="4"/>
        <v/>
      </c>
      <c r="V37" s="404"/>
      <c r="W37" s="403"/>
      <c r="X37" s="403"/>
      <c r="Y37" s="403"/>
      <c r="Z37" s="403"/>
      <c r="AA37" s="403"/>
      <c r="AB37" s="403"/>
      <c r="AC37" s="403"/>
      <c r="AD37" s="403"/>
      <c r="AE37" s="403"/>
      <c r="AF37" s="403"/>
      <c r="AG37" s="403"/>
      <c r="AH37" s="403"/>
      <c r="AI37" s="403"/>
      <c r="AJ37" s="403"/>
      <c r="AK37" s="403"/>
      <c r="AL37" s="192"/>
      <c r="AM37" s="404" t="str">
        <f t="shared" si="0"/>
        <v/>
      </c>
      <c r="AN37" s="404"/>
      <c r="AO37" s="403"/>
      <c r="AP37" s="403"/>
      <c r="AQ37" s="403"/>
      <c r="AR37" s="403"/>
      <c r="AS37" s="403"/>
      <c r="AT37" s="403"/>
      <c r="AU37" s="403"/>
      <c r="AV37" s="403"/>
      <c r="AW37" s="403"/>
      <c r="AX37" s="403"/>
      <c r="AY37" s="403"/>
      <c r="AZ37" s="403"/>
      <c r="BA37" s="403"/>
      <c r="BB37" s="403"/>
      <c r="BC37" s="403"/>
      <c r="BD37" s="192"/>
      <c r="BE37" s="404" t="str">
        <f t="shared" si="1"/>
        <v/>
      </c>
      <c r="BF37" s="404"/>
      <c r="BG37" s="403"/>
      <c r="BH37" s="403"/>
      <c r="BI37" s="403"/>
      <c r="BJ37" s="403"/>
      <c r="BK37" s="403"/>
      <c r="BL37" s="403"/>
      <c r="BM37" s="403"/>
      <c r="BN37" s="403"/>
      <c r="BO37" s="403"/>
      <c r="BP37" s="403"/>
      <c r="BQ37" s="403"/>
      <c r="BR37" s="403"/>
      <c r="BS37" s="403"/>
      <c r="BT37" s="403"/>
      <c r="BU37" s="403"/>
      <c r="BV37" s="192"/>
      <c r="BW37" s="404">
        <f t="shared" si="2"/>
        <v>9</v>
      </c>
      <c r="BX37" s="404"/>
      <c r="BY37" s="403" t="str">
        <f>IF('各会計、関係団体の財政状況及び健全化判断比率'!B71="","",'各会計、関係団体の財政状況及び健全化判断比率'!B71)</f>
        <v>紀南社会福祉施設組合（一般会計）</v>
      </c>
      <c r="BZ37" s="403"/>
      <c r="CA37" s="403"/>
      <c r="CB37" s="403"/>
      <c r="CC37" s="403"/>
      <c r="CD37" s="403"/>
      <c r="CE37" s="403"/>
      <c r="CF37" s="403"/>
      <c r="CG37" s="403"/>
      <c r="CH37" s="403"/>
      <c r="CI37" s="403"/>
      <c r="CJ37" s="403"/>
      <c r="CK37" s="403"/>
      <c r="CL37" s="403"/>
      <c r="CM37" s="403"/>
      <c r="CN37" s="192"/>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89"/>
      <c r="DG37" s="405" t="str">
        <f>IF('各会計、関係団体の財政状況及び健全化判断比率'!BR10="","",'各会計、関係団体の財政状況及び健全化判断比率'!BR10)</f>
        <v/>
      </c>
      <c r="DH37" s="405"/>
      <c r="DI37" s="196"/>
      <c r="DJ37" s="164"/>
      <c r="DK37" s="164"/>
      <c r="DL37" s="164"/>
      <c r="DM37" s="164"/>
      <c r="DN37" s="164"/>
      <c r="DO37" s="164"/>
    </row>
    <row r="38" spans="1:119" ht="32.25" customHeight="1" x14ac:dyDescent="0.15">
      <c r="A38" s="165"/>
      <c r="B38" s="191"/>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2"/>
      <c r="U38" s="404" t="str">
        <f t="shared" si="4"/>
        <v/>
      </c>
      <c r="V38" s="404"/>
      <c r="W38" s="403"/>
      <c r="X38" s="403"/>
      <c r="Y38" s="403"/>
      <c r="Z38" s="403"/>
      <c r="AA38" s="403"/>
      <c r="AB38" s="403"/>
      <c r="AC38" s="403"/>
      <c r="AD38" s="403"/>
      <c r="AE38" s="403"/>
      <c r="AF38" s="403"/>
      <c r="AG38" s="403"/>
      <c r="AH38" s="403"/>
      <c r="AI38" s="403"/>
      <c r="AJ38" s="403"/>
      <c r="AK38" s="403"/>
      <c r="AL38" s="192"/>
      <c r="AM38" s="404" t="str">
        <f t="shared" si="0"/>
        <v/>
      </c>
      <c r="AN38" s="404"/>
      <c r="AO38" s="403"/>
      <c r="AP38" s="403"/>
      <c r="AQ38" s="403"/>
      <c r="AR38" s="403"/>
      <c r="AS38" s="403"/>
      <c r="AT38" s="403"/>
      <c r="AU38" s="403"/>
      <c r="AV38" s="403"/>
      <c r="AW38" s="403"/>
      <c r="AX38" s="403"/>
      <c r="AY38" s="403"/>
      <c r="AZ38" s="403"/>
      <c r="BA38" s="403"/>
      <c r="BB38" s="403"/>
      <c r="BC38" s="403"/>
      <c r="BD38" s="192"/>
      <c r="BE38" s="404" t="str">
        <f t="shared" si="1"/>
        <v/>
      </c>
      <c r="BF38" s="404"/>
      <c r="BG38" s="403"/>
      <c r="BH38" s="403"/>
      <c r="BI38" s="403"/>
      <c r="BJ38" s="403"/>
      <c r="BK38" s="403"/>
      <c r="BL38" s="403"/>
      <c r="BM38" s="403"/>
      <c r="BN38" s="403"/>
      <c r="BO38" s="403"/>
      <c r="BP38" s="403"/>
      <c r="BQ38" s="403"/>
      <c r="BR38" s="403"/>
      <c r="BS38" s="403"/>
      <c r="BT38" s="403"/>
      <c r="BU38" s="403"/>
      <c r="BV38" s="192"/>
      <c r="BW38" s="404">
        <f t="shared" si="2"/>
        <v>10</v>
      </c>
      <c r="BX38" s="404"/>
      <c r="BY38" s="403" t="str">
        <f>IF('各会計、関係団体の財政状況及び健全化判断比率'!B72="","",'各会計、関係団体の財政状況及び健全化判断比率'!B72)</f>
        <v>〃（指定訪問介護特別会計）</v>
      </c>
      <c r="BZ38" s="403"/>
      <c r="CA38" s="403"/>
      <c r="CB38" s="403"/>
      <c r="CC38" s="403"/>
      <c r="CD38" s="403"/>
      <c r="CE38" s="403"/>
      <c r="CF38" s="403"/>
      <c r="CG38" s="403"/>
      <c r="CH38" s="403"/>
      <c r="CI38" s="403"/>
      <c r="CJ38" s="403"/>
      <c r="CK38" s="403"/>
      <c r="CL38" s="403"/>
      <c r="CM38" s="403"/>
      <c r="CN38" s="192"/>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89"/>
      <c r="DG38" s="405" t="str">
        <f>IF('各会計、関係団体の財政状況及び健全化判断比率'!BR11="","",'各会計、関係団体の財政状況及び健全化判断比率'!BR11)</f>
        <v/>
      </c>
      <c r="DH38" s="405"/>
      <c r="DI38" s="196"/>
      <c r="DJ38" s="164"/>
      <c r="DK38" s="164"/>
      <c r="DL38" s="164"/>
      <c r="DM38" s="164"/>
      <c r="DN38" s="164"/>
      <c r="DO38" s="164"/>
    </row>
    <row r="39" spans="1:119" ht="32.25" customHeight="1" x14ac:dyDescent="0.15">
      <c r="A39" s="165"/>
      <c r="B39" s="191"/>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2"/>
      <c r="U39" s="404" t="str">
        <f t="shared" si="4"/>
        <v/>
      </c>
      <c r="V39" s="404"/>
      <c r="W39" s="403"/>
      <c r="X39" s="403"/>
      <c r="Y39" s="403"/>
      <c r="Z39" s="403"/>
      <c r="AA39" s="403"/>
      <c r="AB39" s="403"/>
      <c r="AC39" s="403"/>
      <c r="AD39" s="403"/>
      <c r="AE39" s="403"/>
      <c r="AF39" s="403"/>
      <c r="AG39" s="403"/>
      <c r="AH39" s="403"/>
      <c r="AI39" s="403"/>
      <c r="AJ39" s="403"/>
      <c r="AK39" s="403"/>
      <c r="AL39" s="192"/>
      <c r="AM39" s="404" t="str">
        <f t="shared" si="0"/>
        <v/>
      </c>
      <c r="AN39" s="404"/>
      <c r="AO39" s="403"/>
      <c r="AP39" s="403"/>
      <c r="AQ39" s="403"/>
      <c r="AR39" s="403"/>
      <c r="AS39" s="403"/>
      <c r="AT39" s="403"/>
      <c r="AU39" s="403"/>
      <c r="AV39" s="403"/>
      <c r="AW39" s="403"/>
      <c r="AX39" s="403"/>
      <c r="AY39" s="403"/>
      <c r="AZ39" s="403"/>
      <c r="BA39" s="403"/>
      <c r="BB39" s="403"/>
      <c r="BC39" s="403"/>
      <c r="BD39" s="192"/>
      <c r="BE39" s="404" t="str">
        <f t="shared" si="1"/>
        <v/>
      </c>
      <c r="BF39" s="404"/>
      <c r="BG39" s="403"/>
      <c r="BH39" s="403"/>
      <c r="BI39" s="403"/>
      <c r="BJ39" s="403"/>
      <c r="BK39" s="403"/>
      <c r="BL39" s="403"/>
      <c r="BM39" s="403"/>
      <c r="BN39" s="403"/>
      <c r="BO39" s="403"/>
      <c r="BP39" s="403"/>
      <c r="BQ39" s="403"/>
      <c r="BR39" s="403"/>
      <c r="BS39" s="403"/>
      <c r="BT39" s="403"/>
      <c r="BU39" s="403"/>
      <c r="BV39" s="192"/>
      <c r="BW39" s="404">
        <f t="shared" si="2"/>
        <v>11</v>
      </c>
      <c r="BX39" s="404"/>
      <c r="BY39" s="403" t="str">
        <f>IF('各会計、関係団体の財政状況及び健全化判断比率'!B73="","",'各会計、関係団体の財政状況及び健全化判断比率'!B73)</f>
        <v>紀南介護保険広域連合（一般会計）</v>
      </c>
      <c r="BZ39" s="403"/>
      <c r="CA39" s="403"/>
      <c r="CB39" s="403"/>
      <c r="CC39" s="403"/>
      <c r="CD39" s="403"/>
      <c r="CE39" s="403"/>
      <c r="CF39" s="403"/>
      <c r="CG39" s="403"/>
      <c r="CH39" s="403"/>
      <c r="CI39" s="403"/>
      <c r="CJ39" s="403"/>
      <c r="CK39" s="403"/>
      <c r="CL39" s="403"/>
      <c r="CM39" s="403"/>
      <c r="CN39" s="192"/>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89"/>
      <c r="DG39" s="405" t="str">
        <f>IF('各会計、関係団体の財政状況及び健全化判断比率'!BR12="","",'各会計、関係団体の財政状況及び健全化判断比率'!BR12)</f>
        <v/>
      </c>
      <c r="DH39" s="405"/>
      <c r="DI39" s="196"/>
      <c r="DJ39" s="164"/>
      <c r="DK39" s="164"/>
      <c r="DL39" s="164"/>
      <c r="DM39" s="164"/>
      <c r="DN39" s="164"/>
      <c r="DO39" s="164"/>
    </row>
    <row r="40" spans="1:119" ht="32.25" customHeight="1" x14ac:dyDescent="0.15">
      <c r="A40" s="165"/>
      <c r="B40" s="191"/>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2"/>
      <c r="U40" s="404" t="str">
        <f t="shared" si="4"/>
        <v/>
      </c>
      <c r="V40" s="404"/>
      <c r="W40" s="403"/>
      <c r="X40" s="403"/>
      <c r="Y40" s="403"/>
      <c r="Z40" s="403"/>
      <c r="AA40" s="403"/>
      <c r="AB40" s="403"/>
      <c r="AC40" s="403"/>
      <c r="AD40" s="403"/>
      <c r="AE40" s="403"/>
      <c r="AF40" s="403"/>
      <c r="AG40" s="403"/>
      <c r="AH40" s="403"/>
      <c r="AI40" s="403"/>
      <c r="AJ40" s="403"/>
      <c r="AK40" s="403"/>
      <c r="AL40" s="192"/>
      <c r="AM40" s="404" t="str">
        <f t="shared" si="0"/>
        <v/>
      </c>
      <c r="AN40" s="404"/>
      <c r="AO40" s="403"/>
      <c r="AP40" s="403"/>
      <c r="AQ40" s="403"/>
      <c r="AR40" s="403"/>
      <c r="AS40" s="403"/>
      <c r="AT40" s="403"/>
      <c r="AU40" s="403"/>
      <c r="AV40" s="403"/>
      <c r="AW40" s="403"/>
      <c r="AX40" s="403"/>
      <c r="AY40" s="403"/>
      <c r="AZ40" s="403"/>
      <c r="BA40" s="403"/>
      <c r="BB40" s="403"/>
      <c r="BC40" s="403"/>
      <c r="BD40" s="192"/>
      <c r="BE40" s="404" t="str">
        <f t="shared" si="1"/>
        <v/>
      </c>
      <c r="BF40" s="404"/>
      <c r="BG40" s="403"/>
      <c r="BH40" s="403"/>
      <c r="BI40" s="403"/>
      <c r="BJ40" s="403"/>
      <c r="BK40" s="403"/>
      <c r="BL40" s="403"/>
      <c r="BM40" s="403"/>
      <c r="BN40" s="403"/>
      <c r="BO40" s="403"/>
      <c r="BP40" s="403"/>
      <c r="BQ40" s="403"/>
      <c r="BR40" s="403"/>
      <c r="BS40" s="403"/>
      <c r="BT40" s="403"/>
      <c r="BU40" s="403"/>
      <c r="BV40" s="192"/>
      <c r="BW40" s="404">
        <f t="shared" si="2"/>
        <v>12</v>
      </c>
      <c r="BX40" s="404"/>
      <c r="BY40" s="403" t="str">
        <f>IF('各会計、関係団体の財政状況及び健全化判断比率'!B74="","",'各会計、関係団体の財政状況及び健全化判断比率'!B74)</f>
        <v>〃（介護保険事務特別会計）</v>
      </c>
      <c r="BZ40" s="403"/>
      <c r="CA40" s="403"/>
      <c r="CB40" s="403"/>
      <c r="CC40" s="403"/>
      <c r="CD40" s="403"/>
      <c r="CE40" s="403"/>
      <c r="CF40" s="403"/>
      <c r="CG40" s="403"/>
      <c r="CH40" s="403"/>
      <c r="CI40" s="403"/>
      <c r="CJ40" s="403"/>
      <c r="CK40" s="403"/>
      <c r="CL40" s="403"/>
      <c r="CM40" s="403"/>
      <c r="CN40" s="192"/>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89"/>
      <c r="DG40" s="405" t="str">
        <f>IF('各会計、関係団体の財政状況及び健全化判断比率'!BR13="","",'各会計、関係団体の財政状況及び健全化判断比率'!BR13)</f>
        <v/>
      </c>
      <c r="DH40" s="405"/>
      <c r="DI40" s="196"/>
      <c r="DJ40" s="164"/>
      <c r="DK40" s="164"/>
      <c r="DL40" s="164"/>
      <c r="DM40" s="164"/>
      <c r="DN40" s="164"/>
      <c r="DO40" s="164"/>
    </row>
    <row r="41" spans="1:119" ht="32.25" customHeight="1" x14ac:dyDescent="0.15">
      <c r="A41" s="165"/>
      <c r="B41" s="191"/>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2"/>
      <c r="U41" s="404" t="str">
        <f t="shared" si="4"/>
        <v/>
      </c>
      <c r="V41" s="404"/>
      <c r="W41" s="403"/>
      <c r="X41" s="403"/>
      <c r="Y41" s="403"/>
      <c r="Z41" s="403"/>
      <c r="AA41" s="403"/>
      <c r="AB41" s="403"/>
      <c r="AC41" s="403"/>
      <c r="AD41" s="403"/>
      <c r="AE41" s="403"/>
      <c r="AF41" s="403"/>
      <c r="AG41" s="403"/>
      <c r="AH41" s="403"/>
      <c r="AI41" s="403"/>
      <c r="AJ41" s="403"/>
      <c r="AK41" s="403"/>
      <c r="AL41" s="192"/>
      <c r="AM41" s="404" t="str">
        <f t="shared" si="0"/>
        <v/>
      </c>
      <c r="AN41" s="404"/>
      <c r="AO41" s="403"/>
      <c r="AP41" s="403"/>
      <c r="AQ41" s="403"/>
      <c r="AR41" s="403"/>
      <c r="AS41" s="403"/>
      <c r="AT41" s="403"/>
      <c r="AU41" s="403"/>
      <c r="AV41" s="403"/>
      <c r="AW41" s="403"/>
      <c r="AX41" s="403"/>
      <c r="AY41" s="403"/>
      <c r="AZ41" s="403"/>
      <c r="BA41" s="403"/>
      <c r="BB41" s="403"/>
      <c r="BC41" s="403"/>
      <c r="BD41" s="192"/>
      <c r="BE41" s="404" t="str">
        <f t="shared" si="1"/>
        <v/>
      </c>
      <c r="BF41" s="404"/>
      <c r="BG41" s="403"/>
      <c r="BH41" s="403"/>
      <c r="BI41" s="403"/>
      <c r="BJ41" s="403"/>
      <c r="BK41" s="403"/>
      <c r="BL41" s="403"/>
      <c r="BM41" s="403"/>
      <c r="BN41" s="403"/>
      <c r="BO41" s="403"/>
      <c r="BP41" s="403"/>
      <c r="BQ41" s="403"/>
      <c r="BR41" s="403"/>
      <c r="BS41" s="403"/>
      <c r="BT41" s="403"/>
      <c r="BU41" s="403"/>
      <c r="BV41" s="192"/>
      <c r="BW41" s="404">
        <f t="shared" si="2"/>
        <v>13</v>
      </c>
      <c r="BX41" s="404"/>
      <c r="BY41" s="403" t="str">
        <f>IF('各会計、関係団体の財政状況及び健全化判断比率'!B75="","",'各会計、関係団体の財政状況及び健全化判断比率'!B75)</f>
        <v>三重県市町総合事務組合（一般会計）</v>
      </c>
      <c r="BZ41" s="403"/>
      <c r="CA41" s="403"/>
      <c r="CB41" s="403"/>
      <c r="CC41" s="403"/>
      <c r="CD41" s="403"/>
      <c r="CE41" s="403"/>
      <c r="CF41" s="403"/>
      <c r="CG41" s="403"/>
      <c r="CH41" s="403"/>
      <c r="CI41" s="403"/>
      <c r="CJ41" s="403"/>
      <c r="CK41" s="403"/>
      <c r="CL41" s="403"/>
      <c r="CM41" s="403"/>
      <c r="CN41" s="192"/>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89"/>
      <c r="DG41" s="405" t="str">
        <f>IF('各会計、関係団体の財政状況及び健全化判断比率'!BR14="","",'各会計、関係団体の財政状況及び健全化判断比率'!BR14)</f>
        <v/>
      </c>
      <c r="DH41" s="405"/>
      <c r="DI41" s="196"/>
      <c r="DJ41" s="164"/>
      <c r="DK41" s="164"/>
      <c r="DL41" s="164"/>
      <c r="DM41" s="164"/>
      <c r="DN41" s="164"/>
      <c r="DO41" s="164"/>
    </row>
    <row r="42" spans="1:119" ht="32.25" customHeight="1" x14ac:dyDescent="0.15">
      <c r="A42" s="164"/>
      <c r="B42" s="191"/>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2"/>
      <c r="U42" s="404" t="str">
        <f t="shared" si="4"/>
        <v/>
      </c>
      <c r="V42" s="404"/>
      <c r="W42" s="403"/>
      <c r="X42" s="403"/>
      <c r="Y42" s="403"/>
      <c r="Z42" s="403"/>
      <c r="AA42" s="403"/>
      <c r="AB42" s="403"/>
      <c r="AC42" s="403"/>
      <c r="AD42" s="403"/>
      <c r="AE42" s="403"/>
      <c r="AF42" s="403"/>
      <c r="AG42" s="403"/>
      <c r="AH42" s="403"/>
      <c r="AI42" s="403"/>
      <c r="AJ42" s="403"/>
      <c r="AK42" s="403"/>
      <c r="AL42" s="192"/>
      <c r="AM42" s="404" t="str">
        <f t="shared" si="0"/>
        <v/>
      </c>
      <c r="AN42" s="404"/>
      <c r="AO42" s="403"/>
      <c r="AP42" s="403"/>
      <c r="AQ42" s="403"/>
      <c r="AR42" s="403"/>
      <c r="AS42" s="403"/>
      <c r="AT42" s="403"/>
      <c r="AU42" s="403"/>
      <c r="AV42" s="403"/>
      <c r="AW42" s="403"/>
      <c r="AX42" s="403"/>
      <c r="AY42" s="403"/>
      <c r="AZ42" s="403"/>
      <c r="BA42" s="403"/>
      <c r="BB42" s="403"/>
      <c r="BC42" s="403"/>
      <c r="BD42" s="192"/>
      <c r="BE42" s="404" t="str">
        <f t="shared" si="1"/>
        <v/>
      </c>
      <c r="BF42" s="404"/>
      <c r="BG42" s="403"/>
      <c r="BH42" s="403"/>
      <c r="BI42" s="403"/>
      <c r="BJ42" s="403"/>
      <c r="BK42" s="403"/>
      <c r="BL42" s="403"/>
      <c r="BM42" s="403"/>
      <c r="BN42" s="403"/>
      <c r="BO42" s="403"/>
      <c r="BP42" s="403"/>
      <c r="BQ42" s="403"/>
      <c r="BR42" s="403"/>
      <c r="BS42" s="403"/>
      <c r="BT42" s="403"/>
      <c r="BU42" s="403"/>
      <c r="BV42" s="192"/>
      <c r="BW42" s="404">
        <f t="shared" si="2"/>
        <v>14</v>
      </c>
      <c r="BX42" s="404"/>
      <c r="BY42" s="403" t="str">
        <f>IF('各会計、関係団体の財政状況及び健全化判断比率'!B76="","",'各会計、関係団体の財政状況及び健全化判断比率'!B76)</f>
        <v>〃（退職手当特別会計）</v>
      </c>
      <c r="BZ42" s="403"/>
      <c r="CA42" s="403"/>
      <c r="CB42" s="403"/>
      <c r="CC42" s="403"/>
      <c r="CD42" s="403"/>
      <c r="CE42" s="403"/>
      <c r="CF42" s="403"/>
      <c r="CG42" s="403"/>
      <c r="CH42" s="403"/>
      <c r="CI42" s="403"/>
      <c r="CJ42" s="403"/>
      <c r="CK42" s="403"/>
      <c r="CL42" s="403"/>
      <c r="CM42" s="403"/>
      <c r="CN42" s="192"/>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89"/>
      <c r="DG42" s="405" t="str">
        <f>IF('各会計、関係団体の財政状況及び健全化判断比率'!BR15="","",'各会計、関係団体の財政状況及び健全化判断比率'!BR15)</f>
        <v/>
      </c>
      <c r="DH42" s="405"/>
      <c r="DI42" s="196"/>
      <c r="DJ42" s="164"/>
      <c r="DK42" s="164"/>
      <c r="DL42" s="164"/>
      <c r="DM42" s="164"/>
      <c r="DN42" s="164"/>
      <c r="DO42" s="164"/>
    </row>
    <row r="43" spans="1:119" ht="32.25" customHeight="1" x14ac:dyDescent="0.15">
      <c r="A43" s="164"/>
      <c r="B43" s="191"/>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2"/>
      <c r="U43" s="404" t="str">
        <f t="shared" si="4"/>
        <v/>
      </c>
      <c r="V43" s="404"/>
      <c r="W43" s="403"/>
      <c r="X43" s="403"/>
      <c r="Y43" s="403"/>
      <c r="Z43" s="403"/>
      <c r="AA43" s="403"/>
      <c r="AB43" s="403"/>
      <c r="AC43" s="403"/>
      <c r="AD43" s="403"/>
      <c r="AE43" s="403"/>
      <c r="AF43" s="403"/>
      <c r="AG43" s="403"/>
      <c r="AH43" s="403"/>
      <c r="AI43" s="403"/>
      <c r="AJ43" s="403"/>
      <c r="AK43" s="403"/>
      <c r="AL43" s="192"/>
      <c r="AM43" s="404" t="str">
        <f t="shared" si="0"/>
        <v/>
      </c>
      <c r="AN43" s="404"/>
      <c r="AO43" s="403"/>
      <c r="AP43" s="403"/>
      <c r="AQ43" s="403"/>
      <c r="AR43" s="403"/>
      <c r="AS43" s="403"/>
      <c r="AT43" s="403"/>
      <c r="AU43" s="403"/>
      <c r="AV43" s="403"/>
      <c r="AW43" s="403"/>
      <c r="AX43" s="403"/>
      <c r="AY43" s="403"/>
      <c r="AZ43" s="403"/>
      <c r="BA43" s="403"/>
      <c r="BB43" s="403"/>
      <c r="BC43" s="403"/>
      <c r="BD43" s="192"/>
      <c r="BE43" s="404" t="str">
        <f t="shared" si="1"/>
        <v/>
      </c>
      <c r="BF43" s="404"/>
      <c r="BG43" s="403"/>
      <c r="BH43" s="403"/>
      <c r="BI43" s="403"/>
      <c r="BJ43" s="403"/>
      <c r="BK43" s="403"/>
      <c r="BL43" s="403"/>
      <c r="BM43" s="403"/>
      <c r="BN43" s="403"/>
      <c r="BO43" s="403"/>
      <c r="BP43" s="403"/>
      <c r="BQ43" s="403"/>
      <c r="BR43" s="403"/>
      <c r="BS43" s="403"/>
      <c r="BT43" s="403"/>
      <c r="BU43" s="403"/>
      <c r="BV43" s="192"/>
      <c r="BW43" s="404">
        <f t="shared" si="2"/>
        <v>15</v>
      </c>
      <c r="BX43" s="404"/>
      <c r="BY43" s="403" t="str">
        <f>IF('各会計、関係団体の財政状況及び健全化判断比率'!B77="","",'各会計、関係団体の財政状況及び健全化判断比率'!B77)</f>
        <v>〃（デジタル地図特別会計）</v>
      </c>
      <c r="BZ43" s="403"/>
      <c r="CA43" s="403"/>
      <c r="CB43" s="403"/>
      <c r="CC43" s="403"/>
      <c r="CD43" s="403"/>
      <c r="CE43" s="403"/>
      <c r="CF43" s="403"/>
      <c r="CG43" s="403"/>
      <c r="CH43" s="403"/>
      <c r="CI43" s="403"/>
      <c r="CJ43" s="403"/>
      <c r="CK43" s="403"/>
      <c r="CL43" s="403"/>
      <c r="CM43" s="403"/>
      <c r="CN43" s="192"/>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89"/>
      <c r="DG43" s="405" t="str">
        <f>IF('各会計、関係団体の財政状況及び健全化判断比率'!BR16="","",'各会計、関係団体の財政状況及び健全化判断比率'!BR16)</f>
        <v/>
      </c>
      <c r="DH43" s="405"/>
      <c r="DI43" s="196"/>
      <c r="DJ43" s="164"/>
      <c r="DK43" s="164"/>
      <c r="DL43" s="164"/>
      <c r="DM43" s="164"/>
      <c r="DN43" s="164"/>
      <c r="DO43" s="164"/>
    </row>
    <row r="44" spans="1:119" ht="13.5" customHeight="1" thickBot="1" x14ac:dyDescent="0.2">
      <c r="A44" s="164"/>
      <c r="B44" s="197"/>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198"/>
      <c r="DA44" s="198"/>
      <c r="DB44" s="198"/>
      <c r="DC44" s="198"/>
      <c r="DD44" s="198"/>
      <c r="DE44" s="198"/>
      <c r="DF44" s="198"/>
      <c r="DG44" s="198"/>
      <c r="DH44" s="198"/>
      <c r="DI44" s="199"/>
      <c r="DJ44" s="164"/>
      <c r="DK44" s="164"/>
      <c r="DL44" s="164"/>
      <c r="DM44" s="164"/>
      <c r="DN44" s="164"/>
      <c r="DO44" s="164"/>
    </row>
    <row r="45" spans="1:119" x14ac:dyDescent="0.15">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164"/>
      <c r="CS45" s="164"/>
      <c r="CT45" s="164"/>
      <c r="CU45" s="164"/>
      <c r="CV45" s="164"/>
      <c r="CW45" s="164"/>
      <c r="CX45" s="164"/>
      <c r="CY45" s="164"/>
      <c r="CZ45" s="164"/>
      <c r="DA45" s="164"/>
      <c r="DB45" s="164"/>
      <c r="DC45" s="164"/>
      <c r="DD45" s="164"/>
      <c r="DE45" s="164"/>
      <c r="DF45" s="164"/>
      <c r="DG45" s="164"/>
      <c r="DH45" s="164"/>
      <c r="DI45" s="164"/>
      <c r="DJ45" s="164"/>
      <c r="DK45" s="164"/>
      <c r="DL45" s="164"/>
      <c r="DM45" s="164"/>
      <c r="DN45" s="164"/>
      <c r="DO45" s="164"/>
    </row>
    <row r="46" spans="1:119" x14ac:dyDescent="0.15">
      <c r="B46" s="164" t="s">
        <v>196</v>
      </c>
      <c r="C46" s="164"/>
      <c r="D46" s="164"/>
      <c r="E46" s="164" t="s">
        <v>197</v>
      </c>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164"/>
      <c r="CS46" s="164"/>
      <c r="CT46" s="164"/>
      <c r="CU46" s="164"/>
      <c r="CV46" s="164"/>
      <c r="CW46" s="164"/>
      <c r="CX46" s="164"/>
      <c r="CY46" s="164"/>
      <c r="CZ46" s="164"/>
      <c r="DA46" s="164"/>
      <c r="DB46" s="164"/>
      <c r="DC46" s="164"/>
      <c r="DD46" s="164"/>
      <c r="DE46" s="164"/>
      <c r="DF46" s="164"/>
      <c r="DG46" s="164"/>
      <c r="DH46" s="164"/>
      <c r="DI46" s="164"/>
    </row>
    <row r="47" spans="1:119" x14ac:dyDescent="0.15">
      <c r="B47" s="164"/>
      <c r="C47" s="164"/>
      <c r="D47" s="164"/>
      <c r="E47" s="164" t="s">
        <v>198</v>
      </c>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164"/>
      <c r="CS47" s="164"/>
      <c r="CT47" s="164"/>
      <c r="CU47" s="164"/>
      <c r="CV47" s="164"/>
      <c r="CW47" s="164"/>
      <c r="CX47" s="164"/>
      <c r="CY47" s="164"/>
      <c r="CZ47" s="164"/>
      <c r="DA47" s="164"/>
      <c r="DB47" s="164"/>
      <c r="DC47" s="164"/>
      <c r="DD47" s="164"/>
      <c r="DE47" s="164"/>
      <c r="DF47" s="164"/>
      <c r="DG47" s="164"/>
      <c r="DH47" s="164"/>
      <c r="DI47" s="164"/>
    </row>
    <row r="48" spans="1:119" x14ac:dyDescent="0.15">
      <c r="B48" s="164"/>
      <c r="C48" s="164"/>
      <c r="D48" s="164"/>
      <c r="E48" s="164" t="s">
        <v>199</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row>
    <row r="49" spans="5:5" x14ac:dyDescent="0.15">
      <c r="E49" s="200" t="s">
        <v>200</v>
      </c>
    </row>
    <row r="50" spans="5:5" x14ac:dyDescent="0.15">
      <c r="E50" s="166" t="s">
        <v>201</v>
      </c>
    </row>
    <row r="51" spans="5:5" x14ac:dyDescent="0.15">
      <c r="E51" s="166" t="s">
        <v>202</v>
      </c>
    </row>
    <row r="52" spans="5:5" x14ac:dyDescent="0.15">
      <c r="E52" s="166" t="s">
        <v>203</v>
      </c>
    </row>
    <row r="53" spans="5:5" x14ac:dyDescent="0.15">
      <c r="E53" s="166"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6R2+0/f++Oh5sKOh+54ivvG4c1iLpX1Pjmu1k2YeE3LPQcSreV8rn1Y5V/Z4HJO6jvs4M9x90al9oxpM8yksw==" saltValue="JT3Zfcb1/yxzceA7+K3H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549</v>
      </c>
      <c r="D34" s="1224"/>
      <c r="E34" s="1225"/>
      <c r="F34" s="32">
        <v>8.75</v>
      </c>
      <c r="G34" s="33">
        <v>4.9000000000000004</v>
      </c>
      <c r="H34" s="33">
        <v>8.5</v>
      </c>
      <c r="I34" s="33">
        <v>6.1</v>
      </c>
      <c r="J34" s="34">
        <v>6.56</v>
      </c>
      <c r="K34" s="22"/>
      <c r="L34" s="22"/>
      <c r="M34" s="22"/>
      <c r="N34" s="22"/>
      <c r="O34" s="22"/>
      <c r="P34" s="22"/>
    </row>
    <row r="35" spans="1:16" ht="39" customHeight="1" x14ac:dyDescent="0.15">
      <c r="A35" s="22"/>
      <c r="B35" s="35"/>
      <c r="C35" s="1218" t="s">
        <v>550</v>
      </c>
      <c r="D35" s="1219"/>
      <c r="E35" s="1220"/>
      <c r="F35" s="36">
        <v>5.04</v>
      </c>
      <c r="G35" s="37">
        <v>4.93</v>
      </c>
      <c r="H35" s="37">
        <v>4.5199999999999996</v>
      </c>
      <c r="I35" s="37">
        <v>4.4400000000000004</v>
      </c>
      <c r="J35" s="38">
        <v>4.34</v>
      </c>
      <c r="K35" s="22"/>
      <c r="L35" s="22"/>
      <c r="M35" s="22"/>
      <c r="N35" s="22"/>
      <c r="O35" s="22"/>
      <c r="P35" s="22"/>
    </row>
    <row r="36" spans="1:16" ht="39" customHeight="1" x14ac:dyDescent="0.15">
      <c r="A36" s="22"/>
      <c r="B36" s="35"/>
      <c r="C36" s="1218" t="s">
        <v>551</v>
      </c>
      <c r="D36" s="1219"/>
      <c r="E36" s="1220"/>
      <c r="F36" s="36">
        <v>0.11</v>
      </c>
      <c r="G36" s="37">
        <v>0.18</v>
      </c>
      <c r="H36" s="37">
        <v>0.69</v>
      </c>
      <c r="I36" s="37">
        <v>0.49</v>
      </c>
      <c r="J36" s="38">
        <v>3.85</v>
      </c>
      <c r="K36" s="22"/>
      <c r="L36" s="22"/>
      <c r="M36" s="22"/>
      <c r="N36" s="22"/>
      <c r="O36" s="22"/>
      <c r="P36" s="22"/>
    </row>
    <row r="37" spans="1:16" ht="39" customHeight="1" x14ac:dyDescent="0.15">
      <c r="A37" s="22"/>
      <c r="B37" s="35"/>
      <c r="C37" s="1218" t="s">
        <v>552</v>
      </c>
      <c r="D37" s="1219"/>
      <c r="E37" s="1220"/>
      <c r="F37" s="36">
        <v>1.26</v>
      </c>
      <c r="G37" s="37">
        <v>1.32</v>
      </c>
      <c r="H37" s="37">
        <v>1.1399999999999999</v>
      </c>
      <c r="I37" s="37">
        <v>1.1599999999999999</v>
      </c>
      <c r="J37" s="38">
        <v>1.33</v>
      </c>
      <c r="K37" s="22"/>
      <c r="L37" s="22"/>
      <c r="M37" s="22"/>
      <c r="N37" s="22"/>
      <c r="O37" s="22"/>
      <c r="P37" s="22"/>
    </row>
    <row r="38" spans="1:16" ht="39" customHeight="1" x14ac:dyDescent="0.15">
      <c r="A38" s="22"/>
      <c r="B38" s="35"/>
      <c r="C38" s="1218" t="s">
        <v>553</v>
      </c>
      <c r="D38" s="1219"/>
      <c r="E38" s="1220"/>
      <c r="F38" s="36">
        <v>0.37</v>
      </c>
      <c r="G38" s="37">
        <v>0.4</v>
      </c>
      <c r="H38" s="37">
        <v>0.4</v>
      </c>
      <c r="I38" s="37">
        <v>0.43</v>
      </c>
      <c r="J38" s="38">
        <v>0.27</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555</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52uQj1OBE1IK6cieAbtbsSDxr0tGtfTmuMSrFEe6HkxsRXHyKFc2MDO7a1K8x7Pftegy6sQOz/XZV13svtO4Q==" saltValue="2+FCHrk7b+vVTOL4okXL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488</v>
      </c>
      <c r="L45" s="60">
        <v>446</v>
      </c>
      <c r="M45" s="60">
        <v>454</v>
      </c>
      <c r="N45" s="60">
        <v>437</v>
      </c>
      <c r="O45" s="61">
        <v>422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111</v>
      </c>
      <c r="L48" s="64">
        <v>67</v>
      </c>
      <c r="M48" s="64">
        <v>65</v>
      </c>
      <c r="N48" s="64">
        <v>68</v>
      </c>
      <c r="O48" s="65">
        <v>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153</v>
      </c>
      <c r="L49" s="64">
        <v>166</v>
      </c>
      <c r="M49" s="64">
        <v>125</v>
      </c>
      <c r="N49" s="64">
        <v>106</v>
      </c>
      <c r="O49" s="65">
        <v>68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498</v>
      </c>
      <c r="L50" s="64" t="s">
        <v>498</v>
      </c>
      <c r="M50" s="64" t="s">
        <v>498</v>
      </c>
      <c r="N50" s="64" t="s">
        <v>498</v>
      </c>
      <c r="O50" s="65" t="s">
        <v>498</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399</v>
      </c>
      <c r="L52" s="64">
        <v>435</v>
      </c>
      <c r="M52" s="64">
        <v>436</v>
      </c>
      <c r="N52" s="64">
        <v>423</v>
      </c>
      <c r="O52" s="65">
        <v>391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353</v>
      </c>
      <c r="L53" s="69">
        <v>244</v>
      </c>
      <c r="M53" s="69">
        <v>208</v>
      </c>
      <c r="N53" s="69">
        <v>188</v>
      </c>
      <c r="O53" s="70">
        <v>164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ht7u7SRUd99z5IDAUcyMPxuZXgHiXlRH2ieQha43kVrzvcBwueb29EhqZfKPXH3le9wSqibG4mZKU6bOok++g==" saltValue="zDFI+CyOAY5FKbuxe6R6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54" t="s">
        <v>24</v>
      </c>
      <c r="C41" s="1255"/>
      <c r="D41" s="81"/>
      <c r="E41" s="1256" t="s">
        <v>25</v>
      </c>
      <c r="F41" s="1256"/>
      <c r="G41" s="1256"/>
      <c r="H41" s="1257"/>
      <c r="I41" s="82">
        <v>4109</v>
      </c>
      <c r="J41" s="83">
        <v>4221</v>
      </c>
      <c r="K41" s="83">
        <v>4494</v>
      </c>
      <c r="L41" s="83">
        <v>4699</v>
      </c>
      <c r="M41" s="84">
        <v>4795</v>
      </c>
    </row>
    <row r="42" spans="2:13" ht="27.75" customHeight="1" x14ac:dyDescent="0.15">
      <c r="B42" s="1244"/>
      <c r="C42" s="1245"/>
      <c r="D42" s="85"/>
      <c r="E42" s="1248" t="s">
        <v>26</v>
      </c>
      <c r="F42" s="1248"/>
      <c r="G42" s="1248"/>
      <c r="H42" s="1249"/>
      <c r="I42" s="86" t="s">
        <v>498</v>
      </c>
      <c r="J42" s="87" t="s">
        <v>498</v>
      </c>
      <c r="K42" s="87" t="s">
        <v>498</v>
      </c>
      <c r="L42" s="87" t="s">
        <v>498</v>
      </c>
      <c r="M42" s="88" t="s">
        <v>498</v>
      </c>
    </row>
    <row r="43" spans="2:13" ht="27.75" customHeight="1" x14ac:dyDescent="0.15">
      <c r="B43" s="1244"/>
      <c r="C43" s="1245"/>
      <c r="D43" s="85"/>
      <c r="E43" s="1248" t="s">
        <v>27</v>
      </c>
      <c r="F43" s="1248"/>
      <c r="G43" s="1248"/>
      <c r="H43" s="1249"/>
      <c r="I43" s="86">
        <v>1180</v>
      </c>
      <c r="J43" s="87">
        <v>1122</v>
      </c>
      <c r="K43" s="87">
        <v>894</v>
      </c>
      <c r="L43" s="87">
        <v>843</v>
      </c>
      <c r="M43" s="88">
        <v>802</v>
      </c>
    </row>
    <row r="44" spans="2:13" ht="27.75" customHeight="1" x14ac:dyDescent="0.15">
      <c r="B44" s="1244"/>
      <c r="C44" s="1245"/>
      <c r="D44" s="85"/>
      <c r="E44" s="1248" t="s">
        <v>28</v>
      </c>
      <c r="F44" s="1248"/>
      <c r="G44" s="1248"/>
      <c r="H44" s="1249"/>
      <c r="I44" s="86">
        <v>709</v>
      </c>
      <c r="J44" s="87">
        <v>688</v>
      </c>
      <c r="K44" s="87">
        <v>742</v>
      </c>
      <c r="L44" s="87">
        <v>648</v>
      </c>
      <c r="M44" s="88">
        <v>616</v>
      </c>
    </row>
    <row r="45" spans="2:13" ht="27.75" customHeight="1" x14ac:dyDescent="0.15">
      <c r="B45" s="1244"/>
      <c r="C45" s="1245"/>
      <c r="D45" s="85"/>
      <c r="E45" s="1248" t="s">
        <v>29</v>
      </c>
      <c r="F45" s="1248"/>
      <c r="G45" s="1248"/>
      <c r="H45" s="1249"/>
      <c r="I45" s="86">
        <v>1127</v>
      </c>
      <c r="J45" s="87">
        <v>1051</v>
      </c>
      <c r="K45" s="87">
        <v>1066</v>
      </c>
      <c r="L45" s="87">
        <v>1035</v>
      </c>
      <c r="M45" s="88">
        <v>1029</v>
      </c>
    </row>
    <row r="46" spans="2:13" ht="27.75" customHeight="1" x14ac:dyDescent="0.15">
      <c r="B46" s="1244"/>
      <c r="C46" s="1245"/>
      <c r="D46" s="89"/>
      <c r="E46" s="1248" t="s">
        <v>30</v>
      </c>
      <c r="F46" s="1248"/>
      <c r="G46" s="1248"/>
      <c r="H46" s="1249"/>
      <c r="I46" s="86" t="s">
        <v>498</v>
      </c>
      <c r="J46" s="87" t="s">
        <v>498</v>
      </c>
      <c r="K46" s="87" t="s">
        <v>498</v>
      </c>
      <c r="L46" s="87" t="s">
        <v>498</v>
      </c>
      <c r="M46" s="88" t="s">
        <v>498</v>
      </c>
    </row>
    <row r="47" spans="2:13" ht="27.75" customHeight="1" x14ac:dyDescent="0.15">
      <c r="B47" s="1244"/>
      <c r="C47" s="1245"/>
      <c r="D47" s="90"/>
      <c r="E47" s="1258" t="s">
        <v>31</v>
      </c>
      <c r="F47" s="1259"/>
      <c r="G47" s="1259"/>
      <c r="H47" s="1260"/>
      <c r="I47" s="86" t="s">
        <v>498</v>
      </c>
      <c r="J47" s="87" t="s">
        <v>498</v>
      </c>
      <c r="K47" s="87" t="s">
        <v>498</v>
      </c>
      <c r="L47" s="87" t="s">
        <v>498</v>
      </c>
      <c r="M47" s="88" t="s">
        <v>498</v>
      </c>
    </row>
    <row r="48" spans="2:13" ht="27.75" customHeight="1" x14ac:dyDescent="0.15">
      <c r="B48" s="1244"/>
      <c r="C48" s="1245"/>
      <c r="D48" s="85"/>
      <c r="E48" s="1248" t="s">
        <v>32</v>
      </c>
      <c r="F48" s="1248"/>
      <c r="G48" s="1248"/>
      <c r="H48" s="1249"/>
      <c r="I48" s="86" t="s">
        <v>498</v>
      </c>
      <c r="J48" s="87" t="s">
        <v>498</v>
      </c>
      <c r="K48" s="87" t="s">
        <v>498</v>
      </c>
      <c r="L48" s="87" t="s">
        <v>498</v>
      </c>
      <c r="M48" s="88" t="s">
        <v>498</v>
      </c>
    </row>
    <row r="49" spans="2:13" ht="27.75" customHeight="1" x14ac:dyDescent="0.15">
      <c r="B49" s="1246"/>
      <c r="C49" s="1247"/>
      <c r="D49" s="85"/>
      <c r="E49" s="1248" t="s">
        <v>33</v>
      </c>
      <c r="F49" s="1248"/>
      <c r="G49" s="1248"/>
      <c r="H49" s="1249"/>
      <c r="I49" s="86" t="s">
        <v>498</v>
      </c>
      <c r="J49" s="87" t="s">
        <v>498</v>
      </c>
      <c r="K49" s="87" t="s">
        <v>498</v>
      </c>
      <c r="L49" s="87" t="s">
        <v>498</v>
      </c>
      <c r="M49" s="88" t="s">
        <v>498</v>
      </c>
    </row>
    <row r="50" spans="2:13" ht="27.75" customHeight="1" x14ac:dyDescent="0.15">
      <c r="B50" s="1242" t="s">
        <v>34</v>
      </c>
      <c r="C50" s="1243"/>
      <c r="D50" s="91"/>
      <c r="E50" s="1248" t="s">
        <v>35</v>
      </c>
      <c r="F50" s="1248"/>
      <c r="G50" s="1248"/>
      <c r="H50" s="1249"/>
      <c r="I50" s="86">
        <v>2015</v>
      </c>
      <c r="J50" s="87">
        <v>2140</v>
      </c>
      <c r="K50" s="87">
        <v>2225</v>
      </c>
      <c r="L50" s="87">
        <v>2321</v>
      </c>
      <c r="M50" s="88">
        <v>2411</v>
      </c>
    </row>
    <row r="51" spans="2:13" ht="27.75" customHeight="1" x14ac:dyDescent="0.15">
      <c r="B51" s="1244"/>
      <c r="C51" s="1245"/>
      <c r="D51" s="85"/>
      <c r="E51" s="1248" t="s">
        <v>36</v>
      </c>
      <c r="F51" s="1248"/>
      <c r="G51" s="1248"/>
      <c r="H51" s="1249"/>
      <c r="I51" s="86" t="s">
        <v>498</v>
      </c>
      <c r="J51" s="87" t="s">
        <v>498</v>
      </c>
      <c r="K51" s="87" t="s">
        <v>498</v>
      </c>
      <c r="L51" s="87" t="s">
        <v>498</v>
      </c>
      <c r="M51" s="88" t="s">
        <v>498</v>
      </c>
    </row>
    <row r="52" spans="2:13" ht="27.75" customHeight="1" x14ac:dyDescent="0.15">
      <c r="B52" s="1246"/>
      <c r="C52" s="1247"/>
      <c r="D52" s="85"/>
      <c r="E52" s="1248" t="s">
        <v>37</v>
      </c>
      <c r="F52" s="1248"/>
      <c r="G52" s="1248"/>
      <c r="H52" s="1249"/>
      <c r="I52" s="86">
        <v>4360</v>
      </c>
      <c r="J52" s="87">
        <v>4251</v>
      </c>
      <c r="K52" s="87">
        <v>4438</v>
      </c>
      <c r="L52" s="87">
        <v>4568</v>
      </c>
      <c r="M52" s="88">
        <v>4549</v>
      </c>
    </row>
    <row r="53" spans="2:13" ht="27.75" customHeight="1" thickBot="1" x14ac:dyDescent="0.2">
      <c r="B53" s="1250" t="s">
        <v>38</v>
      </c>
      <c r="C53" s="1251"/>
      <c r="D53" s="92"/>
      <c r="E53" s="1252" t="s">
        <v>39</v>
      </c>
      <c r="F53" s="1252"/>
      <c r="G53" s="1252"/>
      <c r="H53" s="1253"/>
      <c r="I53" s="93">
        <v>751</v>
      </c>
      <c r="J53" s="94">
        <v>692</v>
      </c>
      <c r="K53" s="94">
        <v>532</v>
      </c>
      <c r="L53" s="94">
        <v>336</v>
      </c>
      <c r="M53" s="95">
        <v>281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CPtLN192ORSvvHtDSrt9Sn6WiUuj2xJHw0RWdJOIsBJl9AODnAwh/wmkrSz6Roct/RFbspQe/OO9+wQO3evvQ==" saltValue="/kVryPl6c+UrQMGOeedh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1266</v>
      </c>
      <c r="G55" s="107">
        <v>1308</v>
      </c>
      <c r="H55" s="108">
        <v>1330</v>
      </c>
    </row>
    <row r="56" spans="2:8" ht="52.5" customHeight="1" x14ac:dyDescent="0.15">
      <c r="B56" s="109"/>
      <c r="C56" s="1271" t="s">
        <v>43</v>
      </c>
      <c r="D56" s="1271"/>
      <c r="E56" s="1272"/>
      <c r="F56" s="110">
        <v>352</v>
      </c>
      <c r="G56" s="110">
        <v>352</v>
      </c>
      <c r="H56" s="111">
        <v>353</v>
      </c>
    </row>
    <row r="57" spans="2:8" ht="53.25" customHeight="1" x14ac:dyDescent="0.15">
      <c r="B57" s="109"/>
      <c r="C57" s="1273" t="s">
        <v>44</v>
      </c>
      <c r="D57" s="1273"/>
      <c r="E57" s="1274"/>
      <c r="F57" s="112">
        <v>447</v>
      </c>
      <c r="G57" s="112">
        <v>518</v>
      </c>
      <c r="H57" s="113">
        <v>588</v>
      </c>
    </row>
    <row r="58" spans="2:8" ht="45.75" customHeight="1" x14ac:dyDescent="0.15">
      <c r="B58" s="114"/>
      <c r="C58" s="1261" t="s">
        <v>557</v>
      </c>
      <c r="D58" s="1262"/>
      <c r="E58" s="1263"/>
      <c r="F58" s="115">
        <v>163</v>
      </c>
      <c r="G58" s="115">
        <v>245</v>
      </c>
      <c r="H58" s="364">
        <v>327</v>
      </c>
    </row>
    <row r="59" spans="2:8" ht="45.75" customHeight="1" x14ac:dyDescent="0.15">
      <c r="B59" s="114"/>
      <c r="C59" s="1261" t="s">
        <v>558</v>
      </c>
      <c r="D59" s="1262"/>
      <c r="E59" s="1263"/>
      <c r="F59" s="115">
        <v>214</v>
      </c>
      <c r="G59" s="115">
        <v>215</v>
      </c>
      <c r="H59" s="364">
        <v>215</v>
      </c>
    </row>
    <row r="60" spans="2:8" ht="45.75" customHeight="1" x14ac:dyDescent="0.15">
      <c r="B60" s="114"/>
      <c r="C60" s="1261" t="s">
        <v>559</v>
      </c>
      <c r="D60" s="1262"/>
      <c r="E60" s="1263"/>
      <c r="F60" s="115">
        <v>50</v>
      </c>
      <c r="G60" s="115">
        <v>40</v>
      </c>
      <c r="H60" s="364">
        <v>26</v>
      </c>
    </row>
    <row r="61" spans="2:8" ht="45.75" customHeight="1" x14ac:dyDescent="0.15">
      <c r="B61" s="114"/>
      <c r="C61" s="1261" t="s">
        <v>560</v>
      </c>
      <c r="D61" s="1262"/>
      <c r="E61" s="1263"/>
      <c r="F61" s="115">
        <v>7</v>
      </c>
      <c r="G61" s="115">
        <v>7</v>
      </c>
      <c r="H61" s="364">
        <v>7</v>
      </c>
    </row>
    <row r="62" spans="2:8" ht="45.75" customHeight="1" thickBot="1" x14ac:dyDescent="0.2">
      <c r="B62" s="116"/>
      <c r="C62" s="1264" t="s">
        <v>561</v>
      </c>
      <c r="D62" s="1265"/>
      <c r="E62" s="1266"/>
      <c r="F62" s="117">
        <v>2</v>
      </c>
      <c r="G62" s="117">
        <v>1</v>
      </c>
      <c r="H62" s="118">
        <v>4</v>
      </c>
    </row>
    <row r="63" spans="2:8" ht="52.5" customHeight="1" thickBot="1" x14ac:dyDescent="0.2">
      <c r="B63" s="119"/>
      <c r="C63" s="1267" t="s">
        <v>45</v>
      </c>
      <c r="D63" s="1267"/>
      <c r="E63" s="1268"/>
      <c r="F63" s="120">
        <v>2064</v>
      </c>
      <c r="G63" s="120">
        <v>2179</v>
      </c>
      <c r="H63" s="121">
        <v>2271</v>
      </c>
    </row>
    <row r="64" spans="2:8" ht="15" customHeight="1" x14ac:dyDescent="0.15"/>
    <row r="65" ht="0" hidden="1" customHeight="1" x14ac:dyDescent="0.15"/>
    <row r="66" ht="0" hidden="1" customHeight="1" x14ac:dyDescent="0.15"/>
  </sheetData>
  <sheetProtection algorithmName="SHA-512" hashValue="fULCIGivwiOdUVFVRxAcR5GRAS4otrkWh6mlArF9syGSK6Yz6xDtDQ5HkRMU9vE+zQ7RFRPJP3AEk5+Fh+9ubg==" saltValue="JbwhwcrOBgSQyY70Ycbt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2" zoomScale="85" zoomScaleNormal="85" zoomScaleSheetLayoutView="55" workbookViewId="0">
      <selection activeCell="BX81" sqref="BX81"/>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69"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0"/>
      <c r="DG4" s="270"/>
      <c r="DH4" s="270"/>
      <c r="DI4" s="270"/>
      <c r="DJ4" s="270"/>
      <c r="DK4" s="270"/>
      <c r="DL4" s="270"/>
      <c r="DM4" s="270"/>
      <c r="DN4" s="270"/>
      <c r="DO4" s="270"/>
      <c r="DP4" s="270"/>
      <c r="DQ4" s="270"/>
      <c r="DR4" s="270"/>
      <c r="DS4" s="270"/>
      <c r="DT4" s="270"/>
      <c r="DU4" s="270"/>
      <c r="DV4" s="270"/>
      <c r="DW4" s="270"/>
    </row>
    <row r="5" spans="1:143" s="269"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0"/>
      <c r="DG5" s="270"/>
      <c r="DH5" s="270"/>
      <c r="DI5" s="270"/>
      <c r="DJ5" s="270"/>
      <c r="DK5" s="270"/>
      <c r="DL5" s="270"/>
      <c r="DM5" s="270"/>
      <c r="DN5" s="270"/>
      <c r="DO5" s="270"/>
      <c r="DP5" s="270"/>
      <c r="DQ5" s="270"/>
      <c r="DR5" s="270"/>
      <c r="DS5" s="270"/>
      <c r="DT5" s="270"/>
      <c r="DU5" s="270"/>
      <c r="DV5" s="270"/>
      <c r="DW5" s="270"/>
    </row>
    <row r="6" spans="1:143" s="269"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0"/>
      <c r="DG6" s="270"/>
      <c r="DH6" s="270"/>
      <c r="DI6" s="270"/>
      <c r="DJ6" s="270"/>
      <c r="DK6" s="270"/>
      <c r="DL6" s="270"/>
      <c r="DM6" s="270"/>
      <c r="DN6" s="270"/>
      <c r="DO6" s="270"/>
      <c r="DP6" s="270"/>
      <c r="DQ6" s="270"/>
      <c r="DR6" s="270"/>
      <c r="DS6" s="270"/>
      <c r="DT6" s="270"/>
      <c r="DU6" s="270"/>
      <c r="DV6" s="270"/>
      <c r="DW6" s="270"/>
    </row>
    <row r="7" spans="1:143" s="269"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0"/>
      <c r="DG7" s="270"/>
      <c r="DH7" s="270"/>
      <c r="DI7" s="270"/>
      <c r="DJ7" s="270"/>
      <c r="DK7" s="270"/>
      <c r="DL7" s="270"/>
      <c r="DM7" s="270"/>
      <c r="DN7" s="270"/>
      <c r="DO7" s="270"/>
      <c r="DP7" s="270"/>
      <c r="DQ7" s="270"/>
      <c r="DR7" s="270"/>
      <c r="DS7" s="270"/>
      <c r="DT7" s="270"/>
      <c r="DU7" s="270"/>
      <c r="DV7" s="270"/>
      <c r="DW7" s="270"/>
    </row>
    <row r="8" spans="1:143" s="269"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0"/>
      <c r="DG8" s="270"/>
      <c r="DH8" s="270"/>
      <c r="DI8" s="270"/>
      <c r="DJ8" s="270"/>
      <c r="DK8" s="270"/>
      <c r="DL8" s="270"/>
      <c r="DM8" s="270"/>
      <c r="DN8" s="270"/>
      <c r="DO8" s="270"/>
      <c r="DP8" s="270"/>
      <c r="DQ8" s="270"/>
      <c r="DR8" s="270"/>
      <c r="DS8" s="270"/>
      <c r="DT8" s="270"/>
      <c r="DU8" s="270"/>
      <c r="DV8" s="270"/>
      <c r="DW8" s="270"/>
    </row>
    <row r="9" spans="1:143" s="269"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0"/>
      <c r="DG9" s="270"/>
      <c r="DH9" s="270"/>
      <c r="DI9" s="270"/>
      <c r="DJ9" s="270"/>
      <c r="DK9" s="270"/>
      <c r="DL9" s="270"/>
      <c r="DM9" s="270"/>
      <c r="DN9" s="270"/>
      <c r="DO9" s="270"/>
      <c r="DP9" s="270"/>
      <c r="DQ9" s="270"/>
      <c r="DR9" s="270"/>
      <c r="DS9" s="270"/>
      <c r="DT9" s="270"/>
      <c r="DU9" s="270"/>
      <c r="DV9" s="270"/>
      <c r="DW9" s="270"/>
    </row>
    <row r="10" spans="1:143" s="269"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0"/>
      <c r="DG10" s="270"/>
      <c r="DH10" s="270"/>
      <c r="DI10" s="270"/>
      <c r="DJ10" s="270"/>
      <c r="DK10" s="270"/>
      <c r="DL10" s="270"/>
      <c r="DM10" s="270"/>
      <c r="DN10" s="270"/>
      <c r="DO10" s="270"/>
      <c r="DP10" s="270"/>
      <c r="DQ10" s="270"/>
      <c r="DR10" s="270"/>
      <c r="DS10" s="270"/>
      <c r="DT10" s="270"/>
      <c r="DU10" s="270"/>
      <c r="DV10" s="270"/>
      <c r="DW10" s="270"/>
      <c r="EM10" s="269" t="s">
        <v>595</v>
      </c>
    </row>
    <row r="11" spans="1:143" s="269"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0"/>
      <c r="DG11" s="270"/>
      <c r="DH11" s="270"/>
      <c r="DI11" s="270"/>
      <c r="DJ11" s="270"/>
      <c r="DK11" s="270"/>
      <c r="DL11" s="270"/>
      <c r="DM11" s="270"/>
      <c r="DN11" s="270"/>
      <c r="DO11" s="270"/>
      <c r="DP11" s="270"/>
      <c r="DQ11" s="270"/>
      <c r="DR11" s="270"/>
      <c r="DS11" s="270"/>
      <c r="DT11" s="270"/>
      <c r="DU11" s="270"/>
      <c r="DV11" s="270"/>
      <c r="DW11" s="270"/>
    </row>
    <row r="12" spans="1:143" s="269"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0"/>
      <c r="DG12" s="270"/>
      <c r="DH12" s="270"/>
      <c r="DI12" s="270"/>
      <c r="DJ12" s="270"/>
      <c r="DK12" s="270"/>
      <c r="DL12" s="270"/>
      <c r="DM12" s="270"/>
      <c r="DN12" s="270"/>
      <c r="DO12" s="270"/>
      <c r="DP12" s="270"/>
      <c r="DQ12" s="270"/>
      <c r="DR12" s="270"/>
      <c r="DS12" s="270"/>
      <c r="DT12" s="270"/>
      <c r="DU12" s="270"/>
      <c r="DV12" s="270"/>
      <c r="DW12" s="270"/>
      <c r="EM12" s="269" t="s">
        <v>595</v>
      </c>
    </row>
    <row r="13" spans="1:143" s="269"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0"/>
      <c r="DG13" s="270"/>
      <c r="DH13" s="270"/>
      <c r="DI13" s="270"/>
      <c r="DJ13" s="270"/>
      <c r="DK13" s="270"/>
      <c r="DL13" s="270"/>
      <c r="DM13" s="270"/>
      <c r="DN13" s="270"/>
      <c r="DO13" s="270"/>
      <c r="DP13" s="270"/>
      <c r="DQ13" s="270"/>
      <c r="DR13" s="270"/>
      <c r="DS13" s="270"/>
      <c r="DT13" s="270"/>
      <c r="DU13" s="270"/>
      <c r="DV13" s="270"/>
      <c r="DW13" s="270"/>
    </row>
    <row r="14" spans="1:143" s="269"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0"/>
      <c r="DG14" s="270"/>
      <c r="DH14" s="270"/>
      <c r="DI14" s="270"/>
      <c r="DJ14" s="270"/>
      <c r="DK14" s="270"/>
      <c r="DL14" s="270"/>
      <c r="DM14" s="270"/>
      <c r="DN14" s="270"/>
      <c r="DO14" s="270"/>
      <c r="DP14" s="270"/>
      <c r="DQ14" s="270"/>
      <c r="DR14" s="270"/>
      <c r="DS14" s="270"/>
      <c r="DT14" s="270"/>
      <c r="DU14" s="270"/>
      <c r="DV14" s="270"/>
      <c r="DW14" s="270"/>
    </row>
    <row r="15" spans="1:143" s="269"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0"/>
      <c r="DG15" s="270"/>
      <c r="DH15" s="270"/>
      <c r="DI15" s="270"/>
      <c r="DJ15" s="270"/>
      <c r="DK15" s="270"/>
      <c r="DL15" s="270"/>
      <c r="DM15" s="270"/>
      <c r="DN15" s="270"/>
      <c r="DO15" s="270"/>
      <c r="DP15" s="270"/>
      <c r="DQ15" s="270"/>
      <c r="DR15" s="270"/>
      <c r="DS15" s="270"/>
      <c r="DT15" s="270"/>
      <c r="DU15" s="270"/>
      <c r="DV15" s="270"/>
      <c r="DW15" s="270"/>
    </row>
    <row r="16" spans="1:143" s="269"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0"/>
      <c r="DG16" s="270"/>
      <c r="DH16" s="270"/>
      <c r="DI16" s="270"/>
      <c r="DJ16" s="270"/>
      <c r="DK16" s="270"/>
      <c r="DL16" s="270"/>
      <c r="DM16" s="270"/>
      <c r="DN16" s="270"/>
      <c r="DO16" s="270"/>
      <c r="DP16" s="270"/>
      <c r="DQ16" s="270"/>
      <c r="DR16" s="270"/>
      <c r="DS16" s="270"/>
      <c r="DT16" s="270"/>
      <c r="DU16" s="270"/>
      <c r="DV16" s="270"/>
      <c r="DW16" s="270"/>
    </row>
    <row r="17" spans="1:351" s="269"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0"/>
      <c r="DG17" s="270"/>
      <c r="DH17" s="270"/>
      <c r="DI17" s="270"/>
      <c r="DJ17" s="270"/>
      <c r="DK17" s="270"/>
      <c r="DL17" s="270"/>
      <c r="DM17" s="270"/>
      <c r="DN17" s="270"/>
      <c r="DO17" s="270"/>
      <c r="DP17" s="270"/>
      <c r="DQ17" s="270"/>
      <c r="DR17" s="270"/>
      <c r="DS17" s="270"/>
      <c r="DT17" s="270"/>
      <c r="DU17" s="270"/>
      <c r="DV17" s="270"/>
      <c r="DW17" s="270"/>
    </row>
    <row r="18" spans="1:351" s="269"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0"/>
      <c r="DG18" s="270"/>
      <c r="DH18" s="270"/>
      <c r="DI18" s="270"/>
      <c r="DJ18" s="270"/>
      <c r="DK18" s="270"/>
      <c r="DL18" s="270"/>
      <c r="DM18" s="270"/>
      <c r="DN18" s="270"/>
      <c r="DO18" s="270"/>
      <c r="DP18" s="270"/>
      <c r="DQ18" s="270"/>
      <c r="DR18" s="270"/>
      <c r="DS18" s="270"/>
      <c r="DT18" s="270"/>
      <c r="DU18" s="270"/>
      <c r="DV18" s="270"/>
      <c r="DW18" s="270"/>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589</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596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588</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540</v>
      </c>
      <c r="BQ50" s="1277"/>
      <c r="BR50" s="1277"/>
      <c r="BS50" s="1277"/>
      <c r="BT50" s="1277"/>
      <c r="BU50" s="1277"/>
      <c r="BV50" s="1277"/>
      <c r="BW50" s="1277"/>
      <c r="BX50" s="1277" t="s">
        <v>541</v>
      </c>
      <c r="BY50" s="1277"/>
      <c r="BZ50" s="1277"/>
      <c r="CA50" s="1277"/>
      <c r="CB50" s="1277"/>
      <c r="CC50" s="1277"/>
      <c r="CD50" s="1277"/>
      <c r="CE50" s="1277"/>
      <c r="CF50" s="1277" t="s">
        <v>542</v>
      </c>
      <c r="CG50" s="1277"/>
      <c r="CH50" s="1277"/>
      <c r="CI50" s="1277"/>
      <c r="CJ50" s="1277"/>
      <c r="CK50" s="1277"/>
      <c r="CL50" s="1277"/>
      <c r="CM50" s="1277"/>
      <c r="CN50" s="1277" t="s">
        <v>543</v>
      </c>
      <c r="CO50" s="1277"/>
      <c r="CP50" s="1277"/>
      <c r="CQ50" s="1277"/>
      <c r="CR50" s="1277"/>
      <c r="CS50" s="1277"/>
      <c r="CT50" s="1277"/>
      <c r="CU50" s="1277"/>
      <c r="CV50" s="1277" t="s">
        <v>544</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587</v>
      </c>
      <c r="AO51" s="1278"/>
      <c r="AP51" s="1278"/>
      <c r="AQ51" s="1278"/>
      <c r="AR51" s="1278"/>
      <c r="AS51" s="1278"/>
      <c r="AT51" s="1278"/>
      <c r="AU51" s="1278"/>
      <c r="AV51" s="1278"/>
      <c r="AW51" s="1278"/>
      <c r="AX51" s="1278"/>
      <c r="AY51" s="1278"/>
      <c r="AZ51" s="1278"/>
      <c r="BA51" s="1278"/>
      <c r="BB51" s="1278" t="s">
        <v>592</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75">
        <v>19</v>
      </c>
      <c r="CG51" s="1275"/>
      <c r="CH51" s="1275"/>
      <c r="CI51" s="1275"/>
      <c r="CJ51" s="1275"/>
      <c r="CK51" s="1275"/>
      <c r="CL51" s="1275"/>
      <c r="CM51" s="1275"/>
      <c r="CN51" s="1275">
        <v>12.1</v>
      </c>
      <c r="CO51" s="1275"/>
      <c r="CP51" s="1275"/>
      <c r="CQ51" s="1275"/>
      <c r="CR51" s="1275"/>
      <c r="CS51" s="1275"/>
      <c r="CT51" s="1275"/>
      <c r="CU51" s="1275"/>
      <c r="CV51" s="1288"/>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75">
        <v>60.5</v>
      </c>
      <c r="CG53" s="1275"/>
      <c r="CH53" s="1275"/>
      <c r="CI53" s="1275"/>
      <c r="CJ53" s="1275"/>
      <c r="CK53" s="1275"/>
      <c r="CL53" s="1275"/>
      <c r="CM53" s="1275"/>
      <c r="CN53" s="1275">
        <v>61.7</v>
      </c>
      <c r="CO53" s="1275"/>
      <c r="CP53" s="1275"/>
      <c r="CQ53" s="1275"/>
      <c r="CR53" s="1275"/>
      <c r="CS53" s="1275"/>
      <c r="CT53" s="1275"/>
      <c r="CU53" s="1275"/>
      <c r="CV53" s="1288"/>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593</v>
      </c>
      <c r="AO55" s="1277"/>
      <c r="AP55" s="1277"/>
      <c r="AQ55" s="1277"/>
      <c r="AR55" s="1277"/>
      <c r="AS55" s="1277"/>
      <c r="AT55" s="1277"/>
      <c r="AU55" s="1277"/>
      <c r="AV55" s="1277"/>
      <c r="AW55" s="1277"/>
      <c r="AX55" s="1277"/>
      <c r="AY55" s="1277"/>
      <c r="AZ55" s="1277"/>
      <c r="BA55" s="1277"/>
      <c r="BB55" s="1278" t="s">
        <v>592</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8"/>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591</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590</v>
      </c>
    </row>
    <row r="64" spans="1:109" ht="13.5" x14ac:dyDescent="0.15">
      <c r="B64" s="366"/>
      <c r="G64" s="382"/>
      <c r="I64" s="384"/>
      <c r="J64" s="384"/>
      <c r="K64" s="384"/>
      <c r="L64" s="384"/>
      <c r="M64" s="384"/>
      <c r="N64" s="383"/>
      <c r="AM64" s="382"/>
      <c r="AN64" s="382" t="s">
        <v>589</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597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588</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540</v>
      </c>
      <c r="BQ72" s="1277"/>
      <c r="BR72" s="1277"/>
      <c r="BS72" s="1277"/>
      <c r="BT72" s="1277"/>
      <c r="BU72" s="1277"/>
      <c r="BV72" s="1277"/>
      <c r="BW72" s="1277"/>
      <c r="BX72" s="1277" t="s">
        <v>541</v>
      </c>
      <c r="BY72" s="1277"/>
      <c r="BZ72" s="1277"/>
      <c r="CA72" s="1277"/>
      <c r="CB72" s="1277"/>
      <c r="CC72" s="1277"/>
      <c r="CD72" s="1277"/>
      <c r="CE72" s="1277"/>
      <c r="CF72" s="1277" t="s">
        <v>542</v>
      </c>
      <c r="CG72" s="1277"/>
      <c r="CH72" s="1277"/>
      <c r="CI72" s="1277"/>
      <c r="CJ72" s="1277"/>
      <c r="CK72" s="1277"/>
      <c r="CL72" s="1277"/>
      <c r="CM72" s="1277"/>
      <c r="CN72" s="1277" t="s">
        <v>543</v>
      </c>
      <c r="CO72" s="1277"/>
      <c r="CP72" s="1277"/>
      <c r="CQ72" s="1277"/>
      <c r="CR72" s="1277"/>
      <c r="CS72" s="1277"/>
      <c r="CT72" s="1277"/>
      <c r="CU72" s="1277"/>
      <c r="CV72" s="1277" t="s">
        <v>544</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587</v>
      </c>
      <c r="AO73" s="1278"/>
      <c r="AP73" s="1278"/>
      <c r="AQ73" s="1278"/>
      <c r="AR73" s="1278"/>
      <c r="AS73" s="1278"/>
      <c r="AT73" s="1278"/>
      <c r="AU73" s="1278"/>
      <c r="AV73" s="1278"/>
      <c r="AW73" s="1278"/>
      <c r="AX73" s="1278"/>
      <c r="AY73" s="1278"/>
      <c r="AZ73" s="1278"/>
      <c r="BA73" s="1278"/>
      <c r="BB73" s="1278" t="s">
        <v>585</v>
      </c>
      <c r="BC73" s="1278"/>
      <c r="BD73" s="1278"/>
      <c r="BE73" s="1278"/>
      <c r="BF73" s="1278"/>
      <c r="BG73" s="1278"/>
      <c r="BH73" s="1278"/>
      <c r="BI73" s="1278"/>
      <c r="BJ73" s="1278"/>
      <c r="BK73" s="1278"/>
      <c r="BL73" s="1278"/>
      <c r="BM73" s="1278"/>
      <c r="BN73" s="1278"/>
      <c r="BO73" s="1278"/>
      <c r="BP73" s="1275">
        <v>27.2</v>
      </c>
      <c r="BQ73" s="1275"/>
      <c r="BR73" s="1275"/>
      <c r="BS73" s="1275"/>
      <c r="BT73" s="1275"/>
      <c r="BU73" s="1275"/>
      <c r="BV73" s="1275"/>
      <c r="BW73" s="1275"/>
      <c r="BX73" s="1275">
        <v>25.5</v>
      </c>
      <c r="BY73" s="1275"/>
      <c r="BZ73" s="1275"/>
      <c r="CA73" s="1275"/>
      <c r="CB73" s="1275"/>
      <c r="CC73" s="1275"/>
      <c r="CD73" s="1275"/>
      <c r="CE73" s="1275"/>
      <c r="CF73" s="1275">
        <v>19</v>
      </c>
      <c r="CG73" s="1275"/>
      <c r="CH73" s="1275"/>
      <c r="CI73" s="1275"/>
      <c r="CJ73" s="1275"/>
      <c r="CK73" s="1275"/>
      <c r="CL73" s="1275"/>
      <c r="CM73" s="1275"/>
      <c r="CN73" s="1275">
        <v>12.1</v>
      </c>
      <c r="CO73" s="1275"/>
      <c r="CP73" s="1275"/>
      <c r="CQ73" s="1275"/>
      <c r="CR73" s="1275"/>
      <c r="CS73" s="1275"/>
      <c r="CT73" s="1275"/>
      <c r="CU73" s="1275"/>
      <c r="CV73" s="1275">
        <v>10.3</v>
      </c>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584</v>
      </c>
      <c r="BC75" s="1278"/>
      <c r="BD75" s="1278"/>
      <c r="BE75" s="1278"/>
      <c r="BF75" s="1278"/>
      <c r="BG75" s="1278"/>
      <c r="BH75" s="1278"/>
      <c r="BI75" s="1278"/>
      <c r="BJ75" s="1278"/>
      <c r="BK75" s="1278"/>
      <c r="BL75" s="1278"/>
      <c r="BM75" s="1278"/>
      <c r="BN75" s="1278"/>
      <c r="BO75" s="1278"/>
      <c r="BP75" s="1275">
        <v>12.3</v>
      </c>
      <c r="BQ75" s="1275"/>
      <c r="BR75" s="1275"/>
      <c r="BS75" s="1275"/>
      <c r="BT75" s="1275"/>
      <c r="BU75" s="1275"/>
      <c r="BV75" s="1275"/>
      <c r="BW75" s="1275"/>
      <c r="BX75" s="1275">
        <v>11.2</v>
      </c>
      <c r="BY75" s="1275"/>
      <c r="BZ75" s="1275"/>
      <c r="CA75" s="1275"/>
      <c r="CB75" s="1275"/>
      <c r="CC75" s="1275"/>
      <c r="CD75" s="1275"/>
      <c r="CE75" s="1275"/>
      <c r="CF75" s="1275">
        <v>9.6999999999999993</v>
      </c>
      <c r="CG75" s="1275"/>
      <c r="CH75" s="1275"/>
      <c r="CI75" s="1275"/>
      <c r="CJ75" s="1275"/>
      <c r="CK75" s="1275"/>
      <c r="CL75" s="1275"/>
      <c r="CM75" s="1275"/>
      <c r="CN75" s="1275">
        <v>7.7</v>
      </c>
      <c r="CO75" s="1275"/>
      <c r="CP75" s="1275"/>
      <c r="CQ75" s="1275"/>
      <c r="CR75" s="1275"/>
      <c r="CS75" s="1275"/>
      <c r="CT75" s="1275"/>
      <c r="CU75" s="1275"/>
      <c r="CV75" s="1275">
        <v>6.7</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586</v>
      </c>
      <c r="AO77" s="1277"/>
      <c r="AP77" s="1277"/>
      <c r="AQ77" s="1277"/>
      <c r="AR77" s="1277"/>
      <c r="AS77" s="1277"/>
      <c r="AT77" s="1277"/>
      <c r="AU77" s="1277"/>
      <c r="AV77" s="1277"/>
      <c r="AW77" s="1277"/>
      <c r="AX77" s="1277"/>
      <c r="AY77" s="1277"/>
      <c r="AZ77" s="1277"/>
      <c r="BA77" s="1277"/>
      <c r="BB77" s="1278" t="s">
        <v>585</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584</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lgHtcbpcuYZYRcu5HbtfjhLZBNjCBSAYZ415HXRe4apKthMPAsEEQO2vMW/sX4DzM8vVmiS7F7NLM0MjLDzDg==" saltValue="YHTJt0AYgl8QctWOgRu+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85" zoomScaleNormal="85" zoomScaleSheetLayoutView="70" workbookViewId="0"/>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RGCw9n/y/Fbd97guK+FqPNb/wEeqrAZkbbIvjTYjMRvxaK4UxxXAOUoo2FMXRTvkteIAzfpBLMJTH2bIknnKg==" saltValue="2Syv15apJKdUhoLfIUJ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70" zoomScaleNormal="70" zoomScaleSheetLayoutView="55" workbookViewId="0">
      <selection activeCell="BP23" sqref="M23:BP25"/>
    </sheetView>
  </sheetViews>
  <sheetFormatPr defaultColWidth="0" defaultRowHeight="13.5" customHeight="1" zeroHeight="1" x14ac:dyDescent="0.15"/>
  <cols>
    <col min="1" max="34" width="2.5" style="270" customWidth="1"/>
    <col min="35" max="122" width="2.5" style="269" customWidth="1"/>
    <col min="123" max="16384" width="2.5" style="269" hidden="1"/>
  </cols>
  <sheetData>
    <row r="1" spans="2:34"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row>
    <row r="2" spans="2:34" x14ac:dyDescent="0.15">
      <c r="S2" s="269"/>
      <c r="AH2" s="269"/>
    </row>
    <row r="3" spans="2:34"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row>
    <row r="4" spans="2:34" x14ac:dyDescent="0.15"/>
    <row r="5" spans="2:34" x14ac:dyDescent="0.15"/>
    <row r="6" spans="2:34" x14ac:dyDescent="0.15"/>
    <row r="7" spans="2:34" x14ac:dyDescent="0.15"/>
    <row r="8" spans="2:34" x14ac:dyDescent="0.15"/>
    <row r="9" spans="2:34" x14ac:dyDescent="0.15">
      <c r="AH9" s="26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9"/>
    </row>
    <row r="18" spans="12:34" x14ac:dyDescent="0.15"/>
    <row r="19" spans="12:34" x14ac:dyDescent="0.15"/>
    <row r="20" spans="12:34" x14ac:dyDescent="0.15">
      <c r="AH20" s="269"/>
    </row>
    <row r="21" spans="12:34" x14ac:dyDescent="0.15">
      <c r="AH21" s="269"/>
    </row>
    <row r="22" spans="12:34" x14ac:dyDescent="0.15"/>
    <row r="23" spans="12:34" x14ac:dyDescent="0.15"/>
    <row r="24" spans="12:34" x14ac:dyDescent="0.15">
      <c r="Q24" s="269"/>
    </row>
    <row r="25" spans="12:34" x14ac:dyDescent="0.15"/>
    <row r="26" spans="12:34" x14ac:dyDescent="0.15"/>
    <row r="27" spans="12:34" x14ac:dyDescent="0.15"/>
    <row r="28" spans="12:34" x14ac:dyDescent="0.15">
      <c r="O28" s="269"/>
      <c r="T28" s="269"/>
      <c r="AH28" s="269"/>
    </row>
    <row r="29" spans="12:34" x14ac:dyDescent="0.15"/>
    <row r="30" spans="12:34" x14ac:dyDescent="0.15"/>
    <row r="31" spans="12:34" x14ac:dyDescent="0.15">
      <c r="Q31" s="269"/>
    </row>
    <row r="32" spans="12:34" x14ac:dyDescent="0.15">
      <c r="L32" s="269"/>
    </row>
    <row r="33" spans="2:34" x14ac:dyDescent="0.15">
      <c r="C33" s="269"/>
      <c r="E33" s="269"/>
      <c r="G33" s="269"/>
      <c r="I33" s="269"/>
      <c r="X33" s="269"/>
    </row>
    <row r="34" spans="2:34" x14ac:dyDescent="0.15">
      <c r="B34" s="269"/>
      <c r="P34" s="269"/>
      <c r="R34" s="269"/>
      <c r="T34" s="269"/>
    </row>
    <row r="35" spans="2:34" x14ac:dyDescent="0.15">
      <c r="D35" s="269"/>
      <c r="W35" s="269"/>
      <c r="AC35" s="269"/>
      <c r="AD35" s="269"/>
      <c r="AE35" s="269"/>
      <c r="AF35" s="269"/>
      <c r="AG35" s="269"/>
      <c r="AH35" s="269"/>
    </row>
    <row r="36" spans="2:34" x14ac:dyDescent="0.15">
      <c r="H36" s="269"/>
      <c r="J36" s="269"/>
      <c r="K36" s="269"/>
      <c r="M36" s="269"/>
      <c r="Y36" s="269"/>
      <c r="Z36" s="269"/>
      <c r="AA36" s="269"/>
      <c r="AB36" s="269"/>
      <c r="AC36" s="269"/>
      <c r="AD36" s="269"/>
      <c r="AE36" s="269"/>
      <c r="AF36" s="269"/>
      <c r="AG36" s="269"/>
      <c r="AH36" s="269"/>
    </row>
    <row r="37" spans="2:34" x14ac:dyDescent="0.15">
      <c r="AH37" s="269"/>
    </row>
    <row r="38" spans="2:34" x14ac:dyDescent="0.15">
      <c r="AG38" s="269"/>
      <c r="AH38" s="269"/>
    </row>
    <row r="39" spans="2:34" x14ac:dyDescent="0.15"/>
    <row r="40" spans="2:34" x14ac:dyDescent="0.15">
      <c r="X40" s="269"/>
    </row>
    <row r="41" spans="2:34" x14ac:dyDescent="0.15">
      <c r="R41" s="269"/>
    </row>
    <row r="42" spans="2:34" x14ac:dyDescent="0.15">
      <c r="W42" s="269"/>
    </row>
    <row r="43" spans="2:34" x14ac:dyDescent="0.15">
      <c r="Y43" s="269"/>
      <c r="Z43" s="269"/>
      <c r="AA43" s="269"/>
      <c r="AB43" s="269"/>
      <c r="AC43" s="269"/>
      <c r="AD43" s="269"/>
      <c r="AE43" s="269"/>
      <c r="AF43" s="269"/>
      <c r="AG43" s="269"/>
      <c r="AH43" s="269"/>
    </row>
    <row r="44" spans="2:34" x14ac:dyDescent="0.15">
      <c r="AH44" s="269"/>
    </row>
    <row r="45" spans="2:34" x14ac:dyDescent="0.15">
      <c r="X45" s="269"/>
    </row>
    <row r="46" spans="2:34" x14ac:dyDescent="0.15"/>
    <row r="47" spans="2:34" x14ac:dyDescent="0.15"/>
    <row r="48" spans="2:34" x14ac:dyDescent="0.15">
      <c r="W48" s="269"/>
      <c r="Y48" s="269"/>
      <c r="Z48" s="269"/>
      <c r="AA48" s="269"/>
      <c r="AB48" s="269"/>
      <c r="AC48" s="269"/>
      <c r="AD48" s="269"/>
      <c r="AE48" s="269"/>
      <c r="AF48" s="269"/>
      <c r="AG48" s="269"/>
      <c r="AH48" s="269"/>
    </row>
    <row r="49" spans="28:34" x14ac:dyDescent="0.15"/>
    <row r="50" spans="28:34" x14ac:dyDescent="0.15">
      <c r="AE50" s="269"/>
      <c r="AF50" s="269"/>
      <c r="AG50" s="269"/>
      <c r="AH50" s="269"/>
    </row>
    <row r="51" spans="28:34" x14ac:dyDescent="0.15">
      <c r="AC51" s="269"/>
      <c r="AD51" s="269"/>
      <c r="AE51" s="269"/>
      <c r="AF51" s="269"/>
      <c r="AG51" s="269"/>
      <c r="AH51" s="269"/>
    </row>
    <row r="52" spans="28:34" x14ac:dyDescent="0.15"/>
    <row r="53" spans="28:34" x14ac:dyDescent="0.15">
      <c r="AF53" s="269"/>
      <c r="AG53" s="269"/>
      <c r="AH53" s="269"/>
    </row>
    <row r="54" spans="28:34" x14ac:dyDescent="0.15">
      <c r="AH54" s="269"/>
    </row>
    <row r="55" spans="28:34" x14ac:dyDescent="0.15"/>
    <row r="56" spans="28:34" x14ac:dyDescent="0.15">
      <c r="AB56" s="269"/>
      <c r="AC56" s="269"/>
      <c r="AD56" s="269"/>
      <c r="AE56" s="269"/>
      <c r="AF56" s="269"/>
      <c r="AG56" s="269"/>
      <c r="AH56" s="269"/>
    </row>
    <row r="57" spans="28:34" x14ac:dyDescent="0.15">
      <c r="AH57" s="269"/>
    </row>
    <row r="58" spans="28:34" x14ac:dyDescent="0.15">
      <c r="AH58" s="269"/>
    </row>
    <row r="59" spans="28:34" x14ac:dyDescent="0.15">
      <c r="AG59" s="269"/>
      <c r="AH59" s="269"/>
    </row>
    <row r="60" spans="28:34" x14ac:dyDescent="0.15"/>
    <row r="61" spans="28:34" x14ac:dyDescent="0.15"/>
    <row r="62" spans="28:34" x14ac:dyDescent="0.15"/>
    <row r="63" spans="28:34" x14ac:dyDescent="0.15">
      <c r="AH63" s="269"/>
    </row>
    <row r="64" spans="28:34" x14ac:dyDescent="0.15">
      <c r="AG64" s="269"/>
      <c r="AH64" s="269"/>
    </row>
    <row r="65" spans="28:34" x14ac:dyDescent="0.15"/>
    <row r="66" spans="28:34" x14ac:dyDescent="0.15"/>
    <row r="67" spans="28:34" x14ac:dyDescent="0.15"/>
    <row r="68" spans="28:34" x14ac:dyDescent="0.15">
      <c r="AB68" s="269"/>
      <c r="AC68" s="269"/>
      <c r="AD68" s="269"/>
      <c r="AE68" s="269"/>
      <c r="AF68" s="269"/>
      <c r="AG68" s="269"/>
      <c r="AH68" s="269"/>
    </row>
    <row r="69" spans="28:34" x14ac:dyDescent="0.15">
      <c r="AF69" s="269"/>
      <c r="AG69" s="269"/>
      <c r="AH69" s="269"/>
    </row>
    <row r="70" spans="28:34" x14ac:dyDescent="0.15"/>
    <row r="71" spans="28:34" x14ac:dyDescent="0.15"/>
    <row r="72" spans="28:34" x14ac:dyDescent="0.15"/>
    <row r="73" spans="28:34" x14ac:dyDescent="0.15"/>
    <row r="74" spans="28:34" x14ac:dyDescent="0.15"/>
    <row r="75" spans="28:34" x14ac:dyDescent="0.15">
      <c r="AH75" s="269"/>
    </row>
    <row r="76" spans="28:34" x14ac:dyDescent="0.15">
      <c r="AF76" s="269"/>
      <c r="AG76" s="269"/>
      <c r="AH76" s="269"/>
    </row>
    <row r="77" spans="28:34" x14ac:dyDescent="0.15">
      <c r="AG77" s="269"/>
      <c r="AH77" s="269"/>
    </row>
    <row r="78" spans="28:34" x14ac:dyDescent="0.15"/>
    <row r="79" spans="28:34" x14ac:dyDescent="0.15"/>
    <row r="80" spans="28:34" x14ac:dyDescent="0.15"/>
    <row r="81" spans="25:34" x14ac:dyDescent="0.15"/>
    <row r="82" spans="25:34" x14ac:dyDescent="0.15">
      <c r="Y82" s="269"/>
    </row>
    <row r="83" spans="25:34" x14ac:dyDescent="0.15">
      <c r="Y83" s="269"/>
      <c r="Z83" s="269"/>
      <c r="AA83" s="269"/>
      <c r="AB83" s="269"/>
      <c r="AC83" s="269"/>
      <c r="AD83" s="269"/>
      <c r="AE83" s="269"/>
      <c r="AF83" s="269"/>
      <c r="AG83" s="269"/>
      <c r="AH83" s="269"/>
    </row>
    <row r="84" spans="25:34" x14ac:dyDescent="0.15"/>
    <row r="85" spans="25:34" x14ac:dyDescent="0.15"/>
    <row r="86" spans="25:34" x14ac:dyDescent="0.15"/>
    <row r="87" spans="25:34" x14ac:dyDescent="0.15"/>
    <row r="88" spans="25:34" x14ac:dyDescent="0.15">
      <c r="AH88" s="26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9"/>
      <c r="AG94" s="269"/>
      <c r="AH94" s="269"/>
    </row>
    <row r="95" spans="25:34" ht="13.5" customHeight="1" x14ac:dyDescent="0.15">
      <c r="AH95" s="26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9"/>
    </row>
    <row r="102" spans="33:34" ht="13.5" customHeight="1" x14ac:dyDescent="0.15"/>
    <row r="103" spans="33:34" ht="13.5" customHeight="1" x14ac:dyDescent="0.15"/>
    <row r="104" spans="33:34" ht="13.5" customHeight="1" x14ac:dyDescent="0.15">
      <c r="AG104" s="269"/>
      <c r="AH104" s="26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9"/>
    </row>
    <row r="117" spans="34:122" ht="13.5" customHeight="1" x14ac:dyDescent="0.15"/>
    <row r="118" spans="34:122" ht="13.5" customHeight="1" x14ac:dyDescent="0.15"/>
    <row r="119" spans="34:122" ht="13.5" customHeight="1" x14ac:dyDescent="0.15"/>
    <row r="120" spans="34:122" ht="13.5" customHeight="1" x14ac:dyDescent="0.15">
      <c r="AH120" s="269"/>
    </row>
    <row r="121" spans="34:122" ht="13.5" customHeight="1" x14ac:dyDescent="0.15">
      <c r="AH121" s="269"/>
    </row>
    <row r="122" spans="34:122" ht="13.5" customHeight="1" x14ac:dyDescent="0.15"/>
    <row r="123" spans="34:122" ht="13.5" customHeight="1" x14ac:dyDescent="0.15"/>
    <row r="124" spans="34:122" ht="13.5" customHeight="1" x14ac:dyDescent="0.15"/>
    <row r="125" spans="34:122" ht="13.5" customHeight="1" x14ac:dyDescent="0.15">
      <c r="DR125" s="269" t="s">
        <v>485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w7tnt651qSN+iWehCoGXo/Y9Jxg6/HeDLQ8MXzItBfZqDUeB72QKTRtGeVw1N6MsbuMKehKkvzhILvxumvDtw==" saltValue="xXlMs/WQ3Jw2EWeSpz6p1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8" customWidth="1"/>
    <col min="2" max="8" width="13.375" style="128" customWidth="1"/>
    <col min="9" max="16384" width="11.125" style="128"/>
  </cols>
  <sheetData>
    <row r="1" spans="1:8" x14ac:dyDescent="0.15">
      <c r="A1" s="122"/>
      <c r="B1" s="123"/>
      <c r="C1" s="124"/>
      <c r="D1" s="125"/>
      <c r="E1" s="126"/>
      <c r="F1" s="126"/>
      <c r="G1" s="126"/>
      <c r="H1" s="127"/>
    </row>
    <row r="2" spans="1:8" x14ac:dyDescent="0.15">
      <c r="A2" s="129"/>
      <c r="B2" s="130"/>
      <c r="C2" s="131"/>
      <c r="D2" s="132" t="s">
        <v>46</v>
      </c>
      <c r="E2" s="133"/>
      <c r="F2" s="134" t="s">
        <v>537</v>
      </c>
      <c r="G2" s="135"/>
      <c r="H2" s="136"/>
    </row>
    <row r="3" spans="1:8" x14ac:dyDescent="0.15">
      <c r="A3" s="132" t="s">
        <v>530</v>
      </c>
      <c r="B3" s="137"/>
      <c r="C3" s="138"/>
      <c r="D3" s="139">
        <v>100155</v>
      </c>
      <c r="E3" s="140"/>
      <c r="F3" s="141">
        <v>174587</v>
      </c>
      <c r="G3" s="142"/>
      <c r="H3" s="143"/>
    </row>
    <row r="4" spans="1:8" x14ac:dyDescent="0.15">
      <c r="A4" s="144"/>
      <c r="B4" s="145"/>
      <c r="C4" s="146"/>
      <c r="D4" s="147">
        <v>21457</v>
      </c>
      <c r="E4" s="148"/>
      <c r="F4" s="149">
        <v>79695</v>
      </c>
      <c r="G4" s="150"/>
      <c r="H4" s="151"/>
    </row>
    <row r="5" spans="1:8" x14ac:dyDescent="0.15">
      <c r="A5" s="132" t="s">
        <v>532</v>
      </c>
      <c r="B5" s="137"/>
      <c r="C5" s="138"/>
      <c r="D5" s="139">
        <v>97754</v>
      </c>
      <c r="E5" s="140"/>
      <c r="F5" s="141">
        <v>175675</v>
      </c>
      <c r="G5" s="142"/>
      <c r="H5" s="143"/>
    </row>
    <row r="6" spans="1:8" x14ac:dyDescent="0.15">
      <c r="A6" s="144"/>
      <c r="B6" s="145"/>
      <c r="C6" s="146"/>
      <c r="D6" s="147">
        <v>37888</v>
      </c>
      <c r="E6" s="148"/>
      <c r="F6" s="149">
        <v>87698</v>
      </c>
      <c r="G6" s="150"/>
      <c r="H6" s="151"/>
    </row>
    <row r="7" spans="1:8" x14ac:dyDescent="0.15">
      <c r="A7" s="132" t="s">
        <v>533</v>
      </c>
      <c r="B7" s="137"/>
      <c r="C7" s="138"/>
      <c r="D7" s="139">
        <v>70259</v>
      </c>
      <c r="E7" s="140"/>
      <c r="F7" s="141">
        <v>162193</v>
      </c>
      <c r="G7" s="142"/>
      <c r="H7" s="143"/>
    </row>
    <row r="8" spans="1:8" x14ac:dyDescent="0.15">
      <c r="A8" s="144"/>
      <c r="B8" s="145"/>
      <c r="C8" s="146"/>
      <c r="D8" s="147">
        <v>49995</v>
      </c>
      <c r="E8" s="148"/>
      <c r="F8" s="149">
        <v>79985</v>
      </c>
      <c r="G8" s="150"/>
      <c r="H8" s="151"/>
    </row>
    <row r="9" spans="1:8" x14ac:dyDescent="0.15">
      <c r="A9" s="132" t="s">
        <v>534</v>
      </c>
      <c r="B9" s="137"/>
      <c r="C9" s="138"/>
      <c r="D9" s="139">
        <v>82979</v>
      </c>
      <c r="E9" s="140"/>
      <c r="F9" s="141">
        <v>168868</v>
      </c>
      <c r="G9" s="142"/>
      <c r="H9" s="143"/>
    </row>
    <row r="10" spans="1:8" x14ac:dyDescent="0.15">
      <c r="A10" s="144"/>
      <c r="B10" s="145"/>
      <c r="C10" s="146"/>
      <c r="D10" s="147">
        <v>49309</v>
      </c>
      <c r="E10" s="148"/>
      <c r="F10" s="149">
        <v>79360</v>
      </c>
      <c r="G10" s="150"/>
      <c r="H10" s="151"/>
    </row>
    <row r="11" spans="1:8" x14ac:dyDescent="0.15">
      <c r="A11" s="132" t="s">
        <v>535</v>
      </c>
      <c r="B11" s="137"/>
      <c r="C11" s="138"/>
      <c r="D11" s="139">
        <v>64085</v>
      </c>
      <c r="E11" s="140"/>
      <c r="F11" s="141">
        <v>202870</v>
      </c>
      <c r="G11" s="142"/>
      <c r="H11" s="143"/>
    </row>
    <row r="12" spans="1:8" x14ac:dyDescent="0.15">
      <c r="A12" s="144"/>
      <c r="B12" s="145"/>
      <c r="C12" s="152"/>
      <c r="D12" s="147">
        <v>39212</v>
      </c>
      <c r="E12" s="148"/>
      <c r="F12" s="149">
        <v>79735</v>
      </c>
      <c r="G12" s="150"/>
      <c r="H12" s="151"/>
    </row>
    <row r="13" spans="1:8" x14ac:dyDescent="0.15">
      <c r="A13" s="132"/>
      <c r="B13" s="137"/>
      <c r="C13" s="153"/>
      <c r="D13" s="154">
        <v>83046</v>
      </c>
      <c r="E13" s="155"/>
      <c r="F13" s="156">
        <v>176839</v>
      </c>
      <c r="G13" s="157"/>
      <c r="H13" s="143"/>
    </row>
    <row r="14" spans="1:8" x14ac:dyDescent="0.15">
      <c r="A14" s="144"/>
      <c r="B14" s="145"/>
      <c r="C14" s="146"/>
      <c r="D14" s="147">
        <v>39572</v>
      </c>
      <c r="E14" s="148"/>
      <c r="F14" s="149">
        <v>81295</v>
      </c>
      <c r="G14" s="150"/>
      <c r="H14" s="151"/>
    </row>
    <row r="17" spans="1:11" x14ac:dyDescent="0.15">
      <c r="A17" s="128" t="s">
        <v>47</v>
      </c>
    </row>
    <row r="18" spans="1:11" x14ac:dyDescent="0.15">
      <c r="A18" s="158"/>
      <c r="B18" s="158" t="str">
        <f>実質収支比率等に係る経年分析!F$46</f>
        <v>H25</v>
      </c>
      <c r="C18" s="158" t="str">
        <f>実質収支比率等に係る経年分析!G$46</f>
        <v>H26</v>
      </c>
      <c r="D18" s="158" t="str">
        <f>実質収支比率等に係る経年分析!H$46</f>
        <v>H27</v>
      </c>
      <c r="E18" s="158" t="str">
        <f>実質収支比率等に係る経年分析!I$46</f>
        <v>H28</v>
      </c>
      <c r="F18" s="158" t="str">
        <f>実質収支比率等に係る経年分析!J$46</f>
        <v>H29</v>
      </c>
    </row>
    <row r="19" spans="1:11" x14ac:dyDescent="0.15">
      <c r="A19" s="158" t="s">
        <v>48</v>
      </c>
      <c r="B19" s="158">
        <f>ROUND(VALUE(SUBSTITUTE(実質収支比率等に係る経年分析!F$48,"▲","-")),2)</f>
        <v>8.75</v>
      </c>
      <c r="C19" s="158">
        <f>ROUND(VALUE(SUBSTITUTE(実質収支比率等に係る経年分析!G$48,"▲","-")),2)</f>
        <v>4.91</v>
      </c>
      <c r="D19" s="158">
        <f>ROUND(VALUE(SUBSTITUTE(実質収支比率等に係る経年分析!H$48,"▲","-")),2)</f>
        <v>8.5</v>
      </c>
      <c r="E19" s="158">
        <f>ROUND(VALUE(SUBSTITUTE(実質収支比率等に係る経年分析!I$48,"▲","-")),2)</f>
        <v>6.1</v>
      </c>
      <c r="F19" s="158">
        <f>ROUND(VALUE(SUBSTITUTE(実質収支比率等に係る経年分析!J$48,"▲","-")),2)</f>
        <v>6.57</v>
      </c>
    </row>
    <row r="20" spans="1:11" x14ac:dyDescent="0.15">
      <c r="A20" s="158" t="s">
        <v>49</v>
      </c>
      <c r="B20" s="158">
        <f>ROUND(VALUE(SUBSTITUTE(実質収支比率等に係る経年分析!F$47,"▲","-")),2)</f>
        <v>33.01</v>
      </c>
      <c r="C20" s="158">
        <f>ROUND(VALUE(SUBSTITUTE(実質収支比率等に係る経年分析!G$47,"▲","-")),2)</f>
        <v>37.630000000000003</v>
      </c>
      <c r="D20" s="158">
        <f>ROUND(VALUE(SUBSTITUTE(実質収支比率等に係る経年分析!H$47,"▲","-")),2)</f>
        <v>39.159999999999997</v>
      </c>
      <c r="E20" s="158">
        <f>ROUND(VALUE(SUBSTITUTE(実質収支比率等に係る経年分析!I$47,"▲","-")),2)</f>
        <v>41.12</v>
      </c>
      <c r="F20" s="158">
        <f>ROUND(VALUE(SUBSTITUTE(実質収支比率等に係る経年分析!J$47,"▲","-")),2)</f>
        <v>42.72</v>
      </c>
    </row>
    <row r="21" spans="1:11" x14ac:dyDescent="0.15">
      <c r="A21" s="158" t="s">
        <v>50</v>
      </c>
      <c r="B21" s="158">
        <f>IF(ISNUMBER(VALUE(SUBSTITUTE(実質収支比率等に係る経年分析!F$49,"▲","-"))),ROUND(VALUE(SUBSTITUTE(実質収支比率等に係る経年分析!F$49,"▲","-")),2),NA())</f>
        <v>-10.44</v>
      </c>
      <c r="C21" s="158">
        <f>IF(ISNUMBER(VALUE(SUBSTITUTE(実質収支比率等に係る経年分析!G$49,"▲","-"))),ROUND(VALUE(SUBSTITUTE(実質収支比率等に係る経年分析!G$49,"▲","-")),2),NA())</f>
        <v>-3.79</v>
      </c>
      <c r="D21" s="158">
        <f>IF(ISNUMBER(VALUE(SUBSTITUTE(実質収支比率等に係る経年分析!H$49,"▲","-"))),ROUND(VALUE(SUBSTITUTE(実質収支比率等に係る経年分析!H$49,"▲","-")),2),NA())</f>
        <v>3.79</v>
      </c>
      <c r="E21" s="158">
        <f>IF(ISNUMBER(VALUE(SUBSTITUTE(実質収支比率等に係る経年分析!I$49,"▲","-"))),ROUND(VALUE(SUBSTITUTE(実質収支比率等に係る経年分析!I$49,"▲","-")),2),NA())</f>
        <v>-5.6</v>
      </c>
      <c r="F21" s="158">
        <f>IF(ISNUMBER(VALUE(SUBSTITUTE(実質収支比率等に係る経年分析!J$49,"▲","-"))),ROUND(VALUE(SUBSTITUTE(実質収支比率等に係る経年分析!J$49,"▲","-")),2),NA())</f>
        <v>-2.19</v>
      </c>
    </row>
    <row r="24" spans="1:11" x14ac:dyDescent="0.15">
      <c r="A24" s="128" t="s">
        <v>51</v>
      </c>
    </row>
    <row r="25" spans="1:11" x14ac:dyDescent="0.15">
      <c r="A25" s="159"/>
      <c r="B25" s="159" t="str">
        <f>連結実質赤字比率に係る赤字・黒字の構成分析!F$33</f>
        <v>H25</v>
      </c>
      <c r="C25" s="159"/>
      <c r="D25" s="159" t="str">
        <f>連結実質赤字比率に係る赤字・黒字の構成分析!G$33</f>
        <v>H26</v>
      </c>
      <c r="E25" s="159"/>
      <c r="F25" s="159" t="str">
        <f>連結実質赤字比率に係る赤字・黒字の構成分析!H$33</f>
        <v>H27</v>
      </c>
      <c r="G25" s="159"/>
      <c r="H25" s="159" t="str">
        <f>連結実質赤字比率に係る赤字・黒字の構成分析!I$33</f>
        <v>H28</v>
      </c>
      <c r="I25" s="159"/>
      <c r="J25" s="159" t="str">
        <f>連結実質赤字比率に係る赤字・黒字の構成分析!J$33</f>
        <v>H29</v>
      </c>
      <c r="K25" s="159"/>
    </row>
    <row r="26" spans="1:11" x14ac:dyDescent="0.15">
      <c r="A26" s="159"/>
      <c r="B26" s="159" t="s">
        <v>52</v>
      </c>
      <c r="C26" s="159" t="s">
        <v>53</v>
      </c>
      <c r="D26" s="159" t="s">
        <v>52</v>
      </c>
      <c r="E26" s="159" t="s">
        <v>53</v>
      </c>
      <c r="F26" s="159" t="s">
        <v>52</v>
      </c>
      <c r="G26" s="159" t="s">
        <v>53</v>
      </c>
      <c r="H26" s="159" t="s">
        <v>52</v>
      </c>
      <c r="I26" s="159" t="s">
        <v>53</v>
      </c>
      <c r="J26" s="159" t="s">
        <v>52</v>
      </c>
      <c r="K26" s="159" t="s">
        <v>53</v>
      </c>
    </row>
    <row r="27" spans="1:11" x14ac:dyDescent="0.15">
      <c r="A27" s="159" t="str">
        <f>IF(連結実質赤字比率に係る赤字・黒字の構成分析!C$43="",NA(),連結実質赤字比率に係る赤字・黒字の構成分析!C$43)</f>
        <v>その他会計（黒字）</v>
      </c>
      <c r="B27" s="159" t="e">
        <f>IF(ROUND(VALUE(SUBSTITUTE(連結実質赤字比率に係る赤字・黒字の構成分析!F$43,"▲", "-")), 2) &lt; 0, ABS(ROUND(VALUE(SUBSTITUTE(連結実質赤字比率に係る赤字・黒字の構成分析!F$43,"▲", "-")), 2)), NA())</f>
        <v>#VALUE!</v>
      </c>
      <c r="C27" s="159" t="e">
        <f>IF(ROUND(VALUE(SUBSTITUTE(連結実質赤字比率に係る赤字・黒字の構成分析!F$43,"▲", "-")), 2) &gt;= 0, ABS(ROUND(VALUE(SUBSTITUTE(連結実質赤字比率に係る赤字・黒字の構成分析!F$43,"▲", "-")), 2)), NA())</f>
        <v>#VALUE!</v>
      </c>
      <c r="D27" s="159" t="e">
        <f>IF(ROUND(VALUE(SUBSTITUTE(連結実質赤字比率に係る赤字・黒字の構成分析!G$43,"▲", "-")), 2) &lt; 0, ABS(ROUND(VALUE(SUBSTITUTE(連結実質赤字比率に係る赤字・黒字の構成分析!G$43,"▲", "-")), 2)), NA())</f>
        <v>#VALUE!</v>
      </c>
      <c r="E27" s="159" t="e">
        <f>IF(ROUND(VALUE(SUBSTITUTE(連結実質赤字比率に係る赤字・黒字の構成分析!G$43,"▲", "-")), 2) &gt;= 0, ABS(ROUND(VALUE(SUBSTITUTE(連結実質赤字比率に係る赤字・黒字の構成分析!G$43,"▲", "-")), 2)), NA())</f>
        <v>#VALUE!</v>
      </c>
      <c r="F27" s="159" t="e">
        <f>IF(ROUND(VALUE(SUBSTITUTE(連結実質赤字比率に係る赤字・黒字の構成分析!H$43,"▲", "-")), 2) &lt; 0, ABS(ROUND(VALUE(SUBSTITUTE(連結実質赤字比率に係る赤字・黒字の構成分析!H$43,"▲", "-")), 2)), NA())</f>
        <v>#VALUE!</v>
      </c>
      <c r="G27" s="159" t="e">
        <f>IF(ROUND(VALUE(SUBSTITUTE(連結実質赤字比率に係る赤字・黒字の構成分析!H$43,"▲", "-")), 2) &gt;= 0, ABS(ROUND(VALUE(SUBSTITUTE(連結実質赤字比率に係る赤字・黒字の構成分析!H$43,"▲", "-")), 2)), NA())</f>
        <v>#VALUE!</v>
      </c>
      <c r="H27" s="159" t="e">
        <f>IF(ROUND(VALUE(SUBSTITUTE(連結実質赤字比率に係る赤字・黒字の構成分析!I$43,"▲", "-")), 2) &lt; 0, ABS(ROUND(VALUE(SUBSTITUTE(連結実質赤字比率に係る赤字・黒字の構成分析!I$43,"▲", "-")), 2)), NA())</f>
        <v>#VALUE!</v>
      </c>
      <c r="I27" s="159" t="e">
        <f>IF(ROUND(VALUE(SUBSTITUTE(連結実質赤字比率に係る赤字・黒字の構成分析!I$43,"▲", "-")), 2) &gt;= 0, ABS(ROUND(VALUE(SUBSTITUTE(連結実質赤字比率に係る赤字・黒字の構成分析!I$43,"▲", "-")), 2)), NA())</f>
        <v>#VALUE!</v>
      </c>
      <c r="J27" s="159" t="e">
        <f>IF(ROUND(VALUE(SUBSTITUTE(連結実質赤字比率に係る赤字・黒字の構成分析!J$43,"▲", "-")), 2) &lt; 0, ABS(ROUND(VALUE(SUBSTITUTE(連結実質赤字比率に係る赤字・黒字の構成分析!J$43,"▲", "-")), 2)), NA())</f>
        <v>#VALUE!</v>
      </c>
      <c r="K27" s="159" t="e">
        <f>IF(ROUND(VALUE(SUBSTITUTE(連結実質赤字比率に係る赤字・黒字の構成分析!J$43,"▲", "-")), 2) &gt;= 0, ABS(ROUND(VALUE(SUBSTITUTE(連結実質赤字比率に係る赤字・黒字の構成分析!J$43,"▲", "-")), 2)), NA())</f>
        <v>#VALUE!</v>
      </c>
    </row>
    <row r="28" spans="1:11" x14ac:dyDescent="0.15">
      <c r="A28" s="159" t="str">
        <f>IF(連結実質赤字比率に係る赤字・黒字の構成分析!C$42="",NA(),連結実質赤字比率に係る赤字・黒字の構成分析!C$42)</f>
        <v>その他会計（赤字）</v>
      </c>
      <c r="B28" s="159" t="e">
        <f>IF(ROUND(VALUE(SUBSTITUTE(連結実質赤字比率に係る赤字・黒字の構成分析!F$42,"▲", "-")), 2) &lt; 0, ABS(ROUND(VALUE(SUBSTITUTE(連結実質赤字比率に係る赤字・黒字の構成分析!F$42,"▲", "-")), 2)), NA())</f>
        <v>#VALUE!</v>
      </c>
      <c r="C28" s="159" t="e">
        <f>IF(ROUND(VALUE(SUBSTITUTE(連結実質赤字比率に係る赤字・黒字の構成分析!F$42,"▲", "-")), 2) &gt;= 0, ABS(ROUND(VALUE(SUBSTITUTE(連結実質赤字比率に係る赤字・黒字の構成分析!F$42,"▲", "-")), 2)), NA())</f>
        <v>#VALUE!</v>
      </c>
      <c r="D28" s="159" t="e">
        <f>IF(ROUND(VALUE(SUBSTITUTE(連結実質赤字比率に係る赤字・黒字の構成分析!G$42,"▲", "-")), 2) &lt; 0, ABS(ROUND(VALUE(SUBSTITUTE(連結実質赤字比率に係る赤字・黒字の構成分析!G$42,"▲", "-")), 2)), NA())</f>
        <v>#VALUE!</v>
      </c>
      <c r="E28" s="159" t="e">
        <f>IF(ROUND(VALUE(SUBSTITUTE(連結実質赤字比率に係る赤字・黒字の構成分析!G$42,"▲", "-")), 2) &gt;= 0, ABS(ROUND(VALUE(SUBSTITUTE(連結実質赤字比率に係る赤字・黒字の構成分析!G$42,"▲", "-")), 2)), NA())</f>
        <v>#VALUE!</v>
      </c>
      <c r="F28" s="159" t="e">
        <f>IF(ROUND(VALUE(SUBSTITUTE(連結実質赤字比率に係る赤字・黒字の構成分析!H$42,"▲", "-")), 2) &lt; 0, ABS(ROUND(VALUE(SUBSTITUTE(連結実質赤字比率に係る赤字・黒字の構成分析!H$42,"▲", "-")), 2)), NA())</f>
        <v>#VALUE!</v>
      </c>
      <c r="G28" s="159" t="e">
        <f>IF(ROUND(VALUE(SUBSTITUTE(連結実質赤字比率に係る赤字・黒字の構成分析!H$42,"▲", "-")), 2) &gt;= 0, ABS(ROUND(VALUE(SUBSTITUTE(連結実質赤字比率に係る赤字・黒字の構成分析!H$42,"▲", "-")), 2)), NA())</f>
        <v>#VALUE!</v>
      </c>
      <c r="H28" s="159" t="e">
        <f>IF(ROUND(VALUE(SUBSTITUTE(連結実質赤字比率に係る赤字・黒字の構成分析!I$42,"▲", "-")), 2) &lt; 0, ABS(ROUND(VALUE(SUBSTITUTE(連結実質赤字比率に係る赤字・黒字の構成分析!I$42,"▲", "-")), 2)), NA())</f>
        <v>#VALUE!</v>
      </c>
      <c r="I28" s="159" t="e">
        <f>IF(ROUND(VALUE(SUBSTITUTE(連結実質赤字比率に係る赤字・黒字の構成分析!I$42,"▲", "-")), 2) &gt;= 0, ABS(ROUND(VALUE(SUBSTITUTE(連結実質赤字比率に係る赤字・黒字の構成分析!I$42,"▲", "-")), 2)), NA())</f>
        <v>#VALUE!</v>
      </c>
      <c r="J28" s="159" t="e">
        <f>IF(ROUND(VALUE(SUBSTITUTE(連結実質赤字比率に係る赤字・黒字の構成分析!J$42,"▲", "-")), 2) &lt; 0, ABS(ROUND(VALUE(SUBSTITUTE(連結実質赤字比率に係る赤字・黒字の構成分析!J$42,"▲", "-")), 2)), NA())</f>
        <v>#VALUE!</v>
      </c>
      <c r="K28" s="159" t="e">
        <f>IF(ROUND(VALUE(SUBSTITUTE(連結実質赤字比率に係る赤字・黒字の構成分析!J$42,"▲", "-")), 2) &gt;= 0, ABS(ROUND(VALUE(SUBSTITUTE(連結実質赤字比率に係る赤字・黒字の構成分析!J$42,"▲", "-")), 2)), NA())</f>
        <v>#VALUE!</v>
      </c>
    </row>
    <row r="29" spans="1:11" x14ac:dyDescent="0.15">
      <c r="A29" s="159" t="e">
        <f>IF(連結実質赤字比率に係る赤字・黒字の構成分析!C$41="",NA(),連結実質赤字比率に係る赤字・黒字の構成分析!C$41)</f>
        <v>#N/A</v>
      </c>
      <c r="B29" s="159" t="e">
        <f>IF(ROUND(VALUE(SUBSTITUTE(連結実質赤字比率に係る赤字・黒字の構成分析!F$41,"▲", "-")), 2) &lt; 0, ABS(ROUND(VALUE(SUBSTITUTE(連結実質赤字比率に係る赤字・黒字の構成分析!F$41,"▲", "-")), 2)), NA())</f>
        <v>#VALUE!</v>
      </c>
      <c r="C29" s="159" t="e">
        <f>IF(ROUND(VALUE(SUBSTITUTE(連結実質赤字比率に係る赤字・黒字の構成分析!F$41,"▲", "-")), 2) &gt;= 0, ABS(ROUND(VALUE(SUBSTITUTE(連結実質赤字比率に係る赤字・黒字の構成分析!F$41,"▲", "-")), 2)), NA())</f>
        <v>#VALUE!</v>
      </c>
      <c r="D29" s="159" t="e">
        <f>IF(ROUND(VALUE(SUBSTITUTE(連結実質赤字比率に係る赤字・黒字の構成分析!G$41,"▲", "-")), 2) &lt; 0, ABS(ROUND(VALUE(SUBSTITUTE(連結実質赤字比率に係る赤字・黒字の構成分析!G$41,"▲", "-")), 2)), NA())</f>
        <v>#VALUE!</v>
      </c>
      <c r="E29" s="159" t="e">
        <f>IF(ROUND(VALUE(SUBSTITUTE(連結実質赤字比率に係る赤字・黒字の構成分析!G$41,"▲", "-")), 2) &gt;= 0, ABS(ROUND(VALUE(SUBSTITUTE(連結実質赤字比率に係る赤字・黒字の構成分析!G$41,"▲", "-")), 2)), NA())</f>
        <v>#VALUE!</v>
      </c>
      <c r="F29" s="159" t="e">
        <f>IF(ROUND(VALUE(SUBSTITUTE(連結実質赤字比率に係る赤字・黒字の構成分析!H$41,"▲", "-")), 2) &lt; 0, ABS(ROUND(VALUE(SUBSTITUTE(連結実質赤字比率に係る赤字・黒字の構成分析!H$41,"▲", "-")), 2)), NA())</f>
        <v>#VALUE!</v>
      </c>
      <c r="G29" s="159" t="e">
        <f>IF(ROUND(VALUE(SUBSTITUTE(連結実質赤字比率に係る赤字・黒字の構成分析!H$41,"▲", "-")), 2) &gt;= 0, ABS(ROUND(VALUE(SUBSTITUTE(連結実質赤字比率に係る赤字・黒字の構成分析!H$41,"▲", "-")), 2)), NA())</f>
        <v>#VALUE!</v>
      </c>
      <c r="H29" s="159" t="e">
        <f>IF(ROUND(VALUE(SUBSTITUTE(連結実質赤字比率に係る赤字・黒字の構成分析!I$41,"▲", "-")), 2) &lt; 0, ABS(ROUND(VALUE(SUBSTITUTE(連結実質赤字比率に係る赤字・黒字の構成分析!I$41,"▲", "-")), 2)), NA())</f>
        <v>#VALUE!</v>
      </c>
      <c r="I29" s="159" t="e">
        <f>IF(ROUND(VALUE(SUBSTITUTE(連結実質赤字比率に係る赤字・黒字の構成分析!I$41,"▲", "-")), 2) &gt;= 0, ABS(ROUND(VALUE(SUBSTITUTE(連結実質赤字比率に係る赤字・黒字の構成分析!I$41,"▲", "-")), 2)), NA())</f>
        <v>#VALUE!</v>
      </c>
      <c r="J29" s="159" t="e">
        <f>IF(ROUND(VALUE(SUBSTITUTE(連結実質赤字比率に係る赤字・黒字の構成分析!J$41,"▲", "-")), 2) &lt; 0, ABS(ROUND(VALUE(SUBSTITUTE(連結実質赤字比率に係る赤字・黒字の構成分析!J$41,"▲", "-")), 2)), NA())</f>
        <v>#VALUE!</v>
      </c>
      <c r="K29" s="159" t="e">
        <f>IF(ROUND(VALUE(SUBSTITUTE(連結実質赤字比率に係る赤字・黒字の構成分析!J$41,"▲", "-")), 2) &gt;= 0, ABS(ROUND(VALUE(SUBSTITUTE(連結実質赤字比率に係る赤字・黒字の構成分析!J$41,"▲", "-")), 2)), NA())</f>
        <v>#VALUE!</v>
      </c>
    </row>
    <row r="30" spans="1:11" x14ac:dyDescent="0.15">
      <c r="A30" s="159" t="e">
        <f>IF(連結実質赤字比率に係る赤字・黒字の構成分析!C$40="",NA(),連結実質赤字比率に係る赤字・黒字の構成分析!C$40)</f>
        <v>#N/A</v>
      </c>
      <c r="B30" s="159" t="e">
        <f>IF(ROUND(VALUE(SUBSTITUTE(連結実質赤字比率に係る赤字・黒字の構成分析!F$40,"▲", "-")), 2) &lt; 0, ABS(ROUND(VALUE(SUBSTITUTE(連結実質赤字比率に係る赤字・黒字の構成分析!F$40,"▲", "-")), 2)), NA())</f>
        <v>#VALUE!</v>
      </c>
      <c r="C30" s="159" t="e">
        <f>IF(ROUND(VALUE(SUBSTITUTE(連結実質赤字比率に係る赤字・黒字の構成分析!F$40,"▲", "-")), 2) &gt;= 0, ABS(ROUND(VALUE(SUBSTITUTE(連結実質赤字比率に係る赤字・黒字の構成分析!F$40,"▲", "-")), 2)), NA())</f>
        <v>#VALUE!</v>
      </c>
      <c r="D30" s="159" t="e">
        <f>IF(ROUND(VALUE(SUBSTITUTE(連結実質赤字比率に係る赤字・黒字の構成分析!G$40,"▲", "-")), 2) &lt; 0, ABS(ROUND(VALUE(SUBSTITUTE(連結実質赤字比率に係る赤字・黒字の構成分析!G$40,"▲", "-")), 2)), NA())</f>
        <v>#VALUE!</v>
      </c>
      <c r="E30" s="159" t="e">
        <f>IF(ROUND(VALUE(SUBSTITUTE(連結実質赤字比率に係る赤字・黒字の構成分析!G$40,"▲", "-")), 2) &gt;= 0, ABS(ROUND(VALUE(SUBSTITUTE(連結実質赤字比率に係る赤字・黒字の構成分析!G$40,"▲", "-")), 2)), NA())</f>
        <v>#VALUE!</v>
      </c>
      <c r="F30" s="159" t="e">
        <f>IF(ROUND(VALUE(SUBSTITUTE(連結実質赤字比率に係る赤字・黒字の構成分析!H$40,"▲", "-")), 2) &lt; 0, ABS(ROUND(VALUE(SUBSTITUTE(連結実質赤字比率に係る赤字・黒字の構成分析!H$40,"▲", "-")), 2)), NA())</f>
        <v>#VALUE!</v>
      </c>
      <c r="G30" s="159" t="e">
        <f>IF(ROUND(VALUE(SUBSTITUTE(連結実質赤字比率に係る赤字・黒字の構成分析!H$40,"▲", "-")), 2) &gt;= 0, ABS(ROUND(VALUE(SUBSTITUTE(連結実質赤字比率に係る赤字・黒字の構成分析!H$40,"▲", "-")), 2)), NA())</f>
        <v>#VALUE!</v>
      </c>
      <c r="H30" s="159" t="e">
        <f>IF(ROUND(VALUE(SUBSTITUTE(連結実質赤字比率に係る赤字・黒字の構成分析!I$40,"▲", "-")), 2) &lt; 0, ABS(ROUND(VALUE(SUBSTITUTE(連結実質赤字比率に係る赤字・黒字の構成分析!I$40,"▲", "-")), 2)), NA())</f>
        <v>#VALUE!</v>
      </c>
      <c r="I30" s="159" t="e">
        <f>IF(ROUND(VALUE(SUBSTITUTE(連結実質赤字比率に係る赤字・黒字の構成分析!I$40,"▲", "-")), 2) &gt;= 0, ABS(ROUND(VALUE(SUBSTITUTE(連結実質赤字比率に係る赤字・黒字の構成分析!I$40,"▲", "-")), 2)), NA())</f>
        <v>#VALUE!</v>
      </c>
      <c r="J30" s="159" t="e">
        <f>IF(ROUND(VALUE(SUBSTITUTE(連結実質赤字比率に係る赤字・黒字の構成分析!J$40,"▲", "-")), 2) &lt; 0, ABS(ROUND(VALUE(SUBSTITUTE(連結実質赤字比率に係る赤字・黒字の構成分析!J$40,"▲", "-")), 2)), NA())</f>
        <v>#VALUE!</v>
      </c>
      <c r="K30" s="159" t="e">
        <f>IF(ROUND(VALUE(SUBSTITUTE(連結実質赤字比率に係る赤字・黒字の構成分析!J$40,"▲", "-")), 2) &gt;= 0, ABS(ROUND(VALUE(SUBSTITUTE(連結実質赤字比率に係る赤字・黒字の構成分析!J$40,"▲", "-")), 2)), NA())</f>
        <v>#VALUE!</v>
      </c>
    </row>
    <row r="31" spans="1:11" x14ac:dyDescent="0.15">
      <c r="A31" s="159" t="e">
        <f>IF(連結実質赤字比率に係る赤字・黒字の構成分析!C$39="",NA(),連結実質赤字比率に係る赤字・黒字の構成分析!C$39)</f>
        <v>#N/A</v>
      </c>
      <c r="B31" s="159" t="e">
        <f>IF(ROUND(VALUE(SUBSTITUTE(連結実質赤字比率に係る赤字・黒字の構成分析!F$39,"▲", "-")), 2) &lt; 0, ABS(ROUND(VALUE(SUBSTITUTE(連結実質赤字比率に係る赤字・黒字の構成分析!F$39,"▲", "-")), 2)), NA())</f>
        <v>#VALUE!</v>
      </c>
      <c r="C31" s="159" t="e">
        <f>IF(ROUND(VALUE(SUBSTITUTE(連結実質赤字比率に係る赤字・黒字の構成分析!F$39,"▲", "-")), 2) &gt;= 0, ABS(ROUND(VALUE(SUBSTITUTE(連結実質赤字比率に係る赤字・黒字の構成分析!F$39,"▲", "-")), 2)), NA())</f>
        <v>#VALUE!</v>
      </c>
      <c r="D31" s="159" t="e">
        <f>IF(ROUND(VALUE(SUBSTITUTE(連結実質赤字比率に係る赤字・黒字の構成分析!G$39,"▲", "-")), 2) &lt; 0, ABS(ROUND(VALUE(SUBSTITUTE(連結実質赤字比率に係る赤字・黒字の構成分析!G$39,"▲", "-")), 2)), NA())</f>
        <v>#VALUE!</v>
      </c>
      <c r="E31" s="159" t="e">
        <f>IF(ROUND(VALUE(SUBSTITUTE(連結実質赤字比率に係る赤字・黒字の構成分析!G$39,"▲", "-")), 2) &gt;= 0, ABS(ROUND(VALUE(SUBSTITUTE(連結実質赤字比率に係る赤字・黒字の構成分析!G$39,"▲", "-")), 2)), NA())</f>
        <v>#VALUE!</v>
      </c>
      <c r="F31" s="159" t="e">
        <f>IF(ROUND(VALUE(SUBSTITUTE(連結実質赤字比率に係る赤字・黒字の構成分析!H$39,"▲", "-")), 2) &lt; 0, ABS(ROUND(VALUE(SUBSTITUTE(連結実質赤字比率に係る赤字・黒字の構成分析!H$39,"▲", "-")), 2)), NA())</f>
        <v>#VALUE!</v>
      </c>
      <c r="G31" s="159" t="e">
        <f>IF(ROUND(VALUE(SUBSTITUTE(連結実質赤字比率に係る赤字・黒字の構成分析!H$39,"▲", "-")), 2) &gt;= 0, ABS(ROUND(VALUE(SUBSTITUTE(連結実質赤字比率に係る赤字・黒字の構成分析!H$39,"▲", "-")), 2)), NA())</f>
        <v>#VALUE!</v>
      </c>
      <c r="H31" s="159" t="e">
        <f>IF(ROUND(VALUE(SUBSTITUTE(連結実質赤字比率に係る赤字・黒字の構成分析!I$39,"▲", "-")), 2) &lt; 0, ABS(ROUND(VALUE(SUBSTITUTE(連結実質赤字比率に係る赤字・黒字の構成分析!I$39,"▲", "-")), 2)), NA())</f>
        <v>#VALUE!</v>
      </c>
      <c r="I31" s="159" t="e">
        <f>IF(ROUND(VALUE(SUBSTITUTE(連結実質赤字比率に係る赤字・黒字の構成分析!I$39,"▲", "-")), 2) &gt;= 0, ABS(ROUND(VALUE(SUBSTITUTE(連結実質赤字比率に係る赤字・黒字の構成分析!I$39,"▲", "-")), 2)), NA())</f>
        <v>#VALUE!</v>
      </c>
      <c r="J31" s="159" t="e">
        <f>IF(ROUND(VALUE(SUBSTITUTE(連結実質赤字比率に係る赤字・黒字の構成分析!J$39,"▲", "-")), 2) &lt; 0, ABS(ROUND(VALUE(SUBSTITUTE(連結実質赤字比率に係る赤字・黒字の構成分析!J$39,"▲", "-")), 2)), NA())</f>
        <v>#VALUE!</v>
      </c>
      <c r="K31" s="159" t="e">
        <f>IF(ROUND(VALUE(SUBSTITUTE(連結実質赤字比率に係る赤字・黒字の構成分析!J$39,"▲", "-")), 2) &gt;= 0, ABS(ROUND(VALUE(SUBSTITUTE(連結実質赤字比率に係る赤字・黒字の構成分析!J$39,"▲", "-")), 2)), NA())</f>
        <v>#VALUE!</v>
      </c>
    </row>
    <row r="32" spans="1:11" x14ac:dyDescent="0.15">
      <c r="A32" s="159" t="str">
        <f>IF(連結実質赤字比率に係る赤字・黒字の構成分析!C$38="",NA(),連結実質赤字比率に係る赤字・黒字の構成分析!C$38)</f>
        <v>後期高齢者医療特別会計</v>
      </c>
      <c r="B32" s="159" t="e">
        <f>IF(ROUND(VALUE(SUBSTITUTE(連結実質赤字比率に係る赤字・黒字の構成分析!F$38,"▲", "-")), 2) &lt; 0, ABS(ROUND(VALUE(SUBSTITUTE(連結実質赤字比率に係る赤字・黒字の構成分析!F$38,"▲", "-")), 2)), NA())</f>
        <v>#N/A</v>
      </c>
      <c r="C32" s="159">
        <f>IF(ROUND(VALUE(SUBSTITUTE(連結実質赤字比率に係る赤字・黒字の構成分析!F$38,"▲", "-")), 2) &gt;= 0, ABS(ROUND(VALUE(SUBSTITUTE(連結実質赤字比率に係る赤字・黒字の構成分析!F$38,"▲", "-")), 2)), NA())</f>
        <v>0.37</v>
      </c>
      <c r="D32" s="159" t="e">
        <f>IF(ROUND(VALUE(SUBSTITUTE(連結実質赤字比率に係る赤字・黒字の構成分析!G$38,"▲", "-")), 2) &lt; 0, ABS(ROUND(VALUE(SUBSTITUTE(連結実質赤字比率に係る赤字・黒字の構成分析!G$38,"▲", "-")), 2)), NA())</f>
        <v>#N/A</v>
      </c>
      <c r="E32" s="159">
        <f>IF(ROUND(VALUE(SUBSTITUTE(連結実質赤字比率に係る赤字・黒字の構成分析!G$38,"▲", "-")), 2) &gt;= 0, ABS(ROUND(VALUE(SUBSTITUTE(連結実質赤字比率に係る赤字・黒字の構成分析!G$38,"▲", "-")), 2)), NA())</f>
        <v>0.4</v>
      </c>
      <c r="F32" s="159" t="e">
        <f>IF(ROUND(VALUE(SUBSTITUTE(連結実質赤字比率に係る赤字・黒字の構成分析!H$38,"▲", "-")), 2) &lt; 0, ABS(ROUND(VALUE(SUBSTITUTE(連結実質赤字比率に係る赤字・黒字の構成分析!H$38,"▲", "-")), 2)), NA())</f>
        <v>#N/A</v>
      </c>
      <c r="G32" s="159">
        <f>IF(ROUND(VALUE(SUBSTITUTE(連結実質赤字比率に係る赤字・黒字の構成分析!H$38,"▲", "-")), 2) &gt;= 0, ABS(ROUND(VALUE(SUBSTITUTE(連結実質赤字比率に係る赤字・黒字の構成分析!H$38,"▲", "-")), 2)), NA())</f>
        <v>0.4</v>
      </c>
      <c r="H32" s="159" t="e">
        <f>IF(ROUND(VALUE(SUBSTITUTE(連結実質赤字比率に係る赤字・黒字の構成分析!I$38,"▲", "-")), 2) &lt; 0, ABS(ROUND(VALUE(SUBSTITUTE(連結実質赤字比率に係る赤字・黒字の構成分析!I$38,"▲", "-")), 2)), NA())</f>
        <v>#N/A</v>
      </c>
      <c r="I32" s="159">
        <f>IF(ROUND(VALUE(SUBSTITUTE(連結実質赤字比率に係る赤字・黒字の構成分析!I$38,"▲", "-")), 2) &gt;= 0, ABS(ROUND(VALUE(SUBSTITUTE(連結実質赤字比率に係る赤字・黒字の構成分析!I$38,"▲", "-")), 2)), NA())</f>
        <v>0.43</v>
      </c>
      <c r="J32" s="159" t="e">
        <f>IF(ROUND(VALUE(SUBSTITUTE(連結実質赤字比率に係る赤字・黒字の構成分析!J$38,"▲", "-")), 2) &lt; 0, ABS(ROUND(VALUE(SUBSTITUTE(連結実質赤字比率に係る赤字・黒字の構成分析!J$38,"▲", "-")), 2)), NA())</f>
        <v>#N/A</v>
      </c>
      <c r="K32" s="159">
        <f>IF(ROUND(VALUE(SUBSTITUTE(連結実質赤字比率に係る赤字・黒字の構成分析!J$38,"▲", "-")), 2) &gt;= 0, ABS(ROUND(VALUE(SUBSTITUTE(連結実質赤字比率に係る赤字・黒字の構成分析!J$38,"▲", "-")), 2)), NA())</f>
        <v>0.27</v>
      </c>
    </row>
    <row r="33" spans="1:16" x14ac:dyDescent="0.15">
      <c r="A33" s="159" t="str">
        <f>IF(連結実質赤字比率に係る赤字・黒字の構成分析!C$37="",NA(),連結実質赤字比率に係る赤字・黒字の構成分析!C$37)</f>
        <v>下水道特別会計</v>
      </c>
      <c r="B33" s="159" t="e">
        <f>IF(ROUND(VALUE(SUBSTITUTE(連結実質赤字比率に係る赤字・黒字の構成分析!F$37,"▲", "-")), 2) &lt; 0, ABS(ROUND(VALUE(SUBSTITUTE(連結実質赤字比率に係る赤字・黒字の構成分析!F$37,"▲", "-")), 2)), NA())</f>
        <v>#N/A</v>
      </c>
      <c r="C33" s="159">
        <f>IF(ROUND(VALUE(SUBSTITUTE(連結実質赤字比率に係る赤字・黒字の構成分析!F$37,"▲", "-")), 2) &gt;= 0, ABS(ROUND(VALUE(SUBSTITUTE(連結実質赤字比率に係る赤字・黒字の構成分析!F$37,"▲", "-")), 2)), NA())</f>
        <v>1.26</v>
      </c>
      <c r="D33" s="159" t="e">
        <f>IF(ROUND(VALUE(SUBSTITUTE(連結実質赤字比率に係る赤字・黒字の構成分析!G$37,"▲", "-")), 2) &lt; 0, ABS(ROUND(VALUE(SUBSTITUTE(連結実質赤字比率に係る赤字・黒字の構成分析!G$37,"▲", "-")), 2)), NA())</f>
        <v>#N/A</v>
      </c>
      <c r="E33" s="159">
        <f>IF(ROUND(VALUE(SUBSTITUTE(連結実質赤字比率に係る赤字・黒字の構成分析!G$37,"▲", "-")), 2) &gt;= 0, ABS(ROUND(VALUE(SUBSTITUTE(連結実質赤字比率に係る赤字・黒字の構成分析!G$37,"▲", "-")), 2)), NA())</f>
        <v>1.32</v>
      </c>
      <c r="F33" s="159" t="e">
        <f>IF(ROUND(VALUE(SUBSTITUTE(連結実質赤字比率に係る赤字・黒字の構成分析!H$37,"▲", "-")), 2) &lt; 0, ABS(ROUND(VALUE(SUBSTITUTE(連結実質赤字比率に係る赤字・黒字の構成分析!H$37,"▲", "-")), 2)), NA())</f>
        <v>#N/A</v>
      </c>
      <c r="G33" s="159">
        <f>IF(ROUND(VALUE(SUBSTITUTE(連結実質赤字比率に係る赤字・黒字の構成分析!H$37,"▲", "-")), 2) &gt;= 0, ABS(ROUND(VALUE(SUBSTITUTE(連結実質赤字比率に係る赤字・黒字の構成分析!H$37,"▲", "-")), 2)), NA())</f>
        <v>1.1399999999999999</v>
      </c>
      <c r="H33" s="159" t="e">
        <f>IF(ROUND(VALUE(SUBSTITUTE(連結実質赤字比率に係る赤字・黒字の構成分析!I$37,"▲", "-")), 2) &lt; 0, ABS(ROUND(VALUE(SUBSTITUTE(連結実質赤字比率に係る赤字・黒字の構成分析!I$37,"▲", "-")), 2)), NA())</f>
        <v>#N/A</v>
      </c>
      <c r="I33" s="159">
        <f>IF(ROUND(VALUE(SUBSTITUTE(連結実質赤字比率に係る赤字・黒字の構成分析!I$37,"▲", "-")), 2) &gt;= 0, ABS(ROUND(VALUE(SUBSTITUTE(連結実質赤字比率に係る赤字・黒字の構成分析!I$37,"▲", "-")), 2)), NA())</f>
        <v>1.1599999999999999</v>
      </c>
      <c r="J33" s="159" t="e">
        <f>IF(ROUND(VALUE(SUBSTITUTE(連結実質赤字比率に係る赤字・黒字の構成分析!J$37,"▲", "-")), 2) &lt; 0, ABS(ROUND(VALUE(SUBSTITUTE(連結実質赤字比率に係る赤字・黒字の構成分析!J$37,"▲", "-")), 2)), NA())</f>
        <v>#N/A</v>
      </c>
      <c r="K33" s="159">
        <f>IF(ROUND(VALUE(SUBSTITUTE(連結実質赤字比率に係る赤字・黒字の構成分析!J$37,"▲", "-")), 2) &gt;= 0, ABS(ROUND(VALUE(SUBSTITUTE(連結実質赤字比率に係る赤字・黒字の構成分析!J$37,"▲", "-")), 2)), NA())</f>
        <v>1.33</v>
      </c>
    </row>
    <row r="34" spans="1:16" x14ac:dyDescent="0.15">
      <c r="A34" s="159" t="str">
        <f>IF(連結実質赤字比率に係る赤字・黒字の構成分析!C$36="",NA(),連結実質赤字比率に係る赤字・黒字の構成分析!C$36)</f>
        <v>国民健康保険特別会計</v>
      </c>
      <c r="B34" s="159" t="e">
        <f>IF(ROUND(VALUE(SUBSTITUTE(連結実質赤字比率に係る赤字・黒字の構成分析!F$36,"▲", "-")), 2) &lt; 0, ABS(ROUND(VALUE(SUBSTITUTE(連結実質赤字比率に係る赤字・黒字の構成分析!F$36,"▲", "-")), 2)), NA())</f>
        <v>#N/A</v>
      </c>
      <c r="C34" s="159">
        <f>IF(ROUND(VALUE(SUBSTITUTE(連結実質赤字比率に係る赤字・黒字の構成分析!F$36,"▲", "-")), 2) &gt;= 0, ABS(ROUND(VALUE(SUBSTITUTE(連結実質赤字比率に係る赤字・黒字の構成分析!F$36,"▲", "-")), 2)), NA())</f>
        <v>0.11</v>
      </c>
      <c r="D34" s="159" t="e">
        <f>IF(ROUND(VALUE(SUBSTITUTE(連結実質赤字比率に係る赤字・黒字の構成分析!G$36,"▲", "-")), 2) &lt; 0, ABS(ROUND(VALUE(SUBSTITUTE(連結実質赤字比率に係る赤字・黒字の構成分析!G$36,"▲", "-")), 2)), NA())</f>
        <v>#N/A</v>
      </c>
      <c r="E34" s="159">
        <f>IF(ROUND(VALUE(SUBSTITUTE(連結実質赤字比率に係る赤字・黒字の構成分析!G$36,"▲", "-")), 2) &gt;= 0, ABS(ROUND(VALUE(SUBSTITUTE(連結実質赤字比率に係る赤字・黒字の構成分析!G$36,"▲", "-")), 2)), NA())</f>
        <v>0.18</v>
      </c>
      <c r="F34" s="159" t="e">
        <f>IF(ROUND(VALUE(SUBSTITUTE(連結実質赤字比率に係る赤字・黒字の構成分析!H$36,"▲", "-")), 2) &lt; 0, ABS(ROUND(VALUE(SUBSTITUTE(連結実質赤字比率に係る赤字・黒字の構成分析!H$36,"▲", "-")), 2)), NA())</f>
        <v>#N/A</v>
      </c>
      <c r="G34" s="159">
        <f>IF(ROUND(VALUE(SUBSTITUTE(連結実質赤字比率に係る赤字・黒字の構成分析!H$36,"▲", "-")), 2) &gt;= 0, ABS(ROUND(VALUE(SUBSTITUTE(連結実質赤字比率に係る赤字・黒字の構成分析!H$36,"▲", "-")), 2)), NA())</f>
        <v>0.69</v>
      </c>
      <c r="H34" s="159" t="e">
        <f>IF(ROUND(VALUE(SUBSTITUTE(連結実質赤字比率に係る赤字・黒字の構成分析!I$36,"▲", "-")), 2) &lt; 0, ABS(ROUND(VALUE(SUBSTITUTE(連結実質赤字比率に係る赤字・黒字の構成分析!I$36,"▲", "-")), 2)), NA())</f>
        <v>#N/A</v>
      </c>
      <c r="I34" s="159">
        <f>IF(ROUND(VALUE(SUBSTITUTE(連結実質赤字比率に係る赤字・黒字の構成分析!I$36,"▲", "-")), 2) &gt;= 0, ABS(ROUND(VALUE(SUBSTITUTE(連結実質赤字比率に係る赤字・黒字の構成分析!I$36,"▲", "-")), 2)), NA())</f>
        <v>0.49</v>
      </c>
      <c r="J34" s="159" t="e">
        <f>IF(ROUND(VALUE(SUBSTITUTE(連結実質赤字比率に係る赤字・黒字の構成分析!J$36,"▲", "-")), 2) &lt; 0, ABS(ROUND(VALUE(SUBSTITUTE(連結実質赤字比率に係る赤字・黒字の構成分析!J$36,"▲", "-")), 2)), NA())</f>
        <v>#N/A</v>
      </c>
      <c r="K34" s="159">
        <f>IF(ROUND(VALUE(SUBSTITUTE(連結実質赤字比率に係る赤字・黒字の構成分析!J$36,"▲", "-")), 2) &gt;= 0, ABS(ROUND(VALUE(SUBSTITUTE(連結実質赤字比率に係る赤字・黒字の構成分析!J$36,"▲", "-")), 2)), NA())</f>
        <v>3.85</v>
      </c>
    </row>
    <row r="35" spans="1:16" x14ac:dyDescent="0.15">
      <c r="A35" s="159" t="str">
        <f>IF(連結実質赤字比率に係る赤字・黒字の構成分析!C$35="",NA(),連結実質赤字比率に係る赤字・黒字の構成分析!C$35)</f>
        <v>水道事業会計</v>
      </c>
      <c r="B35" s="159" t="e">
        <f>IF(ROUND(VALUE(SUBSTITUTE(連結実質赤字比率に係る赤字・黒字の構成分析!F$35,"▲", "-")), 2) &lt; 0, ABS(ROUND(VALUE(SUBSTITUTE(連結実質赤字比率に係る赤字・黒字の構成分析!F$35,"▲", "-")), 2)), NA())</f>
        <v>#N/A</v>
      </c>
      <c r="C35" s="159">
        <f>IF(ROUND(VALUE(SUBSTITUTE(連結実質赤字比率に係る赤字・黒字の構成分析!F$35,"▲", "-")), 2) &gt;= 0, ABS(ROUND(VALUE(SUBSTITUTE(連結実質赤字比率に係る赤字・黒字の構成分析!F$35,"▲", "-")), 2)), NA())</f>
        <v>5.04</v>
      </c>
      <c r="D35" s="159" t="e">
        <f>IF(ROUND(VALUE(SUBSTITUTE(連結実質赤字比率に係る赤字・黒字の構成分析!G$35,"▲", "-")), 2) &lt; 0, ABS(ROUND(VALUE(SUBSTITUTE(連結実質赤字比率に係る赤字・黒字の構成分析!G$35,"▲", "-")), 2)), NA())</f>
        <v>#N/A</v>
      </c>
      <c r="E35" s="159">
        <f>IF(ROUND(VALUE(SUBSTITUTE(連結実質赤字比率に係る赤字・黒字の構成分析!G$35,"▲", "-")), 2) &gt;= 0, ABS(ROUND(VALUE(SUBSTITUTE(連結実質赤字比率に係る赤字・黒字の構成分析!G$35,"▲", "-")), 2)), NA())</f>
        <v>4.93</v>
      </c>
      <c r="F35" s="159" t="e">
        <f>IF(ROUND(VALUE(SUBSTITUTE(連結実質赤字比率に係る赤字・黒字の構成分析!H$35,"▲", "-")), 2) &lt; 0, ABS(ROUND(VALUE(SUBSTITUTE(連結実質赤字比率に係る赤字・黒字の構成分析!H$35,"▲", "-")), 2)), NA())</f>
        <v>#N/A</v>
      </c>
      <c r="G35" s="159">
        <f>IF(ROUND(VALUE(SUBSTITUTE(連結実質赤字比率に係る赤字・黒字の構成分析!H$35,"▲", "-")), 2) &gt;= 0, ABS(ROUND(VALUE(SUBSTITUTE(連結実質赤字比率に係る赤字・黒字の構成分析!H$35,"▲", "-")), 2)), NA())</f>
        <v>4.5199999999999996</v>
      </c>
      <c r="H35" s="159" t="e">
        <f>IF(ROUND(VALUE(SUBSTITUTE(連結実質赤字比率に係る赤字・黒字の構成分析!I$35,"▲", "-")), 2) &lt; 0, ABS(ROUND(VALUE(SUBSTITUTE(連結実質赤字比率に係る赤字・黒字の構成分析!I$35,"▲", "-")), 2)), NA())</f>
        <v>#N/A</v>
      </c>
      <c r="I35" s="159">
        <f>IF(ROUND(VALUE(SUBSTITUTE(連結実質赤字比率に係る赤字・黒字の構成分析!I$35,"▲", "-")), 2) &gt;= 0, ABS(ROUND(VALUE(SUBSTITUTE(連結実質赤字比率に係る赤字・黒字の構成分析!I$35,"▲", "-")), 2)), NA())</f>
        <v>4.4400000000000004</v>
      </c>
      <c r="J35" s="159" t="e">
        <f>IF(ROUND(VALUE(SUBSTITUTE(連結実質赤字比率に係る赤字・黒字の構成分析!J$35,"▲", "-")), 2) &lt; 0, ABS(ROUND(VALUE(SUBSTITUTE(連結実質赤字比率に係る赤字・黒字の構成分析!J$35,"▲", "-")), 2)), NA())</f>
        <v>#N/A</v>
      </c>
      <c r="K35" s="159">
        <f>IF(ROUND(VALUE(SUBSTITUTE(連結実質赤字比率に係る赤字・黒字の構成分析!J$35,"▲", "-")), 2) &gt;= 0, ABS(ROUND(VALUE(SUBSTITUTE(連結実質赤字比率に係る赤字・黒字の構成分析!J$35,"▲", "-")), 2)), NA())</f>
        <v>4.34</v>
      </c>
    </row>
    <row r="36" spans="1:16" x14ac:dyDescent="0.15">
      <c r="A36" s="159" t="str">
        <f>IF(連結実質赤字比率に係る赤字・黒字の構成分析!C$34="",NA(),連結実質赤字比率に係る赤字・黒字の構成分析!C$34)</f>
        <v>一般会計</v>
      </c>
      <c r="B36" s="159" t="e">
        <f>IF(ROUND(VALUE(SUBSTITUTE(連結実質赤字比率に係る赤字・黒字の構成分析!F$34,"▲", "-")), 2) &lt; 0, ABS(ROUND(VALUE(SUBSTITUTE(連結実質赤字比率に係る赤字・黒字の構成分析!F$34,"▲", "-")), 2)), NA())</f>
        <v>#N/A</v>
      </c>
      <c r="C36" s="159">
        <f>IF(ROUND(VALUE(SUBSTITUTE(連結実質赤字比率に係る赤字・黒字の構成分析!F$34,"▲", "-")), 2) &gt;= 0, ABS(ROUND(VALUE(SUBSTITUTE(連結実質赤字比率に係る赤字・黒字の構成分析!F$34,"▲", "-")), 2)), NA())</f>
        <v>8.75</v>
      </c>
      <c r="D36" s="159" t="e">
        <f>IF(ROUND(VALUE(SUBSTITUTE(連結実質赤字比率に係る赤字・黒字の構成分析!G$34,"▲", "-")), 2) &lt; 0, ABS(ROUND(VALUE(SUBSTITUTE(連結実質赤字比率に係る赤字・黒字の構成分析!G$34,"▲", "-")), 2)), NA())</f>
        <v>#N/A</v>
      </c>
      <c r="E36" s="159">
        <f>IF(ROUND(VALUE(SUBSTITUTE(連結実質赤字比率に係る赤字・黒字の構成分析!G$34,"▲", "-")), 2) &gt;= 0, ABS(ROUND(VALUE(SUBSTITUTE(連結実質赤字比率に係る赤字・黒字の構成分析!G$34,"▲", "-")), 2)), NA())</f>
        <v>4.9000000000000004</v>
      </c>
      <c r="F36" s="159" t="e">
        <f>IF(ROUND(VALUE(SUBSTITUTE(連結実質赤字比率に係る赤字・黒字の構成分析!H$34,"▲", "-")), 2) &lt; 0, ABS(ROUND(VALUE(SUBSTITUTE(連結実質赤字比率に係る赤字・黒字の構成分析!H$34,"▲", "-")), 2)), NA())</f>
        <v>#N/A</v>
      </c>
      <c r="G36" s="159">
        <f>IF(ROUND(VALUE(SUBSTITUTE(連結実質赤字比率に係る赤字・黒字の構成分析!H$34,"▲", "-")), 2) &gt;= 0, ABS(ROUND(VALUE(SUBSTITUTE(連結実質赤字比率に係る赤字・黒字の構成分析!H$34,"▲", "-")), 2)), NA())</f>
        <v>8.5</v>
      </c>
      <c r="H36" s="159" t="e">
        <f>IF(ROUND(VALUE(SUBSTITUTE(連結実質赤字比率に係る赤字・黒字の構成分析!I$34,"▲", "-")), 2) &lt; 0, ABS(ROUND(VALUE(SUBSTITUTE(連結実質赤字比率に係る赤字・黒字の構成分析!I$34,"▲", "-")), 2)), NA())</f>
        <v>#N/A</v>
      </c>
      <c r="I36" s="159">
        <f>IF(ROUND(VALUE(SUBSTITUTE(連結実質赤字比率に係る赤字・黒字の構成分析!I$34,"▲", "-")), 2) &gt;= 0, ABS(ROUND(VALUE(SUBSTITUTE(連結実質赤字比率に係る赤字・黒字の構成分析!I$34,"▲", "-")), 2)), NA())</f>
        <v>6.1</v>
      </c>
      <c r="J36" s="159" t="e">
        <f>IF(ROUND(VALUE(SUBSTITUTE(連結実質赤字比率に係る赤字・黒字の構成分析!J$34,"▲", "-")), 2) &lt; 0, ABS(ROUND(VALUE(SUBSTITUTE(連結実質赤字比率に係る赤字・黒字の構成分析!J$34,"▲", "-")), 2)), NA())</f>
        <v>#N/A</v>
      </c>
      <c r="K36" s="159">
        <f>IF(ROUND(VALUE(SUBSTITUTE(連結実質赤字比率に係る赤字・黒字の構成分析!J$34,"▲", "-")), 2) &gt;= 0, ABS(ROUND(VALUE(SUBSTITUTE(連結実質赤字比率に係る赤字・黒字の構成分析!J$34,"▲", "-")), 2)), NA())</f>
        <v>6.56</v>
      </c>
    </row>
    <row r="39" spans="1:16" x14ac:dyDescent="0.15">
      <c r="A39" s="128" t="s">
        <v>54</v>
      </c>
    </row>
    <row r="40" spans="1:16" x14ac:dyDescent="0.15">
      <c r="A40" s="160"/>
      <c r="B40" s="160" t="str">
        <f>'実質公債費比率（分子）の構造'!K$44</f>
        <v>H25</v>
      </c>
      <c r="C40" s="160"/>
      <c r="D40" s="160"/>
      <c r="E40" s="160" t="str">
        <f>'実質公債費比率（分子）の構造'!L$44</f>
        <v>H26</v>
      </c>
      <c r="F40" s="160"/>
      <c r="G40" s="160"/>
      <c r="H40" s="160" t="str">
        <f>'実質公債費比率（分子）の構造'!M$44</f>
        <v>H27</v>
      </c>
      <c r="I40" s="160"/>
      <c r="J40" s="160"/>
      <c r="K40" s="160" t="str">
        <f>'実質公債費比率（分子）の構造'!N$44</f>
        <v>H28</v>
      </c>
      <c r="L40" s="160"/>
      <c r="M40" s="160"/>
      <c r="N40" s="160" t="str">
        <f>'実質公債費比率（分子）の構造'!O$44</f>
        <v>H29</v>
      </c>
      <c r="O40" s="160"/>
      <c r="P40" s="160"/>
    </row>
    <row r="41" spans="1:16" x14ac:dyDescent="0.15">
      <c r="A41" s="160"/>
      <c r="B41" s="160" t="s">
        <v>55</v>
      </c>
      <c r="C41" s="160"/>
      <c r="D41" s="160" t="s">
        <v>56</v>
      </c>
      <c r="E41" s="160" t="s">
        <v>55</v>
      </c>
      <c r="F41" s="160"/>
      <c r="G41" s="160" t="s">
        <v>56</v>
      </c>
      <c r="H41" s="160" t="s">
        <v>55</v>
      </c>
      <c r="I41" s="160"/>
      <c r="J41" s="160" t="s">
        <v>56</v>
      </c>
      <c r="K41" s="160" t="s">
        <v>55</v>
      </c>
      <c r="L41" s="160"/>
      <c r="M41" s="160" t="s">
        <v>56</v>
      </c>
      <c r="N41" s="160" t="s">
        <v>55</v>
      </c>
      <c r="O41" s="160"/>
      <c r="P41" s="160" t="s">
        <v>56</v>
      </c>
    </row>
    <row r="42" spans="1:16" x14ac:dyDescent="0.15">
      <c r="A42" s="160" t="s">
        <v>57</v>
      </c>
      <c r="B42" s="160"/>
      <c r="C42" s="160"/>
      <c r="D42" s="160">
        <f>'実質公債費比率（分子）の構造'!K$52</f>
        <v>399</v>
      </c>
      <c r="E42" s="160"/>
      <c r="F42" s="160"/>
      <c r="G42" s="160">
        <f>'実質公債費比率（分子）の構造'!L$52</f>
        <v>435</v>
      </c>
      <c r="H42" s="160"/>
      <c r="I42" s="160"/>
      <c r="J42" s="160">
        <f>'実質公債費比率（分子）の構造'!M$52</f>
        <v>436</v>
      </c>
      <c r="K42" s="160"/>
      <c r="L42" s="160"/>
      <c r="M42" s="160">
        <f>'実質公債費比率（分子）の構造'!N$52</f>
        <v>423</v>
      </c>
      <c r="N42" s="160"/>
      <c r="O42" s="160"/>
      <c r="P42" s="160">
        <f>'実質公債費比率（分子）の構造'!O$52</f>
        <v>391</v>
      </c>
    </row>
    <row r="43" spans="1:16" x14ac:dyDescent="0.15">
      <c r="A43" s="160" t="s">
        <v>58</v>
      </c>
      <c r="B43" s="160">
        <f>'実質公債費比率（分子）の構造'!K$51</f>
        <v>0</v>
      </c>
      <c r="C43" s="160"/>
      <c r="D43" s="160"/>
      <c r="E43" s="160">
        <f>'実質公債費比率（分子）の構造'!L$51</f>
        <v>0</v>
      </c>
      <c r="F43" s="160"/>
      <c r="G43" s="160"/>
      <c r="H43" s="160">
        <f>'実質公債費比率（分子）の構造'!M$51</f>
        <v>0</v>
      </c>
      <c r="I43" s="160"/>
      <c r="J43" s="160"/>
      <c r="K43" s="160">
        <f>'実質公債費比率（分子）の構造'!N$51</f>
        <v>0</v>
      </c>
      <c r="L43" s="160"/>
      <c r="M43" s="160"/>
      <c r="N43" s="160">
        <f>'実質公債費比率（分子）の構造'!O$51</f>
        <v>0</v>
      </c>
      <c r="O43" s="160"/>
      <c r="P43" s="160"/>
    </row>
    <row r="44" spans="1:16" x14ac:dyDescent="0.15">
      <c r="A44" s="160" t="s">
        <v>59</v>
      </c>
      <c r="B44" s="160" t="str">
        <f>'実質公債費比率（分子）の構造'!K$50</f>
        <v>-</v>
      </c>
      <c r="C44" s="160"/>
      <c r="D44" s="160"/>
      <c r="E44" s="160" t="str">
        <f>'実質公債費比率（分子）の構造'!L$50</f>
        <v>-</v>
      </c>
      <c r="F44" s="160"/>
      <c r="G44" s="160"/>
      <c r="H44" s="160" t="str">
        <f>'実質公債費比率（分子）の構造'!M$50</f>
        <v>-</v>
      </c>
      <c r="I44" s="160"/>
      <c r="J44" s="160"/>
      <c r="K44" s="160" t="str">
        <f>'実質公債費比率（分子）の構造'!N$50</f>
        <v>-</v>
      </c>
      <c r="L44" s="160"/>
      <c r="M44" s="160"/>
      <c r="N44" s="160" t="str">
        <f>'実質公債費比率（分子）の構造'!O$50</f>
        <v>-</v>
      </c>
      <c r="O44" s="160"/>
      <c r="P44" s="160"/>
    </row>
    <row r="45" spans="1:16" x14ac:dyDescent="0.15">
      <c r="A45" s="160" t="s">
        <v>60</v>
      </c>
      <c r="B45" s="160">
        <f>'実質公債費比率（分子）の構造'!K$49</f>
        <v>153</v>
      </c>
      <c r="C45" s="160"/>
      <c r="D45" s="160"/>
      <c r="E45" s="160">
        <f>'実質公債費比率（分子）の構造'!L$49</f>
        <v>166</v>
      </c>
      <c r="F45" s="160"/>
      <c r="G45" s="160"/>
      <c r="H45" s="160">
        <f>'実質公債費比率（分子）の構造'!M$49</f>
        <v>125</v>
      </c>
      <c r="I45" s="160"/>
      <c r="J45" s="160"/>
      <c r="K45" s="160">
        <f>'実質公債費比率（分子）の構造'!N$49</f>
        <v>106</v>
      </c>
      <c r="L45" s="160"/>
      <c r="M45" s="160"/>
      <c r="N45" s="160">
        <f>'実質公債費比率（分子）の構造'!O$49</f>
        <v>68</v>
      </c>
      <c r="O45" s="160"/>
      <c r="P45" s="160"/>
    </row>
    <row r="46" spans="1:16" x14ac:dyDescent="0.15">
      <c r="A46" s="160" t="s">
        <v>61</v>
      </c>
      <c r="B46" s="160">
        <f>'実質公債費比率（分子）の構造'!K$48</f>
        <v>111</v>
      </c>
      <c r="C46" s="160"/>
      <c r="D46" s="160"/>
      <c r="E46" s="160">
        <f>'実質公債費比率（分子）の構造'!L$48</f>
        <v>67</v>
      </c>
      <c r="F46" s="160"/>
      <c r="G46" s="160"/>
      <c r="H46" s="160">
        <f>'実質公債費比率（分子）の構造'!M$48</f>
        <v>65</v>
      </c>
      <c r="I46" s="160"/>
      <c r="J46" s="160"/>
      <c r="K46" s="160">
        <f>'実質公債費比率（分子）の構造'!N$48</f>
        <v>68</v>
      </c>
      <c r="L46" s="160"/>
      <c r="M46" s="160"/>
      <c r="N46" s="160">
        <f>'実質公債費比率（分子）の構造'!O$48</f>
        <v>65</v>
      </c>
      <c r="O46" s="160"/>
      <c r="P46" s="160"/>
    </row>
    <row r="47" spans="1:16" x14ac:dyDescent="0.15">
      <c r="A47" s="160" t="s">
        <v>62</v>
      </c>
      <c r="B47" s="160" t="str">
        <f>'実質公債費比率（分子）の構造'!K$47</f>
        <v>-</v>
      </c>
      <c r="C47" s="160"/>
      <c r="D47" s="160"/>
      <c r="E47" s="160" t="str">
        <f>'実質公債費比率（分子）の構造'!L$47</f>
        <v>-</v>
      </c>
      <c r="F47" s="160"/>
      <c r="G47" s="160"/>
      <c r="H47" s="160" t="str">
        <f>'実質公債費比率（分子）の構造'!M$47</f>
        <v>-</v>
      </c>
      <c r="I47" s="160"/>
      <c r="J47" s="160"/>
      <c r="K47" s="160" t="str">
        <f>'実質公債費比率（分子）の構造'!N$47</f>
        <v>-</v>
      </c>
      <c r="L47" s="160"/>
      <c r="M47" s="160"/>
      <c r="N47" s="160" t="str">
        <f>'実質公債費比率（分子）の構造'!O$47</f>
        <v>-</v>
      </c>
      <c r="O47" s="160"/>
      <c r="P47" s="160"/>
    </row>
    <row r="48" spans="1:16" x14ac:dyDescent="0.15">
      <c r="A48" s="160" t="s">
        <v>63</v>
      </c>
      <c r="B48" s="160" t="str">
        <f>'実質公債費比率（分子）の構造'!K$46</f>
        <v>-</v>
      </c>
      <c r="C48" s="160"/>
      <c r="D48" s="160"/>
      <c r="E48" s="160" t="str">
        <f>'実質公債費比率（分子）の構造'!L$46</f>
        <v>-</v>
      </c>
      <c r="F48" s="160"/>
      <c r="G48" s="160"/>
      <c r="H48" s="160" t="str">
        <f>'実質公債費比率（分子）の構造'!M$46</f>
        <v>-</v>
      </c>
      <c r="I48" s="160"/>
      <c r="J48" s="160"/>
      <c r="K48" s="160" t="str">
        <f>'実質公債費比率（分子）の構造'!N$46</f>
        <v>-</v>
      </c>
      <c r="L48" s="160"/>
      <c r="M48" s="160"/>
      <c r="N48" s="160" t="str">
        <f>'実質公債費比率（分子）の構造'!O$46</f>
        <v>-</v>
      </c>
      <c r="O48" s="160"/>
      <c r="P48" s="160"/>
    </row>
    <row r="49" spans="1:16" x14ac:dyDescent="0.15">
      <c r="A49" s="160" t="s">
        <v>64</v>
      </c>
      <c r="B49" s="160">
        <f>'実質公債費比率（分子）の構造'!K$45</f>
        <v>488</v>
      </c>
      <c r="C49" s="160"/>
      <c r="D49" s="160"/>
      <c r="E49" s="160">
        <f>'実質公債費比率（分子）の構造'!L$45</f>
        <v>446</v>
      </c>
      <c r="F49" s="160"/>
      <c r="G49" s="160"/>
      <c r="H49" s="160">
        <f>'実質公債費比率（分子）の構造'!M$45</f>
        <v>454</v>
      </c>
      <c r="I49" s="160"/>
      <c r="J49" s="160"/>
      <c r="K49" s="160">
        <f>'実質公債費比率（分子）の構造'!N$45</f>
        <v>437</v>
      </c>
      <c r="L49" s="160"/>
      <c r="M49" s="160"/>
      <c r="N49" s="160">
        <f>'実質公債費比率（分子）の構造'!O$45</f>
        <v>422</v>
      </c>
      <c r="O49" s="160"/>
      <c r="P49" s="160"/>
    </row>
    <row r="50" spans="1:16" x14ac:dyDescent="0.15">
      <c r="A50" s="160" t="s">
        <v>65</v>
      </c>
      <c r="B50" s="160" t="e">
        <f>NA()</f>
        <v>#N/A</v>
      </c>
      <c r="C50" s="160">
        <f>IF(ISNUMBER('実質公債費比率（分子）の構造'!K$53),'実質公債費比率（分子）の構造'!K$53,NA())</f>
        <v>353</v>
      </c>
      <c r="D50" s="160" t="e">
        <f>NA()</f>
        <v>#N/A</v>
      </c>
      <c r="E50" s="160" t="e">
        <f>NA()</f>
        <v>#N/A</v>
      </c>
      <c r="F50" s="160">
        <f>IF(ISNUMBER('実質公債費比率（分子）の構造'!L$53),'実質公債費比率（分子）の構造'!L$53,NA())</f>
        <v>244</v>
      </c>
      <c r="G50" s="160" t="e">
        <f>NA()</f>
        <v>#N/A</v>
      </c>
      <c r="H50" s="160" t="e">
        <f>NA()</f>
        <v>#N/A</v>
      </c>
      <c r="I50" s="160">
        <f>IF(ISNUMBER('実質公債費比率（分子）の構造'!M$53),'実質公債費比率（分子）の構造'!M$53,NA())</f>
        <v>208</v>
      </c>
      <c r="J50" s="160" t="e">
        <f>NA()</f>
        <v>#N/A</v>
      </c>
      <c r="K50" s="160" t="e">
        <f>NA()</f>
        <v>#N/A</v>
      </c>
      <c r="L50" s="160">
        <f>IF(ISNUMBER('実質公債費比率（分子）の構造'!N$53),'実質公債費比率（分子）の構造'!N$53,NA())</f>
        <v>188</v>
      </c>
      <c r="M50" s="160" t="e">
        <f>NA()</f>
        <v>#N/A</v>
      </c>
      <c r="N50" s="160" t="e">
        <f>NA()</f>
        <v>#N/A</v>
      </c>
      <c r="O50" s="160">
        <f>IF(ISNUMBER('実質公債費比率（分子）の構造'!O$53),'実質公債費比率（分子）の構造'!O$53,NA())</f>
        <v>164</v>
      </c>
      <c r="P50" s="160" t="e">
        <f>NA()</f>
        <v>#N/A</v>
      </c>
    </row>
    <row r="53" spans="1:16" x14ac:dyDescent="0.15">
      <c r="A53" s="128" t="s">
        <v>66</v>
      </c>
    </row>
    <row r="54" spans="1:16" x14ac:dyDescent="0.15">
      <c r="A54" s="159"/>
      <c r="B54" s="159" t="str">
        <f>'将来負担比率（分子）の構造'!I$40</f>
        <v>H25</v>
      </c>
      <c r="C54" s="159"/>
      <c r="D54" s="159"/>
      <c r="E54" s="159" t="str">
        <f>'将来負担比率（分子）の構造'!J$40</f>
        <v>H26</v>
      </c>
      <c r="F54" s="159"/>
      <c r="G54" s="159"/>
      <c r="H54" s="159" t="str">
        <f>'将来負担比率（分子）の構造'!K$40</f>
        <v>H27</v>
      </c>
      <c r="I54" s="159"/>
      <c r="J54" s="159"/>
      <c r="K54" s="159" t="str">
        <f>'将来負担比率（分子）の構造'!L$40</f>
        <v>H28</v>
      </c>
      <c r="L54" s="159"/>
      <c r="M54" s="159"/>
      <c r="N54" s="159" t="str">
        <f>'将来負担比率（分子）の構造'!M$40</f>
        <v>H29</v>
      </c>
      <c r="O54" s="159"/>
      <c r="P54" s="159"/>
    </row>
    <row r="55" spans="1:16" x14ac:dyDescent="0.15">
      <c r="A55" s="159"/>
      <c r="B55" s="159" t="s">
        <v>67</v>
      </c>
      <c r="C55" s="159"/>
      <c r="D55" s="159" t="s">
        <v>68</v>
      </c>
      <c r="E55" s="159" t="s">
        <v>67</v>
      </c>
      <c r="F55" s="159"/>
      <c r="G55" s="159" t="s">
        <v>68</v>
      </c>
      <c r="H55" s="159" t="s">
        <v>67</v>
      </c>
      <c r="I55" s="159"/>
      <c r="J55" s="159" t="s">
        <v>68</v>
      </c>
      <c r="K55" s="159" t="s">
        <v>67</v>
      </c>
      <c r="L55" s="159"/>
      <c r="M55" s="159" t="s">
        <v>68</v>
      </c>
      <c r="N55" s="159" t="s">
        <v>67</v>
      </c>
      <c r="O55" s="159"/>
      <c r="P55" s="159" t="s">
        <v>68</v>
      </c>
    </row>
    <row r="56" spans="1:16" x14ac:dyDescent="0.15">
      <c r="A56" s="159" t="s">
        <v>37</v>
      </c>
      <c r="B56" s="159"/>
      <c r="C56" s="159"/>
      <c r="D56" s="159">
        <f>'将来負担比率（分子）の構造'!I$52</f>
        <v>4360</v>
      </c>
      <c r="E56" s="159"/>
      <c r="F56" s="159"/>
      <c r="G56" s="159">
        <f>'将来負担比率（分子）の構造'!J$52</f>
        <v>4251</v>
      </c>
      <c r="H56" s="159"/>
      <c r="I56" s="159"/>
      <c r="J56" s="159">
        <f>'将来負担比率（分子）の構造'!K$52</f>
        <v>4438</v>
      </c>
      <c r="K56" s="159"/>
      <c r="L56" s="159"/>
      <c r="M56" s="159">
        <f>'将来負担比率（分子）の構造'!L$52</f>
        <v>4568</v>
      </c>
      <c r="N56" s="159"/>
      <c r="O56" s="159"/>
      <c r="P56" s="159">
        <f>'将来負担比率（分子）の構造'!M$52</f>
        <v>4549</v>
      </c>
    </row>
    <row r="57" spans="1:16" x14ac:dyDescent="0.15">
      <c r="A57" s="159" t="s">
        <v>36</v>
      </c>
      <c r="B57" s="159"/>
      <c r="C57" s="159"/>
      <c r="D57" s="159" t="str">
        <f>'将来負担比率（分子）の構造'!I$51</f>
        <v>-</v>
      </c>
      <c r="E57" s="159"/>
      <c r="F57" s="159"/>
      <c r="G57" s="159" t="str">
        <f>'将来負担比率（分子）の構造'!J$51</f>
        <v>-</v>
      </c>
      <c r="H57" s="159"/>
      <c r="I57" s="159"/>
      <c r="J57" s="159" t="str">
        <f>'将来負担比率（分子）の構造'!K$51</f>
        <v>-</v>
      </c>
      <c r="K57" s="159"/>
      <c r="L57" s="159"/>
      <c r="M57" s="159" t="str">
        <f>'将来負担比率（分子）の構造'!L$51</f>
        <v>-</v>
      </c>
      <c r="N57" s="159"/>
      <c r="O57" s="159"/>
      <c r="P57" s="159" t="str">
        <f>'将来負担比率（分子）の構造'!M$51</f>
        <v>-</v>
      </c>
    </row>
    <row r="58" spans="1:16" x14ac:dyDescent="0.15">
      <c r="A58" s="159" t="s">
        <v>35</v>
      </c>
      <c r="B58" s="159"/>
      <c r="C58" s="159"/>
      <c r="D58" s="159">
        <f>'将来負担比率（分子）の構造'!I$50</f>
        <v>2015</v>
      </c>
      <c r="E58" s="159"/>
      <c r="F58" s="159"/>
      <c r="G58" s="159">
        <f>'将来負担比率（分子）の構造'!J$50</f>
        <v>2140</v>
      </c>
      <c r="H58" s="159"/>
      <c r="I58" s="159"/>
      <c r="J58" s="159">
        <f>'将来負担比率（分子）の構造'!K$50</f>
        <v>2225</v>
      </c>
      <c r="K58" s="159"/>
      <c r="L58" s="159"/>
      <c r="M58" s="159">
        <f>'将来負担比率（分子）の構造'!L$50</f>
        <v>2321</v>
      </c>
      <c r="N58" s="159"/>
      <c r="O58" s="159"/>
      <c r="P58" s="159">
        <f>'将来負担比率（分子）の構造'!M$50</f>
        <v>2411</v>
      </c>
    </row>
    <row r="59" spans="1:16" x14ac:dyDescent="0.15">
      <c r="A59" s="159" t="s">
        <v>33</v>
      </c>
      <c r="B59" s="159" t="str">
        <f>'将来負担比率（分子）の構造'!I$49</f>
        <v>-</v>
      </c>
      <c r="C59" s="159"/>
      <c r="D59" s="159"/>
      <c r="E59" s="159" t="str">
        <f>'将来負担比率（分子）の構造'!J$49</f>
        <v>-</v>
      </c>
      <c r="F59" s="159"/>
      <c r="G59" s="159"/>
      <c r="H59" s="159" t="str">
        <f>'将来負担比率（分子）の構造'!K$49</f>
        <v>-</v>
      </c>
      <c r="I59" s="159"/>
      <c r="J59" s="159"/>
      <c r="K59" s="159" t="str">
        <f>'将来負担比率（分子）の構造'!L$49</f>
        <v>-</v>
      </c>
      <c r="L59" s="159"/>
      <c r="M59" s="159"/>
      <c r="N59" s="159" t="str">
        <f>'将来負担比率（分子）の構造'!M$49</f>
        <v>-</v>
      </c>
      <c r="O59" s="159"/>
      <c r="P59" s="159"/>
    </row>
    <row r="60" spans="1:16" x14ac:dyDescent="0.15">
      <c r="A60" s="159" t="s">
        <v>32</v>
      </c>
      <c r="B60" s="159" t="str">
        <f>'将来負担比率（分子）の構造'!I$48</f>
        <v>-</v>
      </c>
      <c r="C60" s="159"/>
      <c r="D60" s="159"/>
      <c r="E60" s="159" t="str">
        <f>'将来負担比率（分子）の構造'!J$48</f>
        <v>-</v>
      </c>
      <c r="F60" s="159"/>
      <c r="G60" s="159"/>
      <c r="H60" s="159" t="str">
        <f>'将来負担比率（分子）の構造'!K$48</f>
        <v>-</v>
      </c>
      <c r="I60" s="159"/>
      <c r="J60" s="159"/>
      <c r="K60" s="159" t="str">
        <f>'将来負担比率（分子）の構造'!L$48</f>
        <v>-</v>
      </c>
      <c r="L60" s="159"/>
      <c r="M60" s="159"/>
      <c r="N60" s="159" t="str">
        <f>'将来負担比率（分子）の構造'!M$48</f>
        <v>-</v>
      </c>
      <c r="O60" s="159"/>
      <c r="P60" s="159"/>
    </row>
    <row r="61" spans="1:16" x14ac:dyDescent="0.15">
      <c r="A61" s="159" t="s">
        <v>30</v>
      </c>
      <c r="B61" s="159" t="str">
        <f>'将来負担比率（分子）の構造'!I$46</f>
        <v>-</v>
      </c>
      <c r="C61" s="159"/>
      <c r="D61" s="159"/>
      <c r="E61" s="159" t="str">
        <f>'将来負担比率（分子）の構造'!J$46</f>
        <v>-</v>
      </c>
      <c r="F61" s="159"/>
      <c r="G61" s="159"/>
      <c r="H61" s="159" t="str">
        <f>'将来負担比率（分子）の構造'!K$46</f>
        <v>-</v>
      </c>
      <c r="I61" s="159"/>
      <c r="J61" s="159"/>
      <c r="K61" s="159" t="str">
        <f>'将来負担比率（分子）の構造'!L$46</f>
        <v>-</v>
      </c>
      <c r="L61" s="159"/>
      <c r="M61" s="159"/>
      <c r="N61" s="159" t="str">
        <f>'将来負担比率（分子）の構造'!M$46</f>
        <v>-</v>
      </c>
      <c r="O61" s="159"/>
      <c r="P61" s="159"/>
    </row>
    <row r="62" spans="1:16" x14ac:dyDescent="0.15">
      <c r="A62" s="159" t="s">
        <v>29</v>
      </c>
      <c r="B62" s="159">
        <f>'将来負担比率（分子）の構造'!I$45</f>
        <v>1127</v>
      </c>
      <c r="C62" s="159"/>
      <c r="D62" s="159"/>
      <c r="E62" s="159">
        <f>'将来負担比率（分子）の構造'!J$45</f>
        <v>1051</v>
      </c>
      <c r="F62" s="159"/>
      <c r="G62" s="159"/>
      <c r="H62" s="159">
        <f>'将来負担比率（分子）の構造'!K$45</f>
        <v>1066</v>
      </c>
      <c r="I62" s="159"/>
      <c r="J62" s="159"/>
      <c r="K62" s="159">
        <f>'将来負担比率（分子）の構造'!L$45</f>
        <v>1035</v>
      </c>
      <c r="L62" s="159"/>
      <c r="M62" s="159"/>
      <c r="N62" s="159">
        <f>'将来負担比率（分子）の構造'!M$45</f>
        <v>1029</v>
      </c>
      <c r="O62" s="159"/>
      <c r="P62" s="159"/>
    </row>
    <row r="63" spans="1:16" x14ac:dyDescent="0.15">
      <c r="A63" s="159" t="s">
        <v>28</v>
      </c>
      <c r="B63" s="159">
        <f>'将来負担比率（分子）の構造'!I$44</f>
        <v>709</v>
      </c>
      <c r="C63" s="159"/>
      <c r="D63" s="159"/>
      <c r="E63" s="159">
        <f>'将来負担比率（分子）の構造'!J$44</f>
        <v>688</v>
      </c>
      <c r="F63" s="159"/>
      <c r="G63" s="159"/>
      <c r="H63" s="159">
        <f>'将来負担比率（分子）の構造'!K$44</f>
        <v>742</v>
      </c>
      <c r="I63" s="159"/>
      <c r="J63" s="159"/>
      <c r="K63" s="159">
        <f>'将来負担比率（分子）の構造'!L$44</f>
        <v>648</v>
      </c>
      <c r="L63" s="159"/>
      <c r="M63" s="159"/>
      <c r="N63" s="159">
        <f>'将来負担比率（分子）の構造'!M$44</f>
        <v>616</v>
      </c>
      <c r="O63" s="159"/>
      <c r="P63" s="159"/>
    </row>
    <row r="64" spans="1:16" x14ac:dyDescent="0.15">
      <c r="A64" s="159" t="s">
        <v>27</v>
      </c>
      <c r="B64" s="159">
        <f>'将来負担比率（分子）の構造'!I$43</f>
        <v>1180</v>
      </c>
      <c r="C64" s="159"/>
      <c r="D64" s="159"/>
      <c r="E64" s="159">
        <f>'将来負担比率（分子）の構造'!J$43</f>
        <v>1122</v>
      </c>
      <c r="F64" s="159"/>
      <c r="G64" s="159"/>
      <c r="H64" s="159">
        <f>'将来負担比率（分子）の構造'!K$43</f>
        <v>894</v>
      </c>
      <c r="I64" s="159"/>
      <c r="J64" s="159"/>
      <c r="K64" s="159">
        <f>'将来負担比率（分子）の構造'!L$43</f>
        <v>843</v>
      </c>
      <c r="L64" s="159"/>
      <c r="M64" s="159"/>
      <c r="N64" s="159">
        <f>'将来負担比率（分子）の構造'!M$43</f>
        <v>802</v>
      </c>
      <c r="O64" s="159"/>
      <c r="P64" s="159"/>
    </row>
    <row r="65" spans="1:16" x14ac:dyDescent="0.15">
      <c r="A65" s="159" t="s">
        <v>26</v>
      </c>
      <c r="B65" s="159" t="str">
        <f>'将来負担比率（分子）の構造'!I$42</f>
        <v>-</v>
      </c>
      <c r="C65" s="159"/>
      <c r="D65" s="159"/>
      <c r="E65" s="159" t="str">
        <f>'将来負担比率（分子）の構造'!J$42</f>
        <v>-</v>
      </c>
      <c r="F65" s="159"/>
      <c r="G65" s="159"/>
      <c r="H65" s="159" t="str">
        <f>'将来負担比率（分子）の構造'!K$42</f>
        <v>-</v>
      </c>
      <c r="I65" s="159"/>
      <c r="J65" s="159"/>
      <c r="K65" s="159" t="str">
        <f>'将来負担比率（分子）の構造'!L$42</f>
        <v>-</v>
      </c>
      <c r="L65" s="159"/>
      <c r="M65" s="159"/>
      <c r="N65" s="159" t="str">
        <f>'将来負担比率（分子）の構造'!M$42</f>
        <v>-</v>
      </c>
      <c r="O65" s="159"/>
      <c r="P65" s="159"/>
    </row>
    <row r="66" spans="1:16" x14ac:dyDescent="0.15">
      <c r="A66" s="159" t="s">
        <v>25</v>
      </c>
      <c r="B66" s="159">
        <f>'将来負担比率（分子）の構造'!I$41</f>
        <v>4109</v>
      </c>
      <c r="C66" s="159"/>
      <c r="D66" s="159"/>
      <c r="E66" s="159">
        <f>'将来負担比率（分子）の構造'!J$41</f>
        <v>4221</v>
      </c>
      <c r="F66" s="159"/>
      <c r="G66" s="159"/>
      <c r="H66" s="159">
        <f>'将来負担比率（分子）の構造'!K$41</f>
        <v>4494</v>
      </c>
      <c r="I66" s="159"/>
      <c r="J66" s="159"/>
      <c r="K66" s="159">
        <f>'将来負担比率（分子）の構造'!L$41</f>
        <v>4699</v>
      </c>
      <c r="L66" s="159"/>
      <c r="M66" s="159"/>
      <c r="N66" s="159">
        <f>'将来負担比率（分子）の構造'!M$41</f>
        <v>4795</v>
      </c>
      <c r="O66" s="159"/>
      <c r="P66" s="159"/>
    </row>
    <row r="67" spans="1:16" x14ac:dyDescent="0.15">
      <c r="A67" s="159" t="s">
        <v>69</v>
      </c>
      <c r="B67" s="159" t="e">
        <f>NA()</f>
        <v>#N/A</v>
      </c>
      <c r="C67" s="159">
        <f>IF(ISNUMBER('将来負担比率（分子）の構造'!I$53), IF('将来負担比率（分子）の構造'!I$53 &lt; 0, 0, '将来負担比率（分子）の構造'!I$53), NA())</f>
        <v>751</v>
      </c>
      <c r="D67" s="159" t="e">
        <f>NA()</f>
        <v>#N/A</v>
      </c>
      <c r="E67" s="159" t="e">
        <f>NA()</f>
        <v>#N/A</v>
      </c>
      <c r="F67" s="159">
        <f>IF(ISNUMBER('将来負担比率（分子）の構造'!J$53), IF('将来負担比率（分子）の構造'!J$53 &lt; 0, 0, '将来負担比率（分子）の構造'!J$53), NA())</f>
        <v>692</v>
      </c>
      <c r="G67" s="159" t="e">
        <f>NA()</f>
        <v>#N/A</v>
      </c>
      <c r="H67" s="159" t="e">
        <f>NA()</f>
        <v>#N/A</v>
      </c>
      <c r="I67" s="159">
        <f>IF(ISNUMBER('将来負担比率（分子）の構造'!K$53), IF('将来負担比率（分子）の構造'!K$53 &lt; 0, 0, '将来負担比率（分子）の構造'!K$53), NA())</f>
        <v>532</v>
      </c>
      <c r="J67" s="159" t="e">
        <f>NA()</f>
        <v>#N/A</v>
      </c>
      <c r="K67" s="159" t="e">
        <f>NA()</f>
        <v>#N/A</v>
      </c>
      <c r="L67" s="159">
        <f>IF(ISNUMBER('将来負担比率（分子）の構造'!L$53), IF('将来負担比率（分子）の構造'!L$53 &lt; 0, 0, '将来負担比率（分子）の構造'!L$53), NA())</f>
        <v>336</v>
      </c>
      <c r="M67" s="159" t="e">
        <f>NA()</f>
        <v>#N/A</v>
      </c>
      <c r="N67" s="159" t="e">
        <f>NA()</f>
        <v>#N/A</v>
      </c>
      <c r="O67" s="159">
        <f>IF(ISNUMBER('将来負担比率（分子）の構造'!M$53), IF('将来負担比率（分子）の構造'!M$53 &lt; 0, 0, '将来負担比率（分子）の構造'!M$53), NA())</f>
        <v>281</v>
      </c>
      <c r="P67" s="159" t="e">
        <f>NA()</f>
        <v>#N/A</v>
      </c>
    </row>
    <row r="70" spans="1:16" x14ac:dyDescent="0.15">
      <c r="A70" s="161" t="s">
        <v>70</v>
      </c>
      <c r="B70" s="161"/>
      <c r="C70" s="161"/>
      <c r="D70" s="161"/>
      <c r="E70" s="161"/>
      <c r="F70" s="161"/>
    </row>
    <row r="71" spans="1:16" x14ac:dyDescent="0.15">
      <c r="A71" s="162"/>
      <c r="B71" s="162" t="str">
        <f>基金残高に係る経年分析!F54</f>
        <v>H27</v>
      </c>
      <c r="C71" s="162" t="str">
        <f>基金残高に係る経年分析!G54</f>
        <v>H28</v>
      </c>
      <c r="D71" s="162" t="str">
        <f>基金残高に係る経年分析!H54</f>
        <v>H29</v>
      </c>
    </row>
    <row r="72" spans="1:16" x14ac:dyDescent="0.15">
      <c r="A72" s="162" t="s">
        <v>71</v>
      </c>
      <c r="B72" s="163">
        <f>基金残高に係る経年分析!F55</f>
        <v>1266</v>
      </c>
      <c r="C72" s="163">
        <f>基金残高に係る経年分析!G55</f>
        <v>1308</v>
      </c>
      <c r="D72" s="163">
        <f>基金残高に係る経年分析!H55</f>
        <v>1330</v>
      </c>
    </row>
    <row r="73" spans="1:16" x14ac:dyDescent="0.15">
      <c r="A73" s="162" t="s">
        <v>72</v>
      </c>
      <c r="B73" s="163">
        <f>基金残高に係る経年分析!F56</f>
        <v>352</v>
      </c>
      <c r="C73" s="163">
        <f>基金残高に係る経年分析!G56</f>
        <v>352</v>
      </c>
      <c r="D73" s="163">
        <f>基金残高に係る経年分析!H56</f>
        <v>353</v>
      </c>
    </row>
    <row r="74" spans="1:16" x14ac:dyDescent="0.15">
      <c r="A74" s="162" t="s">
        <v>73</v>
      </c>
      <c r="B74" s="163">
        <f>基金残高に係る経年分析!F57</f>
        <v>447</v>
      </c>
      <c r="C74" s="163">
        <f>基金残高に係る経年分析!G57</f>
        <v>518</v>
      </c>
      <c r="D74" s="163">
        <f>基金残高に係る経年分析!H57</f>
        <v>588</v>
      </c>
    </row>
  </sheetData>
  <sheetProtection algorithmName="SHA-512" hashValue="MC8jtmhq8TNJ4lvg6RiDDt9sFXrKPA5oK9Ne9xbsQ/+hIYmUPrOMAAAY6YlaN90xixS2BQTWGsHtCfFPTPUpyg==" saltValue="/UdPGDwh0KB4DPkjdxks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4" customWidth="1"/>
    <col min="96" max="133" width="1.625" style="220" customWidth="1"/>
    <col min="134" max="143" width="1.625" style="204" customWidth="1"/>
    <col min="144" max="16384" width="0" style="204" hidden="1"/>
  </cols>
  <sheetData>
    <row r="1" spans="2:143" ht="22.5" customHeight="1" thickBot="1" x14ac:dyDescent="0.2">
      <c r="B1" s="201"/>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773" t="s">
        <v>205</v>
      </c>
      <c r="DI1" s="774"/>
      <c r="DJ1" s="774"/>
      <c r="DK1" s="774"/>
      <c r="DL1" s="774"/>
      <c r="DM1" s="774"/>
      <c r="DN1" s="775"/>
      <c r="DO1" s="204"/>
      <c r="DP1" s="773" t="s">
        <v>206</v>
      </c>
      <c r="DQ1" s="774"/>
      <c r="DR1" s="774"/>
      <c r="DS1" s="774"/>
      <c r="DT1" s="774"/>
      <c r="DU1" s="774"/>
      <c r="DV1" s="774"/>
      <c r="DW1" s="774"/>
      <c r="DX1" s="774"/>
      <c r="DY1" s="774"/>
      <c r="DZ1" s="774"/>
      <c r="EA1" s="774"/>
      <c r="EB1" s="774"/>
      <c r="EC1" s="775"/>
      <c r="ED1" s="202"/>
      <c r="EE1" s="202"/>
      <c r="EF1" s="202"/>
      <c r="EG1" s="202"/>
      <c r="EH1" s="202"/>
      <c r="EI1" s="202"/>
      <c r="EJ1" s="202"/>
      <c r="EK1" s="202"/>
      <c r="EL1" s="202"/>
      <c r="EM1" s="202"/>
    </row>
    <row r="2" spans="2:143" ht="22.5" customHeight="1" x14ac:dyDescent="0.15">
      <c r="B2" s="205" t="s">
        <v>207</v>
      </c>
      <c r="R2" s="206"/>
      <c r="S2" s="206"/>
      <c r="T2" s="206"/>
      <c r="U2" s="206"/>
      <c r="V2" s="206"/>
      <c r="W2" s="206"/>
      <c r="X2" s="206"/>
      <c r="Y2" s="206"/>
      <c r="Z2" s="206"/>
      <c r="AA2" s="206"/>
      <c r="AB2" s="206"/>
      <c r="AC2" s="206"/>
      <c r="AE2" s="207"/>
      <c r="AF2" s="207"/>
      <c r="AG2" s="207"/>
      <c r="AH2" s="207"/>
      <c r="AI2" s="207"/>
      <c r="AJ2" s="206"/>
      <c r="AK2" s="206"/>
      <c r="AL2" s="206"/>
      <c r="AM2" s="206"/>
      <c r="AN2" s="206"/>
      <c r="AO2" s="206"/>
      <c r="AP2" s="206"/>
      <c r="CD2" s="203"/>
      <c r="CE2" s="203"/>
      <c r="CF2" s="203"/>
      <c r="CG2" s="203"/>
      <c r="CH2" s="203"/>
      <c r="CI2" s="203"/>
      <c r="CJ2" s="203"/>
      <c r="CK2" s="203"/>
      <c r="CL2" s="203"/>
      <c r="CM2" s="203"/>
      <c r="CN2" s="203"/>
      <c r="CO2" s="203"/>
      <c r="CP2" s="203"/>
      <c r="CQ2" s="203"/>
      <c r="CR2" s="203"/>
      <c r="CS2" s="203"/>
      <c r="CT2" s="203"/>
      <c r="CU2" s="203"/>
      <c r="CV2" s="203"/>
      <c r="CW2" s="203"/>
      <c r="CX2" s="203"/>
      <c r="CY2" s="203"/>
      <c r="CZ2" s="203"/>
      <c r="DA2" s="203"/>
      <c r="DB2" s="203"/>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row>
    <row r="3" spans="2:143" ht="11.25" customHeight="1" x14ac:dyDescent="0.15">
      <c r="B3" s="715" t="s">
        <v>208</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209</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210</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211</v>
      </c>
      <c r="S4" s="716"/>
      <c r="T4" s="716"/>
      <c r="U4" s="716"/>
      <c r="V4" s="716"/>
      <c r="W4" s="716"/>
      <c r="X4" s="716"/>
      <c r="Y4" s="717"/>
      <c r="Z4" s="715" t="s">
        <v>212</v>
      </c>
      <c r="AA4" s="716"/>
      <c r="AB4" s="716"/>
      <c r="AC4" s="717"/>
      <c r="AD4" s="715" t="s">
        <v>213</v>
      </c>
      <c r="AE4" s="716"/>
      <c r="AF4" s="716"/>
      <c r="AG4" s="716"/>
      <c r="AH4" s="716"/>
      <c r="AI4" s="716"/>
      <c r="AJ4" s="716"/>
      <c r="AK4" s="717"/>
      <c r="AL4" s="715" t="s">
        <v>212</v>
      </c>
      <c r="AM4" s="716"/>
      <c r="AN4" s="716"/>
      <c r="AO4" s="717"/>
      <c r="AP4" s="776" t="s">
        <v>214</v>
      </c>
      <c r="AQ4" s="776"/>
      <c r="AR4" s="776"/>
      <c r="AS4" s="776"/>
      <c r="AT4" s="776"/>
      <c r="AU4" s="776"/>
      <c r="AV4" s="776"/>
      <c r="AW4" s="776"/>
      <c r="AX4" s="776"/>
      <c r="AY4" s="776"/>
      <c r="AZ4" s="776"/>
      <c r="BA4" s="776"/>
      <c r="BB4" s="776"/>
      <c r="BC4" s="776"/>
      <c r="BD4" s="776"/>
      <c r="BE4" s="776"/>
      <c r="BF4" s="776"/>
      <c r="BG4" s="776" t="s">
        <v>215</v>
      </c>
      <c r="BH4" s="776"/>
      <c r="BI4" s="776"/>
      <c r="BJ4" s="776"/>
      <c r="BK4" s="776"/>
      <c r="BL4" s="776"/>
      <c r="BM4" s="776"/>
      <c r="BN4" s="776"/>
      <c r="BO4" s="776" t="s">
        <v>212</v>
      </c>
      <c r="BP4" s="776"/>
      <c r="BQ4" s="776"/>
      <c r="BR4" s="776"/>
      <c r="BS4" s="776" t="s">
        <v>216</v>
      </c>
      <c r="BT4" s="776"/>
      <c r="BU4" s="776"/>
      <c r="BV4" s="776"/>
      <c r="BW4" s="776"/>
      <c r="BX4" s="776"/>
      <c r="BY4" s="776"/>
      <c r="BZ4" s="776"/>
      <c r="CA4" s="776"/>
      <c r="CB4" s="776"/>
      <c r="CD4" s="758" t="s">
        <v>217</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8" customFormat="1" ht="11.25" customHeight="1" x14ac:dyDescent="0.15">
      <c r="B5" s="740" t="s">
        <v>218</v>
      </c>
      <c r="C5" s="741"/>
      <c r="D5" s="741"/>
      <c r="E5" s="741"/>
      <c r="F5" s="741"/>
      <c r="G5" s="741"/>
      <c r="H5" s="741"/>
      <c r="I5" s="741"/>
      <c r="J5" s="741"/>
      <c r="K5" s="741"/>
      <c r="L5" s="741"/>
      <c r="M5" s="741"/>
      <c r="N5" s="741"/>
      <c r="O5" s="741"/>
      <c r="P5" s="741"/>
      <c r="Q5" s="742"/>
      <c r="R5" s="706">
        <v>810272</v>
      </c>
      <c r="S5" s="707"/>
      <c r="T5" s="707"/>
      <c r="U5" s="707"/>
      <c r="V5" s="707"/>
      <c r="W5" s="707"/>
      <c r="X5" s="707"/>
      <c r="Y5" s="753"/>
      <c r="Z5" s="771">
        <v>16.2</v>
      </c>
      <c r="AA5" s="771"/>
      <c r="AB5" s="771"/>
      <c r="AC5" s="771"/>
      <c r="AD5" s="772">
        <v>810272</v>
      </c>
      <c r="AE5" s="772"/>
      <c r="AF5" s="772"/>
      <c r="AG5" s="772"/>
      <c r="AH5" s="772"/>
      <c r="AI5" s="772"/>
      <c r="AJ5" s="772"/>
      <c r="AK5" s="772"/>
      <c r="AL5" s="754">
        <v>26.9</v>
      </c>
      <c r="AM5" s="723"/>
      <c r="AN5" s="723"/>
      <c r="AO5" s="755"/>
      <c r="AP5" s="740" t="s">
        <v>219</v>
      </c>
      <c r="AQ5" s="741"/>
      <c r="AR5" s="741"/>
      <c r="AS5" s="741"/>
      <c r="AT5" s="741"/>
      <c r="AU5" s="741"/>
      <c r="AV5" s="741"/>
      <c r="AW5" s="741"/>
      <c r="AX5" s="741"/>
      <c r="AY5" s="741"/>
      <c r="AZ5" s="741"/>
      <c r="BA5" s="741"/>
      <c r="BB5" s="741"/>
      <c r="BC5" s="741"/>
      <c r="BD5" s="741"/>
      <c r="BE5" s="741"/>
      <c r="BF5" s="742"/>
      <c r="BG5" s="641">
        <v>810272</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214</v>
      </c>
      <c r="CE5" s="759"/>
      <c r="CF5" s="759"/>
      <c r="CG5" s="759"/>
      <c r="CH5" s="759"/>
      <c r="CI5" s="759"/>
      <c r="CJ5" s="759"/>
      <c r="CK5" s="759"/>
      <c r="CL5" s="759"/>
      <c r="CM5" s="759"/>
      <c r="CN5" s="759"/>
      <c r="CO5" s="759"/>
      <c r="CP5" s="759"/>
      <c r="CQ5" s="760"/>
      <c r="CR5" s="758" t="s">
        <v>220</v>
      </c>
      <c r="CS5" s="759"/>
      <c r="CT5" s="759"/>
      <c r="CU5" s="759"/>
      <c r="CV5" s="759"/>
      <c r="CW5" s="759"/>
      <c r="CX5" s="759"/>
      <c r="CY5" s="760"/>
      <c r="CZ5" s="758" t="s">
        <v>212</v>
      </c>
      <c r="DA5" s="759"/>
      <c r="DB5" s="759"/>
      <c r="DC5" s="760"/>
      <c r="DD5" s="758" t="s">
        <v>221</v>
      </c>
      <c r="DE5" s="759"/>
      <c r="DF5" s="759"/>
      <c r="DG5" s="759"/>
      <c r="DH5" s="759"/>
      <c r="DI5" s="759"/>
      <c r="DJ5" s="759"/>
      <c r="DK5" s="759"/>
      <c r="DL5" s="759"/>
      <c r="DM5" s="759"/>
      <c r="DN5" s="759"/>
      <c r="DO5" s="759"/>
      <c r="DP5" s="760"/>
      <c r="DQ5" s="758" t="s">
        <v>222</v>
      </c>
      <c r="DR5" s="759"/>
      <c r="DS5" s="759"/>
      <c r="DT5" s="759"/>
      <c r="DU5" s="759"/>
      <c r="DV5" s="759"/>
      <c r="DW5" s="759"/>
      <c r="DX5" s="759"/>
      <c r="DY5" s="759"/>
      <c r="DZ5" s="759"/>
      <c r="EA5" s="759"/>
      <c r="EB5" s="759"/>
      <c r="EC5" s="760"/>
    </row>
    <row r="6" spans="2:143" ht="11.25" customHeight="1" x14ac:dyDescent="0.15">
      <c r="B6" s="638" t="s">
        <v>223</v>
      </c>
      <c r="C6" s="639"/>
      <c r="D6" s="639"/>
      <c r="E6" s="639"/>
      <c r="F6" s="639"/>
      <c r="G6" s="639"/>
      <c r="H6" s="639"/>
      <c r="I6" s="639"/>
      <c r="J6" s="639"/>
      <c r="K6" s="639"/>
      <c r="L6" s="639"/>
      <c r="M6" s="639"/>
      <c r="N6" s="639"/>
      <c r="O6" s="639"/>
      <c r="P6" s="639"/>
      <c r="Q6" s="640"/>
      <c r="R6" s="641">
        <v>50260</v>
      </c>
      <c r="S6" s="644"/>
      <c r="T6" s="644"/>
      <c r="U6" s="644"/>
      <c r="V6" s="644"/>
      <c r="W6" s="644"/>
      <c r="X6" s="644"/>
      <c r="Y6" s="645"/>
      <c r="Z6" s="703">
        <v>1</v>
      </c>
      <c r="AA6" s="703"/>
      <c r="AB6" s="703"/>
      <c r="AC6" s="703"/>
      <c r="AD6" s="704">
        <v>50260</v>
      </c>
      <c r="AE6" s="704"/>
      <c r="AF6" s="704"/>
      <c r="AG6" s="704"/>
      <c r="AH6" s="704"/>
      <c r="AI6" s="704"/>
      <c r="AJ6" s="704"/>
      <c r="AK6" s="704"/>
      <c r="AL6" s="646">
        <v>1.7</v>
      </c>
      <c r="AM6" s="647"/>
      <c r="AN6" s="647"/>
      <c r="AO6" s="705"/>
      <c r="AP6" s="638" t="s">
        <v>224</v>
      </c>
      <c r="AQ6" s="639"/>
      <c r="AR6" s="639"/>
      <c r="AS6" s="639"/>
      <c r="AT6" s="639"/>
      <c r="AU6" s="639"/>
      <c r="AV6" s="639"/>
      <c r="AW6" s="639"/>
      <c r="AX6" s="639"/>
      <c r="AY6" s="639"/>
      <c r="AZ6" s="639"/>
      <c r="BA6" s="639"/>
      <c r="BB6" s="639"/>
      <c r="BC6" s="639"/>
      <c r="BD6" s="639"/>
      <c r="BE6" s="639"/>
      <c r="BF6" s="640"/>
      <c r="BG6" s="641">
        <v>810272</v>
      </c>
      <c r="BH6" s="644"/>
      <c r="BI6" s="644"/>
      <c r="BJ6" s="644"/>
      <c r="BK6" s="644"/>
      <c r="BL6" s="644"/>
      <c r="BM6" s="644"/>
      <c r="BN6" s="645"/>
      <c r="BO6" s="703">
        <v>100</v>
      </c>
      <c r="BP6" s="703"/>
      <c r="BQ6" s="703"/>
      <c r="BR6" s="703"/>
      <c r="BS6" s="704" t="s">
        <v>131</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76872</v>
      </c>
      <c r="CS6" s="644"/>
      <c r="CT6" s="644"/>
      <c r="CU6" s="644"/>
      <c r="CV6" s="644"/>
      <c r="CW6" s="644"/>
      <c r="CX6" s="644"/>
      <c r="CY6" s="645"/>
      <c r="CZ6" s="754">
        <v>1.6</v>
      </c>
      <c r="DA6" s="723"/>
      <c r="DB6" s="723"/>
      <c r="DC6" s="757"/>
      <c r="DD6" s="649" t="s">
        <v>226</v>
      </c>
      <c r="DE6" s="644"/>
      <c r="DF6" s="644"/>
      <c r="DG6" s="644"/>
      <c r="DH6" s="644"/>
      <c r="DI6" s="644"/>
      <c r="DJ6" s="644"/>
      <c r="DK6" s="644"/>
      <c r="DL6" s="644"/>
      <c r="DM6" s="644"/>
      <c r="DN6" s="644"/>
      <c r="DO6" s="644"/>
      <c r="DP6" s="645"/>
      <c r="DQ6" s="649">
        <v>76872</v>
      </c>
      <c r="DR6" s="644"/>
      <c r="DS6" s="644"/>
      <c r="DT6" s="644"/>
      <c r="DU6" s="644"/>
      <c r="DV6" s="644"/>
      <c r="DW6" s="644"/>
      <c r="DX6" s="644"/>
      <c r="DY6" s="644"/>
      <c r="DZ6" s="644"/>
      <c r="EA6" s="644"/>
      <c r="EB6" s="644"/>
      <c r="EC6" s="684"/>
    </row>
    <row r="7" spans="2:143" ht="11.25" customHeight="1" x14ac:dyDescent="0.15">
      <c r="B7" s="638" t="s">
        <v>227</v>
      </c>
      <c r="C7" s="639"/>
      <c r="D7" s="639"/>
      <c r="E7" s="639"/>
      <c r="F7" s="639"/>
      <c r="G7" s="639"/>
      <c r="H7" s="639"/>
      <c r="I7" s="639"/>
      <c r="J7" s="639"/>
      <c r="K7" s="639"/>
      <c r="L7" s="639"/>
      <c r="M7" s="639"/>
      <c r="N7" s="639"/>
      <c r="O7" s="639"/>
      <c r="P7" s="639"/>
      <c r="Q7" s="640"/>
      <c r="R7" s="641">
        <v>1959</v>
      </c>
      <c r="S7" s="644"/>
      <c r="T7" s="644"/>
      <c r="U7" s="644"/>
      <c r="V7" s="644"/>
      <c r="W7" s="644"/>
      <c r="X7" s="644"/>
      <c r="Y7" s="645"/>
      <c r="Z7" s="703">
        <v>0</v>
      </c>
      <c r="AA7" s="703"/>
      <c r="AB7" s="703"/>
      <c r="AC7" s="703"/>
      <c r="AD7" s="704">
        <v>1959</v>
      </c>
      <c r="AE7" s="704"/>
      <c r="AF7" s="704"/>
      <c r="AG7" s="704"/>
      <c r="AH7" s="704"/>
      <c r="AI7" s="704"/>
      <c r="AJ7" s="704"/>
      <c r="AK7" s="704"/>
      <c r="AL7" s="646">
        <v>0.1</v>
      </c>
      <c r="AM7" s="647"/>
      <c r="AN7" s="647"/>
      <c r="AO7" s="705"/>
      <c r="AP7" s="638" t="s">
        <v>228</v>
      </c>
      <c r="AQ7" s="639"/>
      <c r="AR7" s="639"/>
      <c r="AS7" s="639"/>
      <c r="AT7" s="639"/>
      <c r="AU7" s="639"/>
      <c r="AV7" s="639"/>
      <c r="AW7" s="639"/>
      <c r="AX7" s="639"/>
      <c r="AY7" s="639"/>
      <c r="AZ7" s="639"/>
      <c r="BA7" s="639"/>
      <c r="BB7" s="639"/>
      <c r="BC7" s="639"/>
      <c r="BD7" s="639"/>
      <c r="BE7" s="639"/>
      <c r="BF7" s="640"/>
      <c r="BG7" s="641">
        <v>363142</v>
      </c>
      <c r="BH7" s="644"/>
      <c r="BI7" s="644"/>
      <c r="BJ7" s="644"/>
      <c r="BK7" s="644"/>
      <c r="BL7" s="644"/>
      <c r="BM7" s="644"/>
      <c r="BN7" s="645"/>
      <c r="BO7" s="703">
        <v>44.8</v>
      </c>
      <c r="BP7" s="703"/>
      <c r="BQ7" s="703"/>
      <c r="BR7" s="703"/>
      <c r="BS7" s="704" t="s">
        <v>122</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710917</v>
      </c>
      <c r="CS7" s="644"/>
      <c r="CT7" s="644"/>
      <c r="CU7" s="644"/>
      <c r="CV7" s="644"/>
      <c r="CW7" s="644"/>
      <c r="CX7" s="644"/>
      <c r="CY7" s="645"/>
      <c r="CZ7" s="703">
        <v>14.9</v>
      </c>
      <c r="DA7" s="703"/>
      <c r="DB7" s="703"/>
      <c r="DC7" s="703"/>
      <c r="DD7" s="649">
        <v>3298</v>
      </c>
      <c r="DE7" s="644"/>
      <c r="DF7" s="644"/>
      <c r="DG7" s="644"/>
      <c r="DH7" s="644"/>
      <c r="DI7" s="644"/>
      <c r="DJ7" s="644"/>
      <c r="DK7" s="644"/>
      <c r="DL7" s="644"/>
      <c r="DM7" s="644"/>
      <c r="DN7" s="644"/>
      <c r="DO7" s="644"/>
      <c r="DP7" s="645"/>
      <c r="DQ7" s="649">
        <v>646951</v>
      </c>
      <c r="DR7" s="644"/>
      <c r="DS7" s="644"/>
      <c r="DT7" s="644"/>
      <c r="DU7" s="644"/>
      <c r="DV7" s="644"/>
      <c r="DW7" s="644"/>
      <c r="DX7" s="644"/>
      <c r="DY7" s="644"/>
      <c r="DZ7" s="644"/>
      <c r="EA7" s="644"/>
      <c r="EB7" s="644"/>
      <c r="EC7" s="684"/>
    </row>
    <row r="8" spans="2:143" ht="11.25" customHeight="1" x14ac:dyDescent="0.15">
      <c r="B8" s="638" t="s">
        <v>230</v>
      </c>
      <c r="C8" s="639"/>
      <c r="D8" s="639"/>
      <c r="E8" s="639"/>
      <c r="F8" s="639"/>
      <c r="G8" s="639"/>
      <c r="H8" s="639"/>
      <c r="I8" s="639"/>
      <c r="J8" s="639"/>
      <c r="K8" s="639"/>
      <c r="L8" s="639"/>
      <c r="M8" s="639"/>
      <c r="N8" s="639"/>
      <c r="O8" s="639"/>
      <c r="P8" s="639"/>
      <c r="Q8" s="640"/>
      <c r="R8" s="641">
        <v>4880</v>
      </c>
      <c r="S8" s="644"/>
      <c r="T8" s="644"/>
      <c r="U8" s="644"/>
      <c r="V8" s="644"/>
      <c r="W8" s="644"/>
      <c r="X8" s="644"/>
      <c r="Y8" s="645"/>
      <c r="Z8" s="703">
        <v>0.1</v>
      </c>
      <c r="AA8" s="703"/>
      <c r="AB8" s="703"/>
      <c r="AC8" s="703"/>
      <c r="AD8" s="704">
        <v>4880</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13721</v>
      </c>
      <c r="BH8" s="644"/>
      <c r="BI8" s="644"/>
      <c r="BJ8" s="644"/>
      <c r="BK8" s="644"/>
      <c r="BL8" s="644"/>
      <c r="BM8" s="644"/>
      <c r="BN8" s="645"/>
      <c r="BO8" s="703">
        <v>1.7</v>
      </c>
      <c r="BP8" s="703"/>
      <c r="BQ8" s="703"/>
      <c r="BR8" s="703"/>
      <c r="BS8" s="649" t="s">
        <v>122</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1677877</v>
      </c>
      <c r="CS8" s="644"/>
      <c r="CT8" s="644"/>
      <c r="CU8" s="644"/>
      <c r="CV8" s="644"/>
      <c r="CW8" s="644"/>
      <c r="CX8" s="644"/>
      <c r="CY8" s="645"/>
      <c r="CZ8" s="703">
        <v>35.1</v>
      </c>
      <c r="DA8" s="703"/>
      <c r="DB8" s="703"/>
      <c r="DC8" s="703"/>
      <c r="DD8" s="649">
        <v>162614</v>
      </c>
      <c r="DE8" s="644"/>
      <c r="DF8" s="644"/>
      <c r="DG8" s="644"/>
      <c r="DH8" s="644"/>
      <c r="DI8" s="644"/>
      <c r="DJ8" s="644"/>
      <c r="DK8" s="644"/>
      <c r="DL8" s="644"/>
      <c r="DM8" s="644"/>
      <c r="DN8" s="644"/>
      <c r="DO8" s="644"/>
      <c r="DP8" s="645"/>
      <c r="DQ8" s="649">
        <v>971028</v>
      </c>
      <c r="DR8" s="644"/>
      <c r="DS8" s="644"/>
      <c r="DT8" s="644"/>
      <c r="DU8" s="644"/>
      <c r="DV8" s="644"/>
      <c r="DW8" s="644"/>
      <c r="DX8" s="644"/>
      <c r="DY8" s="644"/>
      <c r="DZ8" s="644"/>
      <c r="EA8" s="644"/>
      <c r="EB8" s="644"/>
      <c r="EC8" s="684"/>
    </row>
    <row r="9" spans="2:143" ht="11.25" customHeight="1" x14ac:dyDescent="0.15">
      <c r="B9" s="638" t="s">
        <v>233</v>
      </c>
      <c r="C9" s="639"/>
      <c r="D9" s="639"/>
      <c r="E9" s="639"/>
      <c r="F9" s="639"/>
      <c r="G9" s="639"/>
      <c r="H9" s="639"/>
      <c r="I9" s="639"/>
      <c r="J9" s="639"/>
      <c r="K9" s="639"/>
      <c r="L9" s="639"/>
      <c r="M9" s="639"/>
      <c r="N9" s="639"/>
      <c r="O9" s="639"/>
      <c r="P9" s="639"/>
      <c r="Q9" s="640"/>
      <c r="R9" s="641">
        <v>4799</v>
      </c>
      <c r="S9" s="644"/>
      <c r="T9" s="644"/>
      <c r="U9" s="644"/>
      <c r="V9" s="644"/>
      <c r="W9" s="644"/>
      <c r="X9" s="644"/>
      <c r="Y9" s="645"/>
      <c r="Z9" s="703">
        <v>0.1</v>
      </c>
      <c r="AA9" s="703"/>
      <c r="AB9" s="703"/>
      <c r="AC9" s="703"/>
      <c r="AD9" s="704">
        <v>4799</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307470</v>
      </c>
      <c r="BH9" s="644"/>
      <c r="BI9" s="644"/>
      <c r="BJ9" s="644"/>
      <c r="BK9" s="644"/>
      <c r="BL9" s="644"/>
      <c r="BM9" s="644"/>
      <c r="BN9" s="645"/>
      <c r="BO9" s="703">
        <v>37.9</v>
      </c>
      <c r="BP9" s="703"/>
      <c r="BQ9" s="703"/>
      <c r="BR9" s="703"/>
      <c r="BS9" s="649" t="s">
        <v>226</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513932</v>
      </c>
      <c r="CS9" s="644"/>
      <c r="CT9" s="644"/>
      <c r="CU9" s="644"/>
      <c r="CV9" s="644"/>
      <c r="CW9" s="644"/>
      <c r="CX9" s="644"/>
      <c r="CY9" s="645"/>
      <c r="CZ9" s="703">
        <v>10.8</v>
      </c>
      <c r="DA9" s="703"/>
      <c r="DB9" s="703"/>
      <c r="DC9" s="703"/>
      <c r="DD9" s="649">
        <v>15433</v>
      </c>
      <c r="DE9" s="644"/>
      <c r="DF9" s="644"/>
      <c r="DG9" s="644"/>
      <c r="DH9" s="644"/>
      <c r="DI9" s="644"/>
      <c r="DJ9" s="644"/>
      <c r="DK9" s="644"/>
      <c r="DL9" s="644"/>
      <c r="DM9" s="644"/>
      <c r="DN9" s="644"/>
      <c r="DO9" s="644"/>
      <c r="DP9" s="645"/>
      <c r="DQ9" s="649">
        <v>491344</v>
      </c>
      <c r="DR9" s="644"/>
      <c r="DS9" s="644"/>
      <c r="DT9" s="644"/>
      <c r="DU9" s="644"/>
      <c r="DV9" s="644"/>
      <c r="DW9" s="644"/>
      <c r="DX9" s="644"/>
      <c r="DY9" s="644"/>
      <c r="DZ9" s="644"/>
      <c r="EA9" s="644"/>
      <c r="EB9" s="644"/>
      <c r="EC9" s="684"/>
    </row>
    <row r="10" spans="2:143" ht="11.25" customHeight="1" x14ac:dyDescent="0.15">
      <c r="B10" s="638" t="s">
        <v>236</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226</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17159</v>
      </c>
      <c r="BH10" s="644"/>
      <c r="BI10" s="644"/>
      <c r="BJ10" s="644"/>
      <c r="BK10" s="644"/>
      <c r="BL10" s="644"/>
      <c r="BM10" s="644"/>
      <c r="BN10" s="645"/>
      <c r="BO10" s="703">
        <v>2.1</v>
      </c>
      <c r="BP10" s="703"/>
      <c r="BQ10" s="703"/>
      <c r="BR10" s="703"/>
      <c r="BS10" s="649" t="s">
        <v>122</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t="s">
        <v>226</v>
      </c>
      <c r="CS10" s="644"/>
      <c r="CT10" s="644"/>
      <c r="CU10" s="644"/>
      <c r="CV10" s="644"/>
      <c r="CW10" s="644"/>
      <c r="CX10" s="644"/>
      <c r="CY10" s="645"/>
      <c r="CZ10" s="703" t="s">
        <v>122</v>
      </c>
      <c r="DA10" s="703"/>
      <c r="DB10" s="703"/>
      <c r="DC10" s="703"/>
      <c r="DD10" s="649" t="s">
        <v>226</v>
      </c>
      <c r="DE10" s="644"/>
      <c r="DF10" s="644"/>
      <c r="DG10" s="644"/>
      <c r="DH10" s="644"/>
      <c r="DI10" s="644"/>
      <c r="DJ10" s="644"/>
      <c r="DK10" s="644"/>
      <c r="DL10" s="644"/>
      <c r="DM10" s="644"/>
      <c r="DN10" s="644"/>
      <c r="DO10" s="644"/>
      <c r="DP10" s="645"/>
      <c r="DQ10" s="649" t="s">
        <v>226</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131</v>
      </c>
      <c r="AA11" s="703"/>
      <c r="AB11" s="703"/>
      <c r="AC11" s="703"/>
      <c r="AD11" s="704" t="s">
        <v>122</v>
      </c>
      <c r="AE11" s="704"/>
      <c r="AF11" s="704"/>
      <c r="AG11" s="704"/>
      <c r="AH11" s="704"/>
      <c r="AI11" s="704"/>
      <c r="AJ11" s="704"/>
      <c r="AK11" s="704"/>
      <c r="AL11" s="646" t="s">
        <v>226</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24792</v>
      </c>
      <c r="BH11" s="644"/>
      <c r="BI11" s="644"/>
      <c r="BJ11" s="644"/>
      <c r="BK11" s="644"/>
      <c r="BL11" s="644"/>
      <c r="BM11" s="644"/>
      <c r="BN11" s="645"/>
      <c r="BO11" s="703">
        <v>3.1</v>
      </c>
      <c r="BP11" s="703"/>
      <c r="BQ11" s="703"/>
      <c r="BR11" s="703"/>
      <c r="BS11" s="649" t="s">
        <v>122</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270494</v>
      </c>
      <c r="CS11" s="644"/>
      <c r="CT11" s="644"/>
      <c r="CU11" s="644"/>
      <c r="CV11" s="644"/>
      <c r="CW11" s="644"/>
      <c r="CX11" s="644"/>
      <c r="CY11" s="645"/>
      <c r="CZ11" s="703">
        <v>5.7</v>
      </c>
      <c r="DA11" s="703"/>
      <c r="DB11" s="703"/>
      <c r="DC11" s="703"/>
      <c r="DD11" s="649">
        <v>92540</v>
      </c>
      <c r="DE11" s="644"/>
      <c r="DF11" s="644"/>
      <c r="DG11" s="644"/>
      <c r="DH11" s="644"/>
      <c r="DI11" s="644"/>
      <c r="DJ11" s="644"/>
      <c r="DK11" s="644"/>
      <c r="DL11" s="644"/>
      <c r="DM11" s="644"/>
      <c r="DN11" s="644"/>
      <c r="DO11" s="644"/>
      <c r="DP11" s="645"/>
      <c r="DQ11" s="649">
        <v>148747</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142552</v>
      </c>
      <c r="S12" s="644"/>
      <c r="T12" s="644"/>
      <c r="U12" s="644"/>
      <c r="V12" s="644"/>
      <c r="W12" s="644"/>
      <c r="X12" s="644"/>
      <c r="Y12" s="645"/>
      <c r="Z12" s="703">
        <v>2.9</v>
      </c>
      <c r="AA12" s="703"/>
      <c r="AB12" s="703"/>
      <c r="AC12" s="703"/>
      <c r="AD12" s="704">
        <v>142552</v>
      </c>
      <c r="AE12" s="704"/>
      <c r="AF12" s="704"/>
      <c r="AG12" s="704"/>
      <c r="AH12" s="704"/>
      <c r="AI12" s="704"/>
      <c r="AJ12" s="704"/>
      <c r="AK12" s="704"/>
      <c r="AL12" s="646">
        <v>4.7</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358192</v>
      </c>
      <c r="BH12" s="644"/>
      <c r="BI12" s="644"/>
      <c r="BJ12" s="644"/>
      <c r="BK12" s="644"/>
      <c r="BL12" s="644"/>
      <c r="BM12" s="644"/>
      <c r="BN12" s="645"/>
      <c r="BO12" s="703">
        <v>44.2</v>
      </c>
      <c r="BP12" s="703"/>
      <c r="BQ12" s="703"/>
      <c r="BR12" s="703"/>
      <c r="BS12" s="649" t="s">
        <v>226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41161</v>
      </c>
      <c r="CS12" s="644"/>
      <c r="CT12" s="644"/>
      <c r="CU12" s="644"/>
      <c r="CV12" s="644"/>
      <c r="CW12" s="644"/>
      <c r="CX12" s="644"/>
      <c r="CY12" s="645"/>
      <c r="CZ12" s="703">
        <v>0.9</v>
      </c>
      <c r="DA12" s="703"/>
      <c r="DB12" s="703"/>
      <c r="DC12" s="703"/>
      <c r="DD12" s="649" t="s">
        <v>122</v>
      </c>
      <c r="DE12" s="644"/>
      <c r="DF12" s="644"/>
      <c r="DG12" s="644"/>
      <c r="DH12" s="644"/>
      <c r="DI12" s="644"/>
      <c r="DJ12" s="644"/>
      <c r="DK12" s="644"/>
      <c r="DL12" s="644"/>
      <c r="DM12" s="644"/>
      <c r="DN12" s="644"/>
      <c r="DO12" s="644"/>
      <c r="DP12" s="645"/>
      <c r="DQ12" s="649">
        <v>35563</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226</v>
      </c>
      <c r="AA13" s="703"/>
      <c r="AB13" s="703"/>
      <c r="AC13" s="703"/>
      <c r="AD13" s="704" t="s">
        <v>122</v>
      </c>
      <c r="AE13" s="704"/>
      <c r="AF13" s="704"/>
      <c r="AG13" s="704"/>
      <c r="AH13" s="704"/>
      <c r="AI13" s="704"/>
      <c r="AJ13" s="704"/>
      <c r="AK13" s="704"/>
      <c r="AL13" s="646" t="s">
        <v>122</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356764</v>
      </c>
      <c r="BH13" s="644"/>
      <c r="BI13" s="644"/>
      <c r="BJ13" s="644"/>
      <c r="BK13" s="644"/>
      <c r="BL13" s="644"/>
      <c r="BM13" s="644"/>
      <c r="BN13" s="645"/>
      <c r="BO13" s="703">
        <v>44</v>
      </c>
      <c r="BP13" s="703"/>
      <c r="BQ13" s="703"/>
      <c r="BR13" s="703"/>
      <c r="BS13" s="649" t="s">
        <v>122</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364441</v>
      </c>
      <c r="CS13" s="644"/>
      <c r="CT13" s="644"/>
      <c r="CU13" s="644"/>
      <c r="CV13" s="644"/>
      <c r="CW13" s="644"/>
      <c r="CX13" s="644"/>
      <c r="CY13" s="645"/>
      <c r="CZ13" s="703">
        <v>7.6</v>
      </c>
      <c r="DA13" s="703"/>
      <c r="DB13" s="703"/>
      <c r="DC13" s="703"/>
      <c r="DD13" s="649">
        <v>188417</v>
      </c>
      <c r="DE13" s="644"/>
      <c r="DF13" s="644"/>
      <c r="DG13" s="644"/>
      <c r="DH13" s="644"/>
      <c r="DI13" s="644"/>
      <c r="DJ13" s="644"/>
      <c r="DK13" s="644"/>
      <c r="DL13" s="644"/>
      <c r="DM13" s="644"/>
      <c r="DN13" s="644"/>
      <c r="DO13" s="644"/>
      <c r="DP13" s="645"/>
      <c r="DQ13" s="649">
        <v>233464</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226</v>
      </c>
      <c r="AA14" s="703"/>
      <c r="AB14" s="703"/>
      <c r="AC14" s="703"/>
      <c r="AD14" s="704" t="s">
        <v>122</v>
      </c>
      <c r="AE14" s="704"/>
      <c r="AF14" s="704"/>
      <c r="AG14" s="704"/>
      <c r="AH14" s="704"/>
      <c r="AI14" s="704"/>
      <c r="AJ14" s="704"/>
      <c r="AK14" s="704"/>
      <c r="AL14" s="646" t="s">
        <v>226</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32875</v>
      </c>
      <c r="BH14" s="644"/>
      <c r="BI14" s="644"/>
      <c r="BJ14" s="644"/>
      <c r="BK14" s="644"/>
      <c r="BL14" s="644"/>
      <c r="BM14" s="644"/>
      <c r="BN14" s="645"/>
      <c r="BO14" s="703">
        <v>4.0999999999999996</v>
      </c>
      <c r="BP14" s="703"/>
      <c r="BQ14" s="703"/>
      <c r="BR14" s="703"/>
      <c r="BS14" s="649" t="s">
        <v>122</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315589</v>
      </c>
      <c r="CS14" s="644"/>
      <c r="CT14" s="644"/>
      <c r="CU14" s="644"/>
      <c r="CV14" s="644"/>
      <c r="CW14" s="644"/>
      <c r="CX14" s="644"/>
      <c r="CY14" s="645"/>
      <c r="CZ14" s="703">
        <v>6.6</v>
      </c>
      <c r="DA14" s="703"/>
      <c r="DB14" s="703"/>
      <c r="DC14" s="703"/>
      <c r="DD14" s="649">
        <v>85233</v>
      </c>
      <c r="DE14" s="644"/>
      <c r="DF14" s="644"/>
      <c r="DG14" s="644"/>
      <c r="DH14" s="644"/>
      <c r="DI14" s="644"/>
      <c r="DJ14" s="644"/>
      <c r="DK14" s="644"/>
      <c r="DL14" s="644"/>
      <c r="DM14" s="644"/>
      <c r="DN14" s="644"/>
      <c r="DO14" s="644"/>
      <c r="DP14" s="645"/>
      <c r="DQ14" s="649">
        <v>227053</v>
      </c>
      <c r="DR14" s="644"/>
      <c r="DS14" s="644"/>
      <c r="DT14" s="644"/>
      <c r="DU14" s="644"/>
      <c r="DV14" s="644"/>
      <c r="DW14" s="644"/>
      <c r="DX14" s="644"/>
      <c r="DY14" s="644"/>
      <c r="DZ14" s="644"/>
      <c r="EA14" s="644"/>
      <c r="EB14" s="644"/>
      <c r="EC14" s="684"/>
    </row>
    <row r="15" spans="2:143" ht="11.25" customHeight="1" x14ac:dyDescent="0.15">
      <c r="B15" s="638" t="s">
        <v>251</v>
      </c>
      <c r="C15" s="639"/>
      <c r="D15" s="639"/>
      <c r="E15" s="639"/>
      <c r="F15" s="639"/>
      <c r="G15" s="639"/>
      <c r="H15" s="639"/>
      <c r="I15" s="639"/>
      <c r="J15" s="639"/>
      <c r="K15" s="639"/>
      <c r="L15" s="639"/>
      <c r="M15" s="639"/>
      <c r="N15" s="639"/>
      <c r="O15" s="639"/>
      <c r="P15" s="639"/>
      <c r="Q15" s="640"/>
      <c r="R15" s="641">
        <v>18349</v>
      </c>
      <c r="S15" s="644"/>
      <c r="T15" s="644"/>
      <c r="U15" s="644"/>
      <c r="V15" s="644"/>
      <c r="W15" s="644"/>
      <c r="X15" s="644"/>
      <c r="Y15" s="645"/>
      <c r="Z15" s="703">
        <v>0.4</v>
      </c>
      <c r="AA15" s="703"/>
      <c r="AB15" s="703"/>
      <c r="AC15" s="703"/>
      <c r="AD15" s="704">
        <v>18349</v>
      </c>
      <c r="AE15" s="704"/>
      <c r="AF15" s="704"/>
      <c r="AG15" s="704"/>
      <c r="AH15" s="704"/>
      <c r="AI15" s="704"/>
      <c r="AJ15" s="704"/>
      <c r="AK15" s="704"/>
      <c r="AL15" s="646">
        <v>0.6</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56063</v>
      </c>
      <c r="BH15" s="644"/>
      <c r="BI15" s="644"/>
      <c r="BJ15" s="644"/>
      <c r="BK15" s="644"/>
      <c r="BL15" s="644"/>
      <c r="BM15" s="644"/>
      <c r="BN15" s="645"/>
      <c r="BO15" s="703">
        <v>6.9</v>
      </c>
      <c r="BP15" s="703"/>
      <c r="BQ15" s="703"/>
      <c r="BR15" s="703"/>
      <c r="BS15" s="649" t="s">
        <v>122</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318361</v>
      </c>
      <c r="CS15" s="644"/>
      <c r="CT15" s="644"/>
      <c r="CU15" s="644"/>
      <c r="CV15" s="644"/>
      <c r="CW15" s="644"/>
      <c r="CX15" s="644"/>
      <c r="CY15" s="645"/>
      <c r="CZ15" s="703">
        <v>6.7</v>
      </c>
      <c r="DA15" s="703"/>
      <c r="DB15" s="703"/>
      <c r="DC15" s="703"/>
      <c r="DD15" s="649">
        <v>14807</v>
      </c>
      <c r="DE15" s="644"/>
      <c r="DF15" s="644"/>
      <c r="DG15" s="644"/>
      <c r="DH15" s="644"/>
      <c r="DI15" s="644"/>
      <c r="DJ15" s="644"/>
      <c r="DK15" s="644"/>
      <c r="DL15" s="644"/>
      <c r="DM15" s="644"/>
      <c r="DN15" s="644"/>
      <c r="DO15" s="644"/>
      <c r="DP15" s="645"/>
      <c r="DQ15" s="649">
        <v>267499</v>
      </c>
      <c r="DR15" s="644"/>
      <c r="DS15" s="644"/>
      <c r="DT15" s="644"/>
      <c r="DU15" s="644"/>
      <c r="DV15" s="644"/>
      <c r="DW15" s="644"/>
      <c r="DX15" s="644"/>
      <c r="DY15" s="644"/>
      <c r="DZ15" s="644"/>
      <c r="EA15" s="644"/>
      <c r="EB15" s="644"/>
      <c r="EC15" s="684"/>
    </row>
    <row r="16" spans="2:143" ht="11.25" customHeight="1" x14ac:dyDescent="0.15">
      <c r="B16" s="638" t="s">
        <v>254</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68167</v>
      </c>
      <c r="CS16" s="644"/>
      <c r="CT16" s="644"/>
      <c r="CU16" s="644"/>
      <c r="CV16" s="644"/>
      <c r="CW16" s="644"/>
      <c r="CX16" s="644"/>
      <c r="CY16" s="645"/>
      <c r="CZ16" s="703">
        <v>1.4</v>
      </c>
      <c r="DA16" s="703"/>
      <c r="DB16" s="703"/>
      <c r="DC16" s="703"/>
      <c r="DD16" s="649" t="s">
        <v>122</v>
      </c>
      <c r="DE16" s="644"/>
      <c r="DF16" s="644"/>
      <c r="DG16" s="644"/>
      <c r="DH16" s="644"/>
      <c r="DI16" s="644"/>
      <c r="DJ16" s="644"/>
      <c r="DK16" s="644"/>
      <c r="DL16" s="644"/>
      <c r="DM16" s="644"/>
      <c r="DN16" s="644"/>
      <c r="DO16" s="644"/>
      <c r="DP16" s="645"/>
      <c r="DQ16" s="649">
        <v>19199</v>
      </c>
      <c r="DR16" s="644"/>
      <c r="DS16" s="644"/>
      <c r="DT16" s="644"/>
      <c r="DU16" s="644"/>
      <c r="DV16" s="644"/>
      <c r="DW16" s="644"/>
      <c r="DX16" s="644"/>
      <c r="DY16" s="644"/>
      <c r="DZ16" s="644"/>
      <c r="EA16" s="644"/>
      <c r="EB16" s="644"/>
      <c r="EC16" s="684"/>
    </row>
    <row r="17" spans="2:133" ht="11.25" customHeight="1" x14ac:dyDescent="0.15">
      <c r="B17" s="638" t="s">
        <v>257</v>
      </c>
      <c r="C17" s="639"/>
      <c r="D17" s="639"/>
      <c r="E17" s="639"/>
      <c r="F17" s="639"/>
      <c r="G17" s="639"/>
      <c r="H17" s="639"/>
      <c r="I17" s="639"/>
      <c r="J17" s="639"/>
      <c r="K17" s="639"/>
      <c r="L17" s="639"/>
      <c r="M17" s="639"/>
      <c r="N17" s="639"/>
      <c r="O17" s="639"/>
      <c r="P17" s="639"/>
      <c r="Q17" s="640"/>
      <c r="R17" s="641">
        <v>2928</v>
      </c>
      <c r="S17" s="644"/>
      <c r="T17" s="644"/>
      <c r="U17" s="644"/>
      <c r="V17" s="644"/>
      <c r="W17" s="644"/>
      <c r="X17" s="644"/>
      <c r="Y17" s="645"/>
      <c r="Z17" s="703">
        <v>0.1</v>
      </c>
      <c r="AA17" s="703"/>
      <c r="AB17" s="703"/>
      <c r="AC17" s="703"/>
      <c r="AD17" s="704">
        <v>2928</v>
      </c>
      <c r="AE17" s="704"/>
      <c r="AF17" s="704"/>
      <c r="AG17" s="704"/>
      <c r="AH17" s="704"/>
      <c r="AI17" s="704"/>
      <c r="AJ17" s="704"/>
      <c r="AK17" s="704"/>
      <c r="AL17" s="646">
        <v>0.1</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422336</v>
      </c>
      <c r="CS17" s="644"/>
      <c r="CT17" s="644"/>
      <c r="CU17" s="644"/>
      <c r="CV17" s="644"/>
      <c r="CW17" s="644"/>
      <c r="CX17" s="644"/>
      <c r="CY17" s="645"/>
      <c r="CZ17" s="703">
        <v>8.8000000000000007</v>
      </c>
      <c r="DA17" s="703"/>
      <c r="DB17" s="703"/>
      <c r="DC17" s="703"/>
      <c r="DD17" s="649" t="s">
        <v>226</v>
      </c>
      <c r="DE17" s="644"/>
      <c r="DF17" s="644"/>
      <c r="DG17" s="644"/>
      <c r="DH17" s="644"/>
      <c r="DI17" s="644"/>
      <c r="DJ17" s="644"/>
      <c r="DK17" s="644"/>
      <c r="DL17" s="644"/>
      <c r="DM17" s="644"/>
      <c r="DN17" s="644"/>
      <c r="DO17" s="644"/>
      <c r="DP17" s="645"/>
      <c r="DQ17" s="649">
        <v>419854</v>
      </c>
      <c r="DR17" s="644"/>
      <c r="DS17" s="644"/>
      <c r="DT17" s="644"/>
      <c r="DU17" s="644"/>
      <c r="DV17" s="644"/>
      <c r="DW17" s="644"/>
      <c r="DX17" s="644"/>
      <c r="DY17" s="644"/>
      <c r="DZ17" s="644"/>
      <c r="EA17" s="644"/>
      <c r="EB17" s="644"/>
      <c r="EC17" s="684"/>
    </row>
    <row r="18" spans="2:133" ht="11.25" customHeight="1" x14ac:dyDescent="0.15">
      <c r="B18" s="638" t="s">
        <v>260</v>
      </c>
      <c r="C18" s="639"/>
      <c r="D18" s="639"/>
      <c r="E18" s="639"/>
      <c r="F18" s="639"/>
      <c r="G18" s="639"/>
      <c r="H18" s="639"/>
      <c r="I18" s="639"/>
      <c r="J18" s="639"/>
      <c r="K18" s="639"/>
      <c r="L18" s="639"/>
      <c r="M18" s="639"/>
      <c r="N18" s="639"/>
      <c r="O18" s="639"/>
      <c r="P18" s="639"/>
      <c r="Q18" s="640"/>
      <c r="R18" s="641">
        <v>2168000</v>
      </c>
      <c r="S18" s="644"/>
      <c r="T18" s="644"/>
      <c r="U18" s="644"/>
      <c r="V18" s="644"/>
      <c r="W18" s="644"/>
      <c r="X18" s="644"/>
      <c r="Y18" s="645"/>
      <c r="Z18" s="703">
        <v>43.4</v>
      </c>
      <c r="AA18" s="703"/>
      <c r="AB18" s="703"/>
      <c r="AC18" s="703"/>
      <c r="AD18" s="704">
        <v>1972929</v>
      </c>
      <c r="AE18" s="704"/>
      <c r="AF18" s="704"/>
      <c r="AG18" s="704"/>
      <c r="AH18" s="704"/>
      <c r="AI18" s="704"/>
      <c r="AJ18" s="704"/>
      <c r="AK18" s="704"/>
      <c r="AL18" s="646">
        <v>65.5</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122</v>
      </c>
      <c r="BP18" s="703"/>
      <c r="BQ18" s="703"/>
      <c r="BR18" s="703"/>
      <c r="BS18" s="649" t="s">
        <v>131</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122</v>
      </c>
      <c r="DA18" s="703"/>
      <c r="DB18" s="703"/>
      <c r="DC18" s="703"/>
      <c r="DD18" s="649" t="s">
        <v>226</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263</v>
      </c>
      <c r="C19" s="639"/>
      <c r="D19" s="639"/>
      <c r="E19" s="639"/>
      <c r="F19" s="639"/>
      <c r="G19" s="639"/>
      <c r="H19" s="639"/>
      <c r="I19" s="639"/>
      <c r="J19" s="639"/>
      <c r="K19" s="639"/>
      <c r="L19" s="639"/>
      <c r="M19" s="639"/>
      <c r="N19" s="639"/>
      <c r="O19" s="639"/>
      <c r="P19" s="639"/>
      <c r="Q19" s="640"/>
      <c r="R19" s="641">
        <v>1972929</v>
      </c>
      <c r="S19" s="644"/>
      <c r="T19" s="644"/>
      <c r="U19" s="644"/>
      <c r="V19" s="644"/>
      <c r="W19" s="644"/>
      <c r="X19" s="644"/>
      <c r="Y19" s="645"/>
      <c r="Z19" s="703">
        <v>39.5</v>
      </c>
      <c r="AA19" s="703"/>
      <c r="AB19" s="703"/>
      <c r="AC19" s="703"/>
      <c r="AD19" s="704">
        <v>1972929</v>
      </c>
      <c r="AE19" s="704"/>
      <c r="AF19" s="704"/>
      <c r="AG19" s="704"/>
      <c r="AH19" s="704"/>
      <c r="AI19" s="704"/>
      <c r="AJ19" s="704"/>
      <c r="AK19" s="704"/>
      <c r="AL19" s="646">
        <v>65.5</v>
      </c>
      <c r="AM19" s="647"/>
      <c r="AN19" s="647"/>
      <c r="AO19" s="705"/>
      <c r="AP19" s="638" t="s">
        <v>264</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265</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226</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266</v>
      </c>
      <c r="C20" s="639"/>
      <c r="D20" s="639"/>
      <c r="E20" s="639"/>
      <c r="F20" s="639"/>
      <c r="G20" s="639"/>
      <c r="H20" s="639"/>
      <c r="I20" s="639"/>
      <c r="J20" s="639"/>
      <c r="K20" s="639"/>
      <c r="L20" s="639"/>
      <c r="M20" s="639"/>
      <c r="N20" s="639"/>
      <c r="O20" s="639"/>
      <c r="P20" s="639"/>
      <c r="Q20" s="640"/>
      <c r="R20" s="641">
        <v>195071</v>
      </c>
      <c r="S20" s="644"/>
      <c r="T20" s="644"/>
      <c r="U20" s="644"/>
      <c r="V20" s="644"/>
      <c r="W20" s="644"/>
      <c r="X20" s="644"/>
      <c r="Y20" s="645"/>
      <c r="Z20" s="703">
        <v>3.9</v>
      </c>
      <c r="AA20" s="703"/>
      <c r="AB20" s="703"/>
      <c r="AC20" s="703"/>
      <c r="AD20" s="704" t="s">
        <v>226</v>
      </c>
      <c r="AE20" s="704"/>
      <c r="AF20" s="704"/>
      <c r="AG20" s="704"/>
      <c r="AH20" s="704"/>
      <c r="AI20" s="704"/>
      <c r="AJ20" s="704"/>
      <c r="AK20" s="704"/>
      <c r="AL20" s="646" t="s">
        <v>122</v>
      </c>
      <c r="AM20" s="647"/>
      <c r="AN20" s="647"/>
      <c r="AO20" s="705"/>
      <c r="AP20" s="638" t="s">
        <v>267</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122</v>
      </c>
      <c r="BP20" s="703"/>
      <c r="BQ20" s="703"/>
      <c r="BR20" s="703"/>
      <c r="BS20" s="649" t="s">
        <v>226</v>
      </c>
      <c r="BT20" s="644"/>
      <c r="BU20" s="644"/>
      <c r="BV20" s="644"/>
      <c r="BW20" s="644"/>
      <c r="BX20" s="644"/>
      <c r="BY20" s="644"/>
      <c r="BZ20" s="644"/>
      <c r="CA20" s="644"/>
      <c r="CB20" s="684"/>
      <c r="CD20" s="685" t="s">
        <v>268</v>
      </c>
      <c r="CE20" s="682"/>
      <c r="CF20" s="682"/>
      <c r="CG20" s="682"/>
      <c r="CH20" s="682"/>
      <c r="CI20" s="682"/>
      <c r="CJ20" s="682"/>
      <c r="CK20" s="682"/>
      <c r="CL20" s="682"/>
      <c r="CM20" s="682"/>
      <c r="CN20" s="682"/>
      <c r="CO20" s="682"/>
      <c r="CP20" s="682"/>
      <c r="CQ20" s="683"/>
      <c r="CR20" s="641">
        <v>4780147</v>
      </c>
      <c r="CS20" s="644"/>
      <c r="CT20" s="644"/>
      <c r="CU20" s="644"/>
      <c r="CV20" s="644"/>
      <c r="CW20" s="644"/>
      <c r="CX20" s="644"/>
      <c r="CY20" s="645"/>
      <c r="CZ20" s="703">
        <v>100</v>
      </c>
      <c r="DA20" s="703"/>
      <c r="DB20" s="703"/>
      <c r="DC20" s="703"/>
      <c r="DD20" s="649">
        <v>562342</v>
      </c>
      <c r="DE20" s="644"/>
      <c r="DF20" s="644"/>
      <c r="DG20" s="644"/>
      <c r="DH20" s="644"/>
      <c r="DI20" s="644"/>
      <c r="DJ20" s="644"/>
      <c r="DK20" s="644"/>
      <c r="DL20" s="644"/>
      <c r="DM20" s="644"/>
      <c r="DN20" s="644"/>
      <c r="DO20" s="644"/>
      <c r="DP20" s="645"/>
      <c r="DQ20" s="649">
        <v>3537574</v>
      </c>
      <c r="DR20" s="644"/>
      <c r="DS20" s="644"/>
      <c r="DT20" s="644"/>
      <c r="DU20" s="644"/>
      <c r="DV20" s="644"/>
      <c r="DW20" s="644"/>
      <c r="DX20" s="644"/>
      <c r="DY20" s="644"/>
      <c r="DZ20" s="644"/>
      <c r="EA20" s="644"/>
      <c r="EB20" s="644"/>
      <c r="EC20" s="684"/>
    </row>
    <row r="21" spans="2:133" ht="11.25" customHeight="1" x14ac:dyDescent="0.15">
      <c r="B21" s="638" t="s">
        <v>269</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131</v>
      </c>
      <c r="AA21" s="703"/>
      <c r="AB21" s="703"/>
      <c r="AC21" s="703"/>
      <c r="AD21" s="704" t="s">
        <v>122</v>
      </c>
      <c r="AE21" s="704"/>
      <c r="AF21" s="704"/>
      <c r="AG21" s="704"/>
      <c r="AH21" s="704"/>
      <c r="AI21" s="704"/>
      <c r="AJ21" s="704"/>
      <c r="AK21" s="704"/>
      <c r="AL21" s="646" t="s">
        <v>226</v>
      </c>
      <c r="AM21" s="647"/>
      <c r="AN21" s="647"/>
      <c r="AO21" s="705"/>
      <c r="AP21" s="749" t="s">
        <v>270</v>
      </c>
      <c r="AQ21" s="756"/>
      <c r="AR21" s="756"/>
      <c r="AS21" s="756"/>
      <c r="AT21" s="756"/>
      <c r="AU21" s="756"/>
      <c r="AV21" s="756"/>
      <c r="AW21" s="756"/>
      <c r="AX21" s="756"/>
      <c r="AY21" s="756"/>
      <c r="AZ21" s="756"/>
      <c r="BA21" s="756"/>
      <c r="BB21" s="756"/>
      <c r="BC21" s="756"/>
      <c r="BD21" s="756"/>
      <c r="BE21" s="756"/>
      <c r="BF21" s="751"/>
      <c r="BG21" s="641" t="s">
        <v>131</v>
      </c>
      <c r="BH21" s="644"/>
      <c r="BI21" s="644"/>
      <c r="BJ21" s="644"/>
      <c r="BK21" s="644"/>
      <c r="BL21" s="644"/>
      <c r="BM21" s="644"/>
      <c r="BN21" s="645"/>
      <c r="BO21" s="703" t="s">
        <v>122</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271</v>
      </c>
      <c r="C22" s="639"/>
      <c r="D22" s="639"/>
      <c r="E22" s="639"/>
      <c r="F22" s="639"/>
      <c r="G22" s="639"/>
      <c r="H22" s="639"/>
      <c r="I22" s="639"/>
      <c r="J22" s="639"/>
      <c r="K22" s="639"/>
      <c r="L22" s="639"/>
      <c r="M22" s="639"/>
      <c r="N22" s="639"/>
      <c r="O22" s="639"/>
      <c r="P22" s="639"/>
      <c r="Q22" s="640"/>
      <c r="R22" s="641">
        <v>3203999</v>
      </c>
      <c r="S22" s="644"/>
      <c r="T22" s="644"/>
      <c r="U22" s="644"/>
      <c r="V22" s="644"/>
      <c r="W22" s="644"/>
      <c r="X22" s="644"/>
      <c r="Y22" s="645"/>
      <c r="Z22" s="703">
        <v>64.099999999999994</v>
      </c>
      <c r="AA22" s="703"/>
      <c r="AB22" s="703"/>
      <c r="AC22" s="703"/>
      <c r="AD22" s="704">
        <v>3008928</v>
      </c>
      <c r="AE22" s="704"/>
      <c r="AF22" s="704"/>
      <c r="AG22" s="704"/>
      <c r="AH22" s="704"/>
      <c r="AI22" s="704"/>
      <c r="AJ22" s="704"/>
      <c r="AK22" s="704"/>
      <c r="AL22" s="646">
        <v>100</v>
      </c>
      <c r="AM22" s="647"/>
      <c r="AN22" s="647"/>
      <c r="AO22" s="705"/>
      <c r="AP22" s="749" t="s">
        <v>272</v>
      </c>
      <c r="AQ22" s="756"/>
      <c r="AR22" s="756"/>
      <c r="AS22" s="756"/>
      <c r="AT22" s="756"/>
      <c r="AU22" s="756"/>
      <c r="AV22" s="756"/>
      <c r="AW22" s="756"/>
      <c r="AX22" s="756"/>
      <c r="AY22" s="756"/>
      <c r="AZ22" s="756"/>
      <c r="BA22" s="756"/>
      <c r="BB22" s="756"/>
      <c r="BC22" s="756"/>
      <c r="BD22" s="756"/>
      <c r="BE22" s="756"/>
      <c r="BF22" s="751"/>
      <c r="BG22" s="641" t="s">
        <v>226</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273</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274</v>
      </c>
      <c r="C23" s="639"/>
      <c r="D23" s="639"/>
      <c r="E23" s="639"/>
      <c r="F23" s="639"/>
      <c r="G23" s="639"/>
      <c r="H23" s="639"/>
      <c r="I23" s="639"/>
      <c r="J23" s="639"/>
      <c r="K23" s="639"/>
      <c r="L23" s="639"/>
      <c r="M23" s="639"/>
      <c r="N23" s="639"/>
      <c r="O23" s="639"/>
      <c r="P23" s="639"/>
      <c r="Q23" s="640"/>
      <c r="R23" s="641">
        <v>1015</v>
      </c>
      <c r="S23" s="644"/>
      <c r="T23" s="644"/>
      <c r="U23" s="644"/>
      <c r="V23" s="644"/>
      <c r="W23" s="644"/>
      <c r="X23" s="644"/>
      <c r="Y23" s="645"/>
      <c r="Z23" s="703">
        <v>0</v>
      </c>
      <c r="AA23" s="703"/>
      <c r="AB23" s="703"/>
      <c r="AC23" s="703"/>
      <c r="AD23" s="704">
        <v>1015</v>
      </c>
      <c r="AE23" s="704"/>
      <c r="AF23" s="704"/>
      <c r="AG23" s="704"/>
      <c r="AH23" s="704"/>
      <c r="AI23" s="704"/>
      <c r="AJ23" s="704"/>
      <c r="AK23" s="704"/>
      <c r="AL23" s="646">
        <v>0</v>
      </c>
      <c r="AM23" s="647"/>
      <c r="AN23" s="647"/>
      <c r="AO23" s="705"/>
      <c r="AP23" s="749" t="s">
        <v>275</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214</v>
      </c>
      <c r="CE23" s="759"/>
      <c r="CF23" s="759"/>
      <c r="CG23" s="759"/>
      <c r="CH23" s="759"/>
      <c r="CI23" s="759"/>
      <c r="CJ23" s="759"/>
      <c r="CK23" s="759"/>
      <c r="CL23" s="759"/>
      <c r="CM23" s="759"/>
      <c r="CN23" s="759"/>
      <c r="CO23" s="759"/>
      <c r="CP23" s="759"/>
      <c r="CQ23" s="760"/>
      <c r="CR23" s="758" t="s">
        <v>276</v>
      </c>
      <c r="CS23" s="759"/>
      <c r="CT23" s="759"/>
      <c r="CU23" s="759"/>
      <c r="CV23" s="759"/>
      <c r="CW23" s="759"/>
      <c r="CX23" s="759"/>
      <c r="CY23" s="760"/>
      <c r="CZ23" s="758" t="s">
        <v>277</v>
      </c>
      <c r="DA23" s="759"/>
      <c r="DB23" s="759"/>
      <c r="DC23" s="760"/>
      <c r="DD23" s="758" t="s">
        <v>278</v>
      </c>
      <c r="DE23" s="759"/>
      <c r="DF23" s="759"/>
      <c r="DG23" s="759"/>
      <c r="DH23" s="759"/>
      <c r="DI23" s="759"/>
      <c r="DJ23" s="759"/>
      <c r="DK23" s="760"/>
      <c r="DL23" s="767" t="s">
        <v>279</v>
      </c>
      <c r="DM23" s="768"/>
      <c r="DN23" s="768"/>
      <c r="DO23" s="768"/>
      <c r="DP23" s="768"/>
      <c r="DQ23" s="768"/>
      <c r="DR23" s="768"/>
      <c r="DS23" s="768"/>
      <c r="DT23" s="768"/>
      <c r="DU23" s="768"/>
      <c r="DV23" s="769"/>
      <c r="DW23" s="758" t="s">
        <v>280</v>
      </c>
      <c r="DX23" s="759"/>
      <c r="DY23" s="759"/>
      <c r="DZ23" s="759"/>
      <c r="EA23" s="759"/>
      <c r="EB23" s="759"/>
      <c r="EC23" s="760"/>
    </row>
    <row r="24" spans="2:133" ht="11.25" customHeight="1" x14ac:dyDescent="0.15">
      <c r="B24" s="638" t="s">
        <v>281</v>
      </c>
      <c r="C24" s="639"/>
      <c r="D24" s="639"/>
      <c r="E24" s="639"/>
      <c r="F24" s="639"/>
      <c r="G24" s="639"/>
      <c r="H24" s="639"/>
      <c r="I24" s="639"/>
      <c r="J24" s="639"/>
      <c r="K24" s="639"/>
      <c r="L24" s="639"/>
      <c r="M24" s="639"/>
      <c r="N24" s="639"/>
      <c r="O24" s="639"/>
      <c r="P24" s="639"/>
      <c r="Q24" s="640"/>
      <c r="R24" s="641">
        <v>59866</v>
      </c>
      <c r="S24" s="644"/>
      <c r="T24" s="644"/>
      <c r="U24" s="644"/>
      <c r="V24" s="644"/>
      <c r="W24" s="644"/>
      <c r="X24" s="644"/>
      <c r="Y24" s="645"/>
      <c r="Z24" s="703">
        <v>1.2</v>
      </c>
      <c r="AA24" s="703"/>
      <c r="AB24" s="703"/>
      <c r="AC24" s="703"/>
      <c r="AD24" s="704" t="s">
        <v>122</v>
      </c>
      <c r="AE24" s="704"/>
      <c r="AF24" s="704"/>
      <c r="AG24" s="704"/>
      <c r="AH24" s="704"/>
      <c r="AI24" s="704"/>
      <c r="AJ24" s="704"/>
      <c r="AK24" s="704"/>
      <c r="AL24" s="646" t="s">
        <v>226</v>
      </c>
      <c r="AM24" s="647"/>
      <c r="AN24" s="647"/>
      <c r="AO24" s="705"/>
      <c r="AP24" s="749" t="s">
        <v>282</v>
      </c>
      <c r="AQ24" s="756"/>
      <c r="AR24" s="756"/>
      <c r="AS24" s="756"/>
      <c r="AT24" s="756"/>
      <c r="AU24" s="756"/>
      <c r="AV24" s="756"/>
      <c r="AW24" s="756"/>
      <c r="AX24" s="756"/>
      <c r="AY24" s="756"/>
      <c r="AZ24" s="756"/>
      <c r="BA24" s="756"/>
      <c r="BB24" s="756"/>
      <c r="BC24" s="756"/>
      <c r="BD24" s="756"/>
      <c r="BE24" s="756"/>
      <c r="BF24" s="751"/>
      <c r="BG24" s="641" t="s">
        <v>131</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283</v>
      </c>
      <c r="CE24" s="713"/>
      <c r="CF24" s="713"/>
      <c r="CG24" s="713"/>
      <c r="CH24" s="713"/>
      <c r="CI24" s="713"/>
      <c r="CJ24" s="713"/>
      <c r="CK24" s="713"/>
      <c r="CL24" s="713"/>
      <c r="CM24" s="713"/>
      <c r="CN24" s="713"/>
      <c r="CO24" s="713"/>
      <c r="CP24" s="713"/>
      <c r="CQ24" s="714"/>
      <c r="CR24" s="706">
        <v>1789019</v>
      </c>
      <c r="CS24" s="707"/>
      <c r="CT24" s="707"/>
      <c r="CU24" s="707"/>
      <c r="CV24" s="707"/>
      <c r="CW24" s="707"/>
      <c r="CX24" s="707"/>
      <c r="CY24" s="753"/>
      <c r="CZ24" s="754">
        <v>37.4</v>
      </c>
      <c r="DA24" s="723"/>
      <c r="DB24" s="723"/>
      <c r="DC24" s="757"/>
      <c r="DD24" s="752">
        <v>1438349</v>
      </c>
      <c r="DE24" s="707"/>
      <c r="DF24" s="707"/>
      <c r="DG24" s="707"/>
      <c r="DH24" s="707"/>
      <c r="DI24" s="707"/>
      <c r="DJ24" s="707"/>
      <c r="DK24" s="753"/>
      <c r="DL24" s="752">
        <v>1430111</v>
      </c>
      <c r="DM24" s="707"/>
      <c r="DN24" s="707"/>
      <c r="DO24" s="707"/>
      <c r="DP24" s="707"/>
      <c r="DQ24" s="707"/>
      <c r="DR24" s="707"/>
      <c r="DS24" s="707"/>
      <c r="DT24" s="707"/>
      <c r="DU24" s="707"/>
      <c r="DV24" s="753"/>
      <c r="DW24" s="754">
        <v>45.4</v>
      </c>
      <c r="DX24" s="723"/>
      <c r="DY24" s="723"/>
      <c r="DZ24" s="723"/>
      <c r="EA24" s="723"/>
      <c r="EB24" s="723"/>
      <c r="EC24" s="755"/>
    </row>
    <row r="25" spans="2:133" ht="11.25" customHeight="1" x14ac:dyDescent="0.15">
      <c r="B25" s="638" t="s">
        <v>284</v>
      </c>
      <c r="C25" s="639"/>
      <c r="D25" s="639"/>
      <c r="E25" s="639"/>
      <c r="F25" s="639"/>
      <c r="G25" s="639"/>
      <c r="H25" s="639"/>
      <c r="I25" s="639"/>
      <c r="J25" s="639"/>
      <c r="K25" s="639"/>
      <c r="L25" s="639"/>
      <c r="M25" s="639"/>
      <c r="N25" s="639"/>
      <c r="O25" s="639"/>
      <c r="P25" s="639"/>
      <c r="Q25" s="640"/>
      <c r="R25" s="641">
        <v>66331</v>
      </c>
      <c r="S25" s="644"/>
      <c r="T25" s="644"/>
      <c r="U25" s="644"/>
      <c r="V25" s="644"/>
      <c r="W25" s="644"/>
      <c r="X25" s="644"/>
      <c r="Y25" s="645"/>
      <c r="Z25" s="703">
        <v>1.3</v>
      </c>
      <c r="AA25" s="703"/>
      <c r="AB25" s="703"/>
      <c r="AC25" s="703"/>
      <c r="AD25" s="704" t="s">
        <v>226</v>
      </c>
      <c r="AE25" s="704"/>
      <c r="AF25" s="704"/>
      <c r="AG25" s="704"/>
      <c r="AH25" s="704"/>
      <c r="AI25" s="704"/>
      <c r="AJ25" s="704"/>
      <c r="AK25" s="704"/>
      <c r="AL25" s="646" t="s">
        <v>122</v>
      </c>
      <c r="AM25" s="647"/>
      <c r="AN25" s="647"/>
      <c r="AO25" s="705"/>
      <c r="AP25" s="749" t="s">
        <v>285</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286</v>
      </c>
      <c r="CE25" s="682"/>
      <c r="CF25" s="682"/>
      <c r="CG25" s="682"/>
      <c r="CH25" s="682"/>
      <c r="CI25" s="682"/>
      <c r="CJ25" s="682"/>
      <c r="CK25" s="682"/>
      <c r="CL25" s="682"/>
      <c r="CM25" s="682"/>
      <c r="CN25" s="682"/>
      <c r="CO25" s="682"/>
      <c r="CP25" s="682"/>
      <c r="CQ25" s="683"/>
      <c r="CR25" s="641">
        <v>867411</v>
      </c>
      <c r="CS25" s="642"/>
      <c r="CT25" s="642"/>
      <c r="CU25" s="642"/>
      <c r="CV25" s="642"/>
      <c r="CW25" s="642"/>
      <c r="CX25" s="642"/>
      <c r="CY25" s="643"/>
      <c r="CZ25" s="646">
        <v>18.100000000000001</v>
      </c>
      <c r="DA25" s="675"/>
      <c r="DB25" s="675"/>
      <c r="DC25" s="676"/>
      <c r="DD25" s="649">
        <v>794788</v>
      </c>
      <c r="DE25" s="642"/>
      <c r="DF25" s="642"/>
      <c r="DG25" s="642"/>
      <c r="DH25" s="642"/>
      <c r="DI25" s="642"/>
      <c r="DJ25" s="642"/>
      <c r="DK25" s="643"/>
      <c r="DL25" s="649">
        <v>786550</v>
      </c>
      <c r="DM25" s="642"/>
      <c r="DN25" s="642"/>
      <c r="DO25" s="642"/>
      <c r="DP25" s="642"/>
      <c r="DQ25" s="642"/>
      <c r="DR25" s="642"/>
      <c r="DS25" s="642"/>
      <c r="DT25" s="642"/>
      <c r="DU25" s="642"/>
      <c r="DV25" s="643"/>
      <c r="DW25" s="646">
        <v>25</v>
      </c>
      <c r="DX25" s="675"/>
      <c r="DY25" s="675"/>
      <c r="DZ25" s="675"/>
      <c r="EA25" s="675"/>
      <c r="EB25" s="675"/>
      <c r="EC25" s="677"/>
    </row>
    <row r="26" spans="2:133" ht="11.25" customHeight="1" x14ac:dyDescent="0.15">
      <c r="B26" s="638" t="s">
        <v>287</v>
      </c>
      <c r="C26" s="639"/>
      <c r="D26" s="639"/>
      <c r="E26" s="639"/>
      <c r="F26" s="639"/>
      <c r="G26" s="639"/>
      <c r="H26" s="639"/>
      <c r="I26" s="639"/>
      <c r="J26" s="639"/>
      <c r="K26" s="639"/>
      <c r="L26" s="639"/>
      <c r="M26" s="639"/>
      <c r="N26" s="639"/>
      <c r="O26" s="639"/>
      <c r="P26" s="639"/>
      <c r="Q26" s="640"/>
      <c r="R26" s="641">
        <v>5080</v>
      </c>
      <c r="S26" s="644"/>
      <c r="T26" s="644"/>
      <c r="U26" s="644"/>
      <c r="V26" s="644"/>
      <c r="W26" s="644"/>
      <c r="X26" s="644"/>
      <c r="Y26" s="645"/>
      <c r="Z26" s="703">
        <v>0.1</v>
      </c>
      <c r="AA26" s="703"/>
      <c r="AB26" s="703"/>
      <c r="AC26" s="703"/>
      <c r="AD26" s="704" t="s">
        <v>226</v>
      </c>
      <c r="AE26" s="704"/>
      <c r="AF26" s="704"/>
      <c r="AG26" s="704"/>
      <c r="AH26" s="704"/>
      <c r="AI26" s="704"/>
      <c r="AJ26" s="704"/>
      <c r="AK26" s="704"/>
      <c r="AL26" s="646" t="s">
        <v>226</v>
      </c>
      <c r="AM26" s="647"/>
      <c r="AN26" s="647"/>
      <c r="AO26" s="705"/>
      <c r="AP26" s="749" t="s">
        <v>288</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226</v>
      </c>
      <c r="BT26" s="644"/>
      <c r="BU26" s="644"/>
      <c r="BV26" s="644"/>
      <c r="BW26" s="644"/>
      <c r="BX26" s="644"/>
      <c r="BY26" s="644"/>
      <c r="BZ26" s="644"/>
      <c r="CA26" s="644"/>
      <c r="CB26" s="684"/>
      <c r="CD26" s="685" t="s">
        <v>289</v>
      </c>
      <c r="CE26" s="682"/>
      <c r="CF26" s="682"/>
      <c r="CG26" s="682"/>
      <c r="CH26" s="682"/>
      <c r="CI26" s="682"/>
      <c r="CJ26" s="682"/>
      <c r="CK26" s="682"/>
      <c r="CL26" s="682"/>
      <c r="CM26" s="682"/>
      <c r="CN26" s="682"/>
      <c r="CO26" s="682"/>
      <c r="CP26" s="682"/>
      <c r="CQ26" s="683"/>
      <c r="CR26" s="641">
        <v>576273</v>
      </c>
      <c r="CS26" s="644"/>
      <c r="CT26" s="644"/>
      <c r="CU26" s="644"/>
      <c r="CV26" s="644"/>
      <c r="CW26" s="644"/>
      <c r="CX26" s="644"/>
      <c r="CY26" s="645"/>
      <c r="CZ26" s="646">
        <v>12.1</v>
      </c>
      <c r="DA26" s="675"/>
      <c r="DB26" s="675"/>
      <c r="DC26" s="676"/>
      <c r="DD26" s="649">
        <v>505183</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290</v>
      </c>
      <c r="C27" s="639"/>
      <c r="D27" s="639"/>
      <c r="E27" s="639"/>
      <c r="F27" s="639"/>
      <c r="G27" s="639"/>
      <c r="H27" s="639"/>
      <c r="I27" s="639"/>
      <c r="J27" s="639"/>
      <c r="K27" s="639"/>
      <c r="L27" s="639"/>
      <c r="M27" s="639"/>
      <c r="N27" s="639"/>
      <c r="O27" s="639"/>
      <c r="P27" s="639"/>
      <c r="Q27" s="640"/>
      <c r="R27" s="641">
        <v>398806</v>
      </c>
      <c r="S27" s="644"/>
      <c r="T27" s="644"/>
      <c r="U27" s="644"/>
      <c r="V27" s="644"/>
      <c r="W27" s="644"/>
      <c r="X27" s="644"/>
      <c r="Y27" s="645"/>
      <c r="Z27" s="703">
        <v>8</v>
      </c>
      <c r="AA27" s="703"/>
      <c r="AB27" s="703"/>
      <c r="AC27" s="703"/>
      <c r="AD27" s="704" t="s">
        <v>131</v>
      </c>
      <c r="AE27" s="704"/>
      <c r="AF27" s="704"/>
      <c r="AG27" s="704"/>
      <c r="AH27" s="704"/>
      <c r="AI27" s="704"/>
      <c r="AJ27" s="704"/>
      <c r="AK27" s="704"/>
      <c r="AL27" s="646" t="s">
        <v>226</v>
      </c>
      <c r="AM27" s="647"/>
      <c r="AN27" s="647"/>
      <c r="AO27" s="705"/>
      <c r="AP27" s="638" t="s">
        <v>291</v>
      </c>
      <c r="AQ27" s="639"/>
      <c r="AR27" s="639"/>
      <c r="AS27" s="639"/>
      <c r="AT27" s="639"/>
      <c r="AU27" s="639"/>
      <c r="AV27" s="639"/>
      <c r="AW27" s="639"/>
      <c r="AX27" s="639"/>
      <c r="AY27" s="639"/>
      <c r="AZ27" s="639"/>
      <c r="BA27" s="639"/>
      <c r="BB27" s="639"/>
      <c r="BC27" s="639"/>
      <c r="BD27" s="639"/>
      <c r="BE27" s="639"/>
      <c r="BF27" s="640"/>
      <c r="BG27" s="641">
        <v>810272</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292</v>
      </c>
      <c r="CE27" s="682"/>
      <c r="CF27" s="682"/>
      <c r="CG27" s="682"/>
      <c r="CH27" s="682"/>
      <c r="CI27" s="682"/>
      <c r="CJ27" s="682"/>
      <c r="CK27" s="682"/>
      <c r="CL27" s="682"/>
      <c r="CM27" s="682"/>
      <c r="CN27" s="682"/>
      <c r="CO27" s="682"/>
      <c r="CP27" s="682"/>
      <c r="CQ27" s="683"/>
      <c r="CR27" s="641">
        <v>499272</v>
      </c>
      <c r="CS27" s="642"/>
      <c r="CT27" s="642"/>
      <c r="CU27" s="642"/>
      <c r="CV27" s="642"/>
      <c r="CW27" s="642"/>
      <c r="CX27" s="642"/>
      <c r="CY27" s="643"/>
      <c r="CZ27" s="646">
        <v>10.4</v>
      </c>
      <c r="DA27" s="675"/>
      <c r="DB27" s="675"/>
      <c r="DC27" s="676"/>
      <c r="DD27" s="649">
        <v>223707</v>
      </c>
      <c r="DE27" s="642"/>
      <c r="DF27" s="642"/>
      <c r="DG27" s="642"/>
      <c r="DH27" s="642"/>
      <c r="DI27" s="642"/>
      <c r="DJ27" s="642"/>
      <c r="DK27" s="643"/>
      <c r="DL27" s="649">
        <v>223707</v>
      </c>
      <c r="DM27" s="642"/>
      <c r="DN27" s="642"/>
      <c r="DO27" s="642"/>
      <c r="DP27" s="642"/>
      <c r="DQ27" s="642"/>
      <c r="DR27" s="642"/>
      <c r="DS27" s="642"/>
      <c r="DT27" s="642"/>
      <c r="DU27" s="642"/>
      <c r="DV27" s="643"/>
      <c r="DW27" s="646">
        <v>7.1</v>
      </c>
      <c r="DX27" s="675"/>
      <c r="DY27" s="675"/>
      <c r="DZ27" s="675"/>
      <c r="EA27" s="675"/>
      <c r="EB27" s="675"/>
      <c r="EC27" s="677"/>
    </row>
    <row r="28" spans="2:133" ht="11.25" customHeight="1" x14ac:dyDescent="0.15">
      <c r="B28" s="746" t="s">
        <v>293</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294</v>
      </c>
      <c r="CE28" s="682"/>
      <c r="CF28" s="682"/>
      <c r="CG28" s="682"/>
      <c r="CH28" s="682"/>
      <c r="CI28" s="682"/>
      <c r="CJ28" s="682"/>
      <c r="CK28" s="682"/>
      <c r="CL28" s="682"/>
      <c r="CM28" s="682"/>
      <c r="CN28" s="682"/>
      <c r="CO28" s="682"/>
      <c r="CP28" s="682"/>
      <c r="CQ28" s="683"/>
      <c r="CR28" s="641">
        <v>422336</v>
      </c>
      <c r="CS28" s="644"/>
      <c r="CT28" s="644"/>
      <c r="CU28" s="644"/>
      <c r="CV28" s="644"/>
      <c r="CW28" s="644"/>
      <c r="CX28" s="644"/>
      <c r="CY28" s="645"/>
      <c r="CZ28" s="646">
        <v>8.8000000000000007</v>
      </c>
      <c r="DA28" s="675"/>
      <c r="DB28" s="675"/>
      <c r="DC28" s="676"/>
      <c r="DD28" s="649">
        <v>419854</v>
      </c>
      <c r="DE28" s="644"/>
      <c r="DF28" s="644"/>
      <c r="DG28" s="644"/>
      <c r="DH28" s="644"/>
      <c r="DI28" s="644"/>
      <c r="DJ28" s="644"/>
      <c r="DK28" s="645"/>
      <c r="DL28" s="649">
        <v>419854</v>
      </c>
      <c r="DM28" s="644"/>
      <c r="DN28" s="644"/>
      <c r="DO28" s="644"/>
      <c r="DP28" s="644"/>
      <c r="DQ28" s="644"/>
      <c r="DR28" s="644"/>
      <c r="DS28" s="644"/>
      <c r="DT28" s="644"/>
      <c r="DU28" s="644"/>
      <c r="DV28" s="645"/>
      <c r="DW28" s="646">
        <v>13.3</v>
      </c>
      <c r="DX28" s="675"/>
      <c r="DY28" s="675"/>
      <c r="DZ28" s="675"/>
      <c r="EA28" s="675"/>
      <c r="EB28" s="675"/>
      <c r="EC28" s="677"/>
    </row>
    <row r="29" spans="2:133" ht="11.25" customHeight="1" x14ac:dyDescent="0.15">
      <c r="B29" s="638" t="s">
        <v>295</v>
      </c>
      <c r="C29" s="639"/>
      <c r="D29" s="639"/>
      <c r="E29" s="639"/>
      <c r="F29" s="639"/>
      <c r="G29" s="639"/>
      <c r="H29" s="639"/>
      <c r="I29" s="639"/>
      <c r="J29" s="639"/>
      <c r="K29" s="639"/>
      <c r="L29" s="639"/>
      <c r="M29" s="639"/>
      <c r="N29" s="639"/>
      <c r="O29" s="639"/>
      <c r="P29" s="639"/>
      <c r="Q29" s="640"/>
      <c r="R29" s="641">
        <v>354227</v>
      </c>
      <c r="S29" s="644"/>
      <c r="T29" s="644"/>
      <c r="U29" s="644"/>
      <c r="V29" s="644"/>
      <c r="W29" s="644"/>
      <c r="X29" s="644"/>
      <c r="Y29" s="645"/>
      <c r="Z29" s="703">
        <v>7.1</v>
      </c>
      <c r="AA29" s="703"/>
      <c r="AB29" s="703"/>
      <c r="AC29" s="703"/>
      <c r="AD29" s="704" t="s">
        <v>122</v>
      </c>
      <c r="AE29" s="704"/>
      <c r="AF29" s="704"/>
      <c r="AG29" s="704"/>
      <c r="AH29" s="704"/>
      <c r="AI29" s="704"/>
      <c r="AJ29" s="704"/>
      <c r="AK29" s="704"/>
      <c r="AL29" s="646" t="s">
        <v>122</v>
      </c>
      <c r="AM29" s="647"/>
      <c r="AN29" s="647"/>
      <c r="AO29" s="705"/>
      <c r="AP29" s="715" t="s">
        <v>214</v>
      </c>
      <c r="AQ29" s="716"/>
      <c r="AR29" s="716"/>
      <c r="AS29" s="716"/>
      <c r="AT29" s="716"/>
      <c r="AU29" s="716"/>
      <c r="AV29" s="716"/>
      <c r="AW29" s="716"/>
      <c r="AX29" s="716"/>
      <c r="AY29" s="716"/>
      <c r="AZ29" s="716"/>
      <c r="BA29" s="716"/>
      <c r="BB29" s="716"/>
      <c r="BC29" s="716"/>
      <c r="BD29" s="716"/>
      <c r="BE29" s="716"/>
      <c r="BF29" s="717"/>
      <c r="BG29" s="715" t="s">
        <v>296</v>
      </c>
      <c r="BH29" s="743"/>
      <c r="BI29" s="743"/>
      <c r="BJ29" s="743"/>
      <c r="BK29" s="743"/>
      <c r="BL29" s="743"/>
      <c r="BM29" s="743"/>
      <c r="BN29" s="743"/>
      <c r="BO29" s="743"/>
      <c r="BP29" s="743"/>
      <c r="BQ29" s="744"/>
      <c r="BR29" s="715" t="s">
        <v>297</v>
      </c>
      <c r="BS29" s="743"/>
      <c r="BT29" s="743"/>
      <c r="BU29" s="743"/>
      <c r="BV29" s="743"/>
      <c r="BW29" s="743"/>
      <c r="BX29" s="743"/>
      <c r="BY29" s="743"/>
      <c r="BZ29" s="743"/>
      <c r="CA29" s="743"/>
      <c r="CB29" s="744"/>
      <c r="CD29" s="725" t="s">
        <v>298</v>
      </c>
      <c r="CE29" s="726"/>
      <c r="CF29" s="685" t="s">
        <v>299</v>
      </c>
      <c r="CG29" s="682"/>
      <c r="CH29" s="682"/>
      <c r="CI29" s="682"/>
      <c r="CJ29" s="682"/>
      <c r="CK29" s="682"/>
      <c r="CL29" s="682"/>
      <c r="CM29" s="682"/>
      <c r="CN29" s="682"/>
      <c r="CO29" s="682"/>
      <c r="CP29" s="682"/>
      <c r="CQ29" s="683"/>
      <c r="CR29" s="641">
        <v>422202</v>
      </c>
      <c r="CS29" s="642"/>
      <c r="CT29" s="642"/>
      <c r="CU29" s="642"/>
      <c r="CV29" s="642"/>
      <c r="CW29" s="642"/>
      <c r="CX29" s="642"/>
      <c r="CY29" s="643"/>
      <c r="CZ29" s="646">
        <v>8.8000000000000007</v>
      </c>
      <c r="DA29" s="675"/>
      <c r="DB29" s="675"/>
      <c r="DC29" s="676"/>
      <c r="DD29" s="649">
        <v>419720</v>
      </c>
      <c r="DE29" s="642"/>
      <c r="DF29" s="642"/>
      <c r="DG29" s="642"/>
      <c r="DH29" s="642"/>
      <c r="DI29" s="642"/>
      <c r="DJ29" s="642"/>
      <c r="DK29" s="643"/>
      <c r="DL29" s="649">
        <v>419720</v>
      </c>
      <c r="DM29" s="642"/>
      <c r="DN29" s="642"/>
      <c r="DO29" s="642"/>
      <c r="DP29" s="642"/>
      <c r="DQ29" s="642"/>
      <c r="DR29" s="642"/>
      <c r="DS29" s="642"/>
      <c r="DT29" s="642"/>
      <c r="DU29" s="642"/>
      <c r="DV29" s="643"/>
      <c r="DW29" s="646">
        <v>13.3</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5866</v>
      </c>
      <c r="S30" s="644"/>
      <c r="T30" s="644"/>
      <c r="U30" s="644"/>
      <c r="V30" s="644"/>
      <c r="W30" s="644"/>
      <c r="X30" s="644"/>
      <c r="Y30" s="645"/>
      <c r="Z30" s="703">
        <v>0.1</v>
      </c>
      <c r="AA30" s="703"/>
      <c r="AB30" s="703"/>
      <c r="AC30" s="703"/>
      <c r="AD30" s="704" t="s">
        <v>122</v>
      </c>
      <c r="AE30" s="704"/>
      <c r="AF30" s="704"/>
      <c r="AG30" s="704"/>
      <c r="AH30" s="704"/>
      <c r="AI30" s="704"/>
      <c r="AJ30" s="704"/>
      <c r="AK30" s="704"/>
      <c r="AL30" s="646" t="s">
        <v>122</v>
      </c>
      <c r="AM30" s="647"/>
      <c r="AN30" s="647"/>
      <c r="AO30" s="705"/>
      <c r="AP30" s="731" t="s">
        <v>301</v>
      </c>
      <c r="AQ30" s="732"/>
      <c r="AR30" s="732"/>
      <c r="AS30" s="732"/>
      <c r="AT30" s="737" t="s">
        <v>302</v>
      </c>
      <c r="AU30" s="209"/>
      <c r="AV30" s="209"/>
      <c r="AW30" s="209"/>
      <c r="AX30" s="740" t="s">
        <v>178</v>
      </c>
      <c r="AY30" s="741"/>
      <c r="AZ30" s="741"/>
      <c r="BA30" s="741"/>
      <c r="BB30" s="741"/>
      <c r="BC30" s="741"/>
      <c r="BD30" s="741"/>
      <c r="BE30" s="741"/>
      <c r="BF30" s="742"/>
      <c r="BG30" s="721">
        <v>98.9</v>
      </c>
      <c r="BH30" s="722"/>
      <c r="BI30" s="722"/>
      <c r="BJ30" s="722"/>
      <c r="BK30" s="722"/>
      <c r="BL30" s="722"/>
      <c r="BM30" s="723">
        <v>94.3</v>
      </c>
      <c r="BN30" s="722"/>
      <c r="BO30" s="722"/>
      <c r="BP30" s="722"/>
      <c r="BQ30" s="724"/>
      <c r="BR30" s="721">
        <v>98.7</v>
      </c>
      <c r="BS30" s="722"/>
      <c r="BT30" s="722"/>
      <c r="BU30" s="722"/>
      <c r="BV30" s="722"/>
      <c r="BW30" s="722"/>
      <c r="BX30" s="723">
        <v>90.7</v>
      </c>
      <c r="BY30" s="722"/>
      <c r="BZ30" s="722"/>
      <c r="CA30" s="722"/>
      <c r="CB30" s="724"/>
      <c r="CD30" s="727"/>
      <c r="CE30" s="728"/>
      <c r="CF30" s="685" t="s">
        <v>303</v>
      </c>
      <c r="CG30" s="682"/>
      <c r="CH30" s="682"/>
      <c r="CI30" s="682"/>
      <c r="CJ30" s="682"/>
      <c r="CK30" s="682"/>
      <c r="CL30" s="682"/>
      <c r="CM30" s="682"/>
      <c r="CN30" s="682"/>
      <c r="CO30" s="682"/>
      <c r="CP30" s="682"/>
      <c r="CQ30" s="683"/>
      <c r="CR30" s="641">
        <v>389003</v>
      </c>
      <c r="CS30" s="644"/>
      <c r="CT30" s="644"/>
      <c r="CU30" s="644"/>
      <c r="CV30" s="644"/>
      <c r="CW30" s="644"/>
      <c r="CX30" s="644"/>
      <c r="CY30" s="645"/>
      <c r="CZ30" s="646">
        <v>8.1</v>
      </c>
      <c r="DA30" s="675"/>
      <c r="DB30" s="675"/>
      <c r="DC30" s="676"/>
      <c r="DD30" s="649">
        <v>386521</v>
      </c>
      <c r="DE30" s="644"/>
      <c r="DF30" s="644"/>
      <c r="DG30" s="644"/>
      <c r="DH30" s="644"/>
      <c r="DI30" s="644"/>
      <c r="DJ30" s="644"/>
      <c r="DK30" s="645"/>
      <c r="DL30" s="649">
        <v>386521</v>
      </c>
      <c r="DM30" s="644"/>
      <c r="DN30" s="644"/>
      <c r="DO30" s="644"/>
      <c r="DP30" s="644"/>
      <c r="DQ30" s="644"/>
      <c r="DR30" s="644"/>
      <c r="DS30" s="644"/>
      <c r="DT30" s="644"/>
      <c r="DU30" s="644"/>
      <c r="DV30" s="645"/>
      <c r="DW30" s="646">
        <v>12.3</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52565</v>
      </c>
      <c r="S31" s="644"/>
      <c r="T31" s="644"/>
      <c r="U31" s="644"/>
      <c r="V31" s="644"/>
      <c r="W31" s="644"/>
      <c r="X31" s="644"/>
      <c r="Y31" s="645"/>
      <c r="Z31" s="703">
        <v>1.1000000000000001</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8" t="s">
        <v>305</v>
      </c>
      <c r="AV31" s="208"/>
      <c r="AW31" s="208"/>
      <c r="AX31" s="638" t="s">
        <v>306</v>
      </c>
      <c r="AY31" s="639"/>
      <c r="AZ31" s="639"/>
      <c r="BA31" s="639"/>
      <c r="BB31" s="639"/>
      <c r="BC31" s="639"/>
      <c r="BD31" s="639"/>
      <c r="BE31" s="639"/>
      <c r="BF31" s="640"/>
      <c r="BG31" s="719">
        <v>98.9</v>
      </c>
      <c r="BH31" s="642"/>
      <c r="BI31" s="642"/>
      <c r="BJ31" s="642"/>
      <c r="BK31" s="642"/>
      <c r="BL31" s="642"/>
      <c r="BM31" s="647">
        <v>96.1</v>
      </c>
      <c r="BN31" s="720"/>
      <c r="BO31" s="720"/>
      <c r="BP31" s="720"/>
      <c r="BQ31" s="681"/>
      <c r="BR31" s="719">
        <v>98.7</v>
      </c>
      <c r="BS31" s="642"/>
      <c r="BT31" s="642"/>
      <c r="BU31" s="642"/>
      <c r="BV31" s="642"/>
      <c r="BW31" s="642"/>
      <c r="BX31" s="647">
        <v>93.7</v>
      </c>
      <c r="BY31" s="720"/>
      <c r="BZ31" s="720"/>
      <c r="CA31" s="720"/>
      <c r="CB31" s="681"/>
      <c r="CD31" s="727"/>
      <c r="CE31" s="728"/>
      <c r="CF31" s="685" t="s">
        <v>307</v>
      </c>
      <c r="CG31" s="682"/>
      <c r="CH31" s="682"/>
      <c r="CI31" s="682"/>
      <c r="CJ31" s="682"/>
      <c r="CK31" s="682"/>
      <c r="CL31" s="682"/>
      <c r="CM31" s="682"/>
      <c r="CN31" s="682"/>
      <c r="CO31" s="682"/>
      <c r="CP31" s="682"/>
      <c r="CQ31" s="683"/>
      <c r="CR31" s="641">
        <v>33199</v>
      </c>
      <c r="CS31" s="642"/>
      <c r="CT31" s="642"/>
      <c r="CU31" s="642"/>
      <c r="CV31" s="642"/>
      <c r="CW31" s="642"/>
      <c r="CX31" s="642"/>
      <c r="CY31" s="643"/>
      <c r="CZ31" s="646">
        <v>0.7</v>
      </c>
      <c r="DA31" s="675"/>
      <c r="DB31" s="675"/>
      <c r="DC31" s="676"/>
      <c r="DD31" s="649">
        <v>33199</v>
      </c>
      <c r="DE31" s="642"/>
      <c r="DF31" s="642"/>
      <c r="DG31" s="642"/>
      <c r="DH31" s="642"/>
      <c r="DI31" s="642"/>
      <c r="DJ31" s="642"/>
      <c r="DK31" s="643"/>
      <c r="DL31" s="649">
        <v>33199</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109803</v>
      </c>
      <c r="S32" s="644"/>
      <c r="T32" s="644"/>
      <c r="U32" s="644"/>
      <c r="V32" s="644"/>
      <c r="W32" s="644"/>
      <c r="X32" s="644"/>
      <c r="Y32" s="645"/>
      <c r="Z32" s="703">
        <v>2.2000000000000002</v>
      </c>
      <c r="AA32" s="703"/>
      <c r="AB32" s="703"/>
      <c r="AC32" s="703"/>
      <c r="AD32" s="704" t="s">
        <v>131</v>
      </c>
      <c r="AE32" s="704"/>
      <c r="AF32" s="704"/>
      <c r="AG32" s="704"/>
      <c r="AH32" s="704"/>
      <c r="AI32" s="704"/>
      <c r="AJ32" s="704"/>
      <c r="AK32" s="704"/>
      <c r="AL32" s="646" t="s">
        <v>122</v>
      </c>
      <c r="AM32" s="647"/>
      <c r="AN32" s="647"/>
      <c r="AO32" s="705"/>
      <c r="AP32" s="735"/>
      <c r="AQ32" s="736"/>
      <c r="AR32" s="736"/>
      <c r="AS32" s="736"/>
      <c r="AT32" s="739"/>
      <c r="AU32" s="210"/>
      <c r="AV32" s="210"/>
      <c r="AW32" s="210"/>
      <c r="AX32" s="653" t="s">
        <v>309</v>
      </c>
      <c r="AY32" s="654"/>
      <c r="AZ32" s="654"/>
      <c r="BA32" s="654"/>
      <c r="BB32" s="654"/>
      <c r="BC32" s="654"/>
      <c r="BD32" s="654"/>
      <c r="BE32" s="654"/>
      <c r="BF32" s="655"/>
      <c r="BG32" s="718">
        <v>98.9</v>
      </c>
      <c r="BH32" s="657"/>
      <c r="BI32" s="657"/>
      <c r="BJ32" s="657"/>
      <c r="BK32" s="657"/>
      <c r="BL32" s="657"/>
      <c r="BM32" s="701">
        <v>92</v>
      </c>
      <c r="BN32" s="657"/>
      <c r="BO32" s="657"/>
      <c r="BP32" s="657"/>
      <c r="BQ32" s="694"/>
      <c r="BR32" s="718">
        <v>98.5</v>
      </c>
      <c r="BS32" s="657"/>
      <c r="BT32" s="657"/>
      <c r="BU32" s="657"/>
      <c r="BV32" s="657"/>
      <c r="BW32" s="657"/>
      <c r="BX32" s="701">
        <v>86.7</v>
      </c>
      <c r="BY32" s="657"/>
      <c r="BZ32" s="657"/>
      <c r="CA32" s="657"/>
      <c r="CB32" s="694"/>
      <c r="CD32" s="729"/>
      <c r="CE32" s="730"/>
      <c r="CF32" s="685" t="s">
        <v>310</v>
      </c>
      <c r="CG32" s="682"/>
      <c r="CH32" s="682"/>
      <c r="CI32" s="682"/>
      <c r="CJ32" s="682"/>
      <c r="CK32" s="682"/>
      <c r="CL32" s="682"/>
      <c r="CM32" s="682"/>
      <c r="CN32" s="682"/>
      <c r="CO32" s="682"/>
      <c r="CP32" s="682"/>
      <c r="CQ32" s="683"/>
      <c r="CR32" s="641">
        <v>134</v>
      </c>
      <c r="CS32" s="644"/>
      <c r="CT32" s="644"/>
      <c r="CU32" s="644"/>
      <c r="CV32" s="644"/>
      <c r="CW32" s="644"/>
      <c r="CX32" s="644"/>
      <c r="CY32" s="645"/>
      <c r="CZ32" s="646">
        <v>0</v>
      </c>
      <c r="DA32" s="675"/>
      <c r="DB32" s="675"/>
      <c r="DC32" s="676"/>
      <c r="DD32" s="649">
        <v>134</v>
      </c>
      <c r="DE32" s="644"/>
      <c r="DF32" s="644"/>
      <c r="DG32" s="644"/>
      <c r="DH32" s="644"/>
      <c r="DI32" s="644"/>
      <c r="DJ32" s="644"/>
      <c r="DK32" s="645"/>
      <c r="DL32" s="649">
        <v>134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125459</v>
      </c>
      <c r="S33" s="644"/>
      <c r="T33" s="644"/>
      <c r="U33" s="644"/>
      <c r="V33" s="644"/>
      <c r="W33" s="644"/>
      <c r="X33" s="644"/>
      <c r="Y33" s="645"/>
      <c r="Z33" s="703">
        <v>2.5</v>
      </c>
      <c r="AA33" s="703"/>
      <c r="AB33" s="703"/>
      <c r="AC33" s="703"/>
      <c r="AD33" s="704" t="s">
        <v>122</v>
      </c>
      <c r="AE33" s="704"/>
      <c r="AF33" s="704"/>
      <c r="AG33" s="704"/>
      <c r="AH33" s="704"/>
      <c r="AI33" s="704"/>
      <c r="AJ33" s="704"/>
      <c r="AK33" s="704"/>
      <c r="AL33" s="646" t="s">
        <v>122</v>
      </c>
      <c r="AM33" s="647"/>
      <c r="AN33" s="647"/>
      <c r="AO33" s="705"/>
      <c r="AP33" s="211"/>
      <c r="AQ33" s="212"/>
      <c r="AR33" s="208"/>
      <c r="AS33" s="209"/>
      <c r="AT33" s="209"/>
      <c r="AU33" s="209"/>
      <c r="AV33" s="209"/>
      <c r="AW33" s="209"/>
      <c r="AX33" s="209"/>
      <c r="AY33" s="209"/>
      <c r="AZ33" s="209"/>
      <c r="BA33" s="209"/>
      <c r="BB33" s="209"/>
      <c r="BC33" s="209"/>
      <c r="BD33" s="209"/>
      <c r="BE33" s="209"/>
      <c r="BF33" s="209"/>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D33" s="685" t="s">
        <v>312</v>
      </c>
      <c r="CE33" s="682"/>
      <c r="CF33" s="682"/>
      <c r="CG33" s="682"/>
      <c r="CH33" s="682"/>
      <c r="CI33" s="682"/>
      <c r="CJ33" s="682"/>
      <c r="CK33" s="682"/>
      <c r="CL33" s="682"/>
      <c r="CM33" s="682"/>
      <c r="CN33" s="682"/>
      <c r="CO33" s="682"/>
      <c r="CP33" s="682"/>
      <c r="CQ33" s="683"/>
      <c r="CR33" s="641">
        <v>2360619</v>
      </c>
      <c r="CS33" s="642"/>
      <c r="CT33" s="642"/>
      <c r="CU33" s="642"/>
      <c r="CV33" s="642"/>
      <c r="CW33" s="642"/>
      <c r="CX33" s="642"/>
      <c r="CY33" s="643"/>
      <c r="CZ33" s="646">
        <v>49.4</v>
      </c>
      <c r="DA33" s="675"/>
      <c r="DB33" s="675"/>
      <c r="DC33" s="676"/>
      <c r="DD33" s="649">
        <v>1917969</v>
      </c>
      <c r="DE33" s="642"/>
      <c r="DF33" s="642"/>
      <c r="DG33" s="642"/>
      <c r="DH33" s="642"/>
      <c r="DI33" s="642"/>
      <c r="DJ33" s="642"/>
      <c r="DK33" s="643"/>
      <c r="DL33" s="649">
        <v>1572996</v>
      </c>
      <c r="DM33" s="642"/>
      <c r="DN33" s="642"/>
      <c r="DO33" s="642"/>
      <c r="DP33" s="642"/>
      <c r="DQ33" s="642"/>
      <c r="DR33" s="642"/>
      <c r="DS33" s="642"/>
      <c r="DT33" s="642"/>
      <c r="DU33" s="642"/>
      <c r="DV33" s="643"/>
      <c r="DW33" s="646">
        <v>50</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132613</v>
      </c>
      <c r="S34" s="644"/>
      <c r="T34" s="644"/>
      <c r="U34" s="644"/>
      <c r="V34" s="644"/>
      <c r="W34" s="644"/>
      <c r="X34" s="644"/>
      <c r="Y34" s="645"/>
      <c r="Z34" s="703">
        <v>2.7</v>
      </c>
      <c r="AA34" s="703"/>
      <c r="AB34" s="703"/>
      <c r="AC34" s="703"/>
      <c r="AD34" s="704" t="s">
        <v>122</v>
      </c>
      <c r="AE34" s="704"/>
      <c r="AF34" s="704"/>
      <c r="AG34" s="704"/>
      <c r="AH34" s="704"/>
      <c r="AI34" s="704"/>
      <c r="AJ34" s="704"/>
      <c r="AK34" s="704"/>
      <c r="AL34" s="646" t="s">
        <v>122</v>
      </c>
      <c r="AM34" s="647"/>
      <c r="AN34" s="647"/>
      <c r="AO34" s="705"/>
      <c r="AP34" s="213"/>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765932</v>
      </c>
      <c r="CS34" s="644"/>
      <c r="CT34" s="644"/>
      <c r="CU34" s="644"/>
      <c r="CV34" s="644"/>
      <c r="CW34" s="644"/>
      <c r="CX34" s="644"/>
      <c r="CY34" s="645"/>
      <c r="CZ34" s="646">
        <v>16</v>
      </c>
      <c r="DA34" s="675"/>
      <c r="DB34" s="675"/>
      <c r="DC34" s="676"/>
      <c r="DD34" s="649">
        <v>567352</v>
      </c>
      <c r="DE34" s="644"/>
      <c r="DF34" s="644"/>
      <c r="DG34" s="644"/>
      <c r="DH34" s="644"/>
      <c r="DI34" s="644"/>
      <c r="DJ34" s="644"/>
      <c r="DK34" s="645"/>
      <c r="DL34" s="649">
        <v>395819</v>
      </c>
      <c r="DM34" s="644"/>
      <c r="DN34" s="644"/>
      <c r="DO34" s="644"/>
      <c r="DP34" s="644"/>
      <c r="DQ34" s="644"/>
      <c r="DR34" s="644"/>
      <c r="DS34" s="644"/>
      <c r="DT34" s="644"/>
      <c r="DU34" s="644"/>
      <c r="DV34" s="645"/>
      <c r="DW34" s="646">
        <v>12.6</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484500</v>
      </c>
      <c r="S35" s="644"/>
      <c r="T35" s="644"/>
      <c r="U35" s="644"/>
      <c r="V35" s="644"/>
      <c r="W35" s="644"/>
      <c r="X35" s="644"/>
      <c r="Y35" s="645"/>
      <c r="Z35" s="703">
        <v>9.6999999999999993</v>
      </c>
      <c r="AA35" s="703"/>
      <c r="AB35" s="703"/>
      <c r="AC35" s="703"/>
      <c r="AD35" s="704" t="s">
        <v>226</v>
      </c>
      <c r="AE35" s="704"/>
      <c r="AF35" s="704"/>
      <c r="AG35" s="704"/>
      <c r="AH35" s="704"/>
      <c r="AI35" s="704"/>
      <c r="AJ35" s="704"/>
      <c r="AK35" s="704"/>
      <c r="AL35" s="646" t="s">
        <v>122</v>
      </c>
      <c r="AM35" s="647"/>
      <c r="AN35" s="647"/>
      <c r="AO35" s="705"/>
      <c r="AP35" s="213"/>
      <c r="AQ35" s="709" t="s">
        <v>318</v>
      </c>
      <c r="AR35" s="710"/>
      <c r="AS35" s="710"/>
      <c r="AT35" s="710"/>
      <c r="AU35" s="710"/>
      <c r="AV35" s="710"/>
      <c r="AW35" s="710"/>
      <c r="AX35" s="710"/>
      <c r="AY35" s="711"/>
      <c r="AZ35" s="706">
        <v>768269</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119997</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33869</v>
      </c>
      <c r="CS35" s="642"/>
      <c r="CT35" s="642"/>
      <c r="CU35" s="642"/>
      <c r="CV35" s="642"/>
      <c r="CW35" s="642"/>
      <c r="CX35" s="642"/>
      <c r="CY35" s="643"/>
      <c r="CZ35" s="646">
        <v>0.7</v>
      </c>
      <c r="DA35" s="675"/>
      <c r="DB35" s="675"/>
      <c r="DC35" s="676"/>
      <c r="DD35" s="649">
        <v>32414</v>
      </c>
      <c r="DE35" s="642"/>
      <c r="DF35" s="642"/>
      <c r="DG35" s="642"/>
      <c r="DH35" s="642"/>
      <c r="DI35" s="642"/>
      <c r="DJ35" s="642"/>
      <c r="DK35" s="643"/>
      <c r="DL35" s="649">
        <v>31806</v>
      </c>
      <c r="DM35" s="642"/>
      <c r="DN35" s="642"/>
      <c r="DO35" s="642"/>
      <c r="DP35" s="642"/>
      <c r="DQ35" s="642"/>
      <c r="DR35" s="642"/>
      <c r="DS35" s="642"/>
      <c r="DT35" s="642"/>
      <c r="DU35" s="642"/>
      <c r="DV35" s="643"/>
      <c r="DW35" s="646">
        <v>1</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226</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140429</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94518</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806029</v>
      </c>
      <c r="CS36" s="644"/>
      <c r="CT36" s="644"/>
      <c r="CU36" s="644"/>
      <c r="CV36" s="644"/>
      <c r="CW36" s="644"/>
      <c r="CX36" s="644"/>
      <c r="CY36" s="645"/>
      <c r="CZ36" s="646">
        <v>16.899999999999999</v>
      </c>
      <c r="DA36" s="675"/>
      <c r="DB36" s="675"/>
      <c r="DC36" s="676"/>
      <c r="DD36" s="649">
        <v>662379</v>
      </c>
      <c r="DE36" s="644"/>
      <c r="DF36" s="644"/>
      <c r="DG36" s="644"/>
      <c r="DH36" s="644"/>
      <c r="DI36" s="644"/>
      <c r="DJ36" s="644"/>
      <c r="DK36" s="645"/>
      <c r="DL36" s="649">
        <v>618074</v>
      </c>
      <c r="DM36" s="644"/>
      <c r="DN36" s="644"/>
      <c r="DO36" s="644"/>
      <c r="DP36" s="644"/>
      <c r="DQ36" s="644"/>
      <c r="DR36" s="644"/>
      <c r="DS36" s="644"/>
      <c r="DT36" s="644"/>
      <c r="DU36" s="644"/>
      <c r="DV36" s="645"/>
      <c r="DW36" s="646">
        <v>19.600000000000001</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138900</v>
      </c>
      <c r="S37" s="644"/>
      <c r="T37" s="644"/>
      <c r="U37" s="644"/>
      <c r="V37" s="644"/>
      <c r="W37" s="644"/>
      <c r="X37" s="644"/>
      <c r="Y37" s="645"/>
      <c r="Z37" s="703">
        <v>2.8</v>
      </c>
      <c r="AA37" s="703"/>
      <c r="AB37" s="703"/>
      <c r="AC37" s="703"/>
      <c r="AD37" s="704" t="s">
        <v>122</v>
      </c>
      <c r="AE37" s="704"/>
      <c r="AF37" s="704"/>
      <c r="AG37" s="704"/>
      <c r="AH37" s="704"/>
      <c r="AI37" s="704"/>
      <c r="AJ37" s="704"/>
      <c r="AK37" s="704"/>
      <c r="AL37" s="646" t="s">
        <v>131</v>
      </c>
      <c r="AM37" s="647"/>
      <c r="AN37" s="647"/>
      <c r="AO37" s="705"/>
      <c r="AQ37" s="678" t="s">
        <v>326</v>
      </c>
      <c r="AR37" s="679"/>
      <c r="AS37" s="679"/>
      <c r="AT37" s="679"/>
      <c r="AU37" s="679"/>
      <c r="AV37" s="679"/>
      <c r="AW37" s="679"/>
      <c r="AX37" s="679"/>
      <c r="AY37" s="680"/>
      <c r="AZ37" s="641">
        <v>72520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1614</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151158</v>
      </c>
      <c r="CS37" s="642"/>
      <c r="CT37" s="642"/>
      <c r="CU37" s="642"/>
      <c r="CV37" s="642"/>
      <c r="CW37" s="642"/>
      <c r="CX37" s="642"/>
      <c r="CY37" s="643"/>
      <c r="CZ37" s="646">
        <v>3.2</v>
      </c>
      <c r="DA37" s="675"/>
      <c r="DB37" s="675"/>
      <c r="DC37" s="676"/>
      <c r="DD37" s="649">
        <v>151158</v>
      </c>
      <c r="DE37" s="642"/>
      <c r="DF37" s="642"/>
      <c r="DG37" s="642"/>
      <c r="DH37" s="642"/>
      <c r="DI37" s="642"/>
      <c r="DJ37" s="642"/>
      <c r="DK37" s="643"/>
      <c r="DL37" s="649">
        <v>148262</v>
      </c>
      <c r="DM37" s="642"/>
      <c r="DN37" s="642"/>
      <c r="DO37" s="642"/>
      <c r="DP37" s="642"/>
      <c r="DQ37" s="642"/>
      <c r="DR37" s="642"/>
      <c r="DS37" s="642"/>
      <c r="DT37" s="642"/>
      <c r="DU37" s="642"/>
      <c r="DV37" s="643"/>
      <c r="DW37" s="646">
        <v>4.7</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5000130</v>
      </c>
      <c r="S38" s="693"/>
      <c r="T38" s="693"/>
      <c r="U38" s="693"/>
      <c r="V38" s="693"/>
      <c r="W38" s="693"/>
      <c r="X38" s="693"/>
      <c r="Y38" s="698"/>
      <c r="Z38" s="699">
        <v>100</v>
      </c>
      <c r="AA38" s="699"/>
      <c r="AB38" s="699"/>
      <c r="AC38" s="699"/>
      <c r="AD38" s="700">
        <v>3009943</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49819</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2656</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578021</v>
      </c>
      <c r="CS38" s="644"/>
      <c r="CT38" s="644"/>
      <c r="CU38" s="644"/>
      <c r="CV38" s="644"/>
      <c r="CW38" s="644"/>
      <c r="CX38" s="644"/>
      <c r="CY38" s="645"/>
      <c r="CZ38" s="646">
        <v>12.1</v>
      </c>
      <c r="DA38" s="675"/>
      <c r="DB38" s="675"/>
      <c r="DC38" s="676"/>
      <c r="DD38" s="649">
        <v>547297</v>
      </c>
      <c r="DE38" s="644"/>
      <c r="DF38" s="644"/>
      <c r="DG38" s="644"/>
      <c r="DH38" s="644"/>
      <c r="DI38" s="644"/>
      <c r="DJ38" s="644"/>
      <c r="DK38" s="645"/>
      <c r="DL38" s="649">
        <v>527297</v>
      </c>
      <c r="DM38" s="644"/>
      <c r="DN38" s="644"/>
      <c r="DO38" s="644"/>
      <c r="DP38" s="644"/>
      <c r="DQ38" s="644"/>
      <c r="DR38" s="644"/>
      <c r="DS38" s="644"/>
      <c r="DT38" s="644"/>
      <c r="DU38" s="644"/>
      <c r="DV38" s="645"/>
      <c r="DW38" s="646">
        <v>16.7</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122</v>
      </c>
      <c r="BA39" s="644"/>
      <c r="BB39" s="644"/>
      <c r="BC39" s="644"/>
      <c r="BD39" s="642"/>
      <c r="BE39" s="642"/>
      <c r="BF39" s="681"/>
      <c r="BG39" s="686" t="s">
        <v>334</v>
      </c>
      <c r="BH39" s="687"/>
      <c r="BI39" s="687"/>
      <c r="BJ39" s="687"/>
      <c r="BK39" s="687"/>
      <c r="BL39" s="214"/>
      <c r="BM39" s="682" t="s">
        <v>335</v>
      </c>
      <c r="BN39" s="682"/>
      <c r="BO39" s="682"/>
      <c r="BP39" s="682"/>
      <c r="BQ39" s="682"/>
      <c r="BR39" s="682"/>
      <c r="BS39" s="682"/>
      <c r="BT39" s="682"/>
      <c r="BU39" s="683"/>
      <c r="BV39" s="641">
        <v>100</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102243</v>
      </c>
      <c r="CS39" s="642"/>
      <c r="CT39" s="642"/>
      <c r="CU39" s="642"/>
      <c r="CV39" s="642"/>
      <c r="CW39" s="642"/>
      <c r="CX39" s="642"/>
      <c r="CY39" s="643"/>
      <c r="CZ39" s="646">
        <v>2.1</v>
      </c>
      <c r="DA39" s="675"/>
      <c r="DB39" s="675"/>
      <c r="DC39" s="676"/>
      <c r="DD39" s="649">
        <v>85002</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107787</v>
      </c>
      <c r="BA40" s="644"/>
      <c r="BB40" s="644"/>
      <c r="BC40" s="644"/>
      <c r="BD40" s="642"/>
      <c r="BE40" s="642"/>
      <c r="BF40" s="681"/>
      <c r="BG40" s="686"/>
      <c r="BH40" s="687"/>
      <c r="BI40" s="687"/>
      <c r="BJ40" s="687"/>
      <c r="BK40" s="687"/>
      <c r="BL40" s="214"/>
      <c r="BM40" s="682" t="s">
        <v>338</v>
      </c>
      <c r="BN40" s="682"/>
      <c r="BO40" s="682"/>
      <c r="BP40" s="682"/>
      <c r="BQ40" s="682"/>
      <c r="BR40" s="682"/>
      <c r="BS40" s="682"/>
      <c r="BT40" s="682"/>
      <c r="BU40" s="683"/>
      <c r="BV40" s="641">
        <v>128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74525</v>
      </c>
      <c r="CS40" s="644"/>
      <c r="CT40" s="644"/>
      <c r="CU40" s="644"/>
      <c r="CV40" s="644"/>
      <c r="CW40" s="644"/>
      <c r="CX40" s="644"/>
      <c r="CY40" s="645"/>
      <c r="CZ40" s="646">
        <v>1.6</v>
      </c>
      <c r="DA40" s="675"/>
      <c r="DB40" s="675"/>
      <c r="DC40" s="676"/>
      <c r="DD40" s="649">
        <v>23525</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397714</v>
      </c>
      <c r="BA41" s="693"/>
      <c r="BB41" s="693"/>
      <c r="BC41" s="693"/>
      <c r="BD41" s="657"/>
      <c r="BE41" s="657"/>
      <c r="BF41" s="694"/>
      <c r="BG41" s="688"/>
      <c r="BH41" s="689"/>
      <c r="BI41" s="689"/>
      <c r="BJ41" s="689"/>
      <c r="BK41" s="689"/>
      <c r="BL41" s="215"/>
      <c r="BM41" s="695" t="s">
        <v>341</v>
      </c>
      <c r="BN41" s="695"/>
      <c r="BO41" s="695"/>
      <c r="BP41" s="695"/>
      <c r="BQ41" s="695"/>
      <c r="BR41" s="695"/>
      <c r="BS41" s="695"/>
      <c r="BT41" s="695"/>
      <c r="BU41" s="696"/>
      <c r="BV41" s="656">
        <v>330</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131</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8" t="s">
        <v>343</v>
      </c>
      <c r="C42" s="208"/>
      <c r="D42" s="208"/>
      <c r="E42" s="208"/>
      <c r="F42" s="208"/>
      <c r="G42" s="208"/>
      <c r="H42" s="208"/>
      <c r="I42" s="208"/>
      <c r="J42" s="208"/>
      <c r="K42" s="208"/>
      <c r="L42" s="208"/>
      <c r="M42" s="208"/>
      <c r="N42" s="208"/>
      <c r="O42" s="208"/>
      <c r="P42" s="208"/>
      <c r="Q42" s="208"/>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BV42" s="217"/>
      <c r="BW42" s="217"/>
      <c r="BX42" s="217"/>
      <c r="BY42" s="217"/>
      <c r="BZ42" s="217"/>
      <c r="CA42" s="217"/>
      <c r="CB42" s="217"/>
      <c r="CD42" s="638" t="s">
        <v>344</v>
      </c>
      <c r="CE42" s="639"/>
      <c r="CF42" s="639"/>
      <c r="CG42" s="639"/>
      <c r="CH42" s="639"/>
      <c r="CI42" s="639"/>
      <c r="CJ42" s="639"/>
      <c r="CK42" s="639"/>
      <c r="CL42" s="639"/>
      <c r="CM42" s="639"/>
      <c r="CN42" s="639"/>
      <c r="CO42" s="639"/>
      <c r="CP42" s="639"/>
      <c r="CQ42" s="640"/>
      <c r="CR42" s="641">
        <v>630509</v>
      </c>
      <c r="CS42" s="644"/>
      <c r="CT42" s="644"/>
      <c r="CU42" s="644"/>
      <c r="CV42" s="644"/>
      <c r="CW42" s="644"/>
      <c r="CX42" s="644"/>
      <c r="CY42" s="645"/>
      <c r="CZ42" s="646">
        <v>13.2</v>
      </c>
      <c r="DA42" s="647"/>
      <c r="DB42" s="647"/>
      <c r="DC42" s="648"/>
      <c r="DD42" s="649">
        <v>181256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8" t="s">
        <v>345</v>
      </c>
      <c r="C43" s="208"/>
      <c r="D43" s="208"/>
      <c r="E43" s="208"/>
      <c r="F43" s="208"/>
      <c r="G43" s="208"/>
      <c r="H43" s="208"/>
      <c r="I43" s="208"/>
      <c r="J43" s="208"/>
      <c r="K43" s="208"/>
      <c r="L43" s="208"/>
      <c r="M43" s="208"/>
      <c r="N43" s="208"/>
      <c r="O43" s="208"/>
      <c r="P43" s="208"/>
      <c r="Q43" s="208"/>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CD43" s="638" t="s">
        <v>346</v>
      </c>
      <c r="CE43" s="639"/>
      <c r="CF43" s="639"/>
      <c r="CG43" s="639"/>
      <c r="CH43" s="639"/>
      <c r="CI43" s="639"/>
      <c r="CJ43" s="639"/>
      <c r="CK43" s="639"/>
      <c r="CL43" s="639"/>
      <c r="CM43" s="639"/>
      <c r="CN43" s="639"/>
      <c r="CO43" s="639"/>
      <c r="CP43" s="639"/>
      <c r="CQ43" s="640"/>
      <c r="CR43" s="641">
        <v>5000</v>
      </c>
      <c r="CS43" s="642"/>
      <c r="CT43" s="642"/>
      <c r="CU43" s="642"/>
      <c r="CV43" s="642"/>
      <c r="CW43" s="642"/>
      <c r="CX43" s="642"/>
      <c r="CY43" s="643"/>
      <c r="CZ43" s="646">
        <v>0.1</v>
      </c>
      <c r="DA43" s="675"/>
      <c r="DB43" s="675"/>
      <c r="DC43" s="676"/>
      <c r="DD43" s="649">
        <v>2500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19" t="s">
        <v>347</v>
      </c>
      <c r="CD44" s="669" t="s">
        <v>298</v>
      </c>
      <c r="CE44" s="670"/>
      <c r="CF44" s="638" t="s">
        <v>348</v>
      </c>
      <c r="CG44" s="639"/>
      <c r="CH44" s="639"/>
      <c r="CI44" s="639"/>
      <c r="CJ44" s="639"/>
      <c r="CK44" s="639"/>
      <c r="CL44" s="639"/>
      <c r="CM44" s="639"/>
      <c r="CN44" s="639"/>
      <c r="CO44" s="639"/>
      <c r="CP44" s="639"/>
      <c r="CQ44" s="640"/>
      <c r="CR44" s="641">
        <v>562342</v>
      </c>
      <c r="CS44" s="644"/>
      <c r="CT44" s="644"/>
      <c r="CU44" s="644"/>
      <c r="CV44" s="644"/>
      <c r="CW44" s="644"/>
      <c r="CX44" s="644"/>
      <c r="CY44" s="645"/>
      <c r="CZ44" s="646">
        <v>11.8</v>
      </c>
      <c r="DA44" s="647"/>
      <c r="DB44" s="647"/>
      <c r="DC44" s="648"/>
      <c r="DD44" s="649">
        <v>162057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190273</v>
      </c>
      <c r="CS45" s="642"/>
      <c r="CT45" s="642"/>
      <c r="CU45" s="642"/>
      <c r="CV45" s="642"/>
      <c r="CW45" s="642"/>
      <c r="CX45" s="642"/>
      <c r="CY45" s="643"/>
      <c r="CZ45" s="646">
        <v>4</v>
      </c>
      <c r="DA45" s="675"/>
      <c r="DB45" s="675"/>
      <c r="DC45" s="676"/>
      <c r="DD45" s="649">
        <v>43907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344089</v>
      </c>
      <c r="CS46" s="644"/>
      <c r="CT46" s="644"/>
      <c r="CU46" s="644"/>
      <c r="CV46" s="644"/>
      <c r="CW46" s="644"/>
      <c r="CX46" s="644"/>
      <c r="CY46" s="645"/>
      <c r="CZ46" s="646">
        <v>7.2</v>
      </c>
      <c r="DA46" s="647"/>
      <c r="DB46" s="647"/>
      <c r="DC46" s="648"/>
      <c r="DD46" s="649">
        <v>90170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68167</v>
      </c>
      <c r="CS47" s="642"/>
      <c r="CT47" s="642"/>
      <c r="CU47" s="642"/>
      <c r="CV47" s="642"/>
      <c r="CW47" s="642"/>
      <c r="CX47" s="642"/>
      <c r="CY47" s="643"/>
      <c r="CZ47" s="646">
        <v>1.4</v>
      </c>
      <c r="DA47" s="675"/>
      <c r="DB47" s="675"/>
      <c r="DC47" s="676"/>
      <c r="DD47" s="649">
        <v>19199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4780147</v>
      </c>
      <c r="CS49" s="657"/>
      <c r="CT49" s="657"/>
      <c r="CU49" s="657"/>
      <c r="CV49" s="657"/>
      <c r="CW49" s="657"/>
      <c r="CX49" s="657"/>
      <c r="CY49" s="658"/>
      <c r="CZ49" s="659">
        <v>100</v>
      </c>
      <c r="DA49" s="660"/>
      <c r="DB49" s="660"/>
      <c r="DC49" s="661"/>
      <c r="DD49" s="662">
        <v>3537574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gYocvjkpdblWzuYgbrrHvmS34/5JzlfENfqnMPcQEW3of0WB5jmyHqxUWwCgwC2U59oAF1bGI2rM19Wudjn5Sw==" saltValue="XRClaahyXLqRUTOgkbA20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8" customWidth="1"/>
    <col min="131" max="131" width="1.625" style="268" customWidth="1"/>
    <col min="132" max="16384" width="9" style="268" hidden="1"/>
  </cols>
  <sheetData>
    <row r="1" spans="1:131" s="226" customFormat="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3"/>
      <c r="DQ1" s="224"/>
      <c r="DR1" s="224"/>
      <c r="DS1" s="224"/>
      <c r="DT1" s="224"/>
      <c r="DU1" s="224"/>
      <c r="DV1" s="224"/>
      <c r="DW1" s="224"/>
      <c r="DX1" s="224"/>
      <c r="DY1" s="224"/>
      <c r="DZ1" s="224"/>
      <c r="EA1" s="225"/>
    </row>
    <row r="2" spans="1:131" s="230" customFormat="1" ht="26.25" customHeight="1" thickBot="1" x14ac:dyDescent="0.2">
      <c r="A2" s="227" t="s">
        <v>354</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79" t="s">
        <v>355</v>
      </c>
      <c r="DK2" s="1180"/>
      <c r="DL2" s="1180"/>
      <c r="DM2" s="1180"/>
      <c r="DN2" s="1180"/>
      <c r="DO2" s="1181"/>
      <c r="DP2" s="228"/>
      <c r="DQ2" s="1179" t="s">
        <v>356</v>
      </c>
      <c r="DR2" s="1180"/>
      <c r="DS2" s="1180"/>
      <c r="DT2" s="1180"/>
      <c r="DU2" s="1180"/>
      <c r="DV2" s="1180"/>
      <c r="DW2" s="1180"/>
      <c r="DX2" s="1180"/>
      <c r="DY2" s="1180"/>
      <c r="DZ2" s="1181"/>
      <c r="EA2" s="229"/>
    </row>
    <row r="3" spans="1:131" s="226" customFormat="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5"/>
    </row>
    <row r="4" spans="1:131" s="234"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1"/>
      <c r="BA4" s="231"/>
      <c r="BB4" s="231"/>
      <c r="BC4" s="231"/>
      <c r="BD4" s="231"/>
      <c r="BE4" s="232"/>
      <c r="BF4" s="232"/>
      <c r="BG4" s="232"/>
      <c r="BH4" s="232"/>
      <c r="BI4" s="232"/>
      <c r="BJ4" s="232"/>
      <c r="BK4" s="232"/>
      <c r="BL4" s="232"/>
      <c r="BM4" s="232"/>
      <c r="BN4" s="232"/>
      <c r="BO4" s="232"/>
      <c r="BP4" s="232"/>
      <c r="BQ4" s="231" t="s">
        <v>358</v>
      </c>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3"/>
    </row>
    <row r="5" spans="1:131" s="234"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5"/>
      <c r="BA5" s="235"/>
      <c r="BB5" s="235"/>
      <c r="BC5" s="235"/>
      <c r="BD5" s="235"/>
      <c r="BE5" s="236"/>
      <c r="BF5" s="236"/>
      <c r="BG5" s="236"/>
      <c r="BH5" s="236"/>
      <c r="BI5" s="236"/>
      <c r="BJ5" s="236"/>
      <c r="BK5" s="236"/>
      <c r="BL5" s="236"/>
      <c r="BM5" s="236"/>
      <c r="BN5" s="236"/>
      <c r="BO5" s="236"/>
      <c r="BP5" s="236"/>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3"/>
    </row>
    <row r="6" spans="1:131" s="234"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1"/>
      <c r="BA6" s="231"/>
      <c r="BB6" s="231"/>
      <c r="BC6" s="231"/>
      <c r="BD6" s="231"/>
      <c r="BE6" s="232"/>
      <c r="BF6" s="232"/>
      <c r="BG6" s="232"/>
      <c r="BH6" s="232"/>
      <c r="BI6" s="232"/>
      <c r="BJ6" s="232"/>
      <c r="BK6" s="232"/>
      <c r="BL6" s="232"/>
      <c r="BM6" s="232"/>
      <c r="BN6" s="232"/>
      <c r="BO6" s="232"/>
      <c r="BP6" s="232"/>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3"/>
    </row>
    <row r="7" spans="1:131" s="234" customFormat="1" ht="26.25" customHeight="1" thickTop="1" x14ac:dyDescent="0.15">
      <c r="A7" s="237">
        <v>1</v>
      </c>
      <c r="B7" s="1119" t="s">
        <v>376</v>
      </c>
      <c r="C7" s="1120"/>
      <c r="D7" s="1120"/>
      <c r="E7" s="1120"/>
      <c r="F7" s="1120"/>
      <c r="G7" s="1120"/>
      <c r="H7" s="1120"/>
      <c r="I7" s="1120"/>
      <c r="J7" s="1120"/>
      <c r="K7" s="1120"/>
      <c r="L7" s="1120"/>
      <c r="M7" s="1120"/>
      <c r="N7" s="1120"/>
      <c r="O7" s="1120"/>
      <c r="P7" s="1121"/>
      <c r="Q7" s="1173">
        <v>5000</v>
      </c>
      <c r="R7" s="1174"/>
      <c r="S7" s="1174"/>
      <c r="T7" s="1174"/>
      <c r="U7" s="1174"/>
      <c r="V7" s="1174">
        <v>4780</v>
      </c>
      <c r="W7" s="1174"/>
      <c r="X7" s="1174"/>
      <c r="Y7" s="1174"/>
      <c r="Z7" s="1174"/>
      <c r="AA7" s="1174">
        <v>220</v>
      </c>
      <c r="AB7" s="1174"/>
      <c r="AC7" s="1174"/>
      <c r="AD7" s="1174"/>
      <c r="AE7" s="1175"/>
      <c r="AF7" s="1176">
        <v>204</v>
      </c>
      <c r="AG7" s="1177"/>
      <c r="AH7" s="1177"/>
      <c r="AI7" s="1177"/>
      <c r="AJ7" s="1178"/>
      <c r="AK7" s="1160">
        <v>110</v>
      </c>
      <c r="AL7" s="1161"/>
      <c r="AM7" s="1161"/>
      <c r="AN7" s="1161"/>
      <c r="AO7" s="1161"/>
      <c r="AP7" s="1161">
        <v>4795</v>
      </c>
      <c r="AQ7" s="1161"/>
      <c r="AR7" s="1161"/>
      <c r="AS7" s="1161"/>
      <c r="AT7" s="1161"/>
      <c r="AU7" s="1162"/>
      <c r="AV7" s="1162"/>
      <c r="AW7" s="1162"/>
      <c r="AX7" s="1162"/>
      <c r="AY7" s="1163"/>
      <c r="AZ7" s="231"/>
      <c r="BA7" s="231"/>
      <c r="BB7" s="231"/>
      <c r="BC7" s="231"/>
      <c r="BD7" s="231"/>
      <c r="BE7" s="232"/>
      <c r="BF7" s="232"/>
      <c r="BG7" s="232"/>
      <c r="BH7" s="232"/>
      <c r="BI7" s="232"/>
      <c r="BJ7" s="232"/>
      <c r="BK7" s="232"/>
      <c r="BL7" s="232"/>
      <c r="BM7" s="232"/>
      <c r="BN7" s="232"/>
      <c r="BO7" s="232"/>
      <c r="BP7" s="232"/>
      <c r="BQ7" s="238">
        <v>1</v>
      </c>
      <c r="BR7" s="239"/>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3"/>
    </row>
    <row r="8" spans="1:131" s="234" customFormat="1" ht="26.25" customHeight="1" x14ac:dyDescent="0.15">
      <c r="A8" s="240">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1"/>
      <c r="BA8" s="231"/>
      <c r="BB8" s="231"/>
      <c r="BC8" s="231"/>
      <c r="BD8" s="231"/>
      <c r="BE8" s="232"/>
      <c r="BF8" s="232"/>
      <c r="BG8" s="232"/>
      <c r="BH8" s="232"/>
      <c r="BI8" s="232"/>
      <c r="BJ8" s="232"/>
      <c r="BK8" s="232"/>
      <c r="BL8" s="232"/>
      <c r="BM8" s="232"/>
      <c r="BN8" s="232"/>
      <c r="BO8" s="232"/>
      <c r="BP8" s="232"/>
      <c r="BQ8" s="241">
        <v>2</v>
      </c>
      <c r="BR8" s="242"/>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3"/>
    </row>
    <row r="9" spans="1:131" s="234" customFormat="1" ht="26.25" customHeight="1" x14ac:dyDescent="0.15">
      <c r="A9" s="240">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1"/>
      <c r="BA9" s="231"/>
      <c r="BB9" s="231"/>
      <c r="BC9" s="231"/>
      <c r="BD9" s="231"/>
      <c r="BE9" s="232"/>
      <c r="BF9" s="232"/>
      <c r="BG9" s="232"/>
      <c r="BH9" s="232"/>
      <c r="BI9" s="232"/>
      <c r="BJ9" s="232"/>
      <c r="BK9" s="232"/>
      <c r="BL9" s="232"/>
      <c r="BM9" s="232"/>
      <c r="BN9" s="232"/>
      <c r="BO9" s="232"/>
      <c r="BP9" s="232"/>
      <c r="BQ9" s="241">
        <v>3</v>
      </c>
      <c r="BR9" s="242"/>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3"/>
    </row>
    <row r="10" spans="1:131" s="234" customFormat="1" ht="26.25" customHeight="1" x14ac:dyDescent="0.15">
      <c r="A10" s="240">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1"/>
      <c r="BA10" s="231"/>
      <c r="BB10" s="231"/>
      <c r="BC10" s="231"/>
      <c r="BD10" s="231"/>
      <c r="BE10" s="232"/>
      <c r="BF10" s="232"/>
      <c r="BG10" s="232"/>
      <c r="BH10" s="232"/>
      <c r="BI10" s="232"/>
      <c r="BJ10" s="232"/>
      <c r="BK10" s="232"/>
      <c r="BL10" s="232"/>
      <c r="BM10" s="232"/>
      <c r="BN10" s="232"/>
      <c r="BO10" s="232"/>
      <c r="BP10" s="232"/>
      <c r="BQ10" s="241">
        <v>4</v>
      </c>
      <c r="BR10" s="242"/>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3"/>
    </row>
    <row r="11" spans="1:131" s="234" customFormat="1" ht="26.25" customHeight="1" x14ac:dyDescent="0.15">
      <c r="A11" s="240">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1"/>
      <c r="BA11" s="231"/>
      <c r="BB11" s="231"/>
      <c r="BC11" s="231"/>
      <c r="BD11" s="231"/>
      <c r="BE11" s="232"/>
      <c r="BF11" s="232"/>
      <c r="BG11" s="232"/>
      <c r="BH11" s="232"/>
      <c r="BI11" s="232"/>
      <c r="BJ11" s="232"/>
      <c r="BK11" s="232"/>
      <c r="BL11" s="232"/>
      <c r="BM11" s="232"/>
      <c r="BN11" s="232"/>
      <c r="BO11" s="232"/>
      <c r="BP11" s="232"/>
      <c r="BQ11" s="241">
        <v>5</v>
      </c>
      <c r="BR11" s="242"/>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3"/>
    </row>
    <row r="12" spans="1:131" s="234" customFormat="1" ht="26.25" customHeight="1" x14ac:dyDescent="0.15">
      <c r="A12" s="240">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1"/>
      <c r="BA12" s="231"/>
      <c r="BB12" s="231"/>
      <c r="BC12" s="231"/>
      <c r="BD12" s="231"/>
      <c r="BE12" s="232"/>
      <c r="BF12" s="232"/>
      <c r="BG12" s="232"/>
      <c r="BH12" s="232"/>
      <c r="BI12" s="232"/>
      <c r="BJ12" s="232"/>
      <c r="BK12" s="232"/>
      <c r="BL12" s="232"/>
      <c r="BM12" s="232"/>
      <c r="BN12" s="232"/>
      <c r="BO12" s="232"/>
      <c r="BP12" s="232"/>
      <c r="BQ12" s="241">
        <v>6</v>
      </c>
      <c r="BR12" s="242"/>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3"/>
    </row>
    <row r="13" spans="1:131" s="234" customFormat="1" ht="26.25" customHeight="1" x14ac:dyDescent="0.15">
      <c r="A13" s="240">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1"/>
      <c r="BA13" s="231"/>
      <c r="BB13" s="231"/>
      <c r="BC13" s="231"/>
      <c r="BD13" s="231"/>
      <c r="BE13" s="232"/>
      <c r="BF13" s="232"/>
      <c r="BG13" s="232"/>
      <c r="BH13" s="232"/>
      <c r="BI13" s="232"/>
      <c r="BJ13" s="232"/>
      <c r="BK13" s="232"/>
      <c r="BL13" s="232"/>
      <c r="BM13" s="232"/>
      <c r="BN13" s="232"/>
      <c r="BO13" s="232"/>
      <c r="BP13" s="232"/>
      <c r="BQ13" s="241">
        <v>7</v>
      </c>
      <c r="BR13" s="242"/>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3"/>
    </row>
    <row r="14" spans="1:131" s="234" customFormat="1" ht="26.25" customHeight="1" x14ac:dyDescent="0.15">
      <c r="A14" s="240">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1"/>
      <c r="BA14" s="231"/>
      <c r="BB14" s="231"/>
      <c r="BC14" s="231"/>
      <c r="BD14" s="231"/>
      <c r="BE14" s="232"/>
      <c r="BF14" s="232"/>
      <c r="BG14" s="232"/>
      <c r="BH14" s="232"/>
      <c r="BI14" s="232"/>
      <c r="BJ14" s="232"/>
      <c r="BK14" s="232"/>
      <c r="BL14" s="232"/>
      <c r="BM14" s="232"/>
      <c r="BN14" s="232"/>
      <c r="BO14" s="232"/>
      <c r="BP14" s="232"/>
      <c r="BQ14" s="241">
        <v>8</v>
      </c>
      <c r="BR14" s="242"/>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3"/>
    </row>
    <row r="15" spans="1:131" s="234" customFormat="1" ht="26.25" customHeight="1" x14ac:dyDescent="0.15">
      <c r="A15" s="240">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1"/>
      <c r="BA15" s="231"/>
      <c r="BB15" s="231"/>
      <c r="BC15" s="231"/>
      <c r="BD15" s="231"/>
      <c r="BE15" s="232"/>
      <c r="BF15" s="232"/>
      <c r="BG15" s="232"/>
      <c r="BH15" s="232"/>
      <c r="BI15" s="232"/>
      <c r="BJ15" s="232"/>
      <c r="BK15" s="232"/>
      <c r="BL15" s="232"/>
      <c r="BM15" s="232"/>
      <c r="BN15" s="232"/>
      <c r="BO15" s="232"/>
      <c r="BP15" s="232"/>
      <c r="BQ15" s="241">
        <v>9</v>
      </c>
      <c r="BR15" s="242"/>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3"/>
    </row>
    <row r="16" spans="1:131" s="234" customFormat="1" ht="26.25" customHeight="1" x14ac:dyDescent="0.15">
      <c r="A16" s="240">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1"/>
      <c r="BA16" s="231"/>
      <c r="BB16" s="231"/>
      <c r="BC16" s="231"/>
      <c r="BD16" s="231"/>
      <c r="BE16" s="232"/>
      <c r="BF16" s="232"/>
      <c r="BG16" s="232"/>
      <c r="BH16" s="232"/>
      <c r="BI16" s="232"/>
      <c r="BJ16" s="232"/>
      <c r="BK16" s="232"/>
      <c r="BL16" s="232"/>
      <c r="BM16" s="232"/>
      <c r="BN16" s="232"/>
      <c r="BO16" s="232"/>
      <c r="BP16" s="232"/>
      <c r="BQ16" s="241">
        <v>10</v>
      </c>
      <c r="BR16" s="242"/>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3"/>
    </row>
    <row r="17" spans="1:131" s="234" customFormat="1" ht="26.25" customHeight="1" x14ac:dyDescent="0.15">
      <c r="A17" s="240">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1"/>
      <c r="BA17" s="231"/>
      <c r="BB17" s="231"/>
      <c r="BC17" s="231"/>
      <c r="BD17" s="231"/>
      <c r="BE17" s="232"/>
      <c r="BF17" s="232"/>
      <c r="BG17" s="232"/>
      <c r="BH17" s="232"/>
      <c r="BI17" s="232"/>
      <c r="BJ17" s="232"/>
      <c r="BK17" s="232"/>
      <c r="BL17" s="232"/>
      <c r="BM17" s="232"/>
      <c r="BN17" s="232"/>
      <c r="BO17" s="232"/>
      <c r="BP17" s="232"/>
      <c r="BQ17" s="241">
        <v>11</v>
      </c>
      <c r="BR17" s="242"/>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3"/>
    </row>
    <row r="18" spans="1:131" s="234" customFormat="1" ht="26.25" customHeight="1" x14ac:dyDescent="0.15">
      <c r="A18" s="240">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1"/>
      <c r="BA18" s="231"/>
      <c r="BB18" s="231"/>
      <c r="BC18" s="231"/>
      <c r="BD18" s="231"/>
      <c r="BE18" s="232"/>
      <c r="BF18" s="232"/>
      <c r="BG18" s="232"/>
      <c r="BH18" s="232"/>
      <c r="BI18" s="232"/>
      <c r="BJ18" s="232"/>
      <c r="BK18" s="232"/>
      <c r="BL18" s="232"/>
      <c r="BM18" s="232"/>
      <c r="BN18" s="232"/>
      <c r="BO18" s="232"/>
      <c r="BP18" s="232"/>
      <c r="BQ18" s="241">
        <v>12</v>
      </c>
      <c r="BR18" s="242"/>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3"/>
    </row>
    <row r="19" spans="1:131" s="234" customFormat="1" ht="26.25" customHeight="1" x14ac:dyDescent="0.15">
      <c r="A19" s="240">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1"/>
      <c r="BA19" s="231"/>
      <c r="BB19" s="231"/>
      <c r="BC19" s="231"/>
      <c r="BD19" s="231"/>
      <c r="BE19" s="232"/>
      <c r="BF19" s="232"/>
      <c r="BG19" s="232"/>
      <c r="BH19" s="232"/>
      <c r="BI19" s="232"/>
      <c r="BJ19" s="232"/>
      <c r="BK19" s="232"/>
      <c r="BL19" s="232"/>
      <c r="BM19" s="232"/>
      <c r="BN19" s="232"/>
      <c r="BO19" s="232"/>
      <c r="BP19" s="232"/>
      <c r="BQ19" s="241">
        <v>13</v>
      </c>
      <c r="BR19" s="242"/>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3"/>
    </row>
    <row r="20" spans="1:131" s="234" customFormat="1" ht="26.25" customHeight="1" x14ac:dyDescent="0.15">
      <c r="A20" s="240">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1"/>
      <c r="BA20" s="231"/>
      <c r="BB20" s="231"/>
      <c r="BC20" s="231"/>
      <c r="BD20" s="231"/>
      <c r="BE20" s="232"/>
      <c r="BF20" s="232"/>
      <c r="BG20" s="232"/>
      <c r="BH20" s="232"/>
      <c r="BI20" s="232"/>
      <c r="BJ20" s="232"/>
      <c r="BK20" s="232"/>
      <c r="BL20" s="232"/>
      <c r="BM20" s="232"/>
      <c r="BN20" s="232"/>
      <c r="BO20" s="232"/>
      <c r="BP20" s="232"/>
      <c r="BQ20" s="241">
        <v>14</v>
      </c>
      <c r="BR20" s="242"/>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3"/>
    </row>
    <row r="21" spans="1:131" s="234" customFormat="1" ht="26.25" customHeight="1" thickBot="1" x14ac:dyDescent="0.2">
      <c r="A21" s="240">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1"/>
      <c r="BA21" s="231"/>
      <c r="BB21" s="231"/>
      <c r="BC21" s="231"/>
      <c r="BD21" s="231"/>
      <c r="BE21" s="232"/>
      <c r="BF21" s="232"/>
      <c r="BG21" s="232"/>
      <c r="BH21" s="232"/>
      <c r="BI21" s="232"/>
      <c r="BJ21" s="232"/>
      <c r="BK21" s="232"/>
      <c r="BL21" s="232"/>
      <c r="BM21" s="232"/>
      <c r="BN21" s="232"/>
      <c r="BO21" s="232"/>
      <c r="BP21" s="232"/>
      <c r="BQ21" s="241">
        <v>15</v>
      </c>
      <c r="BR21" s="242"/>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3"/>
    </row>
    <row r="22" spans="1:131" s="234" customFormat="1" ht="26.25" customHeight="1" x14ac:dyDescent="0.15">
      <c r="A22" s="240">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2"/>
      <c r="BF22" s="232"/>
      <c r="BG22" s="232"/>
      <c r="BH22" s="232"/>
      <c r="BI22" s="232"/>
      <c r="BJ22" s="232"/>
      <c r="BK22" s="232"/>
      <c r="BL22" s="232"/>
      <c r="BM22" s="232"/>
      <c r="BN22" s="232"/>
      <c r="BO22" s="232"/>
      <c r="BP22" s="232"/>
      <c r="BQ22" s="241">
        <v>16</v>
      </c>
      <c r="BR22" s="242"/>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3"/>
    </row>
    <row r="23" spans="1:131" s="234" customFormat="1" ht="26.25" customHeight="1" thickBot="1" x14ac:dyDescent="0.2">
      <c r="A23" s="243" t="s">
        <v>378</v>
      </c>
      <c r="B23" s="1013" t="s">
        <v>379</v>
      </c>
      <c r="C23" s="1014"/>
      <c r="D23" s="1014"/>
      <c r="E23" s="1014"/>
      <c r="F23" s="1014"/>
      <c r="G23" s="1014"/>
      <c r="H23" s="1014"/>
      <c r="I23" s="1014"/>
      <c r="J23" s="1014"/>
      <c r="K23" s="1014"/>
      <c r="L23" s="1014"/>
      <c r="M23" s="1014"/>
      <c r="N23" s="1014"/>
      <c r="O23" s="1014"/>
      <c r="P23" s="1015"/>
      <c r="Q23" s="1137">
        <v>5000</v>
      </c>
      <c r="R23" s="1138"/>
      <c r="S23" s="1138"/>
      <c r="T23" s="1138"/>
      <c r="U23" s="1138"/>
      <c r="V23" s="1138">
        <v>4780</v>
      </c>
      <c r="W23" s="1138"/>
      <c r="X23" s="1138"/>
      <c r="Y23" s="1138"/>
      <c r="Z23" s="1138"/>
      <c r="AA23" s="1138">
        <v>220</v>
      </c>
      <c r="AB23" s="1138"/>
      <c r="AC23" s="1138"/>
      <c r="AD23" s="1138"/>
      <c r="AE23" s="1139"/>
      <c r="AF23" s="1140">
        <v>204</v>
      </c>
      <c r="AG23" s="1138"/>
      <c r="AH23" s="1138"/>
      <c r="AI23" s="1138"/>
      <c r="AJ23" s="1141"/>
      <c r="AK23" s="1142"/>
      <c r="AL23" s="1143"/>
      <c r="AM23" s="1143"/>
      <c r="AN23" s="1143"/>
      <c r="AO23" s="1143"/>
      <c r="AP23" s="1138">
        <v>4795</v>
      </c>
      <c r="AQ23" s="1138"/>
      <c r="AR23" s="1138"/>
      <c r="AS23" s="1138"/>
      <c r="AT23" s="1138"/>
      <c r="AU23" s="1144"/>
      <c r="AV23" s="1144"/>
      <c r="AW23" s="1144"/>
      <c r="AX23" s="1144"/>
      <c r="AY23" s="1145"/>
      <c r="AZ23" s="1134" t="s">
        <v>380</v>
      </c>
      <c r="BA23" s="1135"/>
      <c r="BB23" s="1135"/>
      <c r="BC23" s="1135"/>
      <c r="BD23" s="1136"/>
      <c r="BE23" s="232"/>
      <c r="BF23" s="232"/>
      <c r="BG23" s="232"/>
      <c r="BH23" s="232"/>
      <c r="BI23" s="232"/>
      <c r="BJ23" s="232"/>
      <c r="BK23" s="232"/>
      <c r="BL23" s="232"/>
      <c r="BM23" s="232"/>
      <c r="BN23" s="232"/>
      <c r="BO23" s="232"/>
      <c r="BP23" s="232"/>
      <c r="BQ23" s="241">
        <v>17</v>
      </c>
      <c r="BR23" s="242"/>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3"/>
    </row>
    <row r="24" spans="1:131" s="234"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1"/>
      <c r="BA24" s="231"/>
      <c r="BB24" s="231"/>
      <c r="BC24" s="231"/>
      <c r="BD24" s="231"/>
      <c r="BE24" s="232"/>
      <c r="BF24" s="232"/>
      <c r="BG24" s="232"/>
      <c r="BH24" s="232"/>
      <c r="BI24" s="232"/>
      <c r="BJ24" s="232"/>
      <c r="BK24" s="232"/>
      <c r="BL24" s="232"/>
      <c r="BM24" s="232"/>
      <c r="BN24" s="232"/>
      <c r="BO24" s="232"/>
      <c r="BP24" s="232"/>
      <c r="BQ24" s="241">
        <v>18</v>
      </c>
      <c r="BR24" s="242"/>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3"/>
    </row>
    <row r="25" spans="1:131" s="226"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1"/>
      <c r="BK25" s="231"/>
      <c r="BL25" s="231"/>
      <c r="BM25" s="231"/>
      <c r="BN25" s="231"/>
      <c r="BO25" s="244"/>
      <c r="BP25" s="244"/>
      <c r="BQ25" s="241">
        <v>19</v>
      </c>
      <c r="BR25" s="242"/>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5"/>
    </row>
    <row r="26" spans="1:131" s="226"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1"/>
      <c r="BK26" s="231"/>
      <c r="BL26" s="231"/>
      <c r="BM26" s="231"/>
      <c r="BN26" s="231"/>
      <c r="BO26" s="244"/>
      <c r="BP26" s="244"/>
      <c r="BQ26" s="241">
        <v>20</v>
      </c>
      <c r="BR26" s="242"/>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5"/>
    </row>
    <row r="27" spans="1:131" s="226"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1"/>
      <c r="BK27" s="231"/>
      <c r="BL27" s="231"/>
      <c r="BM27" s="231"/>
      <c r="BN27" s="231"/>
      <c r="BO27" s="244"/>
      <c r="BP27" s="244"/>
      <c r="BQ27" s="241">
        <v>21</v>
      </c>
      <c r="BR27" s="242"/>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5"/>
    </row>
    <row r="28" spans="1:131" s="226" customFormat="1" ht="26.25" customHeight="1" thickTop="1" x14ac:dyDescent="0.15">
      <c r="A28" s="245">
        <v>1</v>
      </c>
      <c r="B28" s="1119" t="s">
        <v>391</v>
      </c>
      <c r="C28" s="1120"/>
      <c r="D28" s="1120"/>
      <c r="E28" s="1120"/>
      <c r="F28" s="1120"/>
      <c r="G28" s="1120"/>
      <c r="H28" s="1120"/>
      <c r="I28" s="1120"/>
      <c r="J28" s="1120"/>
      <c r="K28" s="1120"/>
      <c r="L28" s="1120"/>
      <c r="M28" s="1120"/>
      <c r="N28" s="1120"/>
      <c r="O28" s="1120"/>
      <c r="P28" s="1121"/>
      <c r="Q28" s="1122">
        <v>1533</v>
      </c>
      <c r="R28" s="1123"/>
      <c r="S28" s="1123"/>
      <c r="T28" s="1123"/>
      <c r="U28" s="1123"/>
      <c r="V28" s="1123">
        <v>1413</v>
      </c>
      <c r="W28" s="1123"/>
      <c r="X28" s="1123"/>
      <c r="Y28" s="1123"/>
      <c r="Z28" s="1123"/>
      <c r="AA28" s="1123">
        <v>120</v>
      </c>
      <c r="AB28" s="1123"/>
      <c r="AC28" s="1123"/>
      <c r="AD28" s="1123"/>
      <c r="AE28" s="1124"/>
      <c r="AF28" s="1125">
        <v>120</v>
      </c>
      <c r="AG28" s="1123"/>
      <c r="AH28" s="1123"/>
      <c r="AI28" s="1123"/>
      <c r="AJ28" s="1126"/>
      <c r="AK28" s="1127">
        <v>111</v>
      </c>
      <c r="AL28" s="1115"/>
      <c r="AM28" s="1115"/>
      <c r="AN28" s="1115"/>
      <c r="AO28" s="1115"/>
      <c r="AP28" s="1115" t="s">
        <v>556</v>
      </c>
      <c r="AQ28" s="1115"/>
      <c r="AR28" s="1115"/>
      <c r="AS28" s="1115"/>
      <c r="AT28" s="1115"/>
      <c r="AU28" s="1115" t="s">
        <v>556</v>
      </c>
      <c r="AV28" s="1115"/>
      <c r="AW28" s="1115"/>
      <c r="AX28" s="1115"/>
      <c r="AY28" s="1115"/>
      <c r="AZ28" s="1116" t="s">
        <v>556</v>
      </c>
      <c r="BA28" s="1116"/>
      <c r="BB28" s="1116"/>
      <c r="BC28" s="1116"/>
      <c r="BD28" s="1116"/>
      <c r="BE28" s="1117"/>
      <c r="BF28" s="1117"/>
      <c r="BG28" s="1117"/>
      <c r="BH28" s="1117"/>
      <c r="BI28" s="1118"/>
      <c r="BJ28" s="231"/>
      <c r="BK28" s="231"/>
      <c r="BL28" s="231"/>
      <c r="BM28" s="231"/>
      <c r="BN28" s="231"/>
      <c r="BO28" s="244"/>
      <c r="BP28" s="244"/>
      <c r="BQ28" s="241">
        <v>22</v>
      </c>
      <c r="BR28" s="242"/>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5"/>
    </row>
    <row r="29" spans="1:131" s="226" customFormat="1" ht="26.25" customHeight="1" x14ac:dyDescent="0.15">
      <c r="A29" s="245">
        <v>2</v>
      </c>
      <c r="B29" s="1106" t="s">
        <v>392</v>
      </c>
      <c r="C29" s="1107"/>
      <c r="D29" s="1107"/>
      <c r="E29" s="1107"/>
      <c r="F29" s="1107"/>
      <c r="G29" s="1107"/>
      <c r="H29" s="1107"/>
      <c r="I29" s="1107"/>
      <c r="J29" s="1107"/>
      <c r="K29" s="1107"/>
      <c r="L29" s="1107"/>
      <c r="M29" s="1107"/>
      <c r="N29" s="1107"/>
      <c r="O29" s="1107"/>
      <c r="P29" s="1108"/>
      <c r="Q29" s="1112">
        <v>266</v>
      </c>
      <c r="R29" s="1113"/>
      <c r="S29" s="1113"/>
      <c r="T29" s="1113"/>
      <c r="U29" s="1113"/>
      <c r="V29" s="1113">
        <v>258</v>
      </c>
      <c r="W29" s="1113"/>
      <c r="X29" s="1113"/>
      <c r="Y29" s="1113"/>
      <c r="Z29" s="1113"/>
      <c r="AA29" s="1113">
        <v>8</v>
      </c>
      <c r="AB29" s="1113"/>
      <c r="AC29" s="1113"/>
      <c r="AD29" s="1113"/>
      <c r="AE29" s="1114"/>
      <c r="AF29" s="1088">
        <v>8</v>
      </c>
      <c r="AG29" s="1089"/>
      <c r="AH29" s="1089"/>
      <c r="AI29" s="1089"/>
      <c r="AJ29" s="1090"/>
      <c r="AK29" s="1049">
        <v>180</v>
      </c>
      <c r="AL29" s="1040"/>
      <c r="AM29" s="1040"/>
      <c r="AN29" s="1040"/>
      <c r="AO29" s="1040"/>
      <c r="AP29" s="1040" t="s">
        <v>556</v>
      </c>
      <c r="AQ29" s="1040"/>
      <c r="AR29" s="1040"/>
      <c r="AS29" s="1040"/>
      <c r="AT29" s="1040"/>
      <c r="AU29" s="1040" t="s">
        <v>556</v>
      </c>
      <c r="AV29" s="1040"/>
      <c r="AW29" s="1040"/>
      <c r="AX29" s="1040"/>
      <c r="AY29" s="1040"/>
      <c r="AZ29" s="1111" t="s">
        <v>556</v>
      </c>
      <c r="BA29" s="1111"/>
      <c r="BB29" s="1111"/>
      <c r="BC29" s="1111"/>
      <c r="BD29" s="1111"/>
      <c r="BE29" s="1101"/>
      <c r="BF29" s="1101"/>
      <c r="BG29" s="1101"/>
      <c r="BH29" s="1101"/>
      <c r="BI29" s="1102"/>
      <c r="BJ29" s="231"/>
      <c r="BK29" s="231"/>
      <c r="BL29" s="231"/>
      <c r="BM29" s="231"/>
      <c r="BN29" s="231"/>
      <c r="BO29" s="244"/>
      <c r="BP29" s="244"/>
      <c r="BQ29" s="241">
        <v>23</v>
      </c>
      <c r="BR29" s="242"/>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5"/>
    </row>
    <row r="30" spans="1:131" s="226" customFormat="1" ht="26.25" customHeight="1" x14ac:dyDescent="0.15">
      <c r="A30" s="245">
        <v>3</v>
      </c>
      <c r="B30" s="1106" t="s">
        <v>393</v>
      </c>
      <c r="C30" s="1107"/>
      <c r="D30" s="1107"/>
      <c r="E30" s="1107"/>
      <c r="F30" s="1107"/>
      <c r="G30" s="1107"/>
      <c r="H30" s="1107"/>
      <c r="I30" s="1107"/>
      <c r="J30" s="1107"/>
      <c r="K30" s="1107"/>
      <c r="L30" s="1107"/>
      <c r="M30" s="1107"/>
      <c r="N30" s="1107"/>
      <c r="O30" s="1107"/>
      <c r="P30" s="1108"/>
      <c r="Q30" s="1112">
        <v>207</v>
      </c>
      <c r="R30" s="1113"/>
      <c r="S30" s="1113"/>
      <c r="T30" s="1113"/>
      <c r="U30" s="1113"/>
      <c r="V30" s="1113">
        <v>230</v>
      </c>
      <c r="W30" s="1113"/>
      <c r="X30" s="1113"/>
      <c r="Y30" s="1113"/>
      <c r="Z30" s="1113"/>
      <c r="AA30" s="1113">
        <v>-23</v>
      </c>
      <c r="AB30" s="1113"/>
      <c r="AC30" s="1113"/>
      <c r="AD30" s="1113"/>
      <c r="AE30" s="1114"/>
      <c r="AF30" s="1088">
        <v>135</v>
      </c>
      <c r="AG30" s="1089"/>
      <c r="AH30" s="1089"/>
      <c r="AI30" s="1089"/>
      <c r="AJ30" s="1090"/>
      <c r="AK30" s="1049">
        <v>50</v>
      </c>
      <c r="AL30" s="1040"/>
      <c r="AM30" s="1040"/>
      <c r="AN30" s="1040"/>
      <c r="AO30" s="1040"/>
      <c r="AP30" s="1040">
        <v>1309</v>
      </c>
      <c r="AQ30" s="1040"/>
      <c r="AR30" s="1040"/>
      <c r="AS30" s="1040"/>
      <c r="AT30" s="1040"/>
      <c r="AU30" s="1040">
        <v>243</v>
      </c>
      <c r="AV30" s="1040"/>
      <c r="AW30" s="1040"/>
      <c r="AX30" s="1040"/>
      <c r="AY30" s="1040"/>
      <c r="AZ30" s="1111" t="s">
        <v>556</v>
      </c>
      <c r="BA30" s="1111"/>
      <c r="BB30" s="1111"/>
      <c r="BC30" s="1111"/>
      <c r="BD30" s="1111"/>
      <c r="BE30" s="1101" t="s">
        <v>394</v>
      </c>
      <c r="BF30" s="1101"/>
      <c r="BG30" s="1101"/>
      <c r="BH30" s="1101"/>
      <c r="BI30" s="1102"/>
      <c r="BJ30" s="231"/>
      <c r="BK30" s="231"/>
      <c r="BL30" s="231"/>
      <c r="BM30" s="231"/>
      <c r="BN30" s="231"/>
      <c r="BO30" s="244"/>
      <c r="BP30" s="244"/>
      <c r="BQ30" s="241">
        <v>24</v>
      </c>
      <c r="BR30" s="242"/>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5"/>
    </row>
    <row r="31" spans="1:131" s="226" customFormat="1" ht="26.25" customHeight="1" x14ac:dyDescent="0.15">
      <c r="A31" s="245">
        <v>4</v>
      </c>
      <c r="B31" s="1106" t="s">
        <v>395</v>
      </c>
      <c r="C31" s="1107"/>
      <c r="D31" s="1107"/>
      <c r="E31" s="1107"/>
      <c r="F31" s="1107"/>
      <c r="G31" s="1107"/>
      <c r="H31" s="1107"/>
      <c r="I31" s="1107"/>
      <c r="J31" s="1107"/>
      <c r="K31" s="1107"/>
      <c r="L31" s="1107"/>
      <c r="M31" s="1107"/>
      <c r="N31" s="1107"/>
      <c r="O31" s="1107"/>
      <c r="P31" s="1108"/>
      <c r="Q31" s="1112">
        <v>193</v>
      </c>
      <c r="R31" s="1113"/>
      <c r="S31" s="1113"/>
      <c r="T31" s="1113"/>
      <c r="U31" s="1113"/>
      <c r="V31" s="1113">
        <v>152</v>
      </c>
      <c r="W31" s="1113"/>
      <c r="X31" s="1113"/>
      <c r="Y31" s="1113"/>
      <c r="Z31" s="1113"/>
      <c r="AA31" s="1113">
        <v>41</v>
      </c>
      <c r="AB31" s="1113"/>
      <c r="AC31" s="1113"/>
      <c r="AD31" s="1113"/>
      <c r="AE31" s="1114"/>
      <c r="AF31" s="1088">
        <v>41</v>
      </c>
      <c r="AG31" s="1089"/>
      <c r="AH31" s="1089"/>
      <c r="AI31" s="1089"/>
      <c r="AJ31" s="1090"/>
      <c r="AK31" s="1049">
        <v>73</v>
      </c>
      <c r="AL31" s="1040"/>
      <c r="AM31" s="1040"/>
      <c r="AN31" s="1040"/>
      <c r="AO31" s="1040"/>
      <c r="AP31" s="1040">
        <v>153</v>
      </c>
      <c r="AQ31" s="1040"/>
      <c r="AR31" s="1040"/>
      <c r="AS31" s="1040"/>
      <c r="AT31" s="1040"/>
      <c r="AU31" s="1040">
        <v>558</v>
      </c>
      <c r="AV31" s="1040"/>
      <c r="AW31" s="1040"/>
      <c r="AX31" s="1040"/>
      <c r="AY31" s="1040"/>
      <c r="AZ31" s="1111" t="s">
        <v>556</v>
      </c>
      <c r="BA31" s="1111"/>
      <c r="BB31" s="1111"/>
      <c r="BC31" s="1111"/>
      <c r="BD31" s="1111"/>
      <c r="BE31" s="1101" t="s">
        <v>396</v>
      </c>
      <c r="BF31" s="1101"/>
      <c r="BG31" s="1101"/>
      <c r="BH31" s="1101"/>
      <c r="BI31" s="1102"/>
      <c r="BJ31" s="231"/>
      <c r="BK31" s="231"/>
      <c r="BL31" s="231"/>
      <c r="BM31" s="231"/>
      <c r="BN31" s="231"/>
      <c r="BO31" s="244"/>
      <c r="BP31" s="244"/>
      <c r="BQ31" s="241">
        <v>25</v>
      </c>
      <c r="BR31" s="242"/>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5"/>
    </row>
    <row r="32" spans="1:131" s="226" customFormat="1" ht="26.25" customHeight="1" x14ac:dyDescent="0.15">
      <c r="A32" s="245">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1"/>
      <c r="BK32" s="231"/>
      <c r="BL32" s="231"/>
      <c r="BM32" s="231"/>
      <c r="BN32" s="231"/>
      <c r="BO32" s="244"/>
      <c r="BP32" s="244"/>
      <c r="BQ32" s="241">
        <v>26</v>
      </c>
      <c r="BR32" s="242"/>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5"/>
    </row>
    <row r="33" spans="1:131" s="226" customFormat="1" ht="26.25" customHeight="1" x14ac:dyDescent="0.15">
      <c r="A33" s="245">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1"/>
      <c r="BK33" s="231"/>
      <c r="BL33" s="231"/>
      <c r="BM33" s="231"/>
      <c r="BN33" s="231"/>
      <c r="BO33" s="244"/>
      <c r="BP33" s="244"/>
      <c r="BQ33" s="241">
        <v>27</v>
      </c>
      <c r="BR33" s="242"/>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5"/>
    </row>
    <row r="34" spans="1:131" s="226" customFormat="1" ht="26.25" customHeight="1" x14ac:dyDescent="0.15">
      <c r="A34" s="245">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1"/>
      <c r="BK34" s="231"/>
      <c r="BL34" s="231"/>
      <c r="BM34" s="231"/>
      <c r="BN34" s="231"/>
      <c r="BO34" s="244"/>
      <c r="BP34" s="244"/>
      <c r="BQ34" s="241">
        <v>28</v>
      </c>
      <c r="BR34" s="242"/>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5"/>
    </row>
    <row r="35" spans="1:131" s="226" customFormat="1" ht="26.25" customHeight="1" x14ac:dyDescent="0.15">
      <c r="A35" s="245">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1"/>
      <c r="BK35" s="231"/>
      <c r="BL35" s="231"/>
      <c r="BM35" s="231"/>
      <c r="BN35" s="231"/>
      <c r="BO35" s="244"/>
      <c r="BP35" s="244"/>
      <c r="BQ35" s="241">
        <v>29</v>
      </c>
      <c r="BR35" s="242"/>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5"/>
    </row>
    <row r="36" spans="1:131" s="226" customFormat="1" ht="26.25" customHeight="1" x14ac:dyDescent="0.15">
      <c r="A36" s="245">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1"/>
      <c r="BK36" s="231"/>
      <c r="BL36" s="231"/>
      <c r="BM36" s="231"/>
      <c r="BN36" s="231"/>
      <c r="BO36" s="244"/>
      <c r="BP36" s="244"/>
      <c r="BQ36" s="241">
        <v>30</v>
      </c>
      <c r="BR36" s="242"/>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5"/>
    </row>
    <row r="37" spans="1:131" s="226" customFormat="1" ht="26.25" customHeight="1" x14ac:dyDescent="0.15">
      <c r="A37" s="245">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1"/>
      <c r="BK37" s="231"/>
      <c r="BL37" s="231"/>
      <c r="BM37" s="231"/>
      <c r="BN37" s="231"/>
      <c r="BO37" s="244"/>
      <c r="BP37" s="244"/>
      <c r="BQ37" s="241">
        <v>31</v>
      </c>
      <c r="BR37" s="242"/>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5"/>
    </row>
    <row r="38" spans="1:131" s="226" customFormat="1" ht="26.25" customHeight="1" x14ac:dyDescent="0.15">
      <c r="A38" s="245">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1"/>
      <c r="BK38" s="231"/>
      <c r="BL38" s="231"/>
      <c r="BM38" s="231"/>
      <c r="BN38" s="231"/>
      <c r="BO38" s="244"/>
      <c r="BP38" s="244"/>
      <c r="BQ38" s="241">
        <v>32</v>
      </c>
      <c r="BR38" s="242"/>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5"/>
    </row>
    <row r="39" spans="1:131" s="226" customFormat="1" ht="26.25" customHeight="1" x14ac:dyDescent="0.15">
      <c r="A39" s="245">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1"/>
      <c r="BK39" s="231"/>
      <c r="BL39" s="231"/>
      <c r="BM39" s="231"/>
      <c r="BN39" s="231"/>
      <c r="BO39" s="244"/>
      <c r="BP39" s="244"/>
      <c r="BQ39" s="241">
        <v>33</v>
      </c>
      <c r="BR39" s="242"/>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5"/>
    </row>
    <row r="40" spans="1:131" s="226" customFormat="1" ht="26.25" customHeight="1" x14ac:dyDescent="0.15">
      <c r="A40" s="240">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1"/>
      <c r="BK40" s="231"/>
      <c r="BL40" s="231"/>
      <c r="BM40" s="231"/>
      <c r="BN40" s="231"/>
      <c r="BO40" s="244"/>
      <c r="BP40" s="244"/>
      <c r="BQ40" s="241">
        <v>34</v>
      </c>
      <c r="BR40" s="242"/>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5"/>
    </row>
    <row r="41" spans="1:131" s="226" customFormat="1" ht="26.25" customHeight="1" x14ac:dyDescent="0.15">
      <c r="A41" s="240">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1"/>
      <c r="BK41" s="231"/>
      <c r="BL41" s="231"/>
      <c r="BM41" s="231"/>
      <c r="BN41" s="231"/>
      <c r="BO41" s="244"/>
      <c r="BP41" s="244"/>
      <c r="BQ41" s="241">
        <v>35</v>
      </c>
      <c r="BR41" s="242"/>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5"/>
    </row>
    <row r="42" spans="1:131" s="226" customFormat="1" ht="26.25" customHeight="1" x14ac:dyDescent="0.15">
      <c r="A42" s="240">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1"/>
      <c r="BK42" s="231"/>
      <c r="BL42" s="231"/>
      <c r="BM42" s="231"/>
      <c r="BN42" s="231"/>
      <c r="BO42" s="244"/>
      <c r="BP42" s="244"/>
      <c r="BQ42" s="241">
        <v>36</v>
      </c>
      <c r="BR42" s="242"/>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5"/>
    </row>
    <row r="43" spans="1:131" s="226" customFormat="1" ht="26.25" customHeight="1" x14ac:dyDescent="0.15">
      <c r="A43" s="240">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1"/>
      <c r="BK43" s="231"/>
      <c r="BL43" s="231"/>
      <c r="BM43" s="231"/>
      <c r="BN43" s="231"/>
      <c r="BO43" s="244"/>
      <c r="BP43" s="244"/>
      <c r="BQ43" s="241">
        <v>37</v>
      </c>
      <c r="BR43" s="242"/>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5"/>
    </row>
    <row r="44" spans="1:131" s="226" customFormat="1" ht="26.25" customHeight="1" x14ac:dyDescent="0.15">
      <c r="A44" s="240">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1"/>
      <c r="BK44" s="231"/>
      <c r="BL44" s="231"/>
      <c r="BM44" s="231"/>
      <c r="BN44" s="231"/>
      <c r="BO44" s="244"/>
      <c r="BP44" s="244"/>
      <c r="BQ44" s="241">
        <v>38</v>
      </c>
      <c r="BR44" s="242"/>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5"/>
    </row>
    <row r="45" spans="1:131" s="226" customFormat="1" ht="26.25" customHeight="1" x14ac:dyDescent="0.15">
      <c r="A45" s="240">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1"/>
      <c r="BK45" s="231"/>
      <c r="BL45" s="231"/>
      <c r="BM45" s="231"/>
      <c r="BN45" s="231"/>
      <c r="BO45" s="244"/>
      <c r="BP45" s="244"/>
      <c r="BQ45" s="241">
        <v>39</v>
      </c>
      <c r="BR45" s="242"/>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5"/>
    </row>
    <row r="46" spans="1:131" s="226" customFormat="1" ht="26.25" customHeight="1" x14ac:dyDescent="0.15">
      <c r="A46" s="240">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1"/>
      <c r="BK46" s="231"/>
      <c r="BL46" s="231"/>
      <c r="BM46" s="231"/>
      <c r="BN46" s="231"/>
      <c r="BO46" s="244"/>
      <c r="BP46" s="244"/>
      <c r="BQ46" s="241">
        <v>40</v>
      </c>
      <c r="BR46" s="242"/>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5"/>
    </row>
    <row r="47" spans="1:131" s="226" customFormat="1" ht="26.25" customHeight="1" x14ac:dyDescent="0.15">
      <c r="A47" s="240">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1"/>
      <c r="BK47" s="231"/>
      <c r="BL47" s="231"/>
      <c r="BM47" s="231"/>
      <c r="BN47" s="231"/>
      <c r="BO47" s="244"/>
      <c r="BP47" s="244"/>
      <c r="BQ47" s="241">
        <v>41</v>
      </c>
      <c r="BR47" s="242"/>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5"/>
    </row>
    <row r="48" spans="1:131" s="226" customFormat="1" ht="26.25" customHeight="1" x14ac:dyDescent="0.15">
      <c r="A48" s="240">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1"/>
      <c r="BK48" s="231"/>
      <c r="BL48" s="231"/>
      <c r="BM48" s="231"/>
      <c r="BN48" s="231"/>
      <c r="BO48" s="244"/>
      <c r="BP48" s="244"/>
      <c r="BQ48" s="241">
        <v>42</v>
      </c>
      <c r="BR48" s="242"/>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5"/>
    </row>
    <row r="49" spans="1:131" s="226" customFormat="1" ht="26.25" customHeight="1" x14ac:dyDescent="0.15">
      <c r="A49" s="240">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1"/>
      <c r="BK49" s="231"/>
      <c r="BL49" s="231"/>
      <c r="BM49" s="231"/>
      <c r="BN49" s="231"/>
      <c r="BO49" s="244"/>
      <c r="BP49" s="244"/>
      <c r="BQ49" s="241">
        <v>43</v>
      </c>
      <c r="BR49" s="242"/>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5"/>
    </row>
    <row r="50" spans="1:131" s="226" customFormat="1" ht="26.25" customHeight="1" x14ac:dyDescent="0.15">
      <c r="A50" s="240">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1"/>
      <c r="BK50" s="231"/>
      <c r="BL50" s="231"/>
      <c r="BM50" s="231"/>
      <c r="BN50" s="231"/>
      <c r="BO50" s="244"/>
      <c r="BP50" s="244"/>
      <c r="BQ50" s="241">
        <v>44</v>
      </c>
      <c r="BR50" s="242"/>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5"/>
    </row>
    <row r="51" spans="1:131" s="226" customFormat="1" ht="26.25" customHeight="1" x14ac:dyDescent="0.15">
      <c r="A51" s="240">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1"/>
      <c r="BK51" s="231"/>
      <c r="BL51" s="231"/>
      <c r="BM51" s="231"/>
      <c r="BN51" s="231"/>
      <c r="BO51" s="244"/>
      <c r="BP51" s="244"/>
      <c r="BQ51" s="241">
        <v>45</v>
      </c>
      <c r="BR51" s="242"/>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5"/>
    </row>
    <row r="52" spans="1:131" s="226" customFormat="1" ht="26.25" customHeight="1" x14ac:dyDescent="0.15">
      <c r="A52" s="240">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1"/>
      <c r="BK52" s="231"/>
      <c r="BL52" s="231"/>
      <c r="BM52" s="231"/>
      <c r="BN52" s="231"/>
      <c r="BO52" s="244"/>
      <c r="BP52" s="244"/>
      <c r="BQ52" s="241">
        <v>46</v>
      </c>
      <c r="BR52" s="242"/>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5"/>
    </row>
    <row r="53" spans="1:131" s="226" customFormat="1" ht="26.25" customHeight="1" x14ac:dyDescent="0.15">
      <c r="A53" s="240">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1"/>
      <c r="BK53" s="231"/>
      <c r="BL53" s="231"/>
      <c r="BM53" s="231"/>
      <c r="BN53" s="231"/>
      <c r="BO53" s="244"/>
      <c r="BP53" s="244"/>
      <c r="BQ53" s="241">
        <v>47</v>
      </c>
      <c r="BR53" s="242"/>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5"/>
    </row>
    <row r="54" spans="1:131" s="226" customFormat="1" ht="26.25" customHeight="1" x14ac:dyDescent="0.15">
      <c r="A54" s="240">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1"/>
      <c r="BK54" s="231"/>
      <c r="BL54" s="231"/>
      <c r="BM54" s="231"/>
      <c r="BN54" s="231"/>
      <c r="BO54" s="244"/>
      <c r="BP54" s="244"/>
      <c r="BQ54" s="241">
        <v>48</v>
      </c>
      <c r="BR54" s="242"/>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5"/>
    </row>
    <row r="55" spans="1:131" s="226" customFormat="1" ht="26.25" customHeight="1" x14ac:dyDescent="0.15">
      <c r="A55" s="240">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1"/>
      <c r="BK55" s="231"/>
      <c r="BL55" s="231"/>
      <c r="BM55" s="231"/>
      <c r="BN55" s="231"/>
      <c r="BO55" s="244"/>
      <c r="BP55" s="244"/>
      <c r="BQ55" s="241">
        <v>49</v>
      </c>
      <c r="BR55" s="242"/>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5"/>
    </row>
    <row r="56" spans="1:131" s="226" customFormat="1" ht="26.25" customHeight="1" x14ac:dyDescent="0.15">
      <c r="A56" s="240">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1"/>
      <c r="BK56" s="231"/>
      <c r="BL56" s="231"/>
      <c r="BM56" s="231"/>
      <c r="BN56" s="231"/>
      <c r="BO56" s="244"/>
      <c r="BP56" s="244"/>
      <c r="BQ56" s="241">
        <v>50</v>
      </c>
      <c r="BR56" s="242"/>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5"/>
    </row>
    <row r="57" spans="1:131" s="226" customFormat="1" ht="26.25" customHeight="1" x14ac:dyDescent="0.15">
      <c r="A57" s="240">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1"/>
      <c r="BK57" s="231"/>
      <c r="BL57" s="231"/>
      <c r="BM57" s="231"/>
      <c r="BN57" s="231"/>
      <c r="BO57" s="244"/>
      <c r="BP57" s="244"/>
      <c r="BQ57" s="241">
        <v>51</v>
      </c>
      <c r="BR57" s="242"/>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5"/>
    </row>
    <row r="58" spans="1:131" s="226" customFormat="1" ht="26.25" customHeight="1" x14ac:dyDescent="0.15">
      <c r="A58" s="240">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1"/>
      <c r="BK58" s="231"/>
      <c r="BL58" s="231"/>
      <c r="BM58" s="231"/>
      <c r="BN58" s="231"/>
      <c r="BO58" s="244"/>
      <c r="BP58" s="244"/>
      <c r="BQ58" s="241">
        <v>52</v>
      </c>
      <c r="BR58" s="242"/>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5"/>
    </row>
    <row r="59" spans="1:131" s="226" customFormat="1" ht="26.25" customHeight="1" x14ac:dyDescent="0.15">
      <c r="A59" s="240">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1"/>
      <c r="BK59" s="231"/>
      <c r="BL59" s="231"/>
      <c r="BM59" s="231"/>
      <c r="BN59" s="231"/>
      <c r="BO59" s="244"/>
      <c r="BP59" s="244"/>
      <c r="BQ59" s="241">
        <v>53</v>
      </c>
      <c r="BR59" s="242"/>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5"/>
    </row>
    <row r="60" spans="1:131" s="226" customFormat="1" ht="26.25" customHeight="1" x14ac:dyDescent="0.15">
      <c r="A60" s="240">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1"/>
      <c r="BK60" s="231"/>
      <c r="BL60" s="231"/>
      <c r="BM60" s="231"/>
      <c r="BN60" s="231"/>
      <c r="BO60" s="244"/>
      <c r="BP60" s="244"/>
      <c r="BQ60" s="241">
        <v>54</v>
      </c>
      <c r="BR60" s="242"/>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5"/>
    </row>
    <row r="61" spans="1:131" s="226" customFormat="1" ht="26.25" customHeight="1" thickBot="1" x14ac:dyDescent="0.2">
      <c r="A61" s="240">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1"/>
      <c r="BK61" s="231"/>
      <c r="BL61" s="231"/>
      <c r="BM61" s="231"/>
      <c r="BN61" s="231"/>
      <c r="BO61" s="244"/>
      <c r="BP61" s="244"/>
      <c r="BQ61" s="241">
        <v>55</v>
      </c>
      <c r="BR61" s="242"/>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5"/>
    </row>
    <row r="62" spans="1:131" s="226" customFormat="1" ht="26.25" customHeight="1" x14ac:dyDescent="0.15">
      <c r="A62" s="240">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4"/>
      <c r="BP62" s="244"/>
      <c r="BQ62" s="241">
        <v>56</v>
      </c>
      <c r="BR62" s="242"/>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5"/>
    </row>
    <row r="63" spans="1:131" s="226" customFormat="1" ht="26.25" customHeight="1" thickBot="1" x14ac:dyDescent="0.2">
      <c r="A63" s="243" t="s">
        <v>378</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305</v>
      </c>
      <c r="AG63" s="1028"/>
      <c r="AH63" s="1028"/>
      <c r="AI63" s="1028"/>
      <c r="AJ63" s="1099"/>
      <c r="AK63" s="1100"/>
      <c r="AL63" s="1032"/>
      <c r="AM63" s="1032"/>
      <c r="AN63" s="1032"/>
      <c r="AO63" s="1032"/>
      <c r="AP63" s="1028">
        <v>1888</v>
      </c>
      <c r="AQ63" s="1028"/>
      <c r="AR63" s="1028"/>
      <c r="AS63" s="1028"/>
      <c r="AT63" s="1028"/>
      <c r="AU63" s="1028">
        <v>801</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4"/>
      <c r="BP63" s="244"/>
      <c r="BQ63" s="241">
        <v>57</v>
      </c>
      <c r="BR63" s="242"/>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5"/>
    </row>
    <row r="64" spans="1:131" s="226" customFormat="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5"/>
    </row>
    <row r="65" spans="1:131" s="226" customFormat="1" ht="26.25" customHeight="1" thickBot="1" x14ac:dyDescent="0.2">
      <c r="A65" s="231" t="s">
        <v>399</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4"/>
      <c r="BF65" s="244"/>
      <c r="BG65" s="244"/>
      <c r="BH65" s="244"/>
      <c r="BI65" s="244"/>
      <c r="BJ65" s="244"/>
      <c r="BK65" s="244"/>
      <c r="BL65" s="244"/>
      <c r="BM65" s="244"/>
      <c r="BN65" s="244"/>
      <c r="BO65" s="244"/>
      <c r="BP65" s="244"/>
      <c r="BQ65" s="241">
        <v>59</v>
      </c>
      <c r="BR65" s="242"/>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5"/>
    </row>
    <row r="66" spans="1:131" s="226" customFormat="1" ht="26.25" customHeight="1" x14ac:dyDescent="0.15">
      <c r="A66" s="1064" t="s">
        <v>400</v>
      </c>
      <c r="B66" s="1065"/>
      <c r="C66" s="1065"/>
      <c r="D66" s="1065"/>
      <c r="E66" s="1065"/>
      <c r="F66" s="1065"/>
      <c r="G66" s="1065"/>
      <c r="H66" s="1065"/>
      <c r="I66" s="1065"/>
      <c r="J66" s="1065"/>
      <c r="K66" s="1065"/>
      <c r="L66" s="1065"/>
      <c r="M66" s="1065"/>
      <c r="N66" s="1065"/>
      <c r="O66" s="1065"/>
      <c r="P66" s="1066"/>
      <c r="Q66" s="1070" t="s">
        <v>383</v>
      </c>
      <c r="R66" s="1071"/>
      <c r="S66" s="1071"/>
      <c r="T66" s="1071"/>
      <c r="U66" s="1072"/>
      <c r="V66" s="1070" t="s">
        <v>401</v>
      </c>
      <c r="W66" s="1071"/>
      <c r="X66" s="1071"/>
      <c r="Y66" s="1071"/>
      <c r="Z66" s="1072"/>
      <c r="AA66" s="1070" t="s">
        <v>385</v>
      </c>
      <c r="AB66" s="1071"/>
      <c r="AC66" s="1071"/>
      <c r="AD66" s="1071"/>
      <c r="AE66" s="1072"/>
      <c r="AF66" s="1076" t="s">
        <v>386</v>
      </c>
      <c r="AG66" s="1077"/>
      <c r="AH66" s="1077"/>
      <c r="AI66" s="1077"/>
      <c r="AJ66" s="1078"/>
      <c r="AK66" s="1070" t="s">
        <v>387</v>
      </c>
      <c r="AL66" s="1065"/>
      <c r="AM66" s="1065"/>
      <c r="AN66" s="1065"/>
      <c r="AO66" s="1066"/>
      <c r="AP66" s="1070" t="s">
        <v>402</v>
      </c>
      <c r="AQ66" s="1071"/>
      <c r="AR66" s="1071"/>
      <c r="AS66" s="1071"/>
      <c r="AT66" s="1072"/>
      <c r="AU66" s="1070" t="s">
        <v>403</v>
      </c>
      <c r="AV66" s="1071"/>
      <c r="AW66" s="1071"/>
      <c r="AX66" s="1071"/>
      <c r="AY66" s="1072"/>
      <c r="AZ66" s="1070" t="s">
        <v>366</v>
      </c>
      <c r="BA66" s="1071"/>
      <c r="BB66" s="1071"/>
      <c r="BC66" s="1071"/>
      <c r="BD66" s="1086"/>
      <c r="BE66" s="244"/>
      <c r="BF66" s="244"/>
      <c r="BG66" s="244"/>
      <c r="BH66" s="244"/>
      <c r="BI66" s="244"/>
      <c r="BJ66" s="244"/>
      <c r="BK66" s="244"/>
      <c r="BL66" s="244"/>
      <c r="BM66" s="244"/>
      <c r="BN66" s="244"/>
      <c r="BO66" s="244"/>
      <c r="BP66" s="244"/>
      <c r="BQ66" s="241">
        <v>60</v>
      </c>
      <c r="BR66" s="246"/>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5"/>
    </row>
    <row r="67" spans="1:131" s="226"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4"/>
      <c r="BF67" s="244"/>
      <c r="BG67" s="244"/>
      <c r="BH67" s="244"/>
      <c r="BI67" s="244"/>
      <c r="BJ67" s="244"/>
      <c r="BK67" s="244"/>
      <c r="BL67" s="244"/>
      <c r="BM67" s="244"/>
      <c r="BN67" s="244"/>
      <c r="BO67" s="244"/>
      <c r="BP67" s="244"/>
      <c r="BQ67" s="241">
        <v>61</v>
      </c>
      <c r="BR67" s="246"/>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5"/>
    </row>
    <row r="68" spans="1:131" s="226" customFormat="1" ht="26.25" customHeight="1" thickTop="1" x14ac:dyDescent="0.15">
      <c r="A68" s="237">
        <v>1</v>
      </c>
      <c r="B68" s="1054" t="s">
        <v>562</v>
      </c>
      <c r="C68" s="1055"/>
      <c r="D68" s="1055"/>
      <c r="E68" s="1055"/>
      <c r="F68" s="1055"/>
      <c r="G68" s="1055"/>
      <c r="H68" s="1055"/>
      <c r="I68" s="1055"/>
      <c r="J68" s="1055"/>
      <c r="K68" s="1055"/>
      <c r="L68" s="1055"/>
      <c r="M68" s="1055"/>
      <c r="N68" s="1055"/>
      <c r="O68" s="1055"/>
      <c r="P68" s="1056"/>
      <c r="Q68" s="1057">
        <v>189</v>
      </c>
      <c r="R68" s="1051"/>
      <c r="S68" s="1051"/>
      <c r="T68" s="1051"/>
      <c r="U68" s="1051"/>
      <c r="V68" s="1051">
        <v>186</v>
      </c>
      <c r="W68" s="1051"/>
      <c r="X68" s="1051"/>
      <c r="Y68" s="1051"/>
      <c r="Z68" s="1051"/>
      <c r="AA68" s="1051">
        <v>3</v>
      </c>
      <c r="AB68" s="1051"/>
      <c r="AC68" s="1051"/>
      <c r="AD68" s="1051"/>
      <c r="AE68" s="1051"/>
      <c r="AF68" s="1051">
        <v>3</v>
      </c>
      <c r="AG68" s="1051"/>
      <c r="AH68" s="1051"/>
      <c r="AI68" s="1051"/>
      <c r="AJ68" s="1051"/>
      <c r="AK68" s="1051" t="s">
        <v>498</v>
      </c>
      <c r="AL68" s="1051"/>
      <c r="AM68" s="1051"/>
      <c r="AN68" s="1051"/>
      <c r="AO68" s="1051"/>
      <c r="AP68" s="1051" t="s">
        <v>498</v>
      </c>
      <c r="AQ68" s="1051"/>
      <c r="AR68" s="1051"/>
      <c r="AS68" s="1051"/>
      <c r="AT68" s="1051"/>
      <c r="AU68" s="1051" t="s">
        <v>498</v>
      </c>
      <c r="AV68" s="1051"/>
      <c r="AW68" s="1051"/>
      <c r="AX68" s="1051"/>
      <c r="AY68" s="1051"/>
      <c r="AZ68" s="1052"/>
      <c r="BA68" s="1052"/>
      <c r="BB68" s="1052"/>
      <c r="BC68" s="1052"/>
      <c r="BD68" s="1053"/>
      <c r="BE68" s="244"/>
      <c r="BF68" s="244"/>
      <c r="BG68" s="244"/>
      <c r="BH68" s="244"/>
      <c r="BI68" s="244"/>
      <c r="BJ68" s="244"/>
      <c r="BK68" s="244"/>
      <c r="BL68" s="244"/>
      <c r="BM68" s="244"/>
      <c r="BN68" s="244"/>
      <c r="BO68" s="244"/>
      <c r="BP68" s="244"/>
      <c r="BQ68" s="241">
        <v>62</v>
      </c>
      <c r="BR68" s="246"/>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5"/>
    </row>
    <row r="69" spans="1:131" s="226" customFormat="1" ht="26.25" customHeight="1" x14ac:dyDescent="0.15">
      <c r="A69" s="240">
        <v>2</v>
      </c>
      <c r="B69" s="1043" t="s">
        <v>563</v>
      </c>
      <c r="C69" s="1044"/>
      <c r="D69" s="1044"/>
      <c r="E69" s="1044"/>
      <c r="F69" s="1044"/>
      <c r="G69" s="1044"/>
      <c r="H69" s="1044"/>
      <c r="I69" s="1044"/>
      <c r="J69" s="1044"/>
      <c r="K69" s="1044"/>
      <c r="L69" s="1044"/>
      <c r="M69" s="1044"/>
      <c r="N69" s="1044"/>
      <c r="O69" s="1044"/>
      <c r="P69" s="1045"/>
      <c r="Q69" s="1046">
        <v>218731</v>
      </c>
      <c r="R69" s="1040"/>
      <c r="S69" s="1040"/>
      <c r="T69" s="1040"/>
      <c r="U69" s="1040"/>
      <c r="V69" s="1040">
        <v>210330</v>
      </c>
      <c r="W69" s="1040"/>
      <c r="X69" s="1040"/>
      <c r="Y69" s="1040"/>
      <c r="Z69" s="1040"/>
      <c r="AA69" s="1040">
        <v>8401</v>
      </c>
      <c r="AB69" s="1040"/>
      <c r="AC69" s="1040"/>
      <c r="AD69" s="1040"/>
      <c r="AE69" s="1040"/>
      <c r="AF69" s="1040">
        <v>8401</v>
      </c>
      <c r="AG69" s="1040"/>
      <c r="AH69" s="1040"/>
      <c r="AI69" s="1040"/>
      <c r="AJ69" s="1040"/>
      <c r="AK69" s="1040" t="s">
        <v>498</v>
      </c>
      <c r="AL69" s="1040"/>
      <c r="AM69" s="1040"/>
      <c r="AN69" s="1040"/>
      <c r="AO69" s="1040"/>
      <c r="AP69" s="1040" t="s">
        <v>498</v>
      </c>
      <c r="AQ69" s="1040"/>
      <c r="AR69" s="1040"/>
      <c r="AS69" s="1040"/>
      <c r="AT69" s="1040"/>
      <c r="AU69" s="1040" t="s">
        <v>498</v>
      </c>
      <c r="AV69" s="1040"/>
      <c r="AW69" s="1040"/>
      <c r="AX69" s="1040"/>
      <c r="AY69" s="1040"/>
      <c r="AZ69" s="1041"/>
      <c r="BA69" s="1041"/>
      <c r="BB69" s="1041"/>
      <c r="BC69" s="1041"/>
      <c r="BD69" s="1042"/>
      <c r="BE69" s="244"/>
      <c r="BF69" s="244"/>
      <c r="BG69" s="244"/>
      <c r="BH69" s="244"/>
      <c r="BI69" s="244"/>
      <c r="BJ69" s="244"/>
      <c r="BK69" s="244"/>
      <c r="BL69" s="244"/>
      <c r="BM69" s="244"/>
      <c r="BN69" s="244"/>
      <c r="BO69" s="244"/>
      <c r="BP69" s="244"/>
      <c r="BQ69" s="241">
        <v>63</v>
      </c>
      <c r="BR69" s="246"/>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5"/>
    </row>
    <row r="70" spans="1:131" s="226" customFormat="1" ht="26.25" customHeight="1" x14ac:dyDescent="0.15">
      <c r="A70" s="240">
        <v>3</v>
      </c>
      <c r="B70" s="1043" t="s">
        <v>564</v>
      </c>
      <c r="C70" s="1044"/>
      <c r="D70" s="1044"/>
      <c r="E70" s="1044"/>
      <c r="F70" s="1044"/>
      <c r="G70" s="1044"/>
      <c r="H70" s="1044"/>
      <c r="I70" s="1044"/>
      <c r="J70" s="1044"/>
      <c r="K70" s="1044"/>
      <c r="L70" s="1044"/>
      <c r="M70" s="1044"/>
      <c r="N70" s="1044"/>
      <c r="O70" s="1044"/>
      <c r="P70" s="1045"/>
      <c r="Q70" s="1046">
        <v>2294</v>
      </c>
      <c r="R70" s="1040"/>
      <c r="S70" s="1040"/>
      <c r="T70" s="1040"/>
      <c r="U70" s="1040"/>
      <c r="V70" s="1040">
        <v>894</v>
      </c>
      <c r="W70" s="1040"/>
      <c r="X70" s="1040"/>
      <c r="Y70" s="1040"/>
      <c r="Z70" s="1040"/>
      <c r="AA70" s="1040">
        <v>1399</v>
      </c>
      <c r="AB70" s="1040"/>
      <c r="AC70" s="1040"/>
      <c r="AD70" s="1040"/>
      <c r="AE70" s="1040"/>
      <c r="AF70" s="1040">
        <v>1399</v>
      </c>
      <c r="AG70" s="1040"/>
      <c r="AH70" s="1040"/>
      <c r="AI70" s="1040"/>
      <c r="AJ70" s="1040"/>
      <c r="AK70" s="1040" t="s">
        <v>581</v>
      </c>
      <c r="AL70" s="1040"/>
      <c r="AM70" s="1040"/>
      <c r="AN70" s="1040"/>
      <c r="AO70" s="1040"/>
      <c r="AP70" s="1040">
        <v>3725</v>
      </c>
      <c r="AQ70" s="1040"/>
      <c r="AR70" s="1040"/>
      <c r="AS70" s="1040"/>
      <c r="AT70" s="1040"/>
      <c r="AU70" s="1040">
        <v>581</v>
      </c>
      <c r="AV70" s="1040"/>
      <c r="AW70" s="1040"/>
      <c r="AX70" s="1040"/>
      <c r="AY70" s="1040"/>
      <c r="AZ70" s="1041" t="s">
        <v>580</v>
      </c>
      <c r="BA70" s="1041"/>
      <c r="BB70" s="1041"/>
      <c r="BC70" s="1041"/>
      <c r="BD70" s="1042"/>
      <c r="BE70" s="244"/>
      <c r="BF70" s="244"/>
      <c r="BG70" s="244"/>
      <c r="BH70" s="244"/>
      <c r="BI70" s="244"/>
      <c r="BJ70" s="244"/>
      <c r="BK70" s="244"/>
      <c r="BL70" s="244"/>
      <c r="BM70" s="244"/>
      <c r="BN70" s="244"/>
      <c r="BO70" s="244"/>
      <c r="BP70" s="244"/>
      <c r="BQ70" s="241">
        <v>64</v>
      </c>
      <c r="BR70" s="246"/>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5"/>
    </row>
    <row r="71" spans="1:131" s="226" customFormat="1" ht="26.25" customHeight="1" x14ac:dyDescent="0.15">
      <c r="A71" s="240">
        <v>4</v>
      </c>
      <c r="B71" s="1043" t="s">
        <v>565</v>
      </c>
      <c r="C71" s="1044"/>
      <c r="D71" s="1044"/>
      <c r="E71" s="1044"/>
      <c r="F71" s="1044"/>
      <c r="G71" s="1044"/>
      <c r="H71" s="1044"/>
      <c r="I71" s="1044"/>
      <c r="J71" s="1044"/>
      <c r="K71" s="1044"/>
      <c r="L71" s="1044"/>
      <c r="M71" s="1044"/>
      <c r="N71" s="1044"/>
      <c r="O71" s="1044"/>
      <c r="P71" s="1045"/>
      <c r="Q71" s="1046">
        <v>143</v>
      </c>
      <c r="R71" s="1040"/>
      <c r="S71" s="1040"/>
      <c r="T71" s="1040"/>
      <c r="U71" s="1040"/>
      <c r="V71" s="1040">
        <v>138</v>
      </c>
      <c r="W71" s="1040"/>
      <c r="X71" s="1040"/>
      <c r="Y71" s="1040"/>
      <c r="Z71" s="1040"/>
      <c r="AA71" s="1040">
        <v>6</v>
      </c>
      <c r="AB71" s="1040"/>
      <c r="AC71" s="1040"/>
      <c r="AD71" s="1040"/>
      <c r="AE71" s="1040"/>
      <c r="AF71" s="1040">
        <v>6</v>
      </c>
      <c r="AG71" s="1040"/>
      <c r="AH71" s="1040"/>
      <c r="AI71" s="1040"/>
      <c r="AJ71" s="1040"/>
      <c r="AK71" s="1040">
        <v>18</v>
      </c>
      <c r="AL71" s="1040"/>
      <c r="AM71" s="1040"/>
      <c r="AN71" s="1040"/>
      <c r="AO71" s="1040"/>
      <c r="AP71" s="1040" t="s">
        <v>498</v>
      </c>
      <c r="AQ71" s="1040"/>
      <c r="AR71" s="1040"/>
      <c r="AS71" s="1040"/>
      <c r="AT71" s="1040"/>
      <c r="AU71" s="1040" t="s">
        <v>498</v>
      </c>
      <c r="AV71" s="1040"/>
      <c r="AW71" s="1040"/>
      <c r="AX71" s="1040"/>
      <c r="AY71" s="1040"/>
      <c r="AZ71" s="1041"/>
      <c r="BA71" s="1041"/>
      <c r="BB71" s="1041"/>
      <c r="BC71" s="1041"/>
      <c r="BD71" s="1042"/>
      <c r="BE71" s="244"/>
      <c r="BF71" s="244"/>
      <c r="BG71" s="244"/>
      <c r="BH71" s="244"/>
      <c r="BI71" s="244"/>
      <c r="BJ71" s="244"/>
      <c r="BK71" s="244"/>
      <c r="BL71" s="244"/>
      <c r="BM71" s="244"/>
      <c r="BN71" s="244"/>
      <c r="BO71" s="244"/>
      <c r="BP71" s="244"/>
      <c r="BQ71" s="241">
        <v>65</v>
      </c>
      <c r="BR71" s="246"/>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5"/>
    </row>
    <row r="72" spans="1:131" s="226" customFormat="1" ht="26.25" customHeight="1" x14ac:dyDescent="0.15">
      <c r="A72" s="240">
        <v>5</v>
      </c>
      <c r="B72" s="1043" t="s">
        <v>566</v>
      </c>
      <c r="C72" s="1044"/>
      <c r="D72" s="1044"/>
      <c r="E72" s="1044"/>
      <c r="F72" s="1044"/>
      <c r="G72" s="1044"/>
      <c r="H72" s="1044"/>
      <c r="I72" s="1044"/>
      <c r="J72" s="1044"/>
      <c r="K72" s="1044"/>
      <c r="L72" s="1044"/>
      <c r="M72" s="1044"/>
      <c r="N72" s="1044"/>
      <c r="O72" s="1044"/>
      <c r="P72" s="1045"/>
      <c r="Q72" s="1046">
        <v>16</v>
      </c>
      <c r="R72" s="1040"/>
      <c r="S72" s="1040"/>
      <c r="T72" s="1040"/>
      <c r="U72" s="1040"/>
      <c r="V72" s="1040">
        <v>16</v>
      </c>
      <c r="W72" s="1040"/>
      <c r="X72" s="1040"/>
      <c r="Y72" s="1040"/>
      <c r="Z72" s="1040"/>
      <c r="AA72" s="1040">
        <v>0</v>
      </c>
      <c r="AB72" s="1040"/>
      <c r="AC72" s="1040"/>
      <c r="AD72" s="1040"/>
      <c r="AE72" s="1040"/>
      <c r="AF72" s="1040">
        <v>0</v>
      </c>
      <c r="AG72" s="1040"/>
      <c r="AH72" s="1040"/>
      <c r="AI72" s="1040"/>
      <c r="AJ72" s="1040"/>
      <c r="AK72" s="1040" t="s">
        <v>498</v>
      </c>
      <c r="AL72" s="1040"/>
      <c r="AM72" s="1040"/>
      <c r="AN72" s="1040"/>
      <c r="AO72" s="1040"/>
      <c r="AP72" s="1040" t="s">
        <v>498</v>
      </c>
      <c r="AQ72" s="1040"/>
      <c r="AR72" s="1040"/>
      <c r="AS72" s="1040"/>
      <c r="AT72" s="1040"/>
      <c r="AU72" s="1040" t="s">
        <v>498</v>
      </c>
      <c r="AV72" s="1040"/>
      <c r="AW72" s="1040"/>
      <c r="AX72" s="1040"/>
      <c r="AY72" s="1040"/>
      <c r="AZ72" s="1041"/>
      <c r="BA72" s="1041"/>
      <c r="BB72" s="1041"/>
      <c r="BC72" s="1041"/>
      <c r="BD72" s="1042"/>
      <c r="BE72" s="244"/>
      <c r="BF72" s="244"/>
      <c r="BG72" s="244"/>
      <c r="BH72" s="244"/>
      <c r="BI72" s="244"/>
      <c r="BJ72" s="244"/>
      <c r="BK72" s="244"/>
      <c r="BL72" s="244"/>
      <c r="BM72" s="244"/>
      <c r="BN72" s="244"/>
      <c r="BO72" s="244"/>
      <c r="BP72" s="244"/>
      <c r="BQ72" s="241">
        <v>66</v>
      </c>
      <c r="BR72" s="246"/>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5"/>
    </row>
    <row r="73" spans="1:131" s="226" customFormat="1" ht="26.25" customHeight="1" x14ac:dyDescent="0.15">
      <c r="A73" s="240">
        <v>6</v>
      </c>
      <c r="B73" s="1043" t="s">
        <v>567</v>
      </c>
      <c r="C73" s="1044"/>
      <c r="D73" s="1044"/>
      <c r="E73" s="1044"/>
      <c r="F73" s="1044"/>
      <c r="G73" s="1044"/>
      <c r="H73" s="1044"/>
      <c r="I73" s="1044"/>
      <c r="J73" s="1044"/>
      <c r="K73" s="1044"/>
      <c r="L73" s="1044"/>
      <c r="M73" s="1044"/>
      <c r="N73" s="1044"/>
      <c r="O73" s="1044"/>
      <c r="P73" s="1045"/>
      <c r="Q73" s="1046">
        <v>953</v>
      </c>
      <c r="R73" s="1040"/>
      <c r="S73" s="1040"/>
      <c r="T73" s="1040"/>
      <c r="U73" s="1040"/>
      <c r="V73" s="1040">
        <v>949</v>
      </c>
      <c r="W73" s="1040"/>
      <c r="X73" s="1040"/>
      <c r="Y73" s="1040"/>
      <c r="Z73" s="1040"/>
      <c r="AA73" s="1040">
        <v>4</v>
      </c>
      <c r="AB73" s="1040"/>
      <c r="AC73" s="1040"/>
      <c r="AD73" s="1040"/>
      <c r="AE73" s="1040"/>
      <c r="AF73" s="1040">
        <v>4</v>
      </c>
      <c r="AG73" s="1040"/>
      <c r="AH73" s="1040"/>
      <c r="AI73" s="1040"/>
      <c r="AJ73" s="1040"/>
      <c r="AK73" s="1040">
        <v>34</v>
      </c>
      <c r="AL73" s="1040"/>
      <c r="AM73" s="1040"/>
      <c r="AN73" s="1040"/>
      <c r="AO73" s="1040"/>
      <c r="AP73" s="1040" t="s">
        <v>498</v>
      </c>
      <c r="AQ73" s="1040"/>
      <c r="AR73" s="1040"/>
      <c r="AS73" s="1040"/>
      <c r="AT73" s="1040"/>
      <c r="AU73" s="1040" t="s">
        <v>498</v>
      </c>
      <c r="AV73" s="1040"/>
      <c r="AW73" s="1040"/>
      <c r="AX73" s="1040"/>
      <c r="AY73" s="1040"/>
      <c r="AZ73" s="1041"/>
      <c r="BA73" s="1041"/>
      <c r="BB73" s="1041"/>
      <c r="BC73" s="1041"/>
      <c r="BD73" s="1042"/>
      <c r="BE73" s="244"/>
      <c r="BF73" s="244"/>
      <c r="BG73" s="244"/>
      <c r="BH73" s="244"/>
      <c r="BI73" s="244"/>
      <c r="BJ73" s="244"/>
      <c r="BK73" s="244"/>
      <c r="BL73" s="244"/>
      <c r="BM73" s="244"/>
      <c r="BN73" s="244"/>
      <c r="BO73" s="244"/>
      <c r="BP73" s="244"/>
      <c r="BQ73" s="241">
        <v>67</v>
      </c>
      <c r="BR73" s="246"/>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5"/>
    </row>
    <row r="74" spans="1:131" s="226" customFormat="1" ht="26.25" customHeight="1" x14ac:dyDescent="0.15">
      <c r="A74" s="240">
        <v>7</v>
      </c>
      <c r="B74" s="1043" t="s">
        <v>568</v>
      </c>
      <c r="C74" s="1044"/>
      <c r="D74" s="1044"/>
      <c r="E74" s="1044"/>
      <c r="F74" s="1044"/>
      <c r="G74" s="1044"/>
      <c r="H74" s="1044"/>
      <c r="I74" s="1044"/>
      <c r="J74" s="1044"/>
      <c r="K74" s="1044"/>
      <c r="L74" s="1044"/>
      <c r="M74" s="1044"/>
      <c r="N74" s="1044"/>
      <c r="O74" s="1044"/>
      <c r="P74" s="1045"/>
      <c r="Q74" s="1046">
        <v>5818</v>
      </c>
      <c r="R74" s="1040"/>
      <c r="S74" s="1040"/>
      <c r="T74" s="1040"/>
      <c r="U74" s="1040"/>
      <c r="V74" s="1040">
        <v>5620</v>
      </c>
      <c r="W74" s="1040"/>
      <c r="X74" s="1040"/>
      <c r="Y74" s="1040"/>
      <c r="Z74" s="1040"/>
      <c r="AA74" s="1040">
        <v>198</v>
      </c>
      <c r="AB74" s="1040"/>
      <c r="AC74" s="1040"/>
      <c r="AD74" s="1040"/>
      <c r="AE74" s="1040"/>
      <c r="AF74" s="1040">
        <v>198</v>
      </c>
      <c r="AG74" s="1040"/>
      <c r="AH74" s="1040"/>
      <c r="AI74" s="1040"/>
      <c r="AJ74" s="1040"/>
      <c r="AK74" s="1040">
        <v>8350</v>
      </c>
      <c r="AL74" s="1040"/>
      <c r="AM74" s="1040"/>
      <c r="AN74" s="1040"/>
      <c r="AO74" s="1040"/>
      <c r="AP74" s="1040" t="s">
        <v>498</v>
      </c>
      <c r="AQ74" s="1040"/>
      <c r="AR74" s="1040"/>
      <c r="AS74" s="1040"/>
      <c r="AT74" s="1040"/>
      <c r="AU74" s="1040" t="s">
        <v>498</v>
      </c>
      <c r="AV74" s="1040"/>
      <c r="AW74" s="1040"/>
      <c r="AX74" s="1040"/>
      <c r="AY74" s="1040"/>
      <c r="AZ74" s="1041"/>
      <c r="BA74" s="1041"/>
      <c r="BB74" s="1041"/>
      <c r="BC74" s="1041"/>
      <c r="BD74" s="1042"/>
      <c r="BE74" s="244"/>
      <c r="BF74" s="244"/>
      <c r="BG74" s="244"/>
      <c r="BH74" s="244"/>
      <c r="BI74" s="244"/>
      <c r="BJ74" s="244"/>
      <c r="BK74" s="244"/>
      <c r="BL74" s="244"/>
      <c r="BM74" s="244"/>
      <c r="BN74" s="244"/>
      <c r="BO74" s="244"/>
      <c r="BP74" s="244"/>
      <c r="BQ74" s="241">
        <v>68</v>
      </c>
      <c r="BR74" s="246"/>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5"/>
    </row>
    <row r="75" spans="1:131" s="226" customFormat="1" ht="26.25" customHeight="1" x14ac:dyDescent="0.15">
      <c r="A75" s="240">
        <v>8</v>
      </c>
      <c r="B75" s="1043" t="s">
        <v>569</v>
      </c>
      <c r="C75" s="1044"/>
      <c r="D75" s="1044"/>
      <c r="E75" s="1044"/>
      <c r="F75" s="1044"/>
      <c r="G75" s="1044"/>
      <c r="H75" s="1044"/>
      <c r="I75" s="1044"/>
      <c r="J75" s="1044"/>
      <c r="K75" s="1044"/>
      <c r="L75" s="1044"/>
      <c r="M75" s="1044"/>
      <c r="N75" s="1044"/>
      <c r="O75" s="1044"/>
      <c r="P75" s="1045"/>
      <c r="Q75" s="1047">
        <v>291</v>
      </c>
      <c r="R75" s="1048"/>
      <c r="S75" s="1048"/>
      <c r="T75" s="1048"/>
      <c r="U75" s="1049"/>
      <c r="V75" s="1050">
        <v>274</v>
      </c>
      <c r="W75" s="1048"/>
      <c r="X75" s="1048"/>
      <c r="Y75" s="1048"/>
      <c r="Z75" s="1049"/>
      <c r="AA75" s="1050">
        <v>17</v>
      </c>
      <c r="AB75" s="1048"/>
      <c r="AC75" s="1048"/>
      <c r="AD75" s="1048"/>
      <c r="AE75" s="1049"/>
      <c r="AF75" s="1050">
        <v>17</v>
      </c>
      <c r="AG75" s="1048"/>
      <c r="AH75" s="1048"/>
      <c r="AI75" s="1048"/>
      <c r="AJ75" s="1049"/>
      <c r="AK75" s="1050">
        <v>85</v>
      </c>
      <c r="AL75" s="1048"/>
      <c r="AM75" s="1048"/>
      <c r="AN75" s="1048"/>
      <c r="AO75" s="1049"/>
      <c r="AP75" s="1040" t="s">
        <v>581</v>
      </c>
      <c r="AQ75" s="1040"/>
      <c r="AR75" s="1040"/>
      <c r="AS75" s="1040"/>
      <c r="AT75" s="1040"/>
      <c r="AU75" s="1040" t="s">
        <v>498</v>
      </c>
      <c r="AV75" s="1040"/>
      <c r="AW75" s="1040"/>
      <c r="AX75" s="1040"/>
      <c r="AY75" s="1040"/>
      <c r="AZ75" s="1041"/>
      <c r="BA75" s="1041"/>
      <c r="BB75" s="1041"/>
      <c r="BC75" s="1041"/>
      <c r="BD75" s="1042"/>
      <c r="BE75" s="244"/>
      <c r="BF75" s="244"/>
      <c r="BG75" s="244"/>
      <c r="BH75" s="244"/>
      <c r="BI75" s="244"/>
      <c r="BJ75" s="244"/>
      <c r="BK75" s="244"/>
      <c r="BL75" s="244"/>
      <c r="BM75" s="244"/>
      <c r="BN75" s="244"/>
      <c r="BO75" s="244"/>
      <c r="BP75" s="244"/>
      <c r="BQ75" s="241">
        <v>69</v>
      </c>
      <c r="BR75" s="246"/>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5"/>
    </row>
    <row r="76" spans="1:131" s="226" customFormat="1" ht="26.25" customHeight="1" x14ac:dyDescent="0.15">
      <c r="A76" s="240">
        <v>9</v>
      </c>
      <c r="B76" s="1043" t="s">
        <v>570</v>
      </c>
      <c r="C76" s="1044"/>
      <c r="D76" s="1044"/>
      <c r="E76" s="1044"/>
      <c r="F76" s="1044"/>
      <c r="G76" s="1044"/>
      <c r="H76" s="1044"/>
      <c r="I76" s="1044"/>
      <c r="J76" s="1044"/>
      <c r="K76" s="1044"/>
      <c r="L76" s="1044"/>
      <c r="M76" s="1044"/>
      <c r="N76" s="1044"/>
      <c r="O76" s="1044"/>
      <c r="P76" s="1045"/>
      <c r="Q76" s="1047">
        <v>5811</v>
      </c>
      <c r="R76" s="1048"/>
      <c r="S76" s="1048"/>
      <c r="T76" s="1048"/>
      <c r="U76" s="1049"/>
      <c r="V76" s="1050">
        <v>4987</v>
      </c>
      <c r="W76" s="1048"/>
      <c r="X76" s="1048"/>
      <c r="Y76" s="1048"/>
      <c r="Z76" s="1049"/>
      <c r="AA76" s="1050">
        <v>824</v>
      </c>
      <c r="AB76" s="1048"/>
      <c r="AC76" s="1048"/>
      <c r="AD76" s="1048"/>
      <c r="AE76" s="1049"/>
      <c r="AF76" s="1050">
        <v>824</v>
      </c>
      <c r="AG76" s="1048"/>
      <c r="AH76" s="1048"/>
      <c r="AI76" s="1048"/>
      <c r="AJ76" s="1049"/>
      <c r="AK76" s="1050">
        <v>18</v>
      </c>
      <c r="AL76" s="1048"/>
      <c r="AM76" s="1048"/>
      <c r="AN76" s="1048"/>
      <c r="AO76" s="1049"/>
      <c r="AP76" s="1040" t="s">
        <v>498</v>
      </c>
      <c r="AQ76" s="1040"/>
      <c r="AR76" s="1040"/>
      <c r="AS76" s="1040"/>
      <c r="AT76" s="1040"/>
      <c r="AU76" s="1040" t="s">
        <v>498</v>
      </c>
      <c r="AV76" s="1040"/>
      <c r="AW76" s="1040"/>
      <c r="AX76" s="1040"/>
      <c r="AY76" s="1040"/>
      <c r="AZ76" s="1041"/>
      <c r="BA76" s="1041"/>
      <c r="BB76" s="1041"/>
      <c r="BC76" s="1041"/>
      <c r="BD76" s="1042"/>
      <c r="BE76" s="244"/>
      <c r="BF76" s="244"/>
      <c r="BG76" s="244"/>
      <c r="BH76" s="244"/>
      <c r="BI76" s="244"/>
      <c r="BJ76" s="244"/>
      <c r="BK76" s="244"/>
      <c r="BL76" s="244"/>
      <c r="BM76" s="244"/>
      <c r="BN76" s="244"/>
      <c r="BO76" s="244"/>
      <c r="BP76" s="244"/>
      <c r="BQ76" s="241">
        <v>70</v>
      </c>
      <c r="BR76" s="246"/>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5"/>
    </row>
    <row r="77" spans="1:131" s="226" customFormat="1" ht="26.25" customHeight="1" x14ac:dyDescent="0.15">
      <c r="A77" s="240">
        <v>10</v>
      </c>
      <c r="B77" s="1043" t="s">
        <v>571</v>
      </c>
      <c r="C77" s="1044"/>
      <c r="D77" s="1044"/>
      <c r="E77" s="1044"/>
      <c r="F77" s="1044"/>
      <c r="G77" s="1044"/>
      <c r="H77" s="1044"/>
      <c r="I77" s="1044"/>
      <c r="J77" s="1044"/>
      <c r="K77" s="1044"/>
      <c r="L77" s="1044"/>
      <c r="M77" s="1044"/>
      <c r="N77" s="1044"/>
      <c r="O77" s="1044"/>
      <c r="P77" s="1045"/>
      <c r="Q77" s="1047">
        <v>163</v>
      </c>
      <c r="R77" s="1048"/>
      <c r="S77" s="1048"/>
      <c r="T77" s="1048"/>
      <c r="U77" s="1049"/>
      <c r="V77" s="1050">
        <v>159</v>
      </c>
      <c r="W77" s="1048"/>
      <c r="X77" s="1048"/>
      <c r="Y77" s="1048"/>
      <c r="Z77" s="1049"/>
      <c r="AA77" s="1050">
        <v>5</v>
      </c>
      <c r="AB77" s="1048"/>
      <c r="AC77" s="1048"/>
      <c r="AD77" s="1048"/>
      <c r="AE77" s="1049"/>
      <c r="AF77" s="1050">
        <v>5</v>
      </c>
      <c r="AG77" s="1048"/>
      <c r="AH77" s="1048"/>
      <c r="AI77" s="1048"/>
      <c r="AJ77" s="1049"/>
      <c r="AK77" s="1050" t="s">
        <v>581</v>
      </c>
      <c r="AL77" s="1048"/>
      <c r="AM77" s="1048"/>
      <c r="AN77" s="1048"/>
      <c r="AO77" s="1049"/>
      <c r="AP77" s="1040" t="s">
        <v>498</v>
      </c>
      <c r="AQ77" s="1040"/>
      <c r="AR77" s="1040"/>
      <c r="AS77" s="1040"/>
      <c r="AT77" s="1040"/>
      <c r="AU77" s="1040" t="s">
        <v>498</v>
      </c>
      <c r="AV77" s="1040"/>
      <c r="AW77" s="1040"/>
      <c r="AX77" s="1040"/>
      <c r="AY77" s="1040"/>
      <c r="AZ77" s="1041"/>
      <c r="BA77" s="1041"/>
      <c r="BB77" s="1041"/>
      <c r="BC77" s="1041"/>
      <c r="BD77" s="1042"/>
      <c r="BE77" s="244"/>
      <c r="BF77" s="244"/>
      <c r="BG77" s="244"/>
      <c r="BH77" s="244"/>
      <c r="BI77" s="244"/>
      <c r="BJ77" s="244"/>
      <c r="BK77" s="244"/>
      <c r="BL77" s="244"/>
      <c r="BM77" s="244"/>
      <c r="BN77" s="244"/>
      <c r="BO77" s="244"/>
      <c r="BP77" s="244"/>
      <c r="BQ77" s="241">
        <v>71</v>
      </c>
      <c r="BR77" s="246"/>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5"/>
    </row>
    <row r="78" spans="1:131" s="226" customFormat="1" ht="26.25" customHeight="1" x14ac:dyDescent="0.15">
      <c r="A78" s="240">
        <v>11</v>
      </c>
      <c r="B78" s="1043" t="s">
        <v>572</v>
      </c>
      <c r="C78" s="1044"/>
      <c r="D78" s="1044"/>
      <c r="E78" s="1044"/>
      <c r="F78" s="1044"/>
      <c r="G78" s="1044"/>
      <c r="H78" s="1044"/>
      <c r="I78" s="1044"/>
      <c r="J78" s="1044"/>
      <c r="K78" s="1044"/>
      <c r="L78" s="1044"/>
      <c r="M78" s="1044"/>
      <c r="N78" s="1044"/>
      <c r="O78" s="1044"/>
      <c r="P78" s="1045"/>
      <c r="Q78" s="1046">
        <v>20</v>
      </c>
      <c r="R78" s="1040"/>
      <c r="S78" s="1040"/>
      <c r="T78" s="1040"/>
      <c r="U78" s="1040"/>
      <c r="V78" s="1040">
        <v>19</v>
      </c>
      <c r="W78" s="1040"/>
      <c r="X78" s="1040"/>
      <c r="Y78" s="1040"/>
      <c r="Z78" s="1040"/>
      <c r="AA78" s="1040">
        <v>2</v>
      </c>
      <c r="AB78" s="1040"/>
      <c r="AC78" s="1040"/>
      <c r="AD78" s="1040"/>
      <c r="AE78" s="1040"/>
      <c r="AF78" s="1040">
        <v>2</v>
      </c>
      <c r="AG78" s="1040"/>
      <c r="AH78" s="1040"/>
      <c r="AI78" s="1040"/>
      <c r="AJ78" s="1040"/>
      <c r="AK78" s="1040" t="s">
        <v>581</v>
      </c>
      <c r="AL78" s="1040"/>
      <c r="AM78" s="1040"/>
      <c r="AN78" s="1040"/>
      <c r="AO78" s="1040"/>
      <c r="AP78" s="1040" t="s">
        <v>498</v>
      </c>
      <c r="AQ78" s="1040"/>
      <c r="AR78" s="1040"/>
      <c r="AS78" s="1040"/>
      <c r="AT78" s="1040"/>
      <c r="AU78" s="1040" t="s">
        <v>581</v>
      </c>
      <c r="AV78" s="1040"/>
      <c r="AW78" s="1040"/>
      <c r="AX78" s="1040"/>
      <c r="AY78" s="1040"/>
      <c r="AZ78" s="1041"/>
      <c r="BA78" s="1041"/>
      <c r="BB78" s="1041"/>
      <c r="BC78" s="1041"/>
      <c r="BD78" s="1042"/>
      <c r="BE78" s="244"/>
      <c r="BF78" s="244"/>
      <c r="BG78" s="244"/>
      <c r="BH78" s="244"/>
      <c r="BI78" s="244"/>
      <c r="BJ78" s="247"/>
      <c r="BK78" s="247"/>
      <c r="BL78" s="247"/>
      <c r="BM78" s="247"/>
      <c r="BN78" s="247"/>
      <c r="BO78" s="244"/>
      <c r="BP78" s="244"/>
      <c r="BQ78" s="241">
        <v>72</v>
      </c>
      <c r="BR78" s="246"/>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5"/>
    </row>
    <row r="79" spans="1:131" s="226" customFormat="1" ht="26.25" customHeight="1" x14ac:dyDescent="0.15">
      <c r="A79" s="240">
        <v>12</v>
      </c>
      <c r="B79" s="1043" t="s">
        <v>573</v>
      </c>
      <c r="C79" s="1044"/>
      <c r="D79" s="1044"/>
      <c r="E79" s="1044"/>
      <c r="F79" s="1044"/>
      <c r="G79" s="1044"/>
      <c r="H79" s="1044"/>
      <c r="I79" s="1044"/>
      <c r="J79" s="1044"/>
      <c r="K79" s="1044"/>
      <c r="L79" s="1044"/>
      <c r="M79" s="1044"/>
      <c r="N79" s="1044"/>
      <c r="O79" s="1044"/>
      <c r="P79" s="1045"/>
      <c r="Q79" s="1046">
        <v>3</v>
      </c>
      <c r="R79" s="1040"/>
      <c r="S79" s="1040"/>
      <c r="T79" s="1040"/>
      <c r="U79" s="1040"/>
      <c r="V79" s="1040">
        <v>2</v>
      </c>
      <c r="W79" s="1040"/>
      <c r="X79" s="1040"/>
      <c r="Y79" s="1040"/>
      <c r="Z79" s="1040"/>
      <c r="AA79" s="1040">
        <v>2</v>
      </c>
      <c r="AB79" s="1040"/>
      <c r="AC79" s="1040"/>
      <c r="AD79" s="1040"/>
      <c r="AE79" s="1040"/>
      <c r="AF79" s="1040">
        <v>2</v>
      </c>
      <c r="AG79" s="1040"/>
      <c r="AH79" s="1040"/>
      <c r="AI79" s="1040"/>
      <c r="AJ79" s="1040"/>
      <c r="AK79" s="1040">
        <v>0</v>
      </c>
      <c r="AL79" s="1040"/>
      <c r="AM79" s="1040"/>
      <c r="AN79" s="1040"/>
      <c r="AO79" s="1040"/>
      <c r="AP79" s="1040" t="s">
        <v>498</v>
      </c>
      <c r="AQ79" s="1040"/>
      <c r="AR79" s="1040"/>
      <c r="AS79" s="1040"/>
      <c r="AT79" s="1040"/>
      <c r="AU79" s="1040" t="s">
        <v>581</v>
      </c>
      <c r="AV79" s="1040"/>
      <c r="AW79" s="1040"/>
      <c r="AX79" s="1040"/>
      <c r="AY79" s="1040"/>
      <c r="AZ79" s="1041"/>
      <c r="BA79" s="1041"/>
      <c r="BB79" s="1041"/>
      <c r="BC79" s="1041"/>
      <c r="BD79" s="1042"/>
      <c r="BE79" s="244"/>
      <c r="BF79" s="244"/>
      <c r="BG79" s="244"/>
      <c r="BH79" s="244"/>
      <c r="BI79" s="244"/>
      <c r="BJ79" s="247"/>
      <c r="BK79" s="247"/>
      <c r="BL79" s="247"/>
      <c r="BM79" s="247"/>
      <c r="BN79" s="247"/>
      <c r="BO79" s="244"/>
      <c r="BP79" s="244"/>
      <c r="BQ79" s="241">
        <v>73</v>
      </c>
      <c r="BR79" s="246"/>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5"/>
    </row>
    <row r="80" spans="1:131" s="226" customFormat="1" ht="26.25" customHeight="1" x14ac:dyDescent="0.15">
      <c r="A80" s="240">
        <v>13</v>
      </c>
      <c r="B80" s="1043" t="s">
        <v>574</v>
      </c>
      <c r="C80" s="1044"/>
      <c r="D80" s="1044"/>
      <c r="E80" s="1044"/>
      <c r="F80" s="1044"/>
      <c r="G80" s="1044"/>
      <c r="H80" s="1044"/>
      <c r="I80" s="1044"/>
      <c r="J80" s="1044"/>
      <c r="K80" s="1044"/>
      <c r="L80" s="1044"/>
      <c r="M80" s="1044"/>
      <c r="N80" s="1044"/>
      <c r="O80" s="1044"/>
      <c r="P80" s="1045"/>
      <c r="Q80" s="1046">
        <v>268</v>
      </c>
      <c r="R80" s="1040"/>
      <c r="S80" s="1040"/>
      <c r="T80" s="1040"/>
      <c r="U80" s="1040"/>
      <c r="V80" s="1040">
        <v>255</v>
      </c>
      <c r="W80" s="1040"/>
      <c r="X80" s="1040"/>
      <c r="Y80" s="1040"/>
      <c r="Z80" s="1040"/>
      <c r="AA80" s="1040">
        <v>14</v>
      </c>
      <c r="AB80" s="1040"/>
      <c r="AC80" s="1040"/>
      <c r="AD80" s="1040"/>
      <c r="AE80" s="1040"/>
      <c r="AF80" s="1040">
        <v>14</v>
      </c>
      <c r="AG80" s="1040"/>
      <c r="AH80" s="1040"/>
      <c r="AI80" s="1040"/>
      <c r="AJ80" s="1040"/>
      <c r="AK80" s="1040" t="s">
        <v>581</v>
      </c>
      <c r="AL80" s="1040"/>
      <c r="AM80" s="1040"/>
      <c r="AN80" s="1040"/>
      <c r="AO80" s="1040"/>
      <c r="AP80" s="1040">
        <v>1374</v>
      </c>
      <c r="AQ80" s="1040"/>
      <c r="AR80" s="1040"/>
      <c r="AS80" s="1040"/>
      <c r="AT80" s="1040"/>
      <c r="AU80" s="1040">
        <v>27</v>
      </c>
      <c r="AV80" s="1040"/>
      <c r="AW80" s="1040"/>
      <c r="AX80" s="1040"/>
      <c r="AY80" s="1040"/>
      <c r="AZ80" s="1041"/>
      <c r="BA80" s="1041"/>
      <c r="BB80" s="1041"/>
      <c r="BC80" s="1041"/>
      <c r="BD80" s="1042"/>
      <c r="BE80" s="244"/>
      <c r="BF80" s="244"/>
      <c r="BG80" s="244"/>
      <c r="BH80" s="244"/>
      <c r="BI80" s="244"/>
      <c r="BJ80" s="244"/>
      <c r="BK80" s="244"/>
      <c r="BL80" s="244"/>
      <c r="BM80" s="244"/>
      <c r="BN80" s="244"/>
      <c r="BO80" s="244"/>
      <c r="BP80" s="244"/>
      <c r="BQ80" s="241">
        <v>74</v>
      </c>
      <c r="BR80" s="246"/>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5"/>
    </row>
    <row r="81" spans="1:131" s="226" customFormat="1" ht="26.25" customHeight="1" x14ac:dyDescent="0.15">
      <c r="A81" s="240">
        <v>14</v>
      </c>
      <c r="B81" s="1043" t="s">
        <v>575</v>
      </c>
      <c r="C81" s="1044"/>
      <c r="D81" s="1044"/>
      <c r="E81" s="1044"/>
      <c r="F81" s="1044"/>
      <c r="G81" s="1044"/>
      <c r="H81" s="1044"/>
      <c r="I81" s="1044"/>
      <c r="J81" s="1044"/>
      <c r="K81" s="1044"/>
      <c r="L81" s="1044"/>
      <c r="M81" s="1044"/>
      <c r="N81" s="1044"/>
      <c r="O81" s="1044"/>
      <c r="P81" s="1045"/>
      <c r="Q81" s="1046">
        <v>64</v>
      </c>
      <c r="R81" s="1040"/>
      <c r="S81" s="1040"/>
      <c r="T81" s="1040"/>
      <c r="U81" s="1040"/>
      <c r="V81" s="1040">
        <v>63</v>
      </c>
      <c r="W81" s="1040"/>
      <c r="X81" s="1040"/>
      <c r="Y81" s="1040"/>
      <c r="Z81" s="1040"/>
      <c r="AA81" s="1040">
        <v>1</v>
      </c>
      <c r="AB81" s="1040"/>
      <c r="AC81" s="1040"/>
      <c r="AD81" s="1040"/>
      <c r="AE81" s="1040"/>
      <c r="AF81" s="1040">
        <v>1</v>
      </c>
      <c r="AG81" s="1040"/>
      <c r="AH81" s="1040"/>
      <c r="AI81" s="1040"/>
      <c r="AJ81" s="1040"/>
      <c r="AK81" s="1040" t="s">
        <v>581</v>
      </c>
      <c r="AL81" s="1040"/>
      <c r="AM81" s="1040"/>
      <c r="AN81" s="1040"/>
      <c r="AO81" s="1040"/>
      <c r="AP81" s="1040" t="s">
        <v>498</v>
      </c>
      <c r="AQ81" s="1040"/>
      <c r="AR81" s="1040"/>
      <c r="AS81" s="1040"/>
      <c r="AT81" s="1040"/>
      <c r="AU81" s="1040" t="s">
        <v>498</v>
      </c>
      <c r="AV81" s="1040"/>
      <c r="AW81" s="1040"/>
      <c r="AX81" s="1040"/>
      <c r="AY81" s="1040"/>
      <c r="AZ81" s="1041"/>
      <c r="BA81" s="1041"/>
      <c r="BB81" s="1041"/>
      <c r="BC81" s="1041"/>
      <c r="BD81" s="1042"/>
      <c r="BE81" s="244"/>
      <c r="BF81" s="244"/>
      <c r="BG81" s="244"/>
      <c r="BH81" s="244"/>
      <c r="BI81" s="244"/>
      <c r="BJ81" s="244"/>
      <c r="BK81" s="244"/>
      <c r="BL81" s="244"/>
      <c r="BM81" s="244"/>
      <c r="BN81" s="244"/>
      <c r="BO81" s="244"/>
      <c r="BP81" s="244"/>
      <c r="BQ81" s="241">
        <v>75</v>
      </c>
      <c r="BR81" s="246"/>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5"/>
    </row>
    <row r="82" spans="1:131" s="226" customFormat="1" ht="26.25" customHeight="1" x14ac:dyDescent="0.15">
      <c r="A82" s="240">
        <v>15</v>
      </c>
      <c r="B82" s="1043" t="s">
        <v>576</v>
      </c>
      <c r="C82" s="1044"/>
      <c r="D82" s="1044"/>
      <c r="E82" s="1044"/>
      <c r="F82" s="1044"/>
      <c r="G82" s="1044"/>
      <c r="H82" s="1044"/>
      <c r="I82" s="1044"/>
      <c r="J82" s="1044"/>
      <c r="K82" s="1044"/>
      <c r="L82" s="1044"/>
      <c r="M82" s="1044"/>
      <c r="N82" s="1044"/>
      <c r="O82" s="1044"/>
      <c r="P82" s="1045"/>
      <c r="Q82" s="1046">
        <v>353</v>
      </c>
      <c r="R82" s="1040"/>
      <c r="S82" s="1040"/>
      <c r="T82" s="1040"/>
      <c r="U82" s="1040"/>
      <c r="V82" s="1040">
        <v>277</v>
      </c>
      <c r="W82" s="1040"/>
      <c r="X82" s="1040"/>
      <c r="Y82" s="1040"/>
      <c r="Z82" s="1040"/>
      <c r="AA82" s="1040">
        <v>76</v>
      </c>
      <c r="AB82" s="1040"/>
      <c r="AC82" s="1040"/>
      <c r="AD82" s="1040"/>
      <c r="AE82" s="1040"/>
      <c r="AF82" s="1040">
        <v>76</v>
      </c>
      <c r="AG82" s="1040"/>
      <c r="AH82" s="1040"/>
      <c r="AI82" s="1040"/>
      <c r="AJ82" s="1040"/>
      <c r="AK82" s="1040" t="s">
        <v>581</v>
      </c>
      <c r="AL82" s="1040"/>
      <c r="AM82" s="1040"/>
      <c r="AN82" s="1040"/>
      <c r="AO82" s="1040"/>
      <c r="AP82" s="1040">
        <v>21</v>
      </c>
      <c r="AQ82" s="1040"/>
      <c r="AR82" s="1040"/>
      <c r="AS82" s="1040"/>
      <c r="AT82" s="1040"/>
      <c r="AU82" s="1040">
        <v>8</v>
      </c>
      <c r="AV82" s="1040"/>
      <c r="AW82" s="1040"/>
      <c r="AX82" s="1040"/>
      <c r="AY82" s="1040"/>
      <c r="AZ82" s="1041"/>
      <c r="BA82" s="1041"/>
      <c r="BB82" s="1041"/>
      <c r="BC82" s="1041"/>
      <c r="BD82" s="1042"/>
      <c r="BE82" s="244"/>
      <c r="BF82" s="244"/>
      <c r="BG82" s="244"/>
      <c r="BH82" s="244"/>
      <c r="BI82" s="244"/>
      <c r="BJ82" s="244"/>
      <c r="BK82" s="244"/>
      <c r="BL82" s="244"/>
      <c r="BM82" s="244"/>
      <c r="BN82" s="244"/>
      <c r="BO82" s="244"/>
      <c r="BP82" s="244"/>
      <c r="BQ82" s="241">
        <v>76</v>
      </c>
      <c r="BR82" s="246"/>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5"/>
    </row>
    <row r="83" spans="1:131" s="226" customFormat="1" ht="26.25" customHeight="1" x14ac:dyDescent="0.15">
      <c r="A83" s="240">
        <v>16</v>
      </c>
      <c r="B83" s="1043" t="s">
        <v>577</v>
      </c>
      <c r="C83" s="1044"/>
      <c r="D83" s="1044"/>
      <c r="E83" s="1044"/>
      <c r="F83" s="1044"/>
      <c r="G83" s="1044"/>
      <c r="H83" s="1044"/>
      <c r="I83" s="1044"/>
      <c r="J83" s="1044"/>
      <c r="K83" s="1044"/>
      <c r="L83" s="1044"/>
      <c r="M83" s="1044"/>
      <c r="N83" s="1044"/>
      <c r="O83" s="1044"/>
      <c r="P83" s="1045"/>
      <c r="Q83" s="1046">
        <v>423</v>
      </c>
      <c r="R83" s="1040"/>
      <c r="S83" s="1040"/>
      <c r="T83" s="1040"/>
      <c r="U83" s="1040"/>
      <c r="V83" s="1040">
        <v>374</v>
      </c>
      <c r="W83" s="1040"/>
      <c r="X83" s="1040"/>
      <c r="Y83" s="1040"/>
      <c r="Z83" s="1040"/>
      <c r="AA83" s="1040">
        <v>49</v>
      </c>
      <c r="AB83" s="1040"/>
      <c r="AC83" s="1040"/>
      <c r="AD83" s="1040"/>
      <c r="AE83" s="1040"/>
      <c r="AF83" s="1040">
        <v>49</v>
      </c>
      <c r="AG83" s="1040"/>
      <c r="AH83" s="1040"/>
      <c r="AI83" s="1040"/>
      <c r="AJ83" s="1040"/>
      <c r="AK83" s="1040">
        <v>48</v>
      </c>
      <c r="AL83" s="1040"/>
      <c r="AM83" s="1040"/>
      <c r="AN83" s="1040"/>
      <c r="AO83" s="1040"/>
      <c r="AP83" s="1040" t="s">
        <v>582</v>
      </c>
      <c r="AQ83" s="1040"/>
      <c r="AR83" s="1040"/>
      <c r="AS83" s="1040"/>
      <c r="AT83" s="1040"/>
      <c r="AU83" s="1040" t="s">
        <v>582</v>
      </c>
      <c r="AV83" s="1040"/>
      <c r="AW83" s="1040"/>
      <c r="AX83" s="1040"/>
      <c r="AY83" s="1040"/>
      <c r="AZ83" s="1041"/>
      <c r="BA83" s="1041"/>
      <c r="BB83" s="1041"/>
      <c r="BC83" s="1041"/>
      <c r="BD83" s="1042"/>
      <c r="BE83" s="244"/>
      <c r="BF83" s="244"/>
      <c r="BG83" s="244"/>
      <c r="BH83" s="244"/>
      <c r="BI83" s="244"/>
      <c r="BJ83" s="244"/>
      <c r="BK83" s="244"/>
      <c r="BL83" s="244"/>
      <c r="BM83" s="244"/>
      <c r="BN83" s="244"/>
      <c r="BO83" s="244"/>
      <c r="BP83" s="244"/>
      <c r="BQ83" s="241">
        <v>77</v>
      </c>
      <c r="BR83" s="246"/>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5"/>
    </row>
    <row r="84" spans="1:131" s="226" customFormat="1" ht="26.25" customHeight="1" x14ac:dyDescent="0.15">
      <c r="A84" s="240">
        <v>17</v>
      </c>
      <c r="B84" s="1043" t="s">
        <v>578</v>
      </c>
      <c r="C84" s="1044"/>
      <c r="D84" s="1044"/>
      <c r="E84" s="1044"/>
      <c r="F84" s="1044"/>
      <c r="G84" s="1044"/>
      <c r="H84" s="1044"/>
      <c r="I84" s="1044"/>
      <c r="J84" s="1044"/>
      <c r="K84" s="1044"/>
      <c r="L84" s="1044"/>
      <c r="M84" s="1044"/>
      <c r="N84" s="1044"/>
      <c r="O84" s="1044"/>
      <c r="P84" s="1045"/>
      <c r="Q84" s="1046">
        <v>185</v>
      </c>
      <c r="R84" s="1040"/>
      <c r="S84" s="1040"/>
      <c r="T84" s="1040"/>
      <c r="U84" s="1040"/>
      <c r="V84" s="1040">
        <v>180</v>
      </c>
      <c r="W84" s="1040"/>
      <c r="X84" s="1040"/>
      <c r="Y84" s="1040"/>
      <c r="Z84" s="1040"/>
      <c r="AA84" s="1040">
        <v>5</v>
      </c>
      <c r="AB84" s="1040"/>
      <c r="AC84" s="1040"/>
      <c r="AD84" s="1040"/>
      <c r="AE84" s="1040"/>
      <c r="AF84" s="1040">
        <v>5</v>
      </c>
      <c r="AG84" s="1040"/>
      <c r="AH84" s="1040"/>
      <c r="AI84" s="1040"/>
      <c r="AJ84" s="1040"/>
      <c r="AK84" s="1040" t="s">
        <v>581</v>
      </c>
      <c r="AL84" s="1040"/>
      <c r="AM84" s="1040"/>
      <c r="AN84" s="1040"/>
      <c r="AO84" s="1040"/>
      <c r="AP84" s="1040">
        <v>156</v>
      </c>
      <c r="AQ84" s="1040"/>
      <c r="AR84" s="1040"/>
      <c r="AS84" s="1040"/>
      <c r="AT84" s="1040"/>
      <c r="AU84" s="1040" t="s">
        <v>581</v>
      </c>
      <c r="AV84" s="1040"/>
      <c r="AW84" s="1040"/>
      <c r="AX84" s="1040"/>
      <c r="AY84" s="1040"/>
      <c r="AZ84" s="1041"/>
      <c r="BA84" s="1041"/>
      <c r="BB84" s="1041"/>
      <c r="BC84" s="1041"/>
      <c r="BD84" s="1042"/>
      <c r="BE84" s="244"/>
      <c r="BF84" s="244"/>
      <c r="BG84" s="244"/>
      <c r="BH84" s="244"/>
      <c r="BI84" s="244"/>
      <c r="BJ84" s="244"/>
      <c r="BK84" s="244"/>
      <c r="BL84" s="244"/>
      <c r="BM84" s="244"/>
      <c r="BN84" s="244"/>
      <c r="BO84" s="244"/>
      <c r="BP84" s="244"/>
      <c r="BQ84" s="241">
        <v>78</v>
      </c>
      <c r="BR84" s="246"/>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5"/>
    </row>
    <row r="85" spans="1:131" s="226" customFormat="1" ht="26.25" customHeight="1" x14ac:dyDescent="0.15">
      <c r="A85" s="240">
        <v>18</v>
      </c>
      <c r="B85" s="1043" t="s">
        <v>583</v>
      </c>
      <c r="C85" s="1044"/>
      <c r="D85" s="1044"/>
      <c r="E85" s="1044"/>
      <c r="F85" s="1044"/>
      <c r="G85" s="1044"/>
      <c r="H85" s="1044"/>
      <c r="I85" s="1044"/>
      <c r="J85" s="1044"/>
      <c r="K85" s="1044"/>
      <c r="L85" s="1044"/>
      <c r="M85" s="1044"/>
      <c r="N85" s="1044"/>
      <c r="O85" s="1044"/>
      <c r="P85" s="1045"/>
      <c r="Q85" s="1046">
        <v>277</v>
      </c>
      <c r="R85" s="1040"/>
      <c r="S85" s="1040"/>
      <c r="T85" s="1040"/>
      <c r="U85" s="1040"/>
      <c r="V85" s="1040">
        <v>153</v>
      </c>
      <c r="W85" s="1040"/>
      <c r="X85" s="1040"/>
      <c r="Y85" s="1040"/>
      <c r="Z85" s="1040"/>
      <c r="AA85" s="1040">
        <v>124</v>
      </c>
      <c r="AB85" s="1040"/>
      <c r="AC85" s="1040"/>
      <c r="AD85" s="1040"/>
      <c r="AE85" s="1040"/>
      <c r="AF85" s="1040">
        <v>124</v>
      </c>
      <c r="AG85" s="1040"/>
      <c r="AH85" s="1040"/>
      <c r="AI85" s="1040"/>
      <c r="AJ85" s="1040"/>
      <c r="AK85" s="1040" t="s">
        <v>498</v>
      </c>
      <c r="AL85" s="1040"/>
      <c r="AM85" s="1040"/>
      <c r="AN85" s="1040"/>
      <c r="AO85" s="1040"/>
      <c r="AP85" s="1040" t="s">
        <v>498</v>
      </c>
      <c r="AQ85" s="1040"/>
      <c r="AR85" s="1040"/>
      <c r="AS85" s="1040"/>
      <c r="AT85" s="1040"/>
      <c r="AU85" s="1040" t="s">
        <v>498</v>
      </c>
      <c r="AV85" s="1040"/>
      <c r="AW85" s="1040"/>
      <c r="AX85" s="1040"/>
      <c r="AY85" s="1040"/>
      <c r="AZ85" s="1041"/>
      <c r="BA85" s="1041"/>
      <c r="BB85" s="1041"/>
      <c r="BC85" s="1041"/>
      <c r="BD85" s="1042"/>
      <c r="BE85" s="244"/>
      <c r="BF85" s="244"/>
      <c r="BG85" s="244"/>
      <c r="BH85" s="244"/>
      <c r="BI85" s="244"/>
      <c r="BJ85" s="244"/>
      <c r="BK85" s="244"/>
      <c r="BL85" s="244"/>
      <c r="BM85" s="244"/>
      <c r="BN85" s="244"/>
      <c r="BO85" s="244"/>
      <c r="BP85" s="244"/>
      <c r="BQ85" s="241">
        <v>79</v>
      </c>
      <c r="BR85" s="246"/>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5"/>
    </row>
    <row r="86" spans="1:131" s="226" customFormat="1" ht="26.25" customHeight="1" x14ac:dyDescent="0.15">
      <c r="A86" s="240">
        <v>19</v>
      </c>
      <c r="B86" s="1043" t="s">
        <v>579</v>
      </c>
      <c r="C86" s="1044"/>
      <c r="D86" s="1044"/>
      <c r="E86" s="1044"/>
      <c r="F86" s="1044"/>
      <c r="G86" s="1044"/>
      <c r="H86" s="1044"/>
      <c r="I86" s="1044"/>
      <c r="J86" s="1044"/>
      <c r="K86" s="1044"/>
      <c r="L86" s="1044"/>
      <c r="M86" s="1044"/>
      <c r="N86" s="1044"/>
      <c r="O86" s="1044"/>
      <c r="P86" s="1045"/>
      <c r="Q86" s="1046">
        <v>52</v>
      </c>
      <c r="R86" s="1040"/>
      <c r="S86" s="1040"/>
      <c r="T86" s="1040"/>
      <c r="U86" s="1040"/>
      <c r="V86" s="1040">
        <v>29</v>
      </c>
      <c r="W86" s="1040"/>
      <c r="X86" s="1040"/>
      <c r="Y86" s="1040"/>
      <c r="Z86" s="1040"/>
      <c r="AA86" s="1040">
        <v>23</v>
      </c>
      <c r="AB86" s="1040"/>
      <c r="AC86" s="1040"/>
      <c r="AD86" s="1040"/>
      <c r="AE86" s="1040"/>
      <c r="AF86" s="1040">
        <v>23</v>
      </c>
      <c r="AG86" s="1040"/>
      <c r="AH86" s="1040"/>
      <c r="AI86" s="1040"/>
      <c r="AJ86" s="1040"/>
      <c r="AK86" s="1040" t="s">
        <v>498</v>
      </c>
      <c r="AL86" s="1040"/>
      <c r="AM86" s="1040"/>
      <c r="AN86" s="1040"/>
      <c r="AO86" s="1040"/>
      <c r="AP86" s="1040" t="s">
        <v>498</v>
      </c>
      <c r="AQ86" s="1040"/>
      <c r="AR86" s="1040"/>
      <c r="AS86" s="1040"/>
      <c r="AT86" s="1040"/>
      <c r="AU86" s="1040" t="s">
        <v>498</v>
      </c>
      <c r="AV86" s="1040"/>
      <c r="AW86" s="1040"/>
      <c r="AX86" s="1040"/>
      <c r="AY86" s="1040"/>
      <c r="AZ86" s="1041"/>
      <c r="BA86" s="1041"/>
      <c r="BB86" s="1041"/>
      <c r="BC86" s="1041"/>
      <c r="BD86" s="1042"/>
      <c r="BE86" s="244"/>
      <c r="BF86" s="244"/>
      <c r="BG86" s="244"/>
      <c r="BH86" s="244"/>
      <c r="BI86" s="244"/>
      <c r="BJ86" s="244"/>
      <c r="BK86" s="244"/>
      <c r="BL86" s="244"/>
      <c r="BM86" s="244"/>
      <c r="BN86" s="244"/>
      <c r="BO86" s="244"/>
      <c r="BP86" s="244"/>
      <c r="BQ86" s="241">
        <v>80</v>
      </c>
      <c r="BR86" s="246"/>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5"/>
    </row>
    <row r="87" spans="1:131" s="226" customFormat="1" ht="26.25" customHeight="1" x14ac:dyDescent="0.15">
      <c r="A87" s="248">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4"/>
      <c r="BF87" s="244"/>
      <c r="BG87" s="244"/>
      <c r="BH87" s="244"/>
      <c r="BI87" s="244"/>
      <c r="BJ87" s="244"/>
      <c r="BK87" s="244"/>
      <c r="BL87" s="244"/>
      <c r="BM87" s="244"/>
      <c r="BN87" s="244"/>
      <c r="BO87" s="244"/>
      <c r="BP87" s="244"/>
      <c r="BQ87" s="241">
        <v>81</v>
      </c>
      <c r="BR87" s="246"/>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5"/>
    </row>
    <row r="88" spans="1:131" s="226" customFormat="1" ht="26.25" customHeight="1" thickBot="1" x14ac:dyDescent="0.2">
      <c r="A88" s="243" t="s">
        <v>378</v>
      </c>
      <c r="B88" s="1013" t="s">
        <v>404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11153</v>
      </c>
      <c r="AG88" s="1028"/>
      <c r="AH88" s="1028"/>
      <c r="AI88" s="1028"/>
      <c r="AJ88" s="1028"/>
      <c r="AK88" s="1032"/>
      <c r="AL88" s="1032"/>
      <c r="AM88" s="1032"/>
      <c r="AN88" s="1032"/>
      <c r="AO88" s="1032"/>
      <c r="AP88" s="1028">
        <v>5276</v>
      </c>
      <c r="AQ88" s="1028"/>
      <c r="AR88" s="1028"/>
      <c r="AS88" s="1028"/>
      <c r="AT88" s="1028"/>
      <c r="AU88" s="1028">
        <v>616</v>
      </c>
      <c r="AV88" s="1028"/>
      <c r="AW88" s="1028"/>
      <c r="AX88" s="1028"/>
      <c r="AY88" s="1028"/>
      <c r="AZ88" s="1029"/>
      <c r="BA88" s="1029"/>
      <c r="BB88" s="1029"/>
      <c r="BC88" s="1029"/>
      <c r="BD88" s="1030"/>
      <c r="BE88" s="244"/>
      <c r="BF88" s="244"/>
      <c r="BG88" s="244"/>
      <c r="BH88" s="244"/>
      <c r="BI88" s="244"/>
      <c r="BJ88" s="244"/>
      <c r="BK88" s="244"/>
      <c r="BL88" s="244"/>
      <c r="BM88" s="244"/>
      <c r="BN88" s="244"/>
      <c r="BO88" s="244"/>
      <c r="BP88" s="244"/>
      <c r="BQ88" s="241">
        <v>82</v>
      </c>
      <c r="BR88" s="246"/>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5"/>
    </row>
    <row r="89" spans="1:131" s="226" customFormat="1" ht="26.25" hidden="1" customHeight="1" x14ac:dyDescent="0.15">
      <c r="A89" s="249"/>
      <c r="B89" s="250"/>
      <c r="C89" s="250"/>
      <c r="D89" s="250"/>
      <c r="E89" s="250"/>
      <c r="F89" s="250"/>
      <c r="G89" s="250"/>
      <c r="H89" s="250"/>
      <c r="I89" s="250"/>
      <c r="J89" s="250"/>
      <c r="K89" s="250"/>
      <c r="L89" s="250"/>
      <c r="M89" s="250"/>
      <c r="N89" s="250"/>
      <c r="O89" s="250"/>
      <c r="P89" s="250"/>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2"/>
      <c r="BA89" s="252"/>
      <c r="BB89" s="252"/>
      <c r="BC89" s="252"/>
      <c r="BD89" s="252"/>
      <c r="BE89" s="244"/>
      <c r="BF89" s="244"/>
      <c r="BG89" s="244"/>
      <c r="BH89" s="244"/>
      <c r="BI89" s="244"/>
      <c r="BJ89" s="244"/>
      <c r="BK89" s="244"/>
      <c r="BL89" s="244"/>
      <c r="BM89" s="244"/>
      <c r="BN89" s="244"/>
      <c r="BO89" s="244"/>
      <c r="BP89" s="244"/>
      <c r="BQ89" s="241">
        <v>83</v>
      </c>
      <c r="BR89" s="246"/>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5"/>
    </row>
    <row r="90" spans="1:131" s="226" customFormat="1" ht="26.25" hidden="1" customHeight="1" x14ac:dyDescent="0.15">
      <c r="A90" s="249"/>
      <c r="B90" s="250"/>
      <c r="C90" s="250"/>
      <c r="D90" s="250"/>
      <c r="E90" s="250"/>
      <c r="F90" s="250"/>
      <c r="G90" s="250"/>
      <c r="H90" s="250"/>
      <c r="I90" s="250"/>
      <c r="J90" s="250"/>
      <c r="K90" s="250"/>
      <c r="L90" s="250"/>
      <c r="M90" s="250"/>
      <c r="N90" s="250"/>
      <c r="O90" s="250"/>
      <c r="P90" s="250"/>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2"/>
      <c r="BA90" s="252"/>
      <c r="BB90" s="252"/>
      <c r="BC90" s="252"/>
      <c r="BD90" s="252"/>
      <c r="BE90" s="244"/>
      <c r="BF90" s="244"/>
      <c r="BG90" s="244"/>
      <c r="BH90" s="244"/>
      <c r="BI90" s="244"/>
      <c r="BJ90" s="244"/>
      <c r="BK90" s="244"/>
      <c r="BL90" s="244"/>
      <c r="BM90" s="244"/>
      <c r="BN90" s="244"/>
      <c r="BO90" s="244"/>
      <c r="BP90" s="244"/>
      <c r="BQ90" s="241">
        <v>84</v>
      </c>
      <c r="BR90" s="246"/>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5"/>
    </row>
    <row r="91" spans="1:131" s="226" customFormat="1" ht="26.25" hidden="1" customHeight="1" x14ac:dyDescent="0.15">
      <c r="A91" s="249"/>
      <c r="B91" s="250"/>
      <c r="C91" s="250"/>
      <c r="D91" s="250"/>
      <c r="E91" s="250"/>
      <c r="F91" s="250"/>
      <c r="G91" s="250"/>
      <c r="H91" s="250"/>
      <c r="I91" s="250"/>
      <c r="J91" s="250"/>
      <c r="K91" s="250"/>
      <c r="L91" s="250"/>
      <c r="M91" s="250"/>
      <c r="N91" s="250"/>
      <c r="O91" s="250"/>
      <c r="P91" s="250"/>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2"/>
      <c r="BA91" s="252"/>
      <c r="BB91" s="252"/>
      <c r="BC91" s="252"/>
      <c r="BD91" s="252"/>
      <c r="BE91" s="244"/>
      <c r="BF91" s="244"/>
      <c r="BG91" s="244"/>
      <c r="BH91" s="244"/>
      <c r="BI91" s="244"/>
      <c r="BJ91" s="244"/>
      <c r="BK91" s="244"/>
      <c r="BL91" s="244"/>
      <c r="BM91" s="244"/>
      <c r="BN91" s="244"/>
      <c r="BO91" s="244"/>
      <c r="BP91" s="244"/>
      <c r="BQ91" s="241">
        <v>85</v>
      </c>
      <c r="BR91" s="246"/>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5"/>
    </row>
    <row r="92" spans="1:131" s="226" customFormat="1" ht="26.25" hidden="1" customHeight="1" x14ac:dyDescent="0.15">
      <c r="A92" s="249"/>
      <c r="B92" s="250"/>
      <c r="C92" s="250"/>
      <c r="D92" s="250"/>
      <c r="E92" s="250"/>
      <c r="F92" s="250"/>
      <c r="G92" s="250"/>
      <c r="H92" s="250"/>
      <c r="I92" s="250"/>
      <c r="J92" s="250"/>
      <c r="K92" s="250"/>
      <c r="L92" s="250"/>
      <c r="M92" s="250"/>
      <c r="N92" s="250"/>
      <c r="O92" s="250"/>
      <c r="P92" s="250"/>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2"/>
      <c r="BA92" s="252"/>
      <c r="BB92" s="252"/>
      <c r="BC92" s="252"/>
      <c r="BD92" s="252"/>
      <c r="BE92" s="244"/>
      <c r="BF92" s="244"/>
      <c r="BG92" s="244"/>
      <c r="BH92" s="244"/>
      <c r="BI92" s="244"/>
      <c r="BJ92" s="244"/>
      <c r="BK92" s="244"/>
      <c r="BL92" s="244"/>
      <c r="BM92" s="244"/>
      <c r="BN92" s="244"/>
      <c r="BO92" s="244"/>
      <c r="BP92" s="244"/>
      <c r="BQ92" s="241">
        <v>86</v>
      </c>
      <c r="BR92" s="246"/>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5"/>
    </row>
    <row r="93" spans="1:131" s="226" customFormat="1" ht="26.25" hidden="1" customHeight="1" x14ac:dyDescent="0.15">
      <c r="A93" s="249"/>
      <c r="B93" s="250"/>
      <c r="C93" s="250"/>
      <c r="D93" s="250"/>
      <c r="E93" s="250"/>
      <c r="F93" s="250"/>
      <c r="G93" s="250"/>
      <c r="H93" s="250"/>
      <c r="I93" s="250"/>
      <c r="J93" s="250"/>
      <c r="K93" s="250"/>
      <c r="L93" s="250"/>
      <c r="M93" s="250"/>
      <c r="N93" s="250"/>
      <c r="O93" s="250"/>
      <c r="P93" s="250"/>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2"/>
      <c r="BA93" s="252"/>
      <c r="BB93" s="252"/>
      <c r="BC93" s="252"/>
      <c r="BD93" s="252"/>
      <c r="BE93" s="244"/>
      <c r="BF93" s="244"/>
      <c r="BG93" s="244"/>
      <c r="BH93" s="244"/>
      <c r="BI93" s="244"/>
      <c r="BJ93" s="244"/>
      <c r="BK93" s="244"/>
      <c r="BL93" s="244"/>
      <c r="BM93" s="244"/>
      <c r="BN93" s="244"/>
      <c r="BO93" s="244"/>
      <c r="BP93" s="244"/>
      <c r="BQ93" s="241">
        <v>87</v>
      </c>
      <c r="BR93" s="246"/>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5"/>
    </row>
    <row r="94" spans="1:131" s="226" customFormat="1" ht="26.25" hidden="1" customHeight="1" x14ac:dyDescent="0.15">
      <c r="A94" s="249"/>
      <c r="B94" s="250"/>
      <c r="C94" s="250"/>
      <c r="D94" s="250"/>
      <c r="E94" s="250"/>
      <c r="F94" s="250"/>
      <c r="G94" s="250"/>
      <c r="H94" s="250"/>
      <c r="I94" s="250"/>
      <c r="J94" s="250"/>
      <c r="K94" s="250"/>
      <c r="L94" s="250"/>
      <c r="M94" s="250"/>
      <c r="N94" s="250"/>
      <c r="O94" s="250"/>
      <c r="P94" s="250"/>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2"/>
      <c r="BA94" s="252"/>
      <c r="BB94" s="252"/>
      <c r="BC94" s="252"/>
      <c r="BD94" s="252"/>
      <c r="BE94" s="244"/>
      <c r="BF94" s="244"/>
      <c r="BG94" s="244"/>
      <c r="BH94" s="244"/>
      <c r="BI94" s="244"/>
      <c r="BJ94" s="244"/>
      <c r="BK94" s="244"/>
      <c r="BL94" s="244"/>
      <c r="BM94" s="244"/>
      <c r="BN94" s="244"/>
      <c r="BO94" s="244"/>
      <c r="BP94" s="244"/>
      <c r="BQ94" s="241">
        <v>88</v>
      </c>
      <c r="BR94" s="246"/>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5"/>
    </row>
    <row r="95" spans="1:131" s="226" customFormat="1" ht="26.25" hidden="1" customHeight="1" x14ac:dyDescent="0.15">
      <c r="A95" s="249"/>
      <c r="B95" s="250"/>
      <c r="C95" s="250"/>
      <c r="D95" s="250"/>
      <c r="E95" s="250"/>
      <c r="F95" s="250"/>
      <c r="G95" s="250"/>
      <c r="H95" s="250"/>
      <c r="I95" s="250"/>
      <c r="J95" s="250"/>
      <c r="K95" s="250"/>
      <c r="L95" s="250"/>
      <c r="M95" s="250"/>
      <c r="N95" s="250"/>
      <c r="O95" s="250"/>
      <c r="P95" s="250"/>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2"/>
      <c r="BA95" s="252"/>
      <c r="BB95" s="252"/>
      <c r="BC95" s="252"/>
      <c r="BD95" s="252"/>
      <c r="BE95" s="244"/>
      <c r="BF95" s="244"/>
      <c r="BG95" s="244"/>
      <c r="BH95" s="244"/>
      <c r="BI95" s="244"/>
      <c r="BJ95" s="244"/>
      <c r="BK95" s="244"/>
      <c r="BL95" s="244"/>
      <c r="BM95" s="244"/>
      <c r="BN95" s="244"/>
      <c r="BO95" s="244"/>
      <c r="BP95" s="244"/>
      <c r="BQ95" s="241">
        <v>89</v>
      </c>
      <c r="BR95" s="246"/>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5"/>
    </row>
    <row r="96" spans="1:131" s="226" customFormat="1" ht="26.25" hidden="1" customHeight="1" x14ac:dyDescent="0.15">
      <c r="A96" s="249"/>
      <c r="B96" s="250"/>
      <c r="C96" s="250"/>
      <c r="D96" s="250"/>
      <c r="E96" s="250"/>
      <c r="F96" s="250"/>
      <c r="G96" s="250"/>
      <c r="H96" s="250"/>
      <c r="I96" s="250"/>
      <c r="J96" s="250"/>
      <c r="K96" s="250"/>
      <c r="L96" s="250"/>
      <c r="M96" s="250"/>
      <c r="N96" s="250"/>
      <c r="O96" s="250"/>
      <c r="P96" s="250"/>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2"/>
      <c r="BA96" s="252"/>
      <c r="BB96" s="252"/>
      <c r="BC96" s="252"/>
      <c r="BD96" s="252"/>
      <c r="BE96" s="244"/>
      <c r="BF96" s="244"/>
      <c r="BG96" s="244"/>
      <c r="BH96" s="244"/>
      <c r="BI96" s="244"/>
      <c r="BJ96" s="244"/>
      <c r="BK96" s="244"/>
      <c r="BL96" s="244"/>
      <c r="BM96" s="244"/>
      <c r="BN96" s="244"/>
      <c r="BO96" s="244"/>
      <c r="BP96" s="244"/>
      <c r="BQ96" s="241">
        <v>90</v>
      </c>
      <c r="BR96" s="246"/>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5"/>
    </row>
    <row r="97" spans="1:131" s="226" customFormat="1" ht="26.25" hidden="1" customHeight="1" x14ac:dyDescent="0.15">
      <c r="A97" s="249"/>
      <c r="B97" s="250"/>
      <c r="C97" s="250"/>
      <c r="D97" s="250"/>
      <c r="E97" s="250"/>
      <c r="F97" s="250"/>
      <c r="G97" s="250"/>
      <c r="H97" s="250"/>
      <c r="I97" s="250"/>
      <c r="J97" s="250"/>
      <c r="K97" s="250"/>
      <c r="L97" s="250"/>
      <c r="M97" s="250"/>
      <c r="N97" s="250"/>
      <c r="O97" s="250"/>
      <c r="P97" s="250"/>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2"/>
      <c r="BA97" s="252"/>
      <c r="BB97" s="252"/>
      <c r="BC97" s="252"/>
      <c r="BD97" s="252"/>
      <c r="BE97" s="244"/>
      <c r="BF97" s="244"/>
      <c r="BG97" s="244"/>
      <c r="BH97" s="244"/>
      <c r="BI97" s="244"/>
      <c r="BJ97" s="244"/>
      <c r="BK97" s="244"/>
      <c r="BL97" s="244"/>
      <c r="BM97" s="244"/>
      <c r="BN97" s="244"/>
      <c r="BO97" s="244"/>
      <c r="BP97" s="244"/>
      <c r="BQ97" s="241">
        <v>91</v>
      </c>
      <c r="BR97" s="246"/>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5"/>
    </row>
    <row r="98" spans="1:131" s="226" customFormat="1" ht="26.25" hidden="1" customHeight="1" x14ac:dyDescent="0.15">
      <c r="A98" s="249"/>
      <c r="B98" s="250"/>
      <c r="C98" s="250"/>
      <c r="D98" s="250"/>
      <c r="E98" s="250"/>
      <c r="F98" s="250"/>
      <c r="G98" s="250"/>
      <c r="H98" s="250"/>
      <c r="I98" s="250"/>
      <c r="J98" s="250"/>
      <c r="K98" s="250"/>
      <c r="L98" s="250"/>
      <c r="M98" s="250"/>
      <c r="N98" s="250"/>
      <c r="O98" s="250"/>
      <c r="P98" s="250"/>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2"/>
      <c r="BA98" s="252"/>
      <c r="BB98" s="252"/>
      <c r="BC98" s="252"/>
      <c r="BD98" s="252"/>
      <c r="BE98" s="244"/>
      <c r="BF98" s="244"/>
      <c r="BG98" s="244"/>
      <c r="BH98" s="244"/>
      <c r="BI98" s="244"/>
      <c r="BJ98" s="244"/>
      <c r="BK98" s="244"/>
      <c r="BL98" s="244"/>
      <c r="BM98" s="244"/>
      <c r="BN98" s="244"/>
      <c r="BO98" s="244"/>
      <c r="BP98" s="244"/>
      <c r="BQ98" s="241">
        <v>92</v>
      </c>
      <c r="BR98" s="246"/>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5"/>
    </row>
    <row r="99" spans="1:131" s="226" customFormat="1" ht="26.25" hidden="1" customHeight="1" x14ac:dyDescent="0.15">
      <c r="A99" s="249"/>
      <c r="B99" s="250"/>
      <c r="C99" s="250"/>
      <c r="D99" s="250"/>
      <c r="E99" s="250"/>
      <c r="F99" s="250"/>
      <c r="G99" s="250"/>
      <c r="H99" s="250"/>
      <c r="I99" s="250"/>
      <c r="J99" s="250"/>
      <c r="K99" s="250"/>
      <c r="L99" s="250"/>
      <c r="M99" s="250"/>
      <c r="N99" s="250"/>
      <c r="O99" s="250"/>
      <c r="P99" s="250"/>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2"/>
      <c r="BA99" s="252"/>
      <c r="BB99" s="252"/>
      <c r="BC99" s="252"/>
      <c r="BD99" s="252"/>
      <c r="BE99" s="244"/>
      <c r="BF99" s="244"/>
      <c r="BG99" s="244"/>
      <c r="BH99" s="244"/>
      <c r="BI99" s="244"/>
      <c r="BJ99" s="244"/>
      <c r="BK99" s="244"/>
      <c r="BL99" s="244"/>
      <c r="BM99" s="244"/>
      <c r="BN99" s="244"/>
      <c r="BO99" s="244"/>
      <c r="BP99" s="244"/>
      <c r="BQ99" s="241">
        <v>93</v>
      </c>
      <c r="BR99" s="246"/>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5"/>
    </row>
    <row r="100" spans="1:131" s="226" customFormat="1" ht="26.25" hidden="1" customHeight="1" x14ac:dyDescent="0.15">
      <c r="A100" s="249"/>
      <c r="B100" s="250"/>
      <c r="C100" s="250"/>
      <c r="D100" s="250"/>
      <c r="E100" s="250"/>
      <c r="F100" s="250"/>
      <c r="G100" s="250"/>
      <c r="H100" s="250"/>
      <c r="I100" s="250"/>
      <c r="J100" s="250"/>
      <c r="K100" s="250"/>
      <c r="L100" s="250"/>
      <c r="M100" s="250"/>
      <c r="N100" s="250"/>
      <c r="O100" s="250"/>
      <c r="P100" s="250"/>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2"/>
      <c r="BA100" s="252"/>
      <c r="BB100" s="252"/>
      <c r="BC100" s="252"/>
      <c r="BD100" s="252"/>
      <c r="BE100" s="244"/>
      <c r="BF100" s="244"/>
      <c r="BG100" s="244"/>
      <c r="BH100" s="244"/>
      <c r="BI100" s="244"/>
      <c r="BJ100" s="244"/>
      <c r="BK100" s="244"/>
      <c r="BL100" s="244"/>
      <c r="BM100" s="244"/>
      <c r="BN100" s="244"/>
      <c r="BO100" s="244"/>
      <c r="BP100" s="244"/>
      <c r="BQ100" s="241">
        <v>94</v>
      </c>
      <c r="BR100" s="246"/>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5"/>
    </row>
    <row r="101" spans="1:131" s="226" customFormat="1" ht="26.25" hidden="1" customHeight="1" x14ac:dyDescent="0.15">
      <c r="A101" s="249"/>
      <c r="B101" s="250"/>
      <c r="C101" s="250"/>
      <c r="D101" s="250"/>
      <c r="E101" s="250"/>
      <c r="F101" s="250"/>
      <c r="G101" s="250"/>
      <c r="H101" s="250"/>
      <c r="I101" s="250"/>
      <c r="J101" s="250"/>
      <c r="K101" s="250"/>
      <c r="L101" s="250"/>
      <c r="M101" s="250"/>
      <c r="N101" s="250"/>
      <c r="O101" s="250"/>
      <c r="P101" s="250"/>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2"/>
      <c r="BA101" s="252"/>
      <c r="BB101" s="252"/>
      <c r="BC101" s="252"/>
      <c r="BD101" s="252"/>
      <c r="BE101" s="244"/>
      <c r="BF101" s="244"/>
      <c r="BG101" s="244"/>
      <c r="BH101" s="244"/>
      <c r="BI101" s="244"/>
      <c r="BJ101" s="244"/>
      <c r="BK101" s="244"/>
      <c r="BL101" s="244"/>
      <c r="BM101" s="244"/>
      <c r="BN101" s="244"/>
      <c r="BO101" s="244"/>
      <c r="BP101" s="244"/>
      <c r="BQ101" s="241">
        <v>95</v>
      </c>
      <c r="BR101" s="246"/>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5"/>
    </row>
    <row r="102" spans="1:131" s="226" customFormat="1" ht="26.25" customHeight="1" thickBot="1" x14ac:dyDescent="0.2">
      <c r="A102" s="249"/>
      <c r="B102" s="250"/>
      <c r="C102" s="250"/>
      <c r="D102" s="250"/>
      <c r="E102" s="250"/>
      <c r="F102" s="250"/>
      <c r="G102" s="250"/>
      <c r="H102" s="250"/>
      <c r="I102" s="250"/>
      <c r="J102" s="250"/>
      <c r="K102" s="250"/>
      <c r="L102" s="250"/>
      <c r="M102" s="250"/>
      <c r="N102" s="250"/>
      <c r="O102" s="250"/>
      <c r="P102" s="250"/>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1"/>
      <c r="AZ102" s="252"/>
      <c r="BA102" s="252"/>
      <c r="BB102" s="252"/>
      <c r="BC102" s="252"/>
      <c r="BD102" s="252"/>
      <c r="BE102" s="244"/>
      <c r="BF102" s="244"/>
      <c r="BG102" s="244"/>
      <c r="BH102" s="244"/>
      <c r="BI102" s="244"/>
      <c r="BJ102" s="244"/>
      <c r="BK102" s="244"/>
      <c r="BL102" s="244"/>
      <c r="BM102" s="244"/>
      <c r="BN102" s="244"/>
      <c r="BO102" s="244"/>
      <c r="BP102" s="244"/>
      <c r="BQ102" s="243" t="s">
        <v>378</v>
      </c>
      <c r="BR102" s="1013" t="s">
        <v>405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5"/>
    </row>
    <row r="103" spans="1:131" s="226" customFormat="1" ht="26.25" customHeight="1" x14ac:dyDescent="0.15">
      <c r="A103" s="249"/>
      <c r="B103" s="250"/>
      <c r="C103" s="250"/>
      <c r="D103" s="250"/>
      <c r="E103" s="250"/>
      <c r="F103" s="250"/>
      <c r="G103" s="250"/>
      <c r="H103" s="250"/>
      <c r="I103" s="250"/>
      <c r="J103" s="250"/>
      <c r="K103" s="250"/>
      <c r="L103" s="250"/>
      <c r="M103" s="250"/>
      <c r="N103" s="250"/>
      <c r="O103" s="250"/>
      <c r="P103" s="250"/>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2"/>
      <c r="BA103" s="252"/>
      <c r="BB103" s="252"/>
      <c r="BC103" s="252"/>
      <c r="BD103" s="252"/>
      <c r="BE103" s="244"/>
      <c r="BF103" s="244"/>
      <c r="BG103" s="244"/>
      <c r="BH103" s="244"/>
      <c r="BI103" s="244"/>
      <c r="BJ103" s="244"/>
      <c r="BK103" s="244"/>
      <c r="BL103" s="244"/>
      <c r="BM103" s="244"/>
      <c r="BN103" s="244"/>
      <c r="BO103" s="244"/>
      <c r="BP103" s="244"/>
      <c r="BQ103" s="1005" t="s">
        <v>406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5"/>
    </row>
    <row r="104" spans="1:131" s="226" customFormat="1" ht="26.25" customHeight="1" x14ac:dyDescent="0.15">
      <c r="A104" s="249"/>
      <c r="B104" s="250"/>
      <c r="C104" s="250"/>
      <c r="D104" s="250"/>
      <c r="E104" s="250"/>
      <c r="F104" s="250"/>
      <c r="G104" s="250"/>
      <c r="H104" s="250"/>
      <c r="I104" s="250"/>
      <c r="J104" s="250"/>
      <c r="K104" s="250"/>
      <c r="L104" s="250"/>
      <c r="M104" s="250"/>
      <c r="N104" s="250"/>
      <c r="O104" s="250"/>
      <c r="P104" s="250"/>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1"/>
      <c r="AZ104" s="252"/>
      <c r="BA104" s="252"/>
      <c r="BB104" s="252"/>
      <c r="BC104" s="252"/>
      <c r="BD104" s="252"/>
      <c r="BE104" s="244"/>
      <c r="BF104" s="244"/>
      <c r="BG104" s="244"/>
      <c r="BH104" s="244"/>
      <c r="BI104" s="244"/>
      <c r="BJ104" s="244"/>
      <c r="BK104" s="244"/>
      <c r="BL104" s="244"/>
      <c r="BM104" s="244"/>
      <c r="BN104" s="244"/>
      <c r="BO104" s="244"/>
      <c r="BP104" s="244"/>
      <c r="BQ104" s="1006" t="s">
        <v>407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5"/>
    </row>
    <row r="105" spans="1:131" s="226" customFormat="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c r="CP105" s="247"/>
      <c r="CQ105" s="247"/>
      <c r="CR105" s="247"/>
      <c r="CS105" s="247"/>
      <c r="CT105" s="247"/>
      <c r="CU105" s="247"/>
      <c r="CV105" s="247"/>
      <c r="CW105" s="247"/>
      <c r="CX105" s="247"/>
      <c r="CY105" s="247"/>
      <c r="CZ105" s="247"/>
      <c r="DA105" s="247"/>
      <c r="DB105" s="247"/>
      <c r="DC105" s="247"/>
      <c r="DD105" s="247"/>
      <c r="DE105" s="247"/>
      <c r="DF105" s="247"/>
      <c r="DG105" s="247"/>
      <c r="DH105" s="247"/>
      <c r="DI105" s="247"/>
      <c r="DJ105" s="247"/>
      <c r="DK105" s="247"/>
      <c r="DL105" s="247"/>
      <c r="DM105" s="247"/>
      <c r="DN105" s="247"/>
      <c r="DO105" s="247"/>
      <c r="DP105" s="247"/>
      <c r="DQ105" s="247"/>
      <c r="DR105" s="247"/>
      <c r="DS105" s="247"/>
      <c r="DT105" s="247"/>
      <c r="DU105" s="247"/>
      <c r="DV105" s="247"/>
      <c r="DW105" s="247"/>
      <c r="DX105" s="247"/>
      <c r="DY105" s="247"/>
      <c r="DZ105" s="247"/>
      <c r="EA105" s="225"/>
    </row>
    <row r="106" spans="1:131" s="226" customFormat="1" ht="11.25" customHeight="1" x14ac:dyDescent="0.15">
      <c r="A106" s="253"/>
      <c r="B106" s="253"/>
      <c r="C106" s="253"/>
      <c r="D106" s="253"/>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c r="CP106" s="247"/>
      <c r="CQ106" s="247"/>
      <c r="CR106" s="247"/>
      <c r="CS106" s="247"/>
      <c r="CT106" s="247"/>
      <c r="CU106" s="247"/>
      <c r="CV106" s="247"/>
      <c r="CW106" s="247"/>
      <c r="CX106" s="247"/>
      <c r="CY106" s="247"/>
      <c r="CZ106" s="247"/>
      <c r="DA106" s="247"/>
      <c r="DB106" s="247"/>
      <c r="DC106" s="247"/>
      <c r="DD106" s="247"/>
      <c r="DE106" s="247"/>
      <c r="DF106" s="247"/>
      <c r="DG106" s="247"/>
      <c r="DH106" s="247"/>
      <c r="DI106" s="247"/>
      <c r="DJ106" s="247"/>
      <c r="DK106" s="247"/>
      <c r="DL106" s="247"/>
      <c r="DM106" s="247"/>
      <c r="DN106" s="247"/>
      <c r="DO106" s="247"/>
      <c r="DP106" s="247"/>
      <c r="DQ106" s="247"/>
      <c r="DR106" s="247"/>
      <c r="DS106" s="247"/>
      <c r="DT106" s="247"/>
      <c r="DU106" s="247"/>
      <c r="DV106" s="247"/>
      <c r="DW106" s="247"/>
      <c r="DX106" s="247"/>
      <c r="DY106" s="247"/>
      <c r="DZ106" s="247"/>
      <c r="EA106" s="225"/>
    </row>
    <row r="107" spans="1:131" s="225" customFormat="1" ht="26.25" customHeight="1" thickBot="1" x14ac:dyDescent="0.2">
      <c r="A107" s="254" t="s">
        <v>408</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4" t="s">
        <v>409</v>
      </c>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55"/>
      <c r="BY107" s="255"/>
      <c r="BZ107" s="255"/>
      <c r="CA107" s="255"/>
      <c r="CB107" s="255"/>
      <c r="CC107" s="255"/>
      <c r="CD107" s="255"/>
      <c r="CE107" s="255"/>
      <c r="CF107" s="255"/>
      <c r="CG107" s="255"/>
      <c r="CH107" s="255"/>
      <c r="CI107" s="255"/>
      <c r="CJ107" s="255"/>
      <c r="CK107" s="255"/>
      <c r="CL107" s="255"/>
      <c r="CM107" s="255"/>
      <c r="CN107" s="255"/>
      <c r="CO107" s="255"/>
      <c r="CP107" s="255"/>
      <c r="CQ107" s="255"/>
      <c r="CR107" s="255"/>
      <c r="CS107" s="255"/>
      <c r="CT107" s="255"/>
      <c r="CU107" s="255"/>
      <c r="CV107" s="255"/>
      <c r="CW107" s="255"/>
      <c r="CX107" s="255"/>
      <c r="CY107" s="255"/>
      <c r="CZ107" s="255"/>
      <c r="DA107" s="255"/>
      <c r="DB107" s="255"/>
      <c r="DC107" s="255"/>
      <c r="DD107" s="255"/>
      <c r="DE107" s="255"/>
      <c r="DF107" s="255"/>
      <c r="DG107" s="255"/>
      <c r="DH107" s="255"/>
      <c r="DI107" s="255"/>
      <c r="DJ107" s="255"/>
      <c r="DK107" s="255"/>
      <c r="DL107" s="255"/>
      <c r="DM107" s="255"/>
      <c r="DN107" s="255"/>
      <c r="DO107" s="255"/>
      <c r="DP107" s="255"/>
      <c r="DQ107" s="255"/>
      <c r="DR107" s="255"/>
      <c r="DS107" s="255"/>
      <c r="DT107" s="255"/>
      <c r="DU107" s="255"/>
      <c r="DV107" s="255"/>
      <c r="DW107" s="255"/>
      <c r="DX107" s="255"/>
      <c r="DY107" s="255"/>
      <c r="DZ107" s="255"/>
    </row>
    <row r="108" spans="1:131" s="225" customFormat="1" ht="26.25" customHeight="1" x14ac:dyDescent="0.15">
      <c r="A108" s="1007" t="s">
        <v>410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5" customFormat="1" ht="26.25" customHeight="1" x14ac:dyDescent="0.15">
      <c r="A109" s="962" t="s">
        <v>412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413</v>
      </c>
      <c r="AB109" s="963"/>
      <c r="AC109" s="963"/>
      <c r="AD109" s="963"/>
      <c r="AE109" s="964"/>
      <c r="AF109" s="965" t="s">
        <v>297</v>
      </c>
      <c r="AG109" s="963"/>
      <c r="AH109" s="963"/>
      <c r="AI109" s="963"/>
      <c r="AJ109" s="964"/>
      <c r="AK109" s="965" t="s">
        <v>296</v>
      </c>
      <c r="AL109" s="963"/>
      <c r="AM109" s="963"/>
      <c r="AN109" s="963"/>
      <c r="AO109" s="964"/>
      <c r="AP109" s="965" t="s">
        <v>414</v>
      </c>
      <c r="AQ109" s="963"/>
      <c r="AR109" s="963"/>
      <c r="AS109" s="963"/>
      <c r="AT109" s="994"/>
      <c r="AU109" s="962" t="s">
        <v>412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413</v>
      </c>
      <c r="BR109" s="963"/>
      <c r="BS109" s="963"/>
      <c r="BT109" s="963"/>
      <c r="BU109" s="964"/>
      <c r="BV109" s="965" t="s">
        <v>297</v>
      </c>
      <c r="BW109" s="963"/>
      <c r="BX109" s="963"/>
      <c r="BY109" s="963"/>
      <c r="BZ109" s="964"/>
      <c r="CA109" s="965" t="s">
        <v>296</v>
      </c>
      <c r="CB109" s="963"/>
      <c r="CC109" s="963"/>
      <c r="CD109" s="963"/>
      <c r="CE109" s="964"/>
      <c r="CF109" s="1001" t="s">
        <v>414</v>
      </c>
      <c r="CG109" s="1001"/>
      <c r="CH109" s="1001"/>
      <c r="CI109" s="1001"/>
      <c r="CJ109" s="1001"/>
      <c r="CK109" s="965" t="s">
        <v>415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413</v>
      </c>
      <c r="DH109" s="963"/>
      <c r="DI109" s="963"/>
      <c r="DJ109" s="963"/>
      <c r="DK109" s="964"/>
      <c r="DL109" s="965" t="s">
        <v>297</v>
      </c>
      <c r="DM109" s="963"/>
      <c r="DN109" s="963"/>
      <c r="DO109" s="963"/>
      <c r="DP109" s="964"/>
      <c r="DQ109" s="965" t="s">
        <v>296</v>
      </c>
      <c r="DR109" s="963"/>
      <c r="DS109" s="963"/>
      <c r="DT109" s="963"/>
      <c r="DU109" s="964"/>
      <c r="DV109" s="965" t="s">
        <v>414</v>
      </c>
      <c r="DW109" s="963"/>
      <c r="DX109" s="963"/>
      <c r="DY109" s="963"/>
      <c r="DZ109" s="994"/>
    </row>
    <row r="110" spans="1:131" s="225" customFormat="1" ht="26.25" customHeight="1" x14ac:dyDescent="0.15">
      <c r="A110" s="865" t="s">
        <v>416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454019</v>
      </c>
      <c r="AB110" s="956"/>
      <c r="AC110" s="956"/>
      <c r="AD110" s="956"/>
      <c r="AE110" s="957"/>
      <c r="AF110" s="958">
        <v>437418</v>
      </c>
      <c r="AG110" s="956"/>
      <c r="AH110" s="956"/>
      <c r="AI110" s="956"/>
      <c r="AJ110" s="957"/>
      <c r="AK110" s="958">
        <v>422336</v>
      </c>
      <c r="AL110" s="956"/>
      <c r="AM110" s="956"/>
      <c r="AN110" s="956"/>
      <c r="AO110" s="957"/>
      <c r="AP110" s="959">
        <v>15.5</v>
      </c>
      <c r="AQ110" s="960"/>
      <c r="AR110" s="960"/>
      <c r="AS110" s="960"/>
      <c r="AT110" s="961"/>
      <c r="AU110" s="995" t="s">
        <v>67</v>
      </c>
      <c r="AV110" s="996"/>
      <c r="AW110" s="996"/>
      <c r="AX110" s="996"/>
      <c r="AY110" s="996"/>
      <c r="AZ110" s="921" t="s">
        <v>417</v>
      </c>
      <c r="BA110" s="866"/>
      <c r="BB110" s="866"/>
      <c r="BC110" s="866"/>
      <c r="BD110" s="866"/>
      <c r="BE110" s="866"/>
      <c r="BF110" s="866"/>
      <c r="BG110" s="866"/>
      <c r="BH110" s="866"/>
      <c r="BI110" s="866"/>
      <c r="BJ110" s="866"/>
      <c r="BK110" s="866"/>
      <c r="BL110" s="866"/>
      <c r="BM110" s="866"/>
      <c r="BN110" s="866"/>
      <c r="BO110" s="866"/>
      <c r="BP110" s="867"/>
      <c r="BQ110" s="922">
        <v>4494111</v>
      </c>
      <c r="BR110" s="903"/>
      <c r="BS110" s="903"/>
      <c r="BT110" s="903"/>
      <c r="BU110" s="903"/>
      <c r="BV110" s="903">
        <v>4699295</v>
      </c>
      <c r="BW110" s="903"/>
      <c r="BX110" s="903"/>
      <c r="BY110" s="903"/>
      <c r="BZ110" s="903"/>
      <c r="CA110" s="903">
        <v>4794792</v>
      </c>
      <c r="CB110" s="903"/>
      <c r="CC110" s="903"/>
      <c r="CD110" s="903"/>
      <c r="CE110" s="903"/>
      <c r="CF110" s="927">
        <v>176.1</v>
      </c>
      <c r="CG110" s="928"/>
      <c r="CH110" s="928"/>
      <c r="CI110" s="928"/>
      <c r="CJ110" s="928"/>
      <c r="CK110" s="991" t="s">
        <v>418</v>
      </c>
      <c r="CL110" s="877"/>
      <c r="CM110" s="952" t="s">
        <v>419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420</v>
      </c>
      <c r="DH110" s="903"/>
      <c r="DI110" s="903"/>
      <c r="DJ110" s="903"/>
      <c r="DK110" s="903"/>
      <c r="DL110" s="903" t="s">
        <v>421</v>
      </c>
      <c r="DM110" s="903"/>
      <c r="DN110" s="903"/>
      <c r="DO110" s="903"/>
      <c r="DP110" s="903"/>
      <c r="DQ110" s="903" t="s">
        <v>122</v>
      </c>
      <c r="DR110" s="903"/>
      <c r="DS110" s="903"/>
      <c r="DT110" s="903"/>
      <c r="DU110" s="903"/>
      <c r="DV110" s="904" t="s">
        <v>122</v>
      </c>
      <c r="DW110" s="904"/>
      <c r="DX110" s="904"/>
      <c r="DY110" s="904"/>
      <c r="DZ110" s="905"/>
    </row>
    <row r="111" spans="1:131" s="225"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423</v>
      </c>
      <c r="AB111" s="984"/>
      <c r="AC111" s="984"/>
      <c r="AD111" s="984"/>
      <c r="AE111" s="985"/>
      <c r="AF111" s="986" t="s">
        <v>122</v>
      </c>
      <c r="AG111" s="984"/>
      <c r="AH111" s="984"/>
      <c r="AI111" s="984"/>
      <c r="AJ111" s="985"/>
      <c r="AK111" s="986" t="s">
        <v>423</v>
      </c>
      <c r="AL111" s="984"/>
      <c r="AM111" s="984"/>
      <c r="AN111" s="984"/>
      <c r="AO111" s="985"/>
      <c r="AP111" s="987" t="s">
        <v>122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122</v>
      </c>
      <c r="BW111" s="875"/>
      <c r="BX111" s="875"/>
      <c r="BY111" s="875"/>
      <c r="BZ111" s="875"/>
      <c r="CA111" s="875" t="s">
        <v>425</v>
      </c>
      <c r="CB111" s="875"/>
      <c r="CC111" s="875"/>
      <c r="CD111" s="875"/>
      <c r="CE111" s="875"/>
      <c r="CF111" s="936" t="s">
        <v>122</v>
      </c>
      <c r="CG111" s="937"/>
      <c r="CH111" s="937"/>
      <c r="CI111" s="937"/>
      <c r="CJ111" s="937"/>
      <c r="CK111" s="992"/>
      <c r="CL111" s="879"/>
      <c r="CM111" s="882" t="s">
        <v>426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420</v>
      </c>
      <c r="DW111" s="852"/>
      <c r="DX111" s="852"/>
      <c r="DY111" s="852"/>
      <c r="DZ111" s="853"/>
    </row>
    <row r="112" spans="1:131" s="225" customFormat="1" ht="26.25" customHeight="1" x14ac:dyDescent="0.15">
      <c r="A112" s="977" t="s">
        <v>427</v>
      </c>
      <c r="B112" s="978"/>
      <c r="C112" s="808" t="s">
        <v>428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429</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894012</v>
      </c>
      <c r="BR112" s="875"/>
      <c r="BS112" s="875"/>
      <c r="BT112" s="875"/>
      <c r="BU112" s="875"/>
      <c r="BV112" s="875">
        <v>843339</v>
      </c>
      <c r="BW112" s="875"/>
      <c r="BX112" s="875"/>
      <c r="BY112" s="875"/>
      <c r="BZ112" s="875"/>
      <c r="CA112" s="875">
        <v>801785</v>
      </c>
      <c r="CB112" s="875"/>
      <c r="CC112" s="875"/>
      <c r="CD112" s="875"/>
      <c r="CE112" s="875"/>
      <c r="CF112" s="936">
        <v>29.4</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5"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64999</v>
      </c>
      <c r="AB113" s="984"/>
      <c r="AC113" s="984"/>
      <c r="AD113" s="984"/>
      <c r="AE113" s="985"/>
      <c r="AF113" s="986">
        <v>67718</v>
      </c>
      <c r="AG113" s="984"/>
      <c r="AH113" s="984"/>
      <c r="AI113" s="984"/>
      <c r="AJ113" s="985"/>
      <c r="AK113" s="986">
        <v>65493</v>
      </c>
      <c r="AL113" s="984"/>
      <c r="AM113" s="984"/>
      <c r="AN113" s="984"/>
      <c r="AO113" s="985"/>
      <c r="AP113" s="987">
        <v>2.4</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742037</v>
      </c>
      <c r="BR113" s="875"/>
      <c r="BS113" s="875"/>
      <c r="BT113" s="875"/>
      <c r="BU113" s="875"/>
      <c r="BV113" s="875">
        <v>647904</v>
      </c>
      <c r="BW113" s="875"/>
      <c r="BX113" s="875"/>
      <c r="BY113" s="875"/>
      <c r="BZ113" s="875"/>
      <c r="CA113" s="875">
        <v>615727</v>
      </c>
      <c r="CB113" s="875"/>
      <c r="CC113" s="875"/>
      <c r="CD113" s="875"/>
      <c r="CE113" s="875"/>
      <c r="CF113" s="936">
        <v>22.6</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5"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124661</v>
      </c>
      <c r="AB114" s="838"/>
      <c r="AC114" s="838"/>
      <c r="AD114" s="838"/>
      <c r="AE114" s="839"/>
      <c r="AF114" s="840">
        <v>105720</v>
      </c>
      <c r="AG114" s="838"/>
      <c r="AH114" s="838"/>
      <c r="AI114" s="838"/>
      <c r="AJ114" s="839"/>
      <c r="AK114" s="840">
        <v>68062</v>
      </c>
      <c r="AL114" s="838"/>
      <c r="AM114" s="838"/>
      <c r="AN114" s="838"/>
      <c r="AO114" s="839"/>
      <c r="AP114" s="885">
        <v>2.5</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1065501</v>
      </c>
      <c r="BR114" s="875"/>
      <c r="BS114" s="875"/>
      <c r="BT114" s="875"/>
      <c r="BU114" s="875"/>
      <c r="BV114" s="875">
        <v>1034676</v>
      </c>
      <c r="BW114" s="875"/>
      <c r="BX114" s="875"/>
      <c r="BY114" s="875"/>
      <c r="BZ114" s="875"/>
      <c r="CA114" s="875">
        <v>1028513</v>
      </c>
      <c r="CB114" s="875"/>
      <c r="CC114" s="875"/>
      <c r="CD114" s="875"/>
      <c r="CE114" s="875"/>
      <c r="CF114" s="936">
        <v>37.799999999999997</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425</v>
      </c>
      <c r="DW114" s="886"/>
      <c r="DX114" s="886"/>
      <c r="DY114" s="886"/>
      <c r="DZ114" s="887"/>
    </row>
    <row r="115" spans="1:130" s="225"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439</v>
      </c>
      <c r="AL115" s="984"/>
      <c r="AM115" s="984"/>
      <c r="AN115" s="984"/>
      <c r="AO115" s="985"/>
      <c r="AP115" s="987" t="s">
        <v>122</v>
      </c>
      <c r="AQ115" s="988"/>
      <c r="AR115" s="988"/>
      <c r="AS115" s="988"/>
      <c r="AT115" s="989"/>
      <c r="AU115" s="997"/>
      <c r="AV115" s="998"/>
      <c r="AW115" s="998"/>
      <c r="AX115" s="998"/>
      <c r="AY115" s="998"/>
      <c r="AZ115" s="873" t="s">
        <v>440</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423</v>
      </c>
      <c r="BW115" s="875"/>
      <c r="BX115" s="875"/>
      <c r="BY115" s="875"/>
      <c r="BZ115" s="875"/>
      <c r="CA115" s="875" t="s">
        <v>122</v>
      </c>
      <c r="CB115" s="875"/>
      <c r="CC115" s="875"/>
      <c r="CD115" s="875"/>
      <c r="CE115" s="875"/>
      <c r="CF115" s="936" t="s">
        <v>122</v>
      </c>
      <c r="CG115" s="937"/>
      <c r="CH115" s="937"/>
      <c r="CI115" s="937"/>
      <c r="CJ115" s="937"/>
      <c r="CK115" s="992"/>
      <c r="CL115" s="879"/>
      <c r="CM115" s="873" t="s">
        <v>441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439</v>
      </c>
      <c r="DR115" s="838"/>
      <c r="DS115" s="838"/>
      <c r="DT115" s="838"/>
      <c r="DU115" s="839"/>
      <c r="DV115" s="885" t="s">
        <v>122</v>
      </c>
      <c r="DW115" s="886"/>
      <c r="DX115" s="886"/>
      <c r="DY115" s="886"/>
      <c r="DZ115" s="887"/>
    </row>
    <row r="116" spans="1:130" s="225" customFormat="1" ht="26.25" customHeight="1" x14ac:dyDescent="0.15">
      <c r="A116" s="981"/>
      <c r="B116" s="982"/>
      <c r="C116" s="941" t="s">
        <v>442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234</v>
      </c>
      <c r="AB116" s="838"/>
      <c r="AC116" s="838"/>
      <c r="AD116" s="838"/>
      <c r="AE116" s="839"/>
      <c r="AF116" s="840">
        <v>208</v>
      </c>
      <c r="AG116" s="838"/>
      <c r="AH116" s="838"/>
      <c r="AI116" s="838"/>
      <c r="AJ116" s="839"/>
      <c r="AK116" s="840">
        <v>134</v>
      </c>
      <c r="AL116" s="838"/>
      <c r="AM116" s="838"/>
      <c r="AN116" s="838"/>
      <c r="AO116" s="839"/>
      <c r="AP116" s="885">
        <v>0</v>
      </c>
      <c r="AQ116" s="886"/>
      <c r="AR116" s="886"/>
      <c r="AS116" s="886"/>
      <c r="AT116" s="887"/>
      <c r="AU116" s="997"/>
      <c r="AV116" s="998"/>
      <c r="AW116" s="998"/>
      <c r="AX116" s="998"/>
      <c r="AY116" s="998"/>
      <c r="AZ116" s="924" t="s">
        <v>443</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425</v>
      </c>
      <c r="CG116" s="937"/>
      <c r="CH116" s="937"/>
      <c r="CI116" s="937"/>
      <c r="CJ116" s="937"/>
      <c r="CK116" s="992"/>
      <c r="CL116" s="879"/>
      <c r="CM116" s="882" t="s">
        <v>444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5"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445</v>
      </c>
      <c r="Z117" s="964"/>
      <c r="AA117" s="969">
        <v>643913</v>
      </c>
      <c r="AB117" s="970"/>
      <c r="AC117" s="970"/>
      <c r="AD117" s="970"/>
      <c r="AE117" s="971"/>
      <c r="AF117" s="972">
        <v>611064</v>
      </c>
      <c r="AG117" s="970"/>
      <c r="AH117" s="970"/>
      <c r="AI117" s="970"/>
      <c r="AJ117" s="971"/>
      <c r="AK117" s="972">
        <v>556025</v>
      </c>
      <c r="AL117" s="970"/>
      <c r="AM117" s="970"/>
      <c r="AN117" s="970"/>
      <c r="AO117" s="971"/>
      <c r="AP117" s="973"/>
      <c r="AQ117" s="974"/>
      <c r="AR117" s="974"/>
      <c r="AS117" s="974"/>
      <c r="AT117" s="975"/>
      <c r="AU117" s="997"/>
      <c r="AV117" s="998"/>
      <c r="AW117" s="998"/>
      <c r="AX117" s="998"/>
      <c r="AY117" s="998"/>
      <c r="AZ117" s="924" t="s">
        <v>446</v>
      </c>
      <c r="BA117" s="925"/>
      <c r="BB117" s="925"/>
      <c r="BC117" s="925"/>
      <c r="BD117" s="925"/>
      <c r="BE117" s="925"/>
      <c r="BF117" s="925"/>
      <c r="BG117" s="925"/>
      <c r="BH117" s="925"/>
      <c r="BI117" s="925"/>
      <c r="BJ117" s="925"/>
      <c r="BK117" s="925"/>
      <c r="BL117" s="925"/>
      <c r="BM117" s="925"/>
      <c r="BN117" s="925"/>
      <c r="BO117" s="925"/>
      <c r="BP117" s="926"/>
      <c r="BQ117" s="874" t="s">
        <v>421</v>
      </c>
      <c r="BR117" s="875"/>
      <c r="BS117" s="875"/>
      <c r="BT117" s="875"/>
      <c r="BU117" s="875"/>
      <c r="BV117" s="875" t="s">
        <v>122</v>
      </c>
      <c r="BW117" s="875"/>
      <c r="BX117" s="875"/>
      <c r="BY117" s="875"/>
      <c r="BZ117" s="875"/>
      <c r="CA117" s="875" t="s">
        <v>122</v>
      </c>
      <c r="CB117" s="875"/>
      <c r="CC117" s="875"/>
      <c r="CD117" s="875"/>
      <c r="CE117" s="875"/>
      <c r="CF117" s="936" t="s">
        <v>423</v>
      </c>
      <c r="CG117" s="937"/>
      <c r="CH117" s="937"/>
      <c r="CI117" s="937"/>
      <c r="CJ117" s="937"/>
      <c r="CK117" s="992"/>
      <c r="CL117" s="879"/>
      <c r="CM117" s="882" t="s">
        <v>447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439</v>
      </c>
      <c r="DR117" s="838"/>
      <c r="DS117" s="838"/>
      <c r="DT117" s="838"/>
      <c r="DU117" s="839"/>
      <c r="DV117" s="885" t="s">
        <v>439</v>
      </c>
      <c r="DW117" s="886"/>
      <c r="DX117" s="886"/>
      <c r="DY117" s="886"/>
      <c r="DZ117" s="887"/>
    </row>
    <row r="118" spans="1:130" s="225" customFormat="1" ht="26.25" customHeight="1" x14ac:dyDescent="0.15">
      <c r="A118" s="962" t="s">
        <v>415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413</v>
      </c>
      <c r="AB118" s="963"/>
      <c r="AC118" s="963"/>
      <c r="AD118" s="963"/>
      <c r="AE118" s="964"/>
      <c r="AF118" s="965" t="s">
        <v>297</v>
      </c>
      <c r="AG118" s="963"/>
      <c r="AH118" s="963"/>
      <c r="AI118" s="963"/>
      <c r="AJ118" s="964"/>
      <c r="AK118" s="965" t="s">
        <v>296</v>
      </c>
      <c r="AL118" s="963"/>
      <c r="AM118" s="963"/>
      <c r="AN118" s="963"/>
      <c r="AO118" s="964"/>
      <c r="AP118" s="966" t="s">
        <v>414</v>
      </c>
      <c r="AQ118" s="967"/>
      <c r="AR118" s="967"/>
      <c r="AS118" s="967"/>
      <c r="AT118" s="968"/>
      <c r="AU118" s="997"/>
      <c r="AV118" s="998"/>
      <c r="AW118" s="998"/>
      <c r="AX118" s="998"/>
      <c r="AY118" s="998"/>
      <c r="AZ118" s="940" t="s">
        <v>448</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449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5" customFormat="1" ht="26.25" customHeight="1" x14ac:dyDescent="0.15">
      <c r="A119" s="876" t="s">
        <v>418</v>
      </c>
      <c r="B119" s="877"/>
      <c r="C119" s="952" t="s">
        <v>419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423</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6" t="s">
        <v>178</v>
      </c>
      <c r="BA119" s="256"/>
      <c r="BB119" s="256"/>
      <c r="BC119" s="256"/>
      <c r="BD119" s="256"/>
      <c r="BE119" s="256"/>
      <c r="BF119" s="256"/>
      <c r="BG119" s="256"/>
      <c r="BH119" s="256"/>
      <c r="BI119" s="256"/>
      <c r="BJ119" s="256"/>
      <c r="BK119" s="256"/>
      <c r="BL119" s="256"/>
      <c r="BM119" s="256"/>
      <c r="BN119" s="256"/>
      <c r="BO119" s="938" t="s">
        <v>450</v>
      </c>
      <c r="BP119" s="939"/>
      <c r="BQ119" s="943">
        <v>7195661</v>
      </c>
      <c r="BR119" s="906"/>
      <c r="BS119" s="906"/>
      <c r="BT119" s="906"/>
      <c r="BU119" s="906"/>
      <c r="BV119" s="906">
        <v>7225214</v>
      </c>
      <c r="BW119" s="906"/>
      <c r="BX119" s="906"/>
      <c r="BY119" s="906"/>
      <c r="BZ119" s="906"/>
      <c r="CA119" s="906">
        <v>7240817</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421</v>
      </c>
      <c r="DH119" s="821"/>
      <c r="DI119" s="821"/>
      <c r="DJ119" s="821"/>
      <c r="DK119" s="822"/>
      <c r="DL119" s="823" t="s">
        <v>122</v>
      </c>
      <c r="DM119" s="821"/>
      <c r="DN119" s="821"/>
      <c r="DO119" s="821"/>
      <c r="DP119" s="822"/>
      <c r="DQ119" s="823" t="s">
        <v>122</v>
      </c>
      <c r="DR119" s="821"/>
      <c r="DS119" s="821"/>
      <c r="DT119" s="821"/>
      <c r="DU119" s="822"/>
      <c r="DV119" s="909" t="s">
        <v>439</v>
      </c>
      <c r="DW119" s="910"/>
      <c r="DX119" s="910"/>
      <c r="DY119" s="910"/>
      <c r="DZ119" s="911"/>
    </row>
    <row r="120" spans="1:130" s="225" customFormat="1" ht="26.25" customHeight="1" x14ac:dyDescent="0.15">
      <c r="A120" s="878"/>
      <c r="B120" s="879"/>
      <c r="C120" s="882" t="s">
        <v>426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439</v>
      </c>
      <c r="AB120" s="838"/>
      <c r="AC120" s="838"/>
      <c r="AD120" s="838"/>
      <c r="AE120" s="839"/>
      <c r="AF120" s="840" t="s">
        <v>423</v>
      </c>
      <c r="AG120" s="838"/>
      <c r="AH120" s="838"/>
      <c r="AI120" s="838"/>
      <c r="AJ120" s="839"/>
      <c r="AK120" s="840" t="s">
        <v>122</v>
      </c>
      <c r="AL120" s="838"/>
      <c r="AM120" s="838"/>
      <c r="AN120" s="838"/>
      <c r="AO120" s="839"/>
      <c r="AP120" s="885" t="s">
        <v>122</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2224900</v>
      </c>
      <c r="BR120" s="903"/>
      <c r="BS120" s="903"/>
      <c r="BT120" s="903"/>
      <c r="BU120" s="903"/>
      <c r="BV120" s="903">
        <v>2321254</v>
      </c>
      <c r="BW120" s="903"/>
      <c r="BX120" s="903"/>
      <c r="BY120" s="903"/>
      <c r="BZ120" s="903"/>
      <c r="CA120" s="903">
        <v>2410734</v>
      </c>
      <c r="CB120" s="903"/>
      <c r="CC120" s="903"/>
      <c r="CD120" s="903"/>
      <c r="CE120" s="903"/>
      <c r="CF120" s="927">
        <v>88.5</v>
      </c>
      <c r="CG120" s="928"/>
      <c r="CH120" s="928"/>
      <c r="CI120" s="928"/>
      <c r="CJ120" s="928"/>
      <c r="CK120" s="929" t="s">
        <v>454</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602720</v>
      </c>
      <c r="DH120" s="903"/>
      <c r="DI120" s="903"/>
      <c r="DJ120" s="903"/>
      <c r="DK120" s="903"/>
      <c r="DL120" s="903">
        <v>576526</v>
      </c>
      <c r="DM120" s="903"/>
      <c r="DN120" s="903"/>
      <c r="DO120" s="903"/>
      <c r="DP120" s="903"/>
      <c r="DQ120" s="903">
        <v>558496</v>
      </c>
      <c r="DR120" s="903"/>
      <c r="DS120" s="903"/>
      <c r="DT120" s="903"/>
      <c r="DU120" s="903"/>
      <c r="DV120" s="904">
        <v>20.5</v>
      </c>
      <c r="DW120" s="904"/>
      <c r="DX120" s="904"/>
      <c r="DY120" s="904"/>
      <c r="DZ120" s="905"/>
    </row>
    <row r="121" spans="1:130" s="225"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423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t="s">
        <v>122</v>
      </c>
      <c r="BR121" s="875"/>
      <c r="BS121" s="875"/>
      <c r="BT121" s="875"/>
      <c r="BU121" s="875"/>
      <c r="BV121" s="875" t="s">
        <v>122</v>
      </c>
      <c r="BW121" s="875"/>
      <c r="BX121" s="875"/>
      <c r="BY121" s="875"/>
      <c r="BZ121" s="875"/>
      <c r="CA121" s="875" t="s">
        <v>122</v>
      </c>
      <c r="CB121" s="875"/>
      <c r="CC121" s="875"/>
      <c r="CD121" s="875"/>
      <c r="CE121" s="875"/>
      <c r="CF121" s="936" t="s">
        <v>429</v>
      </c>
      <c r="CG121" s="937"/>
      <c r="CH121" s="937"/>
      <c r="CI121" s="937"/>
      <c r="CJ121" s="937"/>
      <c r="CK121" s="930"/>
      <c r="CL121" s="916"/>
      <c r="CM121" s="916"/>
      <c r="CN121" s="916"/>
      <c r="CO121" s="917"/>
      <c r="CP121" s="896" t="s">
        <v>393</v>
      </c>
      <c r="CQ121" s="897"/>
      <c r="CR121" s="897"/>
      <c r="CS121" s="897"/>
      <c r="CT121" s="897"/>
      <c r="CU121" s="897"/>
      <c r="CV121" s="897"/>
      <c r="CW121" s="897"/>
      <c r="CX121" s="897"/>
      <c r="CY121" s="897"/>
      <c r="CZ121" s="897"/>
      <c r="DA121" s="897"/>
      <c r="DB121" s="897"/>
      <c r="DC121" s="897"/>
      <c r="DD121" s="897"/>
      <c r="DE121" s="897"/>
      <c r="DF121" s="898"/>
      <c r="DG121" s="874">
        <v>291292</v>
      </c>
      <c r="DH121" s="875"/>
      <c r="DI121" s="875"/>
      <c r="DJ121" s="875"/>
      <c r="DK121" s="875"/>
      <c r="DL121" s="875">
        <v>266813</v>
      </c>
      <c r="DM121" s="875"/>
      <c r="DN121" s="875"/>
      <c r="DO121" s="875"/>
      <c r="DP121" s="875"/>
      <c r="DQ121" s="875">
        <v>243289</v>
      </c>
      <c r="DR121" s="875"/>
      <c r="DS121" s="875"/>
      <c r="DT121" s="875"/>
      <c r="DU121" s="875"/>
      <c r="DV121" s="852">
        <v>8.9</v>
      </c>
      <c r="DW121" s="852"/>
      <c r="DX121" s="852"/>
      <c r="DY121" s="852"/>
      <c r="DZ121" s="853"/>
    </row>
    <row r="122" spans="1:130" s="225"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439</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4438427</v>
      </c>
      <c r="BR122" s="906"/>
      <c r="BS122" s="906"/>
      <c r="BT122" s="906"/>
      <c r="BU122" s="906"/>
      <c r="BV122" s="906">
        <v>4568116</v>
      </c>
      <c r="BW122" s="906"/>
      <c r="BX122" s="906"/>
      <c r="BY122" s="906"/>
      <c r="BZ122" s="906"/>
      <c r="CA122" s="906">
        <v>4549491</v>
      </c>
      <c r="CB122" s="906"/>
      <c r="CC122" s="906"/>
      <c r="CD122" s="906"/>
      <c r="CE122" s="906"/>
      <c r="CF122" s="907">
        <v>167.1</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t="s">
        <v>122</v>
      </c>
      <c r="DH122" s="875"/>
      <c r="DI122" s="875"/>
      <c r="DJ122" s="875"/>
      <c r="DK122" s="875"/>
      <c r="DL122" s="875" t="s">
        <v>122</v>
      </c>
      <c r="DM122" s="875"/>
      <c r="DN122" s="875"/>
      <c r="DO122" s="875"/>
      <c r="DP122" s="875"/>
      <c r="DQ122" s="875" t="s">
        <v>122</v>
      </c>
      <c r="DR122" s="875"/>
      <c r="DS122" s="875"/>
      <c r="DT122" s="875"/>
      <c r="DU122" s="875"/>
      <c r="DV122" s="852" t="s">
        <v>122</v>
      </c>
      <c r="DW122" s="852"/>
      <c r="DX122" s="852"/>
      <c r="DY122" s="852"/>
      <c r="DZ122" s="853"/>
    </row>
    <row r="123" spans="1:130" s="225" customFormat="1" ht="26.25" customHeight="1" x14ac:dyDescent="0.15">
      <c r="A123" s="878"/>
      <c r="B123" s="879"/>
      <c r="C123" s="882" t="s">
        <v>444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439</v>
      </c>
      <c r="AB123" s="838"/>
      <c r="AC123" s="838"/>
      <c r="AD123" s="838"/>
      <c r="AE123" s="839"/>
      <c r="AF123" s="840" t="s">
        <v>122</v>
      </c>
      <c r="AG123" s="838"/>
      <c r="AH123" s="838"/>
      <c r="AI123" s="838"/>
      <c r="AJ123" s="839"/>
      <c r="AK123" s="840" t="s">
        <v>122</v>
      </c>
      <c r="AL123" s="838"/>
      <c r="AM123" s="838"/>
      <c r="AN123" s="838"/>
      <c r="AO123" s="839"/>
      <c r="AP123" s="885" t="s">
        <v>429</v>
      </c>
      <c r="AQ123" s="886"/>
      <c r="AR123" s="886"/>
      <c r="AS123" s="886"/>
      <c r="AT123" s="887"/>
      <c r="AU123" s="950"/>
      <c r="AV123" s="951"/>
      <c r="AW123" s="951"/>
      <c r="AX123" s="951"/>
      <c r="AY123" s="951"/>
      <c r="AZ123" s="256" t="s">
        <v>178</v>
      </c>
      <c r="BA123" s="256"/>
      <c r="BB123" s="256"/>
      <c r="BC123" s="256"/>
      <c r="BD123" s="256"/>
      <c r="BE123" s="256"/>
      <c r="BF123" s="256"/>
      <c r="BG123" s="256"/>
      <c r="BH123" s="256"/>
      <c r="BI123" s="256"/>
      <c r="BJ123" s="256"/>
      <c r="BK123" s="256"/>
      <c r="BL123" s="256"/>
      <c r="BM123" s="256"/>
      <c r="BN123" s="256"/>
      <c r="BO123" s="938" t="s">
        <v>459</v>
      </c>
      <c r="BP123" s="939"/>
      <c r="BQ123" s="893">
        <v>6663327</v>
      </c>
      <c r="BR123" s="894"/>
      <c r="BS123" s="894"/>
      <c r="BT123" s="894"/>
      <c r="BU123" s="894"/>
      <c r="BV123" s="894">
        <v>6889370</v>
      </c>
      <c r="BW123" s="894"/>
      <c r="BX123" s="894"/>
      <c r="BY123" s="894"/>
      <c r="BZ123" s="894"/>
      <c r="CA123" s="894">
        <v>6960225</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122</v>
      </c>
      <c r="DM123" s="838"/>
      <c r="DN123" s="838"/>
      <c r="DO123" s="838"/>
      <c r="DP123" s="839"/>
      <c r="DQ123" s="840" t="s">
        <v>122</v>
      </c>
      <c r="DR123" s="838"/>
      <c r="DS123" s="838"/>
      <c r="DT123" s="838"/>
      <c r="DU123" s="839"/>
      <c r="DV123" s="885" t="s">
        <v>122</v>
      </c>
      <c r="DW123" s="886"/>
      <c r="DX123" s="886"/>
      <c r="DY123" s="886"/>
      <c r="DZ123" s="887"/>
    </row>
    <row r="124" spans="1:130" s="225" customFormat="1" ht="26.25" customHeight="1" thickBot="1" x14ac:dyDescent="0.2">
      <c r="A124" s="878"/>
      <c r="B124" s="879"/>
      <c r="C124" s="882" t="s">
        <v>447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423</v>
      </c>
      <c r="AL124" s="838"/>
      <c r="AM124" s="838"/>
      <c r="AN124" s="838"/>
      <c r="AO124" s="839"/>
      <c r="AP124" s="885" t="s">
        <v>122</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19</v>
      </c>
      <c r="BR124" s="892"/>
      <c r="BS124" s="892"/>
      <c r="BT124" s="892"/>
      <c r="BU124" s="892"/>
      <c r="BV124" s="892">
        <v>12.1</v>
      </c>
      <c r="BW124" s="892"/>
      <c r="BX124" s="892"/>
      <c r="BY124" s="892"/>
      <c r="BZ124" s="892"/>
      <c r="CA124" s="892">
        <v>10.3</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421</v>
      </c>
      <c r="DM124" s="821"/>
      <c r="DN124" s="821"/>
      <c r="DO124" s="821"/>
      <c r="DP124" s="822"/>
      <c r="DQ124" s="823" t="s">
        <v>421</v>
      </c>
      <c r="DR124" s="821"/>
      <c r="DS124" s="821"/>
      <c r="DT124" s="821"/>
      <c r="DU124" s="822"/>
      <c r="DV124" s="909" t="s">
        <v>122</v>
      </c>
      <c r="DW124" s="910"/>
      <c r="DX124" s="910"/>
      <c r="DY124" s="910"/>
      <c r="DZ124" s="911"/>
    </row>
    <row r="125" spans="1:130" s="225" customFormat="1" ht="26.25" customHeight="1" x14ac:dyDescent="0.15">
      <c r="A125" s="878"/>
      <c r="B125" s="879"/>
      <c r="C125" s="882" t="s">
        <v>449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439</v>
      </c>
      <c r="AB125" s="838"/>
      <c r="AC125" s="838"/>
      <c r="AD125" s="838"/>
      <c r="AE125" s="839"/>
      <c r="AF125" s="840" t="s">
        <v>122</v>
      </c>
      <c r="AG125" s="838"/>
      <c r="AH125" s="838"/>
      <c r="AI125" s="838"/>
      <c r="AJ125" s="839"/>
      <c r="AK125" s="840" t="s">
        <v>423</v>
      </c>
      <c r="AL125" s="838"/>
      <c r="AM125" s="838"/>
      <c r="AN125" s="838"/>
      <c r="AO125" s="839"/>
      <c r="AP125" s="885" t="s">
        <v>423</v>
      </c>
      <c r="AQ125" s="886"/>
      <c r="AR125" s="886"/>
      <c r="AS125" s="886"/>
      <c r="AT125" s="887"/>
      <c r="AU125" s="257"/>
      <c r="AV125" s="258"/>
      <c r="AW125" s="258"/>
      <c r="AX125" s="258"/>
      <c r="AY125" s="258"/>
      <c r="AZ125" s="258"/>
      <c r="BA125" s="258"/>
      <c r="BB125" s="258"/>
      <c r="BC125" s="258"/>
      <c r="BD125" s="258"/>
      <c r="BE125" s="258"/>
      <c r="BF125" s="258"/>
      <c r="BG125" s="258"/>
      <c r="BH125" s="258"/>
      <c r="BI125" s="258"/>
      <c r="BJ125" s="258"/>
      <c r="BK125" s="258"/>
      <c r="BL125" s="258"/>
      <c r="BM125" s="258"/>
      <c r="BN125" s="258"/>
      <c r="BO125" s="258"/>
      <c r="BP125" s="258"/>
      <c r="BQ125" s="259"/>
      <c r="BR125" s="259"/>
      <c r="BS125" s="259"/>
      <c r="BT125" s="259"/>
      <c r="BU125" s="259"/>
      <c r="BV125" s="259"/>
      <c r="BW125" s="259"/>
      <c r="BX125" s="259"/>
      <c r="BY125" s="259"/>
      <c r="BZ125" s="259"/>
      <c r="CA125" s="259"/>
      <c r="CB125" s="259"/>
      <c r="CC125" s="259"/>
      <c r="CD125" s="259"/>
      <c r="CE125" s="259"/>
      <c r="CF125" s="259"/>
      <c r="CG125" s="259"/>
      <c r="CH125" s="259"/>
      <c r="CI125" s="259"/>
      <c r="CJ125" s="260"/>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425</v>
      </c>
      <c r="DH125" s="903"/>
      <c r="DI125" s="903"/>
      <c r="DJ125" s="903"/>
      <c r="DK125" s="903"/>
      <c r="DL125" s="903" t="s">
        <v>425</v>
      </c>
      <c r="DM125" s="903"/>
      <c r="DN125" s="903"/>
      <c r="DO125" s="903"/>
      <c r="DP125" s="903"/>
      <c r="DQ125" s="903" t="s">
        <v>425</v>
      </c>
      <c r="DR125" s="903"/>
      <c r="DS125" s="903"/>
      <c r="DT125" s="903"/>
      <c r="DU125" s="903"/>
      <c r="DV125" s="904" t="s">
        <v>122</v>
      </c>
      <c r="DW125" s="904"/>
      <c r="DX125" s="904"/>
      <c r="DY125" s="904"/>
      <c r="DZ125" s="905"/>
    </row>
    <row r="126" spans="1:130" s="225"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425</v>
      </c>
      <c r="AL126" s="838"/>
      <c r="AM126" s="838"/>
      <c r="AN126" s="838"/>
      <c r="AO126" s="839"/>
      <c r="AP126" s="885" t="s">
        <v>122</v>
      </c>
      <c r="AQ126" s="886"/>
      <c r="AR126" s="886"/>
      <c r="AS126" s="886"/>
      <c r="AT126" s="887"/>
      <c r="AU126" s="261"/>
      <c r="AV126" s="261"/>
      <c r="AW126" s="261"/>
      <c r="AX126" s="261"/>
      <c r="AY126" s="261"/>
      <c r="AZ126" s="261"/>
      <c r="BA126" s="261"/>
      <c r="BB126" s="261"/>
      <c r="BC126" s="261"/>
      <c r="BD126" s="261"/>
      <c r="BE126" s="261"/>
      <c r="BF126" s="261"/>
      <c r="BG126" s="261"/>
      <c r="BH126" s="261"/>
      <c r="BI126" s="261"/>
      <c r="BJ126" s="261"/>
      <c r="BK126" s="261"/>
      <c r="BL126" s="261"/>
      <c r="BM126" s="261"/>
      <c r="BN126" s="261"/>
      <c r="BO126" s="261"/>
      <c r="BP126" s="261"/>
      <c r="BQ126" s="261"/>
      <c r="BR126" s="261"/>
      <c r="BS126" s="261"/>
      <c r="BT126" s="261"/>
      <c r="BU126" s="261"/>
      <c r="BV126" s="261"/>
      <c r="BW126" s="261"/>
      <c r="BX126" s="261"/>
      <c r="BY126" s="261"/>
      <c r="BZ126" s="261"/>
      <c r="CA126" s="261"/>
      <c r="CB126" s="261"/>
      <c r="CC126" s="261"/>
      <c r="CD126" s="262"/>
      <c r="CE126" s="262"/>
      <c r="CF126" s="262"/>
      <c r="CG126" s="259"/>
      <c r="CH126" s="259"/>
      <c r="CI126" s="259"/>
      <c r="CJ126" s="260"/>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421</v>
      </c>
      <c r="DH126" s="875"/>
      <c r="DI126" s="875"/>
      <c r="DJ126" s="875"/>
      <c r="DK126" s="875"/>
      <c r="DL126" s="875" t="s">
        <v>425</v>
      </c>
      <c r="DM126" s="875"/>
      <c r="DN126" s="875"/>
      <c r="DO126" s="875"/>
      <c r="DP126" s="875"/>
      <c r="DQ126" s="875" t="s">
        <v>425</v>
      </c>
      <c r="DR126" s="875"/>
      <c r="DS126" s="875"/>
      <c r="DT126" s="875"/>
      <c r="DU126" s="875"/>
      <c r="DV126" s="852" t="s">
        <v>423</v>
      </c>
      <c r="DW126" s="852"/>
      <c r="DX126" s="852"/>
      <c r="DY126" s="852"/>
      <c r="DZ126" s="853"/>
    </row>
    <row r="127" spans="1:130" s="225"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425</v>
      </c>
      <c r="AB127" s="838"/>
      <c r="AC127" s="838"/>
      <c r="AD127" s="838"/>
      <c r="AE127" s="839"/>
      <c r="AF127" s="840" t="s">
        <v>421</v>
      </c>
      <c r="AG127" s="838"/>
      <c r="AH127" s="838"/>
      <c r="AI127" s="838"/>
      <c r="AJ127" s="839"/>
      <c r="AK127" s="840" t="s">
        <v>122</v>
      </c>
      <c r="AL127" s="838"/>
      <c r="AM127" s="838"/>
      <c r="AN127" s="838"/>
      <c r="AO127" s="839"/>
      <c r="AP127" s="885" t="s">
        <v>122</v>
      </c>
      <c r="AQ127" s="886"/>
      <c r="AR127" s="886"/>
      <c r="AS127" s="886"/>
      <c r="AT127" s="887"/>
      <c r="AU127" s="261"/>
      <c r="AV127" s="261"/>
      <c r="AW127" s="261"/>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1"/>
      <c r="CB127" s="261"/>
      <c r="CC127" s="261"/>
      <c r="CD127" s="262"/>
      <c r="CE127" s="262"/>
      <c r="CF127" s="262"/>
      <c r="CG127" s="259"/>
      <c r="CH127" s="259"/>
      <c r="CI127" s="259"/>
      <c r="CJ127" s="260"/>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423</v>
      </c>
      <c r="DM127" s="875"/>
      <c r="DN127" s="875"/>
      <c r="DO127" s="875"/>
      <c r="DP127" s="875"/>
      <c r="DQ127" s="875" t="s">
        <v>425</v>
      </c>
      <c r="DR127" s="875"/>
      <c r="DS127" s="875"/>
      <c r="DT127" s="875"/>
      <c r="DU127" s="875"/>
      <c r="DV127" s="852" t="s">
        <v>122</v>
      </c>
      <c r="DW127" s="852"/>
      <c r="DX127" s="852"/>
      <c r="DY127" s="852"/>
      <c r="DZ127" s="853"/>
    </row>
    <row r="128" spans="1:130" s="225"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2397</v>
      </c>
      <c r="AB128" s="859"/>
      <c r="AC128" s="859"/>
      <c r="AD128" s="859"/>
      <c r="AE128" s="860"/>
      <c r="AF128" s="861">
        <v>1005</v>
      </c>
      <c r="AG128" s="859"/>
      <c r="AH128" s="859"/>
      <c r="AI128" s="859"/>
      <c r="AJ128" s="860"/>
      <c r="AK128" s="861">
        <v>604</v>
      </c>
      <c r="AL128" s="859"/>
      <c r="AM128" s="859"/>
      <c r="AN128" s="859"/>
      <c r="AO128" s="860"/>
      <c r="AP128" s="862"/>
      <c r="AQ128" s="863"/>
      <c r="AR128" s="863"/>
      <c r="AS128" s="863"/>
      <c r="AT128" s="864"/>
      <c r="AU128" s="261"/>
      <c r="AV128" s="261"/>
      <c r="AW128" s="261"/>
      <c r="AX128" s="865" t="s">
        <v>473</v>
      </c>
      <c r="AY128" s="866"/>
      <c r="AZ128" s="866"/>
      <c r="BA128" s="866"/>
      <c r="BB128" s="866"/>
      <c r="BC128" s="866"/>
      <c r="BD128" s="866"/>
      <c r="BE128" s="867"/>
      <c r="BF128" s="844" t="s">
        <v>425</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2"/>
      <c r="CB128" s="262"/>
      <c r="CC128" s="262"/>
      <c r="CD128" s="262"/>
      <c r="CE128" s="262"/>
      <c r="CF128" s="262"/>
      <c r="CG128" s="259"/>
      <c r="CH128" s="259"/>
      <c r="CI128" s="259"/>
      <c r="CJ128" s="260"/>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5"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475</v>
      </c>
      <c r="X129" s="835"/>
      <c r="Y129" s="835"/>
      <c r="Z129" s="836"/>
      <c r="AA129" s="837">
        <v>3232483</v>
      </c>
      <c r="AB129" s="838"/>
      <c r="AC129" s="838"/>
      <c r="AD129" s="838"/>
      <c r="AE129" s="839"/>
      <c r="AF129" s="840">
        <v>3181445</v>
      </c>
      <c r="AG129" s="838"/>
      <c r="AH129" s="838"/>
      <c r="AI129" s="838"/>
      <c r="AJ129" s="839"/>
      <c r="AK129" s="840">
        <v>3113605</v>
      </c>
      <c r="AL129" s="838"/>
      <c r="AM129" s="838"/>
      <c r="AN129" s="838"/>
      <c r="AO129" s="839"/>
      <c r="AP129" s="841"/>
      <c r="AQ129" s="842"/>
      <c r="AR129" s="842"/>
      <c r="AS129" s="842"/>
      <c r="AT129" s="843"/>
      <c r="AU129" s="263"/>
      <c r="AV129" s="263"/>
      <c r="AW129" s="263"/>
      <c r="AX129" s="807" t="s">
        <v>476</v>
      </c>
      <c r="AY129" s="808"/>
      <c r="AZ129" s="808"/>
      <c r="BA129" s="808"/>
      <c r="BB129" s="808"/>
      <c r="BC129" s="808"/>
      <c r="BD129" s="808"/>
      <c r="BE129" s="809"/>
      <c r="BF129" s="827" t="s">
        <v>429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4"/>
      <c r="CB129" s="264"/>
      <c r="CC129" s="264"/>
      <c r="CD129" s="264"/>
      <c r="CE129" s="264"/>
      <c r="CF129" s="264"/>
      <c r="CG129" s="264"/>
      <c r="CH129" s="264"/>
      <c r="CI129" s="264"/>
      <c r="CJ129" s="264"/>
      <c r="CK129" s="264"/>
      <c r="CL129" s="264"/>
      <c r="CM129" s="264"/>
      <c r="CN129" s="264"/>
      <c r="CO129" s="264"/>
      <c r="CP129" s="264"/>
      <c r="CQ129" s="264"/>
      <c r="CR129" s="264"/>
      <c r="CS129" s="264"/>
      <c r="CT129" s="264"/>
      <c r="CU129" s="264"/>
      <c r="CV129" s="264"/>
      <c r="CW129" s="264"/>
      <c r="CX129" s="264"/>
      <c r="CY129" s="264"/>
      <c r="CZ129" s="264"/>
      <c r="DA129" s="264"/>
      <c r="DB129" s="264"/>
      <c r="DC129" s="264"/>
      <c r="DD129" s="264"/>
      <c r="DE129" s="264"/>
      <c r="DF129" s="264"/>
      <c r="DG129" s="264"/>
      <c r="DH129" s="264"/>
      <c r="DI129" s="264"/>
      <c r="DJ129" s="264"/>
      <c r="DK129" s="264"/>
      <c r="DL129" s="264"/>
      <c r="DM129" s="264"/>
      <c r="DN129" s="264"/>
      <c r="DO129" s="264"/>
      <c r="DP129" s="232"/>
      <c r="DQ129" s="232"/>
      <c r="DR129" s="232"/>
      <c r="DS129" s="232"/>
      <c r="DT129" s="232"/>
      <c r="DU129" s="232"/>
      <c r="DV129" s="232"/>
      <c r="DW129" s="232"/>
      <c r="DX129" s="232"/>
      <c r="DY129" s="232"/>
      <c r="DZ129" s="236"/>
    </row>
    <row r="130" spans="1:131" s="225" customFormat="1" ht="26.25" customHeight="1" x14ac:dyDescent="0.15">
      <c r="A130" s="832" t="s">
        <v>477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478</v>
      </c>
      <c r="X130" s="835"/>
      <c r="Y130" s="835"/>
      <c r="Z130" s="836"/>
      <c r="AA130" s="837">
        <v>434971</v>
      </c>
      <c r="AB130" s="838"/>
      <c r="AC130" s="838"/>
      <c r="AD130" s="838"/>
      <c r="AE130" s="839"/>
      <c r="AF130" s="840">
        <v>421178</v>
      </c>
      <c r="AG130" s="838"/>
      <c r="AH130" s="838"/>
      <c r="AI130" s="838"/>
      <c r="AJ130" s="839"/>
      <c r="AK130" s="840">
        <v>390546</v>
      </c>
      <c r="AL130" s="838"/>
      <c r="AM130" s="838"/>
      <c r="AN130" s="838"/>
      <c r="AO130" s="839"/>
      <c r="AP130" s="841"/>
      <c r="AQ130" s="842"/>
      <c r="AR130" s="842"/>
      <c r="AS130" s="842"/>
      <c r="AT130" s="843"/>
      <c r="AU130" s="263"/>
      <c r="AV130" s="263"/>
      <c r="AW130" s="263"/>
      <c r="AX130" s="807" t="s">
        <v>479</v>
      </c>
      <c r="AY130" s="808"/>
      <c r="AZ130" s="808"/>
      <c r="BA130" s="808"/>
      <c r="BB130" s="808"/>
      <c r="BC130" s="808"/>
      <c r="BD130" s="808"/>
      <c r="BE130" s="809"/>
      <c r="BF130" s="810">
        <v>6.7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4"/>
      <c r="CB130" s="264"/>
      <c r="CC130" s="264"/>
      <c r="CD130" s="264"/>
      <c r="CE130" s="264"/>
      <c r="CF130" s="264"/>
      <c r="CG130" s="264"/>
      <c r="CH130" s="264"/>
      <c r="CI130" s="264"/>
      <c r="CJ130" s="264"/>
      <c r="CK130" s="264"/>
      <c r="CL130" s="264"/>
      <c r="CM130" s="264"/>
      <c r="CN130" s="264"/>
      <c r="CO130" s="264"/>
      <c r="CP130" s="264"/>
      <c r="CQ130" s="264"/>
      <c r="CR130" s="264"/>
      <c r="CS130" s="264"/>
      <c r="CT130" s="264"/>
      <c r="CU130" s="264"/>
      <c r="CV130" s="264"/>
      <c r="CW130" s="264"/>
      <c r="CX130" s="264"/>
      <c r="CY130" s="264"/>
      <c r="CZ130" s="264"/>
      <c r="DA130" s="264"/>
      <c r="DB130" s="264"/>
      <c r="DC130" s="264"/>
      <c r="DD130" s="264"/>
      <c r="DE130" s="264"/>
      <c r="DF130" s="264"/>
      <c r="DG130" s="264"/>
      <c r="DH130" s="264"/>
      <c r="DI130" s="264"/>
      <c r="DJ130" s="264"/>
      <c r="DK130" s="264"/>
      <c r="DL130" s="264"/>
      <c r="DM130" s="264"/>
      <c r="DN130" s="264"/>
      <c r="DO130" s="264"/>
      <c r="DP130" s="232"/>
      <c r="DQ130" s="232"/>
      <c r="DR130" s="232"/>
      <c r="DS130" s="232"/>
      <c r="DT130" s="232"/>
      <c r="DU130" s="232"/>
      <c r="DV130" s="232"/>
      <c r="DW130" s="232"/>
      <c r="DX130" s="232"/>
      <c r="DY130" s="232"/>
      <c r="DZ130" s="236"/>
    </row>
    <row r="131" spans="1:131" s="225"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480</v>
      </c>
      <c r="X131" s="818"/>
      <c r="Y131" s="818"/>
      <c r="Z131" s="819"/>
      <c r="AA131" s="820">
        <v>2797512</v>
      </c>
      <c r="AB131" s="821"/>
      <c r="AC131" s="821"/>
      <c r="AD131" s="821"/>
      <c r="AE131" s="822"/>
      <c r="AF131" s="823">
        <v>2760267</v>
      </c>
      <c r="AG131" s="821"/>
      <c r="AH131" s="821"/>
      <c r="AI131" s="821"/>
      <c r="AJ131" s="822"/>
      <c r="AK131" s="823">
        <v>2723059</v>
      </c>
      <c r="AL131" s="821"/>
      <c r="AM131" s="821"/>
      <c r="AN131" s="821"/>
      <c r="AO131" s="822"/>
      <c r="AP131" s="824"/>
      <c r="AQ131" s="825"/>
      <c r="AR131" s="825"/>
      <c r="AS131" s="825"/>
      <c r="AT131" s="826"/>
      <c r="AU131" s="263"/>
      <c r="AV131" s="263"/>
      <c r="AW131" s="263"/>
      <c r="AX131" s="785" t="s">
        <v>481</v>
      </c>
      <c r="AY131" s="786"/>
      <c r="AZ131" s="786"/>
      <c r="BA131" s="786"/>
      <c r="BB131" s="786"/>
      <c r="BC131" s="786"/>
      <c r="BD131" s="786"/>
      <c r="BE131" s="787"/>
      <c r="BF131" s="788">
        <v>10.3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4"/>
      <c r="CB131" s="264"/>
      <c r="CC131" s="264"/>
      <c r="CD131" s="264"/>
      <c r="CE131" s="264"/>
      <c r="CF131" s="264"/>
      <c r="CG131" s="264"/>
      <c r="CH131" s="264"/>
      <c r="CI131" s="264"/>
      <c r="CJ131" s="264"/>
      <c r="CK131" s="264"/>
      <c r="CL131" s="264"/>
      <c r="CM131" s="264"/>
      <c r="CN131" s="264"/>
      <c r="CO131" s="264"/>
      <c r="CP131" s="264"/>
      <c r="CQ131" s="264"/>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264"/>
      <c r="DP131" s="232"/>
      <c r="DQ131" s="232"/>
      <c r="DR131" s="232"/>
      <c r="DS131" s="232"/>
      <c r="DT131" s="232"/>
      <c r="DU131" s="232"/>
      <c r="DV131" s="232"/>
      <c r="DW131" s="232"/>
      <c r="DX131" s="232"/>
      <c r="DY131" s="232"/>
      <c r="DZ131" s="236"/>
    </row>
    <row r="132" spans="1:131" s="225" customFormat="1" ht="26.25" customHeight="1" x14ac:dyDescent="0.15">
      <c r="A132" s="794" t="s">
        <v>482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483</v>
      </c>
      <c r="W132" s="798"/>
      <c r="X132" s="798"/>
      <c r="Y132" s="798"/>
      <c r="Z132" s="799"/>
      <c r="AA132" s="800">
        <v>7.3831676149999996</v>
      </c>
      <c r="AB132" s="801"/>
      <c r="AC132" s="801"/>
      <c r="AD132" s="801"/>
      <c r="AE132" s="802"/>
      <c r="AF132" s="803">
        <v>6.8428525210000002</v>
      </c>
      <c r="AG132" s="801"/>
      <c r="AH132" s="801"/>
      <c r="AI132" s="801"/>
      <c r="AJ132" s="802"/>
      <c r="AK132" s="803">
        <v>6.0547714900000003</v>
      </c>
      <c r="AL132" s="801"/>
      <c r="AM132" s="801"/>
      <c r="AN132" s="801"/>
      <c r="AO132" s="802"/>
      <c r="AP132" s="804"/>
      <c r="AQ132" s="805"/>
      <c r="AR132" s="805"/>
      <c r="AS132" s="805"/>
      <c r="AT132" s="806"/>
      <c r="AU132" s="265"/>
      <c r="AV132" s="266"/>
      <c r="AW132" s="266"/>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64"/>
      <c r="CB132" s="264"/>
      <c r="CC132" s="264"/>
      <c r="CD132" s="264"/>
      <c r="CE132" s="264"/>
      <c r="CF132" s="264"/>
      <c r="CG132" s="264"/>
      <c r="CH132" s="264"/>
      <c r="CI132" s="264"/>
      <c r="CJ132" s="264"/>
      <c r="CK132" s="264"/>
      <c r="CL132" s="264"/>
      <c r="CM132" s="264"/>
      <c r="CN132" s="264"/>
      <c r="CO132" s="264"/>
      <c r="CP132" s="264"/>
      <c r="CQ132" s="264"/>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264"/>
      <c r="DP132" s="236"/>
      <c r="DQ132" s="236"/>
      <c r="DR132" s="236"/>
      <c r="DS132" s="236"/>
      <c r="DT132" s="236"/>
      <c r="DU132" s="236"/>
      <c r="DV132" s="236"/>
      <c r="DW132" s="236"/>
      <c r="DX132" s="236"/>
      <c r="DY132" s="236"/>
      <c r="DZ132" s="236"/>
    </row>
    <row r="133" spans="1:131" s="225"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484</v>
      </c>
      <c r="W133" s="777"/>
      <c r="X133" s="777"/>
      <c r="Y133" s="777"/>
      <c r="Z133" s="778"/>
      <c r="AA133" s="779">
        <v>9.6999999999999993</v>
      </c>
      <c r="AB133" s="780"/>
      <c r="AC133" s="780"/>
      <c r="AD133" s="780"/>
      <c r="AE133" s="781"/>
      <c r="AF133" s="779">
        <v>7.7</v>
      </c>
      <c r="AG133" s="780"/>
      <c r="AH133" s="780"/>
      <c r="AI133" s="780"/>
      <c r="AJ133" s="781"/>
      <c r="AK133" s="779">
        <v>6.7</v>
      </c>
      <c r="AL133" s="780"/>
      <c r="AM133" s="780"/>
      <c r="AN133" s="780"/>
      <c r="AO133" s="781"/>
      <c r="AP133" s="782"/>
      <c r="AQ133" s="783"/>
      <c r="AR133" s="783"/>
      <c r="AS133" s="783"/>
      <c r="AT133" s="784"/>
      <c r="AU133" s="266"/>
      <c r="AV133" s="266"/>
      <c r="AW133" s="266"/>
      <c r="AX133" s="266"/>
      <c r="AY133" s="266"/>
      <c r="AZ133" s="266"/>
      <c r="BA133" s="266"/>
      <c r="BB133" s="266"/>
      <c r="BC133" s="266"/>
      <c r="BD133" s="266"/>
      <c r="BE133" s="266"/>
      <c r="BF133" s="266"/>
      <c r="BG133" s="266"/>
      <c r="BH133" s="266"/>
      <c r="BI133" s="266"/>
      <c r="BJ133" s="266"/>
      <c r="BK133" s="266"/>
      <c r="BL133" s="266"/>
      <c r="BM133" s="266"/>
      <c r="BN133" s="264"/>
      <c r="BO133" s="264"/>
      <c r="BP133" s="264"/>
      <c r="BQ133" s="264"/>
      <c r="BR133" s="264"/>
      <c r="BS133" s="264"/>
      <c r="BT133" s="264"/>
      <c r="BU133" s="264"/>
      <c r="BV133" s="264"/>
      <c r="BW133" s="264"/>
      <c r="BX133" s="264"/>
      <c r="BY133" s="264"/>
      <c r="BZ133" s="264"/>
      <c r="CA133" s="264"/>
      <c r="CB133" s="264"/>
      <c r="CC133" s="264"/>
      <c r="CD133" s="264"/>
      <c r="CE133" s="264"/>
      <c r="CF133" s="264"/>
      <c r="CG133" s="264"/>
      <c r="CH133" s="264"/>
      <c r="CI133" s="264"/>
      <c r="CJ133" s="264"/>
      <c r="CK133" s="264"/>
      <c r="CL133" s="264"/>
      <c r="CM133" s="264"/>
      <c r="CN133" s="264"/>
      <c r="CO133" s="264"/>
      <c r="CP133" s="264"/>
      <c r="CQ133" s="264"/>
      <c r="CR133" s="264"/>
      <c r="CS133" s="264"/>
      <c r="CT133" s="264"/>
      <c r="CU133" s="264"/>
      <c r="CV133" s="264"/>
      <c r="CW133" s="264"/>
      <c r="CX133" s="264"/>
      <c r="CY133" s="264"/>
      <c r="CZ133" s="264"/>
      <c r="DA133" s="264"/>
      <c r="DB133" s="264"/>
      <c r="DC133" s="264"/>
      <c r="DD133" s="264"/>
      <c r="DE133" s="264"/>
      <c r="DF133" s="264"/>
      <c r="DG133" s="264"/>
      <c r="DH133" s="264"/>
      <c r="DI133" s="264"/>
      <c r="DJ133" s="264"/>
      <c r="DK133" s="264"/>
      <c r="DL133" s="264"/>
      <c r="DM133" s="264"/>
      <c r="DN133" s="264"/>
      <c r="DO133" s="264"/>
      <c r="DP133" s="236"/>
      <c r="DQ133" s="236"/>
      <c r="DR133" s="236"/>
      <c r="DS133" s="236"/>
      <c r="DT133" s="236"/>
      <c r="DU133" s="236"/>
      <c r="DV133" s="236"/>
      <c r="DW133" s="236"/>
      <c r="DX133" s="236"/>
      <c r="DY133" s="236"/>
      <c r="DZ133" s="236"/>
    </row>
    <row r="134" spans="1:131" s="226" customFormat="1" ht="11.25" customHeight="1" x14ac:dyDescent="0.15">
      <c r="A134" s="267"/>
      <c r="B134" s="267"/>
      <c r="C134" s="267"/>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6"/>
      <c r="AV134" s="266"/>
      <c r="AW134" s="266"/>
      <c r="AX134" s="266"/>
      <c r="AY134" s="266"/>
      <c r="AZ134" s="266"/>
      <c r="BA134" s="266"/>
      <c r="BB134" s="266"/>
      <c r="BC134" s="266"/>
      <c r="BD134" s="266"/>
      <c r="BE134" s="266"/>
      <c r="BF134" s="266"/>
      <c r="BG134" s="266"/>
      <c r="BH134" s="266"/>
      <c r="BI134" s="266"/>
      <c r="BJ134" s="266"/>
      <c r="BK134" s="266"/>
      <c r="BL134" s="266"/>
      <c r="BM134" s="266"/>
      <c r="BN134" s="264"/>
      <c r="BO134" s="264"/>
      <c r="BP134" s="264"/>
      <c r="BQ134" s="264"/>
      <c r="BR134" s="264"/>
      <c r="BS134" s="264"/>
      <c r="BT134" s="264"/>
      <c r="BU134" s="264"/>
      <c r="BV134" s="264"/>
      <c r="BW134" s="264"/>
      <c r="BX134" s="264"/>
      <c r="BY134" s="264"/>
      <c r="BZ134" s="264"/>
      <c r="CA134" s="264"/>
      <c r="CB134" s="264"/>
      <c r="CC134" s="264"/>
      <c r="CD134" s="264"/>
      <c r="CE134" s="264"/>
      <c r="CF134" s="264"/>
      <c r="CG134" s="264"/>
      <c r="CH134" s="264"/>
      <c r="CI134" s="264"/>
      <c r="CJ134" s="264"/>
      <c r="CK134" s="264"/>
      <c r="CL134" s="264"/>
      <c r="CM134" s="264"/>
      <c r="CN134" s="264"/>
      <c r="CO134" s="264"/>
      <c r="CP134" s="264"/>
      <c r="CQ134" s="264"/>
      <c r="CR134" s="264"/>
      <c r="CS134" s="264"/>
      <c r="CT134" s="264"/>
      <c r="CU134" s="264"/>
      <c r="CV134" s="264"/>
      <c r="CW134" s="264"/>
      <c r="CX134" s="264"/>
      <c r="CY134" s="264"/>
      <c r="CZ134" s="264"/>
      <c r="DA134" s="264"/>
      <c r="DB134" s="264"/>
      <c r="DC134" s="264"/>
      <c r="DD134" s="264"/>
      <c r="DE134" s="264"/>
      <c r="DF134" s="264"/>
      <c r="DG134" s="264"/>
      <c r="DH134" s="264"/>
      <c r="DI134" s="264"/>
      <c r="DJ134" s="264"/>
      <c r="DK134" s="264"/>
      <c r="DL134" s="264"/>
      <c r="DM134" s="264"/>
      <c r="DN134" s="264"/>
      <c r="DO134" s="264"/>
      <c r="DP134" s="236"/>
      <c r="DQ134" s="236"/>
      <c r="DR134" s="236"/>
      <c r="DS134" s="236"/>
      <c r="DT134" s="236"/>
      <c r="DU134" s="236"/>
      <c r="DV134" s="236"/>
      <c r="DW134" s="236"/>
      <c r="DX134" s="236"/>
      <c r="DY134" s="236"/>
      <c r="DZ134" s="236"/>
      <c r="EA134" s="225"/>
    </row>
    <row r="135" spans="1:131" ht="14.25" hidden="1" x14ac:dyDescent="0.15">
      <c r="AU135" s="267"/>
      <c r="AV135" s="267"/>
      <c r="AW135" s="267"/>
      <c r="AX135" s="267"/>
      <c r="AY135" s="267"/>
      <c r="AZ135" s="267"/>
      <c r="BA135" s="267"/>
      <c r="BB135" s="267"/>
      <c r="BC135" s="267"/>
      <c r="BD135" s="267"/>
      <c r="BE135" s="267"/>
      <c r="BF135" s="267"/>
      <c r="BG135" s="267"/>
      <c r="BH135" s="267"/>
      <c r="BI135" s="267"/>
      <c r="BJ135" s="267"/>
      <c r="BK135" s="267"/>
      <c r="BL135" s="267"/>
      <c r="BM135" s="267"/>
      <c r="BN135" s="267"/>
      <c r="BO135" s="267"/>
      <c r="BP135" s="267"/>
      <c r="BQ135" s="267"/>
      <c r="BR135" s="267"/>
      <c r="BS135" s="267"/>
      <c r="BT135" s="267"/>
      <c r="BU135" s="267"/>
      <c r="BV135" s="267"/>
      <c r="BW135" s="267"/>
      <c r="BX135" s="267"/>
      <c r="BY135" s="267"/>
      <c r="BZ135" s="267"/>
      <c r="CA135" s="267"/>
      <c r="CB135" s="267"/>
      <c r="CC135" s="267"/>
      <c r="CD135" s="267"/>
      <c r="CE135" s="267"/>
      <c r="CF135" s="267"/>
      <c r="CG135" s="267"/>
      <c r="CH135" s="267"/>
      <c r="CI135" s="267"/>
      <c r="CJ135" s="267"/>
      <c r="CK135" s="267"/>
      <c r="CL135" s="267"/>
      <c r="CM135" s="267"/>
      <c r="CN135" s="267"/>
      <c r="CO135" s="267"/>
      <c r="CP135" s="267"/>
      <c r="CQ135" s="267"/>
      <c r="CR135" s="267"/>
      <c r="CS135" s="267"/>
      <c r="CT135" s="267"/>
      <c r="CU135" s="267"/>
      <c r="CV135" s="267"/>
      <c r="CW135" s="267"/>
      <c r="CX135" s="267"/>
      <c r="CY135" s="267"/>
      <c r="CZ135" s="267"/>
      <c r="DA135" s="267"/>
      <c r="DB135" s="267"/>
      <c r="DC135" s="267"/>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7"/>
    </row>
    <row r="136" spans="1:131" hidden="1" x14ac:dyDescent="0.15"/>
  </sheetData>
  <sheetProtection algorithmName="SHA-512" hashValue="ZD/+QLZwvJRsdyUgQ6mvovzXf7gIeKMEqq9eP9p2RsRrvspsJLitYjCCG+qeQTiASkBpX3v9Da4ExBCPeJbR0A==" saltValue="+NDdqUFalPzD0MHoxgH1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0" customWidth="1"/>
    <col min="121" max="121" width="0" style="269" hidden="1" customWidth="1"/>
    <col min="122" max="16384" width="9" style="269" hidden="1"/>
  </cols>
  <sheetData>
    <row r="1" spans="1:120"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9"/>
    </row>
    <row r="17" spans="119:120" x14ac:dyDescent="0.15">
      <c r="DP17" s="269"/>
    </row>
    <row r="18" spans="119:120" x14ac:dyDescent="0.15"/>
    <row r="19" spans="119:120" x14ac:dyDescent="0.15"/>
    <row r="20" spans="119:120" x14ac:dyDescent="0.15">
      <c r="DO20" s="269"/>
      <c r="DP20" s="269"/>
    </row>
    <row r="21" spans="119:120" x14ac:dyDescent="0.15">
      <c r="DP21" s="269"/>
    </row>
    <row r="22" spans="119:120" x14ac:dyDescent="0.15"/>
    <row r="23" spans="119:120" x14ac:dyDescent="0.15">
      <c r="DO23" s="269"/>
      <c r="DP23" s="269"/>
    </row>
    <row r="24" spans="119:120" x14ac:dyDescent="0.15">
      <c r="DP24" s="269"/>
    </row>
    <row r="25" spans="119:120" x14ac:dyDescent="0.15">
      <c r="DP25" s="269"/>
    </row>
    <row r="26" spans="119:120" x14ac:dyDescent="0.15">
      <c r="DO26" s="269"/>
      <c r="DP26" s="269"/>
    </row>
    <row r="27" spans="119:120" x14ac:dyDescent="0.15"/>
    <row r="28" spans="119:120" x14ac:dyDescent="0.15">
      <c r="DO28" s="269"/>
      <c r="DP28" s="269"/>
    </row>
    <row r="29" spans="119:120" x14ac:dyDescent="0.15">
      <c r="DP29" s="269"/>
    </row>
    <row r="30" spans="119:120" x14ac:dyDescent="0.15"/>
    <row r="31" spans="119:120" x14ac:dyDescent="0.15">
      <c r="DO31" s="269"/>
      <c r="DP31" s="269"/>
    </row>
    <row r="32" spans="119:120" x14ac:dyDescent="0.15"/>
    <row r="33" spans="98:120" x14ac:dyDescent="0.15">
      <c r="DO33" s="269"/>
      <c r="DP33" s="269"/>
    </row>
    <row r="34" spans="98:120" x14ac:dyDescent="0.15">
      <c r="DM34" s="269"/>
    </row>
    <row r="35" spans="98:120" x14ac:dyDescent="0.15">
      <c r="CT35" s="269"/>
      <c r="CU35" s="269"/>
      <c r="CV35" s="269"/>
      <c r="CY35" s="269"/>
      <c r="CZ35" s="269"/>
      <c r="DA35" s="269"/>
      <c r="DD35" s="269"/>
      <c r="DE35" s="269"/>
      <c r="DF35" s="269"/>
      <c r="DI35" s="269"/>
      <c r="DJ35" s="269"/>
      <c r="DK35" s="269"/>
      <c r="DM35" s="269"/>
      <c r="DN35" s="269"/>
      <c r="DO35" s="269"/>
      <c r="DP35" s="269"/>
    </row>
    <row r="36" spans="98:120" x14ac:dyDescent="0.15"/>
    <row r="37" spans="98:120" x14ac:dyDescent="0.15">
      <c r="CW37" s="269"/>
      <c r="DB37" s="269"/>
      <c r="DG37" s="269"/>
      <c r="DL37" s="269"/>
      <c r="DP37" s="269"/>
    </row>
    <row r="38" spans="98:120" x14ac:dyDescent="0.15">
      <c r="CT38" s="269"/>
      <c r="CU38" s="269"/>
      <c r="CV38" s="269"/>
      <c r="CW38" s="269"/>
      <c r="CY38" s="269"/>
      <c r="CZ38" s="269"/>
      <c r="DA38" s="269"/>
      <c r="DB38" s="269"/>
      <c r="DD38" s="269"/>
      <c r="DE38" s="269"/>
      <c r="DF38" s="269"/>
      <c r="DG38" s="269"/>
      <c r="DI38" s="269"/>
      <c r="DJ38" s="269"/>
      <c r="DK38" s="269"/>
      <c r="DL38" s="269"/>
      <c r="DN38" s="269"/>
      <c r="DO38" s="269"/>
      <c r="DP38" s="26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9"/>
      <c r="DO49" s="269"/>
      <c r="DP49" s="26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9"/>
      <c r="CS63" s="269"/>
      <c r="CX63" s="269"/>
      <c r="DC63" s="269"/>
      <c r="DH63" s="269"/>
    </row>
    <row r="64" spans="22:120" x14ac:dyDescent="0.15">
      <c r="V64" s="269"/>
    </row>
    <row r="65" spans="15:120" x14ac:dyDescent="0.15">
      <c r="X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269"/>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U65" s="269"/>
      <c r="CZ65" s="269"/>
      <c r="DE65" s="269"/>
      <c r="DJ65" s="269"/>
    </row>
    <row r="66" spans="15:120" x14ac:dyDescent="0.15">
      <c r="Q66" s="269"/>
      <c r="S66" s="269"/>
      <c r="U66" s="269"/>
      <c r="DM66" s="269"/>
    </row>
    <row r="67" spans="15:120" x14ac:dyDescent="0.15">
      <c r="O67" s="269"/>
      <c r="P67" s="269"/>
      <c r="R67" s="269"/>
      <c r="T67" s="269"/>
      <c r="Y67" s="269"/>
      <c r="CT67" s="269"/>
      <c r="CV67" s="269"/>
      <c r="CW67" s="269"/>
      <c r="CY67" s="269"/>
      <c r="DA67" s="269"/>
      <c r="DB67" s="269"/>
      <c r="DD67" s="269"/>
      <c r="DF67" s="269"/>
      <c r="DG67" s="269"/>
      <c r="DI67" s="269"/>
      <c r="DK67" s="269"/>
      <c r="DL67" s="269"/>
      <c r="DN67" s="269"/>
      <c r="DO67" s="269"/>
      <c r="DP67" s="269"/>
    </row>
    <row r="68" spans="15:120" x14ac:dyDescent="0.15"/>
    <row r="69" spans="15:120" x14ac:dyDescent="0.15"/>
    <row r="70" spans="15:120" x14ac:dyDescent="0.15"/>
    <row r="71" spans="15:120" x14ac:dyDescent="0.15"/>
    <row r="72" spans="15:120" x14ac:dyDescent="0.15">
      <c r="DP72" s="269"/>
    </row>
    <row r="73" spans="15:120" x14ac:dyDescent="0.15">
      <c r="DP73" s="26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9"/>
      <c r="CX96" s="269"/>
      <c r="DC96" s="269"/>
      <c r="DH96" s="269"/>
    </row>
    <row r="97" spans="24:120" x14ac:dyDescent="0.15">
      <c r="CS97" s="269"/>
      <c r="CX97" s="269"/>
      <c r="DC97" s="269"/>
      <c r="DH97" s="269"/>
      <c r="DP97" s="270" t="s">
        <v>485</v>
      </c>
    </row>
    <row r="98" spans="24:120" hidden="1" x14ac:dyDescent="0.15">
      <c r="CS98" s="269"/>
      <c r="CX98" s="269"/>
      <c r="DC98" s="269"/>
      <c r="DH98" s="269"/>
    </row>
    <row r="99" spans="24:120" hidden="1" x14ac:dyDescent="0.15">
      <c r="CS99" s="269"/>
      <c r="CX99" s="269"/>
      <c r="DC99" s="269"/>
      <c r="DH99" s="269"/>
    </row>
    <row r="100" spans="24:120" hidden="1" x14ac:dyDescent="0.15"/>
    <row r="101" spans="24:120" ht="12" hidden="1" customHeight="1" x14ac:dyDescent="0.15">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c r="BS101" s="269"/>
      <c r="BT101" s="269"/>
      <c r="BU101" s="269"/>
      <c r="BV101" s="269"/>
      <c r="BW101" s="269"/>
      <c r="BX101" s="269"/>
      <c r="BY101" s="269"/>
      <c r="BZ101" s="269"/>
      <c r="CA101" s="269"/>
      <c r="CB101" s="269"/>
      <c r="CC101" s="269"/>
      <c r="CD101" s="269"/>
      <c r="CE101" s="269"/>
      <c r="CF101" s="269"/>
      <c r="CG101" s="269"/>
      <c r="CH101" s="269"/>
      <c r="CI101" s="269"/>
      <c r="CJ101" s="269"/>
      <c r="CK101" s="269"/>
      <c r="CL101" s="269"/>
      <c r="CM101" s="269"/>
      <c r="CN101" s="269"/>
      <c r="CO101" s="269"/>
      <c r="CP101" s="269"/>
      <c r="CQ101" s="269"/>
      <c r="CR101" s="269"/>
      <c r="CU101" s="269"/>
      <c r="CZ101" s="269"/>
      <c r="DE101" s="269"/>
      <c r="DJ101" s="269"/>
    </row>
    <row r="102" spans="24:120" ht="1.5" hidden="1" customHeight="1" x14ac:dyDescent="0.15">
      <c r="CU102" s="269"/>
      <c r="CZ102" s="269"/>
      <c r="DE102" s="269"/>
      <c r="DJ102" s="269"/>
      <c r="DM102" s="269"/>
    </row>
    <row r="103" spans="24:120" hidden="1" x14ac:dyDescent="0.15">
      <c r="CT103" s="269"/>
      <c r="CV103" s="269"/>
      <c r="CW103" s="269"/>
      <c r="CY103" s="269"/>
      <c r="DA103" s="269"/>
      <c r="DB103" s="269"/>
      <c r="DD103" s="269"/>
      <c r="DF103" s="269"/>
      <c r="DG103" s="269"/>
      <c r="DI103" s="269"/>
      <c r="DK103" s="269"/>
      <c r="DL103" s="269"/>
      <c r="DM103" s="269"/>
      <c r="DN103" s="269"/>
      <c r="DO103" s="269"/>
      <c r="DP103" s="269"/>
    </row>
    <row r="104" spans="24:120" hidden="1" x14ac:dyDescent="0.15">
      <c r="CV104" s="269"/>
      <c r="CW104" s="269"/>
      <c r="DA104" s="269"/>
      <c r="DB104" s="269"/>
      <c r="DF104" s="269"/>
      <c r="DG104" s="269"/>
      <c r="DK104" s="269"/>
      <c r="DL104" s="269"/>
      <c r="DN104" s="269"/>
      <c r="DO104" s="269"/>
      <c r="DP104" s="26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rN1JDpjkQYPvMnm4xNWyE24+5Wj3tGMyVvQxK27+ui1d9keYJZQAywWewgl46dVQD5Y3U3bEb8j7WAyRyuCrw==" saltValue="o7MlOoQrcf2S44r/dVMXSg=="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0" customWidth="1"/>
    <col min="117" max="16384" width="9" style="269" hidden="1"/>
  </cols>
  <sheetData>
    <row r="1" spans="2:116"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row>
    <row r="2" spans="2:116" x14ac:dyDescent="0.15"/>
    <row r="3" spans="2:116" x14ac:dyDescent="0.15"/>
    <row r="4" spans="2:116" x14ac:dyDescent="0.15">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9"/>
      <c r="DD4" s="269"/>
      <c r="DE4" s="269"/>
      <c r="DF4" s="269"/>
      <c r="DG4" s="269"/>
      <c r="DH4" s="269"/>
      <c r="DI4" s="269"/>
      <c r="DJ4" s="269"/>
      <c r="DK4" s="269"/>
      <c r="DL4" s="269"/>
    </row>
    <row r="5" spans="2:116" x14ac:dyDescent="0.15">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69"/>
      <c r="BJ5" s="269"/>
      <c r="BK5" s="269"/>
      <c r="BL5" s="269"/>
      <c r="BM5" s="269"/>
      <c r="BN5" s="269"/>
      <c r="BO5" s="269"/>
      <c r="BP5" s="269"/>
      <c r="BQ5" s="269"/>
      <c r="BR5" s="269"/>
      <c r="BS5" s="269"/>
      <c r="BT5" s="269"/>
      <c r="BU5" s="269"/>
      <c r="BV5" s="269"/>
      <c r="BW5" s="269"/>
      <c r="BX5" s="269"/>
      <c r="BY5" s="269"/>
      <c r="BZ5" s="269"/>
      <c r="CA5" s="269"/>
      <c r="CB5" s="269"/>
      <c r="CC5" s="269"/>
      <c r="CD5" s="269"/>
      <c r="CE5" s="269"/>
      <c r="CF5" s="269"/>
      <c r="CG5" s="269"/>
      <c r="CH5" s="269"/>
      <c r="CI5" s="269"/>
      <c r="CJ5" s="269"/>
      <c r="CK5" s="269"/>
      <c r="CL5" s="269"/>
      <c r="CM5" s="269"/>
      <c r="CN5" s="269"/>
      <c r="CO5" s="269"/>
      <c r="CP5" s="269"/>
      <c r="CQ5" s="269"/>
      <c r="CR5" s="269"/>
      <c r="CS5" s="269"/>
      <c r="CT5" s="269"/>
      <c r="CU5" s="269"/>
      <c r="CV5" s="269"/>
      <c r="CW5" s="269"/>
      <c r="CX5" s="269"/>
      <c r="CY5" s="269"/>
      <c r="CZ5" s="269"/>
      <c r="DA5" s="269"/>
      <c r="DB5" s="269"/>
      <c r="DC5" s="269"/>
      <c r="DD5" s="269"/>
      <c r="DE5" s="269"/>
      <c r="DF5" s="269"/>
      <c r="DG5" s="269"/>
      <c r="DH5" s="269"/>
      <c r="DI5" s="269"/>
      <c r="DJ5" s="269"/>
      <c r="DK5" s="269"/>
      <c r="DL5" s="26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row>
    <row r="19" spans="9:116" x14ac:dyDescent="0.15"/>
    <row r="20" spans="9:116" x14ac:dyDescent="0.15"/>
    <row r="21" spans="9:116" x14ac:dyDescent="0.15">
      <c r="DL21" s="269"/>
    </row>
    <row r="22" spans="9:116" x14ac:dyDescent="0.15">
      <c r="DI22" s="269"/>
      <c r="DJ22" s="269"/>
      <c r="DK22" s="269"/>
      <c r="DL22" s="269"/>
    </row>
    <row r="23" spans="9:116" x14ac:dyDescent="0.15">
      <c r="CY23" s="269"/>
      <c r="CZ23" s="269"/>
      <c r="DA23" s="269"/>
      <c r="DB23" s="269"/>
      <c r="DC23" s="269"/>
      <c r="DD23" s="269"/>
      <c r="DE23" s="269"/>
      <c r="DF23" s="269"/>
      <c r="DG23" s="269"/>
      <c r="DH23" s="269"/>
      <c r="DI23" s="269"/>
      <c r="DJ23" s="269"/>
      <c r="DK23" s="269"/>
      <c r="DL23" s="26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9"/>
      <c r="DA35" s="269"/>
      <c r="DB35" s="269"/>
      <c r="DC35" s="269"/>
      <c r="DD35" s="269"/>
      <c r="DE35" s="269"/>
      <c r="DF35" s="269"/>
      <c r="DG35" s="269"/>
      <c r="DH35" s="269"/>
      <c r="DI35" s="269"/>
      <c r="DJ35" s="269"/>
      <c r="DK35" s="269"/>
      <c r="DL35" s="269"/>
    </row>
    <row r="36" spans="15:116" x14ac:dyDescent="0.15"/>
    <row r="37" spans="15:116" x14ac:dyDescent="0.15">
      <c r="DL37" s="269"/>
    </row>
    <row r="38" spans="15:116" x14ac:dyDescent="0.15">
      <c r="DI38" s="269"/>
      <c r="DJ38" s="269"/>
      <c r="DK38" s="269"/>
      <c r="DL38" s="269"/>
    </row>
    <row r="39" spans="15:116" x14ac:dyDescent="0.15"/>
    <row r="40" spans="15:116" x14ac:dyDescent="0.15"/>
    <row r="41" spans="15:116" x14ac:dyDescent="0.15"/>
    <row r="42" spans="15:116" x14ac:dyDescent="0.15"/>
    <row r="43" spans="15:116" x14ac:dyDescent="0.15">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row>
    <row r="44" spans="15:116" x14ac:dyDescent="0.15">
      <c r="DL44" s="269"/>
    </row>
    <row r="45" spans="15:116" x14ac:dyDescent="0.15"/>
    <row r="46" spans="15:116" x14ac:dyDescent="0.15">
      <c r="DA46" s="269"/>
      <c r="DB46" s="269"/>
      <c r="DC46" s="269"/>
      <c r="DD46" s="269"/>
      <c r="DE46" s="269"/>
      <c r="DF46" s="269"/>
      <c r="DG46" s="269"/>
      <c r="DH46" s="269"/>
      <c r="DI46" s="269"/>
      <c r="DJ46" s="269"/>
      <c r="DK46" s="269"/>
      <c r="DL46" s="269"/>
    </row>
    <row r="47" spans="15:116" x14ac:dyDescent="0.15"/>
    <row r="48" spans="15:116" x14ac:dyDescent="0.15"/>
    <row r="49" spans="104:116" x14ac:dyDescent="0.15"/>
    <row r="50" spans="104:116" x14ac:dyDescent="0.15">
      <c r="CZ50" s="269"/>
      <c r="DA50" s="269"/>
      <c r="DB50" s="269"/>
      <c r="DC50" s="269"/>
      <c r="DD50" s="269"/>
      <c r="DE50" s="269"/>
      <c r="DF50" s="269"/>
      <c r="DG50" s="269"/>
      <c r="DH50" s="269"/>
      <c r="DI50" s="269"/>
      <c r="DJ50" s="269"/>
      <c r="DK50" s="269"/>
      <c r="DL50" s="269"/>
    </row>
    <row r="51" spans="104:116" x14ac:dyDescent="0.15"/>
    <row r="52" spans="104:116" x14ac:dyDescent="0.15"/>
    <row r="53" spans="104:116" x14ac:dyDescent="0.15">
      <c r="DL53" s="26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9"/>
      <c r="DD67" s="269"/>
      <c r="DE67" s="269"/>
      <c r="DF67" s="269"/>
      <c r="DG67" s="269"/>
      <c r="DH67" s="269"/>
      <c r="DI67" s="269"/>
      <c r="DJ67" s="269"/>
      <c r="DK67" s="269"/>
      <c r="DL67" s="26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lLq/7o4q9LKa8i3W4cv4uEpfWXt7Gm0kfrCrIrAA7aO/HaoU8cLkJTjy2e2QBFQa72WvuvZKDh6MM3dTLOGAw==" saltValue="bOTaFCxtNn5VmxChJ9lACA=="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1" customWidth="1"/>
    <col min="37" max="44" width="17" style="271" customWidth="1"/>
    <col min="45" max="45" width="6.125" style="278" customWidth="1"/>
    <col min="46" max="46" width="3" style="276" customWidth="1"/>
    <col min="47" max="47" width="19.125" style="271" hidden="1" customWidth="1"/>
    <col min="48" max="52" width="12.625" style="271" hidden="1" customWidth="1"/>
    <col min="53" max="16384" width="8.625" style="271" hidden="1"/>
  </cols>
  <sheetData>
    <row r="1" spans="1:46" x14ac:dyDescent="0.15">
      <c r="AS1" s="272"/>
      <c r="AT1" s="272"/>
    </row>
    <row r="2" spans="1:46" x14ac:dyDescent="0.15">
      <c r="AS2" s="272"/>
      <c r="AT2" s="272"/>
    </row>
    <row r="3" spans="1:46" x14ac:dyDescent="0.15">
      <c r="AS3" s="272"/>
      <c r="AT3" s="272"/>
    </row>
    <row r="4" spans="1:46" x14ac:dyDescent="0.15">
      <c r="AS4" s="272"/>
      <c r="AT4" s="272"/>
    </row>
    <row r="5" spans="1:46" ht="17.25" x14ac:dyDescent="0.15">
      <c r="A5" s="273" t="s">
        <v>486</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5"/>
    </row>
    <row r="6" spans="1:46" x14ac:dyDescent="0.15">
      <c r="A6" s="276"/>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7" t="s">
        <v>487</v>
      </c>
      <c r="AL6" s="277"/>
      <c r="AM6" s="277"/>
      <c r="AN6" s="277"/>
      <c r="AO6" s="272"/>
      <c r="AP6" s="272"/>
      <c r="AQ6" s="272"/>
      <c r="AR6" s="272"/>
    </row>
    <row r="7" spans="1:46" x14ac:dyDescent="0.15">
      <c r="A7" s="276"/>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9"/>
      <c r="AL7" s="280"/>
      <c r="AM7" s="280"/>
      <c r="AN7" s="281"/>
      <c r="AO7" s="1192" t="s">
        <v>488</v>
      </c>
      <c r="AP7" s="282"/>
      <c r="AQ7" s="283" t="s">
        <v>489</v>
      </c>
      <c r="AR7" s="284"/>
    </row>
    <row r="8" spans="1:46" x14ac:dyDescent="0.15">
      <c r="A8" s="276"/>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85"/>
      <c r="AL8" s="286"/>
      <c r="AM8" s="286"/>
      <c r="AN8" s="287"/>
      <c r="AO8" s="1193"/>
      <c r="AP8" s="288" t="s">
        <v>490</v>
      </c>
      <c r="AQ8" s="289" t="s">
        <v>491</v>
      </c>
      <c r="AR8" s="290" t="s">
        <v>492</v>
      </c>
    </row>
    <row r="9" spans="1:46" x14ac:dyDescent="0.15">
      <c r="A9" s="276"/>
      <c r="B9" s="272"/>
      <c r="C9" s="272"/>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1206" t="s">
        <v>493</v>
      </c>
      <c r="AL9" s="1207"/>
      <c r="AM9" s="1207"/>
      <c r="AN9" s="1208"/>
      <c r="AO9" s="291">
        <v>867411</v>
      </c>
      <c r="AP9" s="291">
        <v>98850</v>
      </c>
      <c r="AQ9" s="292">
        <v>135358</v>
      </c>
      <c r="AR9" s="293">
        <v>-27</v>
      </c>
    </row>
    <row r="10" spans="1:46" x14ac:dyDescent="0.15">
      <c r="A10" s="276"/>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1206" t="s">
        <v>494</v>
      </c>
      <c r="AL10" s="1207"/>
      <c r="AM10" s="1207"/>
      <c r="AN10" s="1208"/>
      <c r="AO10" s="294">
        <v>123660</v>
      </c>
      <c r="AP10" s="294">
        <v>14092</v>
      </c>
      <c r="AQ10" s="295">
        <v>16285</v>
      </c>
      <c r="AR10" s="296">
        <v>-13.5</v>
      </c>
    </row>
    <row r="11" spans="1:46" ht="13.5" customHeight="1" x14ac:dyDescent="0.15">
      <c r="A11" s="276"/>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1206" t="s">
        <v>495</v>
      </c>
      <c r="AL11" s="1207"/>
      <c r="AM11" s="1207"/>
      <c r="AN11" s="1208"/>
      <c r="AO11" s="294">
        <v>38359</v>
      </c>
      <c r="AP11" s="294">
        <v>4371</v>
      </c>
      <c r="AQ11" s="295">
        <v>23139</v>
      </c>
      <c r="AR11" s="296">
        <v>-81.099999999999994</v>
      </c>
    </row>
    <row r="12" spans="1:46" ht="13.5" customHeight="1" x14ac:dyDescent="0.15">
      <c r="A12" s="276"/>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1206" t="s">
        <v>496</v>
      </c>
      <c r="AL12" s="1207"/>
      <c r="AM12" s="1207"/>
      <c r="AN12" s="1208"/>
      <c r="AO12" s="294">
        <v>77074</v>
      </c>
      <c r="AP12" s="294">
        <v>8783</v>
      </c>
      <c r="AQ12" s="295">
        <v>3507</v>
      </c>
      <c r="AR12" s="296">
        <v>150.4</v>
      </c>
    </row>
    <row r="13" spans="1:46" ht="13.5" customHeight="1" x14ac:dyDescent="0.15">
      <c r="A13" s="276"/>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1206" t="s">
        <v>497</v>
      </c>
      <c r="AL13" s="1207"/>
      <c r="AM13" s="1207"/>
      <c r="AN13" s="1208"/>
      <c r="AO13" s="294" t="s">
        <v>498</v>
      </c>
      <c r="AP13" s="294" t="s">
        <v>498</v>
      </c>
      <c r="AQ13" s="295">
        <v>1</v>
      </c>
      <c r="AR13" s="296" t="s">
        <v>498</v>
      </c>
    </row>
    <row r="14" spans="1:46" ht="13.5" customHeight="1" x14ac:dyDescent="0.15">
      <c r="A14" s="276"/>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1206" t="s">
        <v>499</v>
      </c>
      <c r="AL14" s="1207"/>
      <c r="AM14" s="1207"/>
      <c r="AN14" s="1208"/>
      <c r="AO14" s="294">
        <v>18069</v>
      </c>
      <c r="AP14" s="294">
        <v>2059</v>
      </c>
      <c r="AQ14" s="295">
        <v>6299</v>
      </c>
      <c r="AR14" s="296">
        <v>-67.3</v>
      </c>
    </row>
    <row r="15" spans="1:46" ht="13.5" customHeight="1" x14ac:dyDescent="0.15">
      <c r="A15" s="276"/>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1206" t="s">
        <v>500</v>
      </c>
      <c r="AL15" s="1207"/>
      <c r="AM15" s="1207"/>
      <c r="AN15" s="1208"/>
      <c r="AO15" s="294">
        <v>5000</v>
      </c>
      <c r="AP15" s="294">
        <v>570</v>
      </c>
      <c r="AQ15" s="295">
        <v>3566</v>
      </c>
      <c r="AR15" s="296">
        <v>-84</v>
      </c>
    </row>
    <row r="16" spans="1:46" x14ac:dyDescent="0.15">
      <c r="A16" s="276"/>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1209" t="s">
        <v>501</v>
      </c>
      <c r="AL16" s="1210"/>
      <c r="AM16" s="1210"/>
      <c r="AN16" s="1211"/>
      <c r="AO16" s="294">
        <v>-81257</v>
      </c>
      <c r="AP16" s="294">
        <v>-9260</v>
      </c>
      <c r="AQ16" s="295">
        <v>-14081</v>
      </c>
      <c r="AR16" s="296">
        <v>-34.200000000000003</v>
      </c>
    </row>
    <row r="17" spans="1:46" x14ac:dyDescent="0.15">
      <c r="A17" s="276"/>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1209" t="s">
        <v>178</v>
      </c>
      <c r="AL17" s="1210"/>
      <c r="AM17" s="1210"/>
      <c r="AN17" s="1211"/>
      <c r="AO17" s="294">
        <v>1048316</v>
      </c>
      <c r="AP17" s="294">
        <v>119466</v>
      </c>
      <c r="AQ17" s="295">
        <v>174073</v>
      </c>
      <c r="AR17" s="296">
        <v>-31.4</v>
      </c>
    </row>
    <row r="18" spans="1:46" x14ac:dyDescent="0.15">
      <c r="A18" s="276"/>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97"/>
      <c r="AR18" s="297"/>
    </row>
    <row r="19" spans="1:46" x14ac:dyDescent="0.15">
      <c r="A19" s="27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t="s">
        <v>502</v>
      </c>
      <c r="AL19" s="272"/>
      <c r="AM19" s="272"/>
      <c r="AN19" s="272"/>
      <c r="AO19" s="272"/>
      <c r="AP19" s="272"/>
      <c r="AQ19" s="272"/>
      <c r="AR19" s="272"/>
    </row>
    <row r="20" spans="1:46" x14ac:dyDescent="0.15">
      <c r="A20" s="276"/>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98"/>
      <c r="AL20" s="299"/>
      <c r="AM20" s="299"/>
      <c r="AN20" s="300"/>
      <c r="AO20" s="301" t="s">
        <v>503</v>
      </c>
      <c r="AP20" s="302" t="s">
        <v>504</v>
      </c>
      <c r="AQ20" s="303" t="s">
        <v>505</v>
      </c>
      <c r="AR20" s="304"/>
    </row>
    <row r="21" spans="1:46" s="310" customFormat="1" x14ac:dyDescent="0.15">
      <c r="A21" s="305"/>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1203" t="s">
        <v>506</v>
      </c>
      <c r="AL21" s="1204"/>
      <c r="AM21" s="1204"/>
      <c r="AN21" s="1205"/>
      <c r="AO21" s="306">
        <v>11.17</v>
      </c>
      <c r="AP21" s="307">
        <v>15.56</v>
      </c>
      <c r="AQ21" s="308">
        <v>-4.3899999999999997</v>
      </c>
      <c r="AR21" s="277"/>
      <c r="AS21" s="309"/>
      <c r="AT21" s="305"/>
    </row>
    <row r="22" spans="1:46" s="310" customFormat="1" x14ac:dyDescent="0.15">
      <c r="A22" s="305"/>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1203" t="s">
        <v>507</v>
      </c>
      <c r="AL22" s="1204"/>
      <c r="AM22" s="1204"/>
      <c r="AN22" s="1205"/>
      <c r="AO22" s="311">
        <v>99.1</v>
      </c>
      <c r="AP22" s="312">
        <v>96</v>
      </c>
      <c r="AQ22" s="313">
        <v>3.1</v>
      </c>
      <c r="AR22" s="297"/>
      <c r="AS22" s="309"/>
      <c r="AT22" s="305"/>
    </row>
    <row r="23" spans="1:46" s="310" customFormat="1" x14ac:dyDescent="0.15">
      <c r="A23" s="305"/>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97"/>
      <c r="AQ23" s="297"/>
      <c r="AR23" s="297"/>
      <c r="AS23" s="309"/>
      <c r="AT23" s="305"/>
    </row>
    <row r="24" spans="1:46" s="310" customFormat="1" x14ac:dyDescent="0.15">
      <c r="A24" s="305"/>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97"/>
      <c r="AQ24" s="297"/>
      <c r="AR24" s="297"/>
      <c r="AS24" s="309"/>
      <c r="AT24" s="305"/>
    </row>
    <row r="25" spans="1:46" s="310" customFormat="1" x14ac:dyDescent="0.15">
      <c r="A25" s="314"/>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315"/>
      <c r="AO25" s="315"/>
      <c r="AP25" s="316"/>
      <c r="AQ25" s="316"/>
      <c r="AR25" s="316"/>
      <c r="AS25" s="317"/>
      <c r="AT25" s="305"/>
    </row>
    <row r="26" spans="1:46" s="310" customFormat="1" x14ac:dyDescent="0.15">
      <c r="A26" s="277" t="s">
        <v>508</v>
      </c>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97"/>
      <c r="AQ26" s="297"/>
      <c r="AR26" s="297"/>
      <c r="AS26" s="277"/>
      <c r="AT26" s="277"/>
    </row>
    <row r="27" spans="1:46" x14ac:dyDescent="0.15">
      <c r="A27" s="318" t="s">
        <v>509</v>
      </c>
      <c r="AO27" s="272"/>
      <c r="AP27" s="272"/>
      <c r="AQ27" s="272"/>
      <c r="AR27" s="272"/>
      <c r="AS27" s="272"/>
      <c r="AT27" s="272"/>
    </row>
    <row r="28" spans="1:46" ht="17.25" x14ac:dyDescent="0.15">
      <c r="A28" s="273" t="s">
        <v>510</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319"/>
    </row>
    <row r="29" spans="1:46" x14ac:dyDescent="0.15">
      <c r="A29" s="276"/>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7" t="s">
        <v>511</v>
      </c>
      <c r="AL29" s="277"/>
      <c r="AM29" s="277"/>
      <c r="AN29" s="277"/>
      <c r="AO29" s="272"/>
      <c r="AP29" s="272"/>
      <c r="AQ29" s="272"/>
      <c r="AR29" s="272"/>
      <c r="AS29" s="320"/>
    </row>
    <row r="30" spans="1:46" x14ac:dyDescent="0.15">
      <c r="A30" s="276"/>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9"/>
      <c r="AL30" s="280"/>
      <c r="AM30" s="280"/>
      <c r="AN30" s="281"/>
      <c r="AO30" s="1192" t="s">
        <v>488</v>
      </c>
      <c r="AP30" s="282"/>
      <c r="AQ30" s="283" t="s">
        <v>489</v>
      </c>
      <c r="AR30" s="284"/>
    </row>
    <row r="31" spans="1:46" x14ac:dyDescent="0.15">
      <c r="A31" s="276"/>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85"/>
      <c r="AL31" s="286"/>
      <c r="AM31" s="286"/>
      <c r="AN31" s="287"/>
      <c r="AO31" s="1193"/>
      <c r="AP31" s="288" t="s">
        <v>490</v>
      </c>
      <c r="AQ31" s="289" t="s">
        <v>491</v>
      </c>
      <c r="AR31" s="290" t="s">
        <v>492</v>
      </c>
    </row>
    <row r="32" spans="1:46" ht="27" customHeight="1" x14ac:dyDescent="0.15">
      <c r="A32" s="276"/>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1194" t="s">
        <v>512</v>
      </c>
      <c r="AL32" s="1195"/>
      <c r="AM32" s="1195"/>
      <c r="AN32" s="1196"/>
      <c r="AO32" s="321">
        <v>422336</v>
      </c>
      <c r="AP32" s="321">
        <v>48129</v>
      </c>
      <c r="AQ32" s="322">
        <v>106722</v>
      </c>
      <c r="AR32" s="323">
        <v>-54.9</v>
      </c>
    </row>
    <row r="33" spans="1:46" ht="13.5" customHeight="1" x14ac:dyDescent="0.15">
      <c r="A33" s="276"/>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1194" t="s">
        <v>513</v>
      </c>
      <c r="AL33" s="1195"/>
      <c r="AM33" s="1195"/>
      <c r="AN33" s="1196"/>
      <c r="AO33" s="321" t="s">
        <v>498</v>
      </c>
      <c r="AP33" s="321" t="s">
        <v>498</v>
      </c>
      <c r="AQ33" s="322">
        <v>147</v>
      </c>
      <c r="AR33" s="323" t="s">
        <v>498</v>
      </c>
    </row>
    <row r="34" spans="1:46" ht="27" customHeight="1" x14ac:dyDescent="0.15">
      <c r="A34" s="276"/>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1194" t="s">
        <v>514</v>
      </c>
      <c r="AL34" s="1195"/>
      <c r="AM34" s="1195"/>
      <c r="AN34" s="1196"/>
      <c r="AO34" s="321" t="s">
        <v>498</v>
      </c>
      <c r="AP34" s="321" t="s">
        <v>498</v>
      </c>
      <c r="AQ34" s="322">
        <v>287</v>
      </c>
      <c r="AR34" s="323" t="s">
        <v>498</v>
      </c>
    </row>
    <row r="35" spans="1:46" ht="27" customHeight="1" x14ac:dyDescent="0.15">
      <c r="A35" s="276"/>
      <c r="B35" s="272"/>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1194" t="s">
        <v>515</v>
      </c>
      <c r="AL35" s="1195"/>
      <c r="AM35" s="1195"/>
      <c r="AN35" s="1196"/>
      <c r="AO35" s="321">
        <v>65493</v>
      </c>
      <c r="AP35" s="321">
        <v>7464</v>
      </c>
      <c r="AQ35" s="322">
        <v>22428</v>
      </c>
      <c r="AR35" s="323">
        <v>-66.7</v>
      </c>
    </row>
    <row r="36" spans="1:46" ht="27" customHeight="1" x14ac:dyDescent="0.15">
      <c r="A36" s="276"/>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1194" t="s">
        <v>516</v>
      </c>
      <c r="AL36" s="1195"/>
      <c r="AM36" s="1195"/>
      <c r="AN36" s="1196"/>
      <c r="AO36" s="321">
        <v>68062</v>
      </c>
      <c r="AP36" s="321">
        <v>7756</v>
      </c>
      <c r="AQ36" s="322">
        <v>4327</v>
      </c>
      <c r="AR36" s="323">
        <v>79.2</v>
      </c>
    </row>
    <row r="37" spans="1:46" ht="13.5" customHeight="1" x14ac:dyDescent="0.15">
      <c r="A37" s="276"/>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1194" t="s">
        <v>517</v>
      </c>
      <c r="AL37" s="1195"/>
      <c r="AM37" s="1195"/>
      <c r="AN37" s="1196"/>
      <c r="AO37" s="321" t="s">
        <v>498</v>
      </c>
      <c r="AP37" s="321" t="s">
        <v>498</v>
      </c>
      <c r="AQ37" s="322">
        <v>1437</v>
      </c>
      <c r="AR37" s="323" t="s">
        <v>498</v>
      </c>
    </row>
    <row r="38" spans="1:46" ht="27" customHeight="1" x14ac:dyDescent="0.15">
      <c r="A38" s="276"/>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1197" t="s">
        <v>518</v>
      </c>
      <c r="AL38" s="1198"/>
      <c r="AM38" s="1198"/>
      <c r="AN38" s="1199"/>
      <c r="AO38" s="324">
        <v>134</v>
      </c>
      <c r="AP38" s="324">
        <v>15</v>
      </c>
      <c r="AQ38" s="325">
        <v>25</v>
      </c>
      <c r="AR38" s="313">
        <v>-40</v>
      </c>
      <c r="AS38" s="320"/>
    </row>
    <row r="39" spans="1:46" x14ac:dyDescent="0.15">
      <c r="A39" s="276"/>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1197" t="s">
        <v>519</v>
      </c>
      <c r="AL39" s="1198"/>
      <c r="AM39" s="1198"/>
      <c r="AN39" s="1199"/>
      <c r="AO39" s="321">
        <v>-604</v>
      </c>
      <c r="AP39" s="321">
        <v>-69</v>
      </c>
      <c r="AQ39" s="322">
        <v>-4811</v>
      </c>
      <c r="AR39" s="323">
        <v>-98.6</v>
      </c>
      <c r="AS39" s="320"/>
    </row>
    <row r="40" spans="1:46" ht="27" customHeight="1" x14ac:dyDescent="0.15">
      <c r="A40" s="276"/>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1194" t="s">
        <v>520</v>
      </c>
      <c r="AL40" s="1195"/>
      <c r="AM40" s="1195"/>
      <c r="AN40" s="1196"/>
      <c r="AO40" s="321">
        <v>-390546</v>
      </c>
      <c r="AP40" s="321">
        <v>-44507</v>
      </c>
      <c r="AQ40" s="322">
        <v>-91754</v>
      </c>
      <c r="AR40" s="323">
        <v>-51.5</v>
      </c>
      <c r="AS40" s="320"/>
    </row>
    <row r="41" spans="1:46" x14ac:dyDescent="0.15">
      <c r="A41" s="276"/>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1200" t="s">
        <v>291</v>
      </c>
      <c r="AL41" s="1201"/>
      <c r="AM41" s="1201"/>
      <c r="AN41" s="1202"/>
      <c r="AO41" s="321">
        <v>164875</v>
      </c>
      <c r="AP41" s="321">
        <v>18789</v>
      </c>
      <c r="AQ41" s="322">
        <v>38807</v>
      </c>
      <c r="AR41" s="323">
        <v>-51.6</v>
      </c>
      <c r="AS41" s="320"/>
    </row>
    <row r="42" spans="1:46" x14ac:dyDescent="0.15">
      <c r="A42" s="276"/>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326" t="s">
        <v>521</v>
      </c>
      <c r="AL42" s="272"/>
      <c r="AM42" s="272"/>
      <c r="AN42" s="272"/>
      <c r="AO42" s="272"/>
      <c r="AP42" s="272"/>
      <c r="AQ42" s="297"/>
      <c r="AR42" s="297"/>
      <c r="AS42" s="320"/>
    </row>
    <row r="43" spans="1:46" x14ac:dyDescent="0.15">
      <c r="A43" s="276"/>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327"/>
      <c r="AQ43" s="297"/>
      <c r="AR43" s="272"/>
      <c r="AS43" s="320"/>
    </row>
    <row r="44" spans="1:46" x14ac:dyDescent="0.15">
      <c r="A44" s="276"/>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97"/>
      <c r="AR44" s="272"/>
    </row>
    <row r="45" spans="1:46" x14ac:dyDescent="0.15">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328"/>
      <c r="AR45" s="274"/>
      <c r="AS45" s="274"/>
      <c r="AT45" s="272"/>
    </row>
    <row r="46" spans="1:46" x14ac:dyDescent="0.15">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272"/>
    </row>
    <row r="47" spans="1:46" ht="17.25" customHeight="1" x14ac:dyDescent="0.15">
      <c r="A47" s="330" t="s">
        <v>522</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row>
    <row r="48" spans="1:46" x14ac:dyDescent="0.15">
      <c r="A48" s="276"/>
      <c r="B48" s="272"/>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331" t="s">
        <v>523</v>
      </c>
      <c r="AL48" s="331"/>
      <c r="AM48" s="331"/>
      <c r="AN48" s="331"/>
      <c r="AO48" s="331"/>
      <c r="AP48" s="331"/>
      <c r="AQ48" s="332"/>
      <c r="AR48" s="331"/>
    </row>
    <row r="49" spans="1:44" ht="13.5" customHeight="1" x14ac:dyDescent="0.15">
      <c r="A49" s="276"/>
      <c r="B49" s="272"/>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J49" s="272"/>
      <c r="AK49" s="333"/>
      <c r="AL49" s="334"/>
      <c r="AM49" s="1187" t="s">
        <v>488</v>
      </c>
      <c r="AN49" s="1189" t="s">
        <v>524</v>
      </c>
      <c r="AO49" s="1190"/>
      <c r="AP49" s="1190"/>
      <c r="AQ49" s="1190"/>
      <c r="AR49" s="1191"/>
    </row>
    <row r="50" spans="1:44" x14ac:dyDescent="0.15">
      <c r="A50" s="276"/>
      <c r="B50" s="272"/>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J50" s="272"/>
      <c r="AK50" s="335"/>
      <c r="AL50" s="336"/>
      <c r="AM50" s="1188"/>
      <c r="AN50" s="337" t="s">
        <v>525</v>
      </c>
      <c r="AO50" s="338" t="s">
        <v>526</v>
      </c>
      <c r="AP50" s="339" t="s">
        <v>527</v>
      </c>
      <c r="AQ50" s="340" t="s">
        <v>528</v>
      </c>
      <c r="AR50" s="341" t="s">
        <v>529</v>
      </c>
    </row>
    <row r="51" spans="1:44" x14ac:dyDescent="0.15">
      <c r="A51" s="276"/>
      <c r="B51" s="272"/>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333" t="s">
        <v>530</v>
      </c>
      <c r="AL51" s="334"/>
      <c r="AM51" s="342">
        <v>930640</v>
      </c>
      <c r="AN51" s="343">
        <v>100155</v>
      </c>
      <c r="AO51" s="344">
        <v>25.5</v>
      </c>
      <c r="AP51" s="345">
        <v>174587</v>
      </c>
      <c r="AQ51" s="346">
        <v>19.100000000000001</v>
      </c>
      <c r="AR51" s="347">
        <v>6.4</v>
      </c>
    </row>
    <row r="52" spans="1:44" x14ac:dyDescent="0.15">
      <c r="A52" s="276"/>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348"/>
      <c r="AL52" s="349" t="s">
        <v>531</v>
      </c>
      <c r="AM52" s="350">
        <v>199383</v>
      </c>
      <c r="AN52" s="351">
        <v>21457</v>
      </c>
      <c r="AO52" s="352">
        <v>-9.1999999999999993</v>
      </c>
      <c r="AP52" s="353">
        <v>79695</v>
      </c>
      <c r="AQ52" s="354">
        <v>17</v>
      </c>
      <c r="AR52" s="355">
        <v>-26.2</v>
      </c>
    </row>
    <row r="53" spans="1:44" x14ac:dyDescent="0.15">
      <c r="A53" s="276"/>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333" t="s">
        <v>532</v>
      </c>
      <c r="AL53" s="334"/>
      <c r="AM53" s="342">
        <v>900121</v>
      </c>
      <c r="AN53" s="343">
        <v>97754</v>
      </c>
      <c r="AO53" s="344">
        <v>-2.4</v>
      </c>
      <c r="AP53" s="345">
        <v>175675</v>
      </c>
      <c r="AQ53" s="346">
        <v>0.6</v>
      </c>
      <c r="AR53" s="347">
        <v>-3</v>
      </c>
    </row>
    <row r="54" spans="1:44" x14ac:dyDescent="0.15">
      <c r="A54" s="276"/>
      <c r="B54" s="272"/>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348"/>
      <c r="AL54" s="349" t="s">
        <v>531</v>
      </c>
      <c r="AM54" s="350">
        <v>348872</v>
      </c>
      <c r="AN54" s="351">
        <v>37888</v>
      </c>
      <c r="AO54" s="352">
        <v>76.599999999999994</v>
      </c>
      <c r="AP54" s="353">
        <v>87698</v>
      </c>
      <c r="AQ54" s="354">
        <v>10</v>
      </c>
      <c r="AR54" s="355">
        <v>66.599999999999994</v>
      </c>
    </row>
    <row r="55" spans="1:44" x14ac:dyDescent="0.15">
      <c r="A55" s="276"/>
      <c r="B55" s="272"/>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333" t="s">
        <v>533</v>
      </c>
      <c r="AL55" s="334"/>
      <c r="AM55" s="342">
        <v>640269</v>
      </c>
      <c r="AN55" s="343">
        <v>70259</v>
      </c>
      <c r="AO55" s="344">
        <v>-28.1</v>
      </c>
      <c r="AP55" s="345">
        <v>162193</v>
      </c>
      <c r="AQ55" s="346">
        <v>-7.7</v>
      </c>
      <c r="AR55" s="347">
        <v>-20.399999999999999</v>
      </c>
    </row>
    <row r="56" spans="1:44" x14ac:dyDescent="0.15">
      <c r="A56" s="276"/>
      <c r="B56" s="272"/>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348"/>
      <c r="AL56" s="349" t="s">
        <v>531</v>
      </c>
      <c r="AM56" s="350">
        <v>455601</v>
      </c>
      <c r="AN56" s="351">
        <v>49995</v>
      </c>
      <c r="AO56" s="352">
        <v>32</v>
      </c>
      <c r="AP56" s="353">
        <v>79985</v>
      </c>
      <c r="AQ56" s="354">
        <v>-8.8000000000000007</v>
      </c>
      <c r="AR56" s="355">
        <v>40.799999999999997</v>
      </c>
    </row>
    <row r="57" spans="1:44" x14ac:dyDescent="0.15">
      <c r="A57" s="276"/>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333" t="s">
        <v>534</v>
      </c>
      <c r="AL57" s="334"/>
      <c r="AM57" s="342">
        <v>744486</v>
      </c>
      <c r="AN57" s="343">
        <v>82979</v>
      </c>
      <c r="AO57" s="344">
        <v>18.100000000000001</v>
      </c>
      <c r="AP57" s="345">
        <v>168868</v>
      </c>
      <c r="AQ57" s="346">
        <v>4.0999999999999996</v>
      </c>
      <c r="AR57" s="347">
        <v>14</v>
      </c>
    </row>
    <row r="58" spans="1:44" x14ac:dyDescent="0.15">
      <c r="A58" s="276"/>
      <c r="B58" s="272"/>
      <c r="C58" s="272"/>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348"/>
      <c r="AL58" s="349" t="s">
        <v>531</v>
      </c>
      <c r="AM58" s="350">
        <v>442402</v>
      </c>
      <c r="AN58" s="351">
        <v>49309</v>
      </c>
      <c r="AO58" s="352">
        <v>-1.4</v>
      </c>
      <c r="AP58" s="353">
        <v>79360</v>
      </c>
      <c r="AQ58" s="354">
        <v>-0.8</v>
      </c>
      <c r="AR58" s="355">
        <v>-0.6</v>
      </c>
    </row>
    <row r="59" spans="1:44" x14ac:dyDescent="0.15">
      <c r="A59" s="276"/>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2"/>
      <c r="AE59" s="272"/>
      <c r="AF59" s="272"/>
      <c r="AG59" s="272"/>
      <c r="AH59" s="272"/>
      <c r="AI59" s="272"/>
      <c r="AJ59" s="272"/>
      <c r="AK59" s="333" t="s">
        <v>535</v>
      </c>
      <c r="AL59" s="334"/>
      <c r="AM59" s="342">
        <v>562342</v>
      </c>
      <c r="AN59" s="343">
        <v>64085</v>
      </c>
      <c r="AO59" s="344">
        <v>-22.8</v>
      </c>
      <c r="AP59" s="345">
        <v>202870</v>
      </c>
      <c r="AQ59" s="346">
        <v>20.100000000000001</v>
      </c>
      <c r="AR59" s="347">
        <v>-42.9</v>
      </c>
    </row>
    <row r="60" spans="1:44" x14ac:dyDescent="0.15">
      <c r="A60" s="276"/>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348"/>
      <c r="AL60" s="349" t="s">
        <v>531</v>
      </c>
      <c r="AM60" s="350">
        <v>344089</v>
      </c>
      <c r="AN60" s="351">
        <v>39212</v>
      </c>
      <c r="AO60" s="352">
        <v>-20.5</v>
      </c>
      <c r="AP60" s="353">
        <v>79735</v>
      </c>
      <c r="AQ60" s="354">
        <v>0.5</v>
      </c>
      <c r="AR60" s="355">
        <v>-21</v>
      </c>
    </row>
    <row r="61" spans="1:44" x14ac:dyDescent="0.15">
      <c r="A61" s="276"/>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333" t="s">
        <v>536</v>
      </c>
      <c r="AL61" s="356"/>
      <c r="AM61" s="357">
        <v>755572</v>
      </c>
      <c r="AN61" s="358">
        <v>83046</v>
      </c>
      <c r="AO61" s="359">
        <v>-1.9</v>
      </c>
      <c r="AP61" s="360">
        <v>176839</v>
      </c>
      <c r="AQ61" s="361">
        <v>7.2</v>
      </c>
      <c r="AR61" s="347">
        <v>-9.1</v>
      </c>
    </row>
    <row r="62" spans="1:44" x14ac:dyDescent="0.15">
      <c r="A62" s="276"/>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348"/>
      <c r="AL62" s="349" t="s">
        <v>531</v>
      </c>
      <c r="AM62" s="350">
        <v>358069</v>
      </c>
      <c r="AN62" s="351">
        <v>39572</v>
      </c>
      <c r="AO62" s="352">
        <v>15.5</v>
      </c>
      <c r="AP62" s="353">
        <v>81295</v>
      </c>
      <c r="AQ62" s="354">
        <v>3.6</v>
      </c>
      <c r="AR62" s="355">
        <v>11.9</v>
      </c>
    </row>
    <row r="63" spans="1:44" x14ac:dyDescent="0.15">
      <c r="A63" s="276"/>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row>
    <row r="64" spans="1:44" x14ac:dyDescent="0.15">
      <c r="A64" s="276"/>
      <c r="B64" s="272"/>
      <c r="C64" s="272"/>
      <c r="D64" s="272"/>
      <c r="E64" s="272"/>
      <c r="F64" s="272"/>
      <c r="G64" s="272"/>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row>
    <row r="65" spans="1:46" x14ac:dyDescent="0.15">
      <c r="A65" s="276"/>
      <c r="B65" s="272"/>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row>
    <row r="66" spans="1:46" x14ac:dyDescent="0.15">
      <c r="A66" s="362"/>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63"/>
    </row>
    <row r="67" spans="1:46" ht="13.5" hidden="1" customHeight="1" x14ac:dyDescent="0.15">
      <c r="AK67" s="272"/>
      <c r="AL67" s="272"/>
      <c r="AM67" s="272"/>
      <c r="AN67" s="272"/>
      <c r="AO67" s="272"/>
      <c r="AP67" s="272"/>
      <c r="AQ67" s="272"/>
      <c r="AR67" s="272"/>
      <c r="AS67" s="272"/>
      <c r="AT67" s="272"/>
    </row>
    <row r="68" spans="1:46" ht="13.5" hidden="1" customHeight="1" x14ac:dyDescent="0.15">
      <c r="AK68" s="272"/>
      <c r="AL68" s="272"/>
      <c r="AM68" s="272"/>
      <c r="AN68" s="272"/>
      <c r="AO68" s="272"/>
      <c r="AP68" s="272"/>
      <c r="AQ68" s="272"/>
      <c r="AR68" s="272"/>
    </row>
    <row r="69" spans="1:46" ht="13.5" hidden="1" customHeight="1" x14ac:dyDescent="0.15">
      <c r="AK69" s="272"/>
      <c r="AL69" s="272"/>
      <c r="AM69" s="272"/>
      <c r="AN69" s="272"/>
      <c r="AO69" s="272"/>
      <c r="AP69" s="272"/>
      <c r="AQ69" s="272"/>
      <c r="AR69" s="272"/>
    </row>
    <row r="70" spans="1:46" hidden="1" x14ac:dyDescent="0.15">
      <c r="AK70" s="272"/>
      <c r="AL70" s="272"/>
      <c r="AM70" s="272"/>
      <c r="AN70" s="272"/>
      <c r="AO70" s="272"/>
      <c r="AP70" s="272"/>
      <c r="AQ70" s="272"/>
      <c r="AR70" s="272"/>
    </row>
    <row r="71" spans="1:46" hidden="1" x14ac:dyDescent="0.15">
      <c r="AK71" s="272"/>
      <c r="AL71" s="272"/>
      <c r="AM71" s="272"/>
      <c r="AN71" s="272"/>
      <c r="AO71" s="272"/>
      <c r="AP71" s="272"/>
      <c r="AQ71" s="272"/>
      <c r="AR71" s="272"/>
    </row>
    <row r="72" spans="1:46" hidden="1" x14ac:dyDescent="0.15">
      <c r="AK72" s="272"/>
      <c r="AL72" s="272"/>
      <c r="AM72" s="272"/>
      <c r="AN72" s="272"/>
      <c r="AO72" s="272"/>
      <c r="AP72" s="272"/>
      <c r="AQ72" s="272"/>
      <c r="AR72" s="272"/>
    </row>
    <row r="73" spans="1:46" hidden="1" x14ac:dyDescent="0.15">
      <c r="AK73" s="272"/>
      <c r="AL73" s="272"/>
      <c r="AM73" s="272"/>
      <c r="AN73" s="272"/>
      <c r="AO73" s="272"/>
      <c r="AP73" s="272"/>
      <c r="AQ73" s="272"/>
      <c r="AR73" s="272"/>
    </row>
    <row r="74" spans="1:46" hidden="1" x14ac:dyDescent="0.15"/>
  </sheetData>
  <sheetProtection algorithmName="SHA-512" hashValue="Wn05JOu89lNJ4wkryheUPY08sxPeLdxZp/QGjhi7k1gfSrdzc1joohMF5+hMEB9A5w5gFTXYn/hk5vOBV94U2Q==" saltValue="sMX9qXzg2ZWHx0MZDiSG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0" customWidth="1"/>
    <col min="126" max="16384" width="9" style="269" hidden="1"/>
  </cols>
  <sheetData>
    <row r="1" spans="2:125" ht="13.5" customHeight="1" x14ac:dyDescent="0.15">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2:125" x14ac:dyDescent="0.15">
      <c r="B2" s="269"/>
      <c r="DG2" s="269"/>
    </row>
    <row r="3" spans="2:125" x14ac:dyDescent="0.15">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H3" s="269"/>
      <c r="DI3" s="269"/>
      <c r="DJ3" s="269"/>
      <c r="DK3" s="269"/>
      <c r="DL3" s="269"/>
      <c r="DM3" s="269"/>
      <c r="DN3" s="269"/>
      <c r="DO3" s="269"/>
      <c r="DP3" s="269"/>
      <c r="DQ3" s="269"/>
      <c r="DR3" s="269"/>
      <c r="DS3" s="269"/>
      <c r="DT3" s="269"/>
      <c r="DU3" s="269"/>
    </row>
    <row r="4" spans="2:125" x14ac:dyDescent="0.15"/>
    <row r="5" spans="2:125" x14ac:dyDescent="0.15"/>
    <row r="6" spans="2:125" x14ac:dyDescent="0.15"/>
    <row r="7" spans="2:125" x14ac:dyDescent="0.15"/>
    <row r="8" spans="2:125" x14ac:dyDescent="0.15"/>
    <row r="9" spans="2:125" x14ac:dyDescent="0.15">
      <c r="DU9" s="26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9"/>
    </row>
    <row r="18" spans="125:125" x14ac:dyDescent="0.15"/>
    <row r="19" spans="125:125" x14ac:dyDescent="0.15"/>
    <row r="20" spans="125:125" x14ac:dyDescent="0.15">
      <c r="DU20" s="269"/>
    </row>
    <row r="21" spans="125:125" x14ac:dyDescent="0.15">
      <c r="DU21" s="26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9"/>
    </row>
    <row r="29" spans="125:125" x14ac:dyDescent="0.15"/>
    <row r="30" spans="125:125" x14ac:dyDescent="0.15"/>
    <row r="31" spans="125:125" x14ac:dyDescent="0.15"/>
    <row r="32" spans="125:125" x14ac:dyDescent="0.15"/>
    <row r="33" spans="2:125" x14ac:dyDescent="0.15">
      <c r="B33" s="269"/>
      <c r="G33" s="269"/>
      <c r="I33" s="269"/>
    </row>
    <row r="34" spans="2:125" x14ac:dyDescent="0.15">
      <c r="C34" s="269"/>
      <c r="P34" s="269"/>
      <c r="DE34" s="269"/>
      <c r="DH34" s="269"/>
    </row>
    <row r="35" spans="2:125" x14ac:dyDescent="0.15">
      <c r="D35" s="269"/>
      <c r="E35" s="269"/>
      <c r="DG35" s="269"/>
      <c r="DJ35" s="269"/>
      <c r="DP35" s="269"/>
      <c r="DQ35" s="269"/>
      <c r="DR35" s="269"/>
      <c r="DS35" s="269"/>
      <c r="DT35" s="269"/>
      <c r="DU35" s="269"/>
    </row>
    <row r="36" spans="2:125" x14ac:dyDescent="0.15">
      <c r="F36" s="269"/>
      <c r="H36" s="269"/>
      <c r="J36" s="269"/>
      <c r="K36" s="269"/>
      <c r="L36" s="269"/>
      <c r="M36" s="269"/>
      <c r="N36" s="269"/>
      <c r="O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69"/>
      <c r="CR36" s="269"/>
      <c r="CS36" s="269"/>
      <c r="CT36" s="269"/>
      <c r="CU36" s="269"/>
      <c r="CV36" s="269"/>
      <c r="CW36" s="269"/>
      <c r="CX36" s="269"/>
      <c r="CY36" s="269"/>
      <c r="CZ36" s="269"/>
      <c r="DA36" s="269"/>
      <c r="DB36" s="269"/>
      <c r="DC36" s="269"/>
      <c r="DD36" s="269"/>
      <c r="DF36" s="269"/>
      <c r="DI36" s="269"/>
      <c r="DK36" s="269"/>
      <c r="DL36" s="269"/>
      <c r="DM36" s="269"/>
      <c r="DN36" s="269"/>
      <c r="DO36" s="269"/>
      <c r="DP36" s="269"/>
      <c r="DQ36" s="269"/>
      <c r="DR36" s="269"/>
      <c r="DS36" s="269"/>
      <c r="DT36" s="269"/>
      <c r="DU36" s="269"/>
    </row>
    <row r="37" spans="2:125" x14ac:dyDescent="0.15">
      <c r="DU37" s="269"/>
    </row>
    <row r="38" spans="2:125" x14ac:dyDescent="0.15">
      <c r="DT38" s="269"/>
      <c r="DU38" s="269"/>
    </row>
    <row r="39" spans="2:125" x14ac:dyDescent="0.15"/>
    <row r="40" spans="2:125" x14ac:dyDescent="0.15">
      <c r="DH40" s="269"/>
    </row>
    <row r="41" spans="2:125" x14ac:dyDescent="0.15">
      <c r="DE41" s="269"/>
    </row>
    <row r="42" spans="2:125" x14ac:dyDescent="0.15">
      <c r="DG42" s="269"/>
      <c r="DJ42" s="269"/>
    </row>
    <row r="43" spans="2:125" x14ac:dyDescent="0.15">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69"/>
      <c r="BW43" s="269"/>
      <c r="BX43" s="269"/>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F43" s="269"/>
      <c r="DI43" s="269"/>
      <c r="DK43" s="269"/>
      <c r="DL43" s="269"/>
      <c r="DM43" s="269"/>
      <c r="DN43" s="269"/>
      <c r="DO43" s="269"/>
      <c r="DP43" s="269"/>
      <c r="DQ43" s="269"/>
      <c r="DR43" s="269"/>
      <c r="DS43" s="269"/>
      <c r="DT43" s="269"/>
      <c r="DU43" s="269"/>
    </row>
    <row r="44" spans="2:125" x14ac:dyDescent="0.15">
      <c r="DU44" s="269"/>
    </row>
    <row r="45" spans="2:125" x14ac:dyDescent="0.15"/>
    <row r="46" spans="2:125" x14ac:dyDescent="0.15"/>
    <row r="47" spans="2:125" x14ac:dyDescent="0.15"/>
    <row r="48" spans="2:125" x14ac:dyDescent="0.15">
      <c r="DT48" s="269"/>
      <c r="DU48" s="269"/>
    </row>
    <row r="49" spans="120:125" x14ac:dyDescent="0.15">
      <c r="DU49" s="269"/>
    </row>
    <row r="50" spans="120:125" x14ac:dyDescent="0.15">
      <c r="DU50" s="269"/>
    </row>
    <row r="51" spans="120:125" x14ac:dyDescent="0.15">
      <c r="DP51" s="269"/>
      <c r="DQ51" s="269"/>
      <c r="DR51" s="269"/>
      <c r="DS51" s="269"/>
      <c r="DT51" s="269"/>
      <c r="DU51" s="269"/>
    </row>
    <row r="52" spans="120:125" x14ac:dyDescent="0.15"/>
    <row r="53" spans="120:125" x14ac:dyDescent="0.15"/>
    <row r="54" spans="120:125" x14ac:dyDescent="0.15">
      <c r="DU54" s="269"/>
    </row>
    <row r="55" spans="120:125" x14ac:dyDescent="0.15"/>
    <row r="56" spans="120:125" x14ac:dyDescent="0.15"/>
    <row r="57" spans="120:125" x14ac:dyDescent="0.15"/>
    <row r="58" spans="120:125" x14ac:dyDescent="0.15">
      <c r="DU58" s="269"/>
    </row>
    <row r="59" spans="120:125" x14ac:dyDescent="0.15"/>
    <row r="60" spans="120:125" x14ac:dyDescent="0.15"/>
    <row r="61" spans="120:125" x14ac:dyDescent="0.15"/>
    <row r="62" spans="120:125" x14ac:dyDescent="0.15"/>
    <row r="63" spans="120:125" x14ac:dyDescent="0.15">
      <c r="DU63" s="269"/>
    </row>
    <row r="64" spans="120:125" x14ac:dyDescent="0.15">
      <c r="DT64" s="269"/>
      <c r="DU64" s="269"/>
    </row>
    <row r="65" spans="123:125" x14ac:dyDescent="0.15"/>
    <row r="66" spans="123:125" x14ac:dyDescent="0.15"/>
    <row r="67" spans="123:125" x14ac:dyDescent="0.15"/>
    <row r="68" spans="123:125" x14ac:dyDescent="0.15"/>
    <row r="69" spans="123:125" x14ac:dyDescent="0.15">
      <c r="DS69" s="269"/>
      <c r="DT69" s="269"/>
      <c r="DU69" s="26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9"/>
    </row>
    <row r="83" spans="116:125" x14ac:dyDescent="0.15">
      <c r="DM83" s="269"/>
      <c r="DN83" s="269"/>
      <c r="DO83" s="269"/>
      <c r="DP83" s="269"/>
      <c r="DQ83" s="269"/>
      <c r="DR83" s="269"/>
      <c r="DS83" s="269"/>
      <c r="DT83" s="269"/>
      <c r="DU83" s="269"/>
    </row>
    <row r="84" spans="116:125" x14ac:dyDescent="0.15"/>
    <row r="85" spans="116:125" x14ac:dyDescent="0.15"/>
    <row r="86" spans="116:125" x14ac:dyDescent="0.15"/>
    <row r="87" spans="116:125" x14ac:dyDescent="0.15"/>
    <row r="88" spans="116:125" x14ac:dyDescent="0.15">
      <c r="DU88" s="26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9"/>
      <c r="DT94" s="269"/>
      <c r="DU94" s="269"/>
    </row>
    <row r="95" spans="116:125" ht="13.5" customHeight="1" x14ac:dyDescent="0.15">
      <c r="DU95" s="26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9"/>
    </row>
    <row r="102" spans="124:125" ht="13.5" customHeight="1" x14ac:dyDescent="0.15"/>
    <row r="103" spans="124:125" ht="13.5" customHeight="1" x14ac:dyDescent="0.15"/>
    <row r="104" spans="124:125" ht="13.5" customHeight="1" x14ac:dyDescent="0.15">
      <c r="DT104" s="269"/>
      <c r="DU104" s="26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9"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rxfDJYgf/LoT7x+sybAukosVPaQU8PyVjkHu9AiRYdC7JkN7zaF2ZQsIky6JoAA/JHoPim7MN62XMbn1Pncng==" saltValue="wOh/PsuZ6GEh7cUsGew/x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0" customWidth="1"/>
    <col min="126" max="142" width="0" style="269" hidden="1" customWidth="1"/>
    <col min="143" max="16384" width="9" style="269" hidden="1"/>
  </cols>
  <sheetData>
    <row r="1" spans="1:125" ht="13.5" customHeight="1" x14ac:dyDescent="0.15">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c r="DU1" s="269"/>
    </row>
    <row r="2" spans="1:125" x14ac:dyDescent="0.15">
      <c r="B2" s="269"/>
      <c r="T2" s="269"/>
    </row>
    <row r="3" spans="1:125" x14ac:dyDescent="0.15">
      <c r="C3" s="269"/>
      <c r="D3" s="269"/>
      <c r="E3" s="269"/>
      <c r="F3" s="269"/>
      <c r="G3" s="269"/>
      <c r="H3" s="269"/>
      <c r="I3" s="269"/>
      <c r="J3" s="269"/>
      <c r="K3" s="269"/>
      <c r="L3" s="269"/>
      <c r="M3" s="269"/>
      <c r="N3" s="269"/>
      <c r="O3" s="269"/>
      <c r="P3" s="269"/>
      <c r="Q3" s="269"/>
      <c r="R3" s="269"/>
      <c r="S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c r="BK3" s="269"/>
      <c r="BL3" s="269"/>
      <c r="BM3" s="269"/>
      <c r="BN3" s="269"/>
      <c r="BO3" s="269"/>
      <c r="BP3" s="269"/>
      <c r="BQ3" s="269"/>
      <c r="BR3" s="269"/>
      <c r="BS3" s="269"/>
      <c r="BT3" s="269"/>
      <c r="BU3" s="269"/>
      <c r="BV3" s="269"/>
      <c r="BW3" s="269"/>
      <c r="BX3" s="269"/>
      <c r="BY3" s="269"/>
      <c r="BZ3" s="269"/>
      <c r="CA3" s="269"/>
      <c r="CB3" s="269"/>
      <c r="CC3" s="269"/>
      <c r="CD3" s="269"/>
      <c r="CE3" s="269"/>
      <c r="CF3" s="269"/>
      <c r="CG3" s="269"/>
      <c r="CH3" s="269"/>
      <c r="CI3" s="269"/>
      <c r="CJ3" s="269"/>
      <c r="CK3" s="269"/>
      <c r="CL3" s="269"/>
      <c r="CM3" s="269"/>
      <c r="CN3" s="269"/>
      <c r="CO3" s="269"/>
      <c r="CP3" s="269"/>
      <c r="CQ3" s="269"/>
      <c r="CR3" s="269"/>
      <c r="CS3" s="269"/>
      <c r="CT3" s="269"/>
      <c r="CU3" s="269"/>
      <c r="CV3" s="269"/>
      <c r="CW3" s="269"/>
      <c r="CX3" s="269"/>
      <c r="CY3" s="269"/>
      <c r="CZ3" s="269"/>
      <c r="DA3" s="269"/>
      <c r="DB3" s="269"/>
      <c r="DC3" s="269"/>
      <c r="DD3" s="269"/>
      <c r="DE3" s="269"/>
      <c r="DF3" s="269"/>
      <c r="DG3" s="269"/>
      <c r="DH3" s="269"/>
      <c r="DI3" s="269"/>
      <c r="DJ3" s="269"/>
      <c r="DK3" s="269"/>
      <c r="DL3" s="269"/>
      <c r="DM3" s="269"/>
      <c r="DN3" s="269"/>
      <c r="DO3" s="269"/>
      <c r="DP3" s="269"/>
      <c r="DQ3" s="269"/>
      <c r="DR3" s="269"/>
      <c r="DS3" s="269"/>
      <c r="DT3" s="269"/>
      <c r="DU3" s="26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9"/>
      <c r="G33" s="269"/>
      <c r="I33" s="269"/>
    </row>
    <row r="34" spans="2:125" x14ac:dyDescent="0.15">
      <c r="C34" s="269"/>
      <c r="P34" s="269"/>
      <c r="R34" s="269"/>
      <c r="U34" s="269"/>
    </row>
    <row r="35" spans="2:125" x14ac:dyDescent="0.15">
      <c r="D35" s="269"/>
      <c r="E35" s="269"/>
      <c r="T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269"/>
      <c r="AZ35" s="269"/>
      <c r="BA35" s="269"/>
      <c r="BB35" s="269"/>
      <c r="BC35" s="269"/>
      <c r="BD35" s="269"/>
      <c r="BE35" s="269"/>
      <c r="BF35" s="269"/>
      <c r="BG35" s="269"/>
      <c r="BH35" s="269"/>
      <c r="BI35" s="269"/>
      <c r="BJ35" s="269"/>
      <c r="BK35" s="269"/>
      <c r="BL35" s="269"/>
      <c r="BM35" s="269"/>
      <c r="BN35" s="269"/>
      <c r="BO35" s="269"/>
      <c r="BP35" s="269"/>
      <c r="BQ35" s="269"/>
      <c r="BR35" s="269"/>
      <c r="BS35" s="269"/>
      <c r="BT35" s="269"/>
      <c r="BU35" s="269"/>
      <c r="BV35" s="269"/>
      <c r="BW35" s="269"/>
      <c r="BX35" s="269"/>
      <c r="BY35" s="269"/>
      <c r="BZ35" s="269"/>
      <c r="CA35" s="269"/>
      <c r="CB35" s="269"/>
      <c r="CC35" s="269"/>
      <c r="CD35" s="269"/>
      <c r="CE35" s="269"/>
      <c r="CF35" s="269"/>
      <c r="CG35" s="269"/>
      <c r="CH35" s="269"/>
      <c r="CI35" s="269"/>
      <c r="CJ35" s="269"/>
      <c r="CK35" s="269"/>
      <c r="CL35" s="269"/>
      <c r="CM35" s="269"/>
      <c r="CN35" s="269"/>
      <c r="CO35" s="269"/>
      <c r="CP35" s="269"/>
      <c r="CQ35" s="269"/>
      <c r="CR35" s="269"/>
      <c r="CS35" s="269"/>
      <c r="CT35" s="269"/>
      <c r="CU35" s="269"/>
      <c r="CV35" s="269"/>
      <c r="CW35" s="269"/>
      <c r="CX35" s="269"/>
      <c r="CY35" s="269"/>
      <c r="CZ35" s="269"/>
      <c r="DA35" s="269"/>
      <c r="DB35" s="269"/>
      <c r="DC35" s="269"/>
      <c r="DD35" s="269"/>
      <c r="DE35" s="269"/>
      <c r="DF35" s="269"/>
      <c r="DG35" s="269"/>
      <c r="DH35" s="269"/>
      <c r="DI35" s="269"/>
      <c r="DJ35" s="269"/>
      <c r="DK35" s="269"/>
      <c r="DL35" s="269"/>
      <c r="DM35" s="269"/>
      <c r="DN35" s="269"/>
      <c r="DO35" s="269"/>
      <c r="DP35" s="269"/>
      <c r="DQ35" s="269"/>
      <c r="DR35" s="269"/>
      <c r="DS35" s="269"/>
      <c r="DT35" s="269"/>
      <c r="DU35" s="269"/>
    </row>
    <row r="36" spans="2:125" x14ac:dyDescent="0.15">
      <c r="F36" s="269"/>
      <c r="H36" s="269"/>
      <c r="J36" s="269"/>
      <c r="K36" s="269"/>
      <c r="L36" s="269"/>
      <c r="M36" s="269"/>
      <c r="N36" s="269"/>
      <c r="O36" s="269"/>
      <c r="Q36" s="269"/>
      <c r="S36" s="269"/>
      <c r="V36" s="269"/>
    </row>
    <row r="37" spans="2:125" x14ac:dyDescent="0.15"/>
    <row r="38" spans="2:125" x14ac:dyDescent="0.15"/>
    <row r="39" spans="2:125" x14ac:dyDescent="0.15"/>
    <row r="40" spans="2:125" x14ac:dyDescent="0.15">
      <c r="U40" s="269"/>
    </row>
    <row r="41" spans="2:125" x14ac:dyDescent="0.15">
      <c r="R41" s="269"/>
    </row>
    <row r="42" spans="2:125" x14ac:dyDescent="0.15">
      <c r="T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69"/>
      <c r="DQ42" s="269"/>
      <c r="DR42" s="269"/>
      <c r="DS42" s="269"/>
      <c r="DT42" s="269"/>
      <c r="DU42" s="269"/>
    </row>
    <row r="43" spans="2:125" x14ac:dyDescent="0.15">
      <c r="Q43" s="269"/>
      <c r="S43" s="269"/>
      <c r="V43" s="26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PLpdNr7wcJDsHn6CDNpBnMdVePVBYPv5zAhLcS9oDDgaDlo0NzxEhuhPVodRCxBXyx68j/bpW3nF2V1WnV/xw==" saltValue="9kJvtVMocPlYNWWt7ebZaQ=="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33.01</v>
      </c>
      <c r="G47" s="12">
        <v>37.630000000000003</v>
      </c>
      <c r="H47" s="12">
        <v>39.159999999999997</v>
      </c>
      <c r="I47" s="12">
        <v>41.12</v>
      </c>
      <c r="J47" s="13">
        <v>42.72</v>
      </c>
    </row>
    <row r="48" spans="2:10" ht="57.75" customHeight="1" x14ac:dyDescent="0.15">
      <c r="B48" s="14"/>
      <c r="C48" s="1214" t="s">
        <v>4</v>
      </c>
      <c r="D48" s="1214"/>
      <c r="E48" s="1215"/>
      <c r="F48" s="15">
        <v>8.75</v>
      </c>
      <c r="G48" s="16">
        <v>4.91</v>
      </c>
      <c r="H48" s="16">
        <v>8.5</v>
      </c>
      <c r="I48" s="16">
        <v>6.1</v>
      </c>
      <c r="J48" s="17">
        <v>6.57</v>
      </c>
    </row>
    <row r="49" spans="2:10" ht="57.75" customHeight="1" thickBot="1" x14ac:dyDescent="0.2">
      <c r="B49" s="18"/>
      <c r="C49" s="1216" t="s">
        <v>5</v>
      </c>
      <c r="D49" s="1216"/>
      <c r="E49" s="1217"/>
      <c r="F49" s="19" t="s">
        <v>545</v>
      </c>
      <c r="G49" s="20" t="s">
        <v>546</v>
      </c>
      <c r="H49" s="20">
        <v>3.79</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CADyC02ITsjIME3rSpgVDCht6oWXUjm+i7qW3JS4YSgpPgLj/eHihs+frVQh3lufETDi2K+E34Jk/3BtX50oQ==" saltValue="QEHtOTnqeSIX2ZKTRUTnT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2019-03-13T04:49:41Z</cp:lastPrinted>
  <dcterms:created xsi:type="dcterms:W3CDTF">2019-02-14T03:30:24Z</dcterms:created>
  <dcterms:modified xsi:type="dcterms:W3CDTF">2019-11-21T02:19:56Z</dcterms:modified>
  <cp:category/>
</cp:coreProperties>
</file>