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4800" tabRatio="238" activeTab="0"/>
  </bookViews>
  <sheets>
    <sheet name="業務概要" sheetId="1" r:id="rId1"/>
    <sheet name="歳入歳出決算" sheetId="2" r:id="rId2"/>
  </sheets>
  <definedNames>
    <definedName name="_xlnm.Print_Area" localSheetId="0">'業務概要'!$B$1:$AM$52</definedName>
    <definedName name="_xlnm.Print_Area" localSheetId="1">'歳入歳出決算'!$B$1:$AI$63</definedName>
    <definedName name="_xlnm.Print_Titles" localSheetId="0">'業務概要'!$A:$E,'業務概要'!$2:$11</definedName>
    <definedName name="_xlnm.Print_Titles" localSheetId="1">'歳入歳出決算'!$B:$G</definedName>
    <definedName name="Print_Titles_MI" localSheetId="0">'業務概要'!$A:$E</definedName>
  </definedNames>
  <calcPr fullCalcOnLoad="1"/>
</workbook>
</file>

<file path=xl/sharedStrings.xml><?xml version="1.0" encoding="utf-8"?>
<sst xmlns="http://schemas.openxmlformats.org/spreadsheetml/2006/main" count="326" uniqueCount="199">
  <si>
    <t>施設及び業務概況</t>
  </si>
  <si>
    <t xml:space="preserve">            団      体      名</t>
  </si>
  <si>
    <t>合  計</t>
  </si>
  <si>
    <t xml:space="preserve">    項          目</t>
  </si>
  <si>
    <t>計</t>
  </si>
  <si>
    <t xml:space="preserve"> １ 事 業 開 始 年 月 日</t>
  </si>
  <si>
    <t xml:space="preserve"> (１) 損益勘定所属職員     (人)</t>
  </si>
  <si>
    <t xml:space="preserve"> (２) 資本勘定所属職員     (人)</t>
  </si>
  <si>
    <t>　　　　計</t>
  </si>
  <si>
    <t>歳入歳出決算に関する調</t>
  </si>
  <si>
    <t>団     体     名</t>
  </si>
  <si>
    <t>項        目</t>
  </si>
  <si>
    <t xml:space="preserve"> (１) 総  収  益  Ｂ＋Ｃ</t>
  </si>
  <si>
    <t>Ａ</t>
  </si>
  <si>
    <t>Ｂ</t>
  </si>
  <si>
    <t xml:space="preserve"> (ア) 料 金 収 入</t>
  </si>
  <si>
    <t xml:space="preserve"> (ウ) そ  の  他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</si>
  <si>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</si>
  <si>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</si>
  <si>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</si>
  <si>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</si>
  <si>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</si>
  <si>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</si>
  <si>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(エ) そ  の  他</t>
  </si>
  <si>
    <t xml:space="preserve"> (２) 総  費  用  Ｅ＋Ｆ</t>
  </si>
  <si>
    <t>Ｄ</t>
  </si>
  <si>
    <t>Ｅ</t>
  </si>
  <si>
    <t>的</t>
  </si>
  <si>
    <t xml:space="preserve"> (ア) 職 員 給 与 費</t>
  </si>
  <si>
    <t>Ｆ</t>
  </si>
  <si>
    <t xml:space="preserve"> (ア) 支  払  利  息</t>
  </si>
  <si>
    <t>　　1 地 方 債 利 息</t>
  </si>
  <si>
    <t>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</si>
  <si>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</si>
  <si>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</si>
  <si>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</si>
  <si>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</si>
  <si>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</si>
  <si>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</si>
  <si>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</si>
  <si>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</si>
  <si>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</si>
  <si>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</si>
  <si>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</si>
  <si>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</si>
  <si>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</si>
  <si>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</si>
  <si>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</si>
  <si>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</si>
  <si>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</si>
  <si>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</si>
  <si>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</si>
  <si>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</si>
  <si>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</si>
  <si>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</si>
  <si>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</si>
  <si>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</si>
  <si>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</si>
  <si>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</si>
  <si>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</si>
  <si>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</si>
  <si>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</si>
  <si>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</si>
  <si>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</si>
  <si>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</si>
  <si>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</si>
  <si>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</si>
  <si>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</si>
  <si>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</si>
  <si>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</si>
  <si>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</si>
  <si>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</si>
  <si>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</si>
  <si>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</si>
  <si>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</si>
  <si>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</si>
  <si>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黒    字</t>
  </si>
  <si>
    <t xml:space="preserve">　　　　Ｐ－Ｑ　 </t>
  </si>
  <si>
    <t>　収益的収支比率    　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</si>
  <si>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</si>
  <si>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</si>
  <si>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</si>
  <si>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</si>
  <si>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</si>
  <si>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計</t>
  </si>
  <si>
    <t>定</t>
  </si>
  <si>
    <t>員</t>
  </si>
  <si>
    <t>ア　指定介護老人福祉施設　　　　</t>
  </si>
  <si>
    <t>イ　介護老人保健施設</t>
  </si>
  <si>
    <t>ウ　通所介護</t>
  </si>
  <si>
    <t>エ　通所リハビリステーション</t>
  </si>
  <si>
    <t>オ　短期入所生活介護</t>
  </si>
  <si>
    <t/>
  </si>
  <si>
    <t>ア　施設サービス日数　</t>
  </si>
  <si>
    <t>イ　年間施設サービス利用者数</t>
  </si>
  <si>
    <t>ア　居宅サービス日数</t>
  </si>
  <si>
    <t>イ　年延利用者数</t>
  </si>
  <si>
    <t xml:space="preserve">H12. 4. 1 </t>
  </si>
  <si>
    <t xml:space="preserve"> (イ) そ  の  他</t>
  </si>
  <si>
    <t>宮川福祉施設組合</t>
  </si>
  <si>
    <t>老人短期入所施設</t>
  </si>
  <si>
    <t>（単位：千円）</t>
  </si>
  <si>
    <t>三重県三重郡老人福祉施設組合</t>
  </si>
  <si>
    <t>志摩広域行政組合</t>
  </si>
  <si>
    <t>紀南特別養護老人ホーム組合</t>
  </si>
  <si>
    <t>指定介護老人
福祉施設</t>
  </si>
  <si>
    <t>老人短期
入所施設</t>
  </si>
  <si>
    <t>志摩市</t>
  </si>
  <si>
    <t xml:space="preserve">H17.10.11 </t>
  </si>
  <si>
    <t>H17.10.11</t>
  </si>
  <si>
    <t>紀北町</t>
  </si>
  <si>
    <t>H12. 4. 1</t>
  </si>
  <si>
    <t>－</t>
  </si>
  <si>
    <t>わたらい老人福祉施設組合</t>
  </si>
  <si>
    <t>赤羽寮</t>
  </si>
  <si>
    <t>みずほ寮</t>
  </si>
  <si>
    <t>やまびこ荘</t>
  </si>
  <si>
    <t>宝寿園</t>
  </si>
  <si>
    <t>志摩市</t>
  </si>
  <si>
    <t>老人デイサービス
センター</t>
  </si>
  <si>
    <t>赤羽寮</t>
  </si>
  <si>
    <t>みずほ寮</t>
  </si>
  <si>
    <t>やまびこ荘</t>
  </si>
  <si>
    <t>宝寿園</t>
  </si>
  <si>
    <t>紀北町</t>
  </si>
  <si>
    <t>志摩福祉センター</t>
  </si>
  <si>
    <t>志摩福祉センター</t>
  </si>
  <si>
    <t>介護サービス施設整備事業　　法非適</t>
  </si>
  <si>
    <t>介護サービス施設整備事業　　法非適</t>
  </si>
  <si>
    <t>志摩の里</t>
  </si>
  <si>
    <t>施設サービス</t>
  </si>
  <si>
    <t xml:space="preserve"> ２ 指定管理者制度</t>
  </si>
  <si>
    <t xml:space="preserve"> ３ 施　設</t>
  </si>
  <si>
    <t xml:space="preserve"> ４ 業　務</t>
  </si>
  <si>
    <t>利用料金制</t>
  </si>
  <si>
    <t>高砂寮</t>
  </si>
  <si>
    <t>真砂寮</t>
  </si>
  <si>
    <t>わたらい緑清苑</t>
  </si>
  <si>
    <t>才庭寮</t>
  </si>
  <si>
    <t>ともやま苑</t>
  </si>
  <si>
    <t>老人デイサービスセンター</t>
  </si>
  <si>
    <t>H20. 4. 1</t>
  </si>
  <si>
    <t xml:space="preserve">H19. 4. 1 </t>
  </si>
  <si>
    <t>－</t>
  </si>
  <si>
    <t>　　　　　居　宅　サ　ー　ビ　ス</t>
  </si>
  <si>
    <t>訪問介護</t>
  </si>
  <si>
    <t>訪問入浴介護</t>
  </si>
  <si>
    <t>訪問看護</t>
  </si>
  <si>
    <t>訪問リハビリ</t>
  </si>
  <si>
    <t>通所介護</t>
  </si>
  <si>
    <t>通所リハビリ</t>
  </si>
  <si>
    <t>短期入所（生活）</t>
  </si>
  <si>
    <t>短期入所（療養）</t>
  </si>
  <si>
    <t>居宅介護支援</t>
  </si>
  <si>
    <t>年延居宅介護支援利用者数</t>
  </si>
  <si>
    <t>その他</t>
  </si>
  <si>
    <t>ア　介護サービス日数</t>
  </si>
  <si>
    <t>　　職種別職員数</t>
  </si>
  <si>
    <t>ア</t>
  </si>
  <si>
    <t>医　　　　　師</t>
  </si>
  <si>
    <t>５</t>
  </si>
  <si>
    <t>イ</t>
  </si>
  <si>
    <t>看　護　職　員</t>
  </si>
  <si>
    <t>ウ</t>
  </si>
  <si>
    <t>介　護　職　員</t>
  </si>
  <si>
    <t>職</t>
  </si>
  <si>
    <t>エ</t>
  </si>
  <si>
    <t>介護支援専門員</t>
  </si>
  <si>
    <t>オ</t>
  </si>
  <si>
    <t>理学療法士又は作業療法士</t>
  </si>
  <si>
    <t>カ</t>
  </si>
  <si>
    <t>事　務　職　員</t>
  </si>
  <si>
    <t>キ</t>
  </si>
  <si>
    <t>そ の 他 職 員</t>
  </si>
  <si>
    <t>ク</t>
  </si>
  <si>
    <t>計</t>
  </si>
  <si>
    <t>数</t>
  </si>
  <si>
    <t>業務の内容等</t>
  </si>
  <si>
    <t xml:space="preserve"> ア 介護サービス収益</t>
  </si>
  <si>
    <t xml:space="preserve"> イ 介護サービス外収益</t>
  </si>
  <si>
    <t xml:space="preserve"> ア 介護サービス費用</t>
  </si>
  <si>
    <t xml:space="preserve"> (イ) 材 料 費</t>
  </si>
  <si>
    <t xml:space="preserve"> イ 介護サービス外費用</t>
  </si>
  <si>
    <t>Ｊ</t>
  </si>
  <si>
    <t>赤　  字 （△）</t>
  </si>
  <si>
    <t>亀楽苑</t>
  </si>
  <si>
    <t>亀楽苑</t>
  </si>
  <si>
    <r>
      <t>H</t>
    </r>
    <r>
      <rPr>
        <sz val="14"/>
        <rFont val="ＭＳ 明朝"/>
        <family val="1"/>
      </rPr>
      <t>23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. 1 </t>
    </r>
  </si>
  <si>
    <t>大台町</t>
  </si>
  <si>
    <t>南伊勢町</t>
  </si>
  <si>
    <t>水脈の郷</t>
  </si>
  <si>
    <t>南伊勢町</t>
  </si>
  <si>
    <r>
      <t>H2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 xml:space="preserve">. 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. 1</t>
    </r>
  </si>
  <si>
    <t>介護老人
保健施設</t>
  </si>
  <si>
    <t>みやがわ</t>
  </si>
  <si>
    <t>H27. 4. 1</t>
  </si>
  <si>
    <t>みやがわ</t>
  </si>
  <si>
    <t>18　　その他事業</t>
  </si>
  <si>
    <t>　　2 その他借入金利息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</si>
</sst>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\ ;&quot;△&quot;#,##0\ ;"/>
    <numFmt numFmtId="179" formatCode="#,##0.0\ ;&quot;△&quot;#,##0.0\ ;"/>
  </numFmts>
  <fonts count="47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2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40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3" fillId="0" borderId="0" xfId="0" applyFont="1" applyAlignment="1">
      <alignment/>
    </xf>
    <xf numFmtId="177" fontId="0" fillId="0" borderId="10" xfId="0" applyNumberFormat="1" applyBorder="1" applyAlignment="1" applyProtection="1">
      <alignment/>
      <protection/>
    </xf>
    <xf numFmtId="0" fontId="0" fillId="0" borderId="0" xfId="0" applyNumberFormat="1" applyAlignment="1">
      <alignment/>
    </xf>
    <xf numFmtId="0" fontId="8" fillId="0" borderId="0" xfId="0" applyNumberFormat="1" applyFont="1" applyAlignment="1" quotePrefix="1">
      <alignment horizontal="left"/>
    </xf>
    <xf numFmtId="0" fontId="0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6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 applyProtection="1">
      <alignment horizontal="center" vertical="center" wrapText="1"/>
      <protection/>
    </xf>
    <xf numFmtId="0" fontId="6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0" fontId="6" fillId="0" borderId="22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>
      <alignment horizontal="center" vertical="center" wrapText="1"/>
      <protection/>
    </xf>
    <xf numFmtId="0" fontId="6" fillId="0" borderId="23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NumberFormat="1" applyFont="1" applyBorder="1" applyAlignment="1">
      <alignment/>
    </xf>
    <xf numFmtId="0" fontId="0" fillId="0" borderId="24" xfId="0" applyNumberFormat="1" applyFont="1" applyBorder="1" applyAlignment="1">
      <alignment vertical="center"/>
    </xf>
    <xf numFmtId="0" fontId="0" fillId="0" borderId="25" xfId="0" applyNumberFormat="1" applyFont="1" applyBorder="1" applyAlignment="1">
      <alignment vertical="center"/>
    </xf>
    <xf numFmtId="0" fontId="0" fillId="0" borderId="26" xfId="0" applyNumberFormat="1" applyFont="1" applyBorder="1" applyAlignment="1">
      <alignment vertical="center"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9" xfId="0" applyNumberFormat="1" applyFont="1" applyBorder="1" applyAlignment="1" applyProtection="1">
      <alignment horizontal="center" vertical="center"/>
      <protection/>
    </xf>
    <xf numFmtId="0" fontId="0" fillId="0" borderId="30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31" xfId="0" applyNumberFormat="1" applyFont="1" applyBorder="1" applyAlignment="1" applyProtection="1" quotePrefix="1">
      <alignment horizontal="center" vertical="center"/>
      <protection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32" xfId="0" applyNumberFormat="1" applyFont="1" applyBorder="1" applyAlignment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34" xfId="0" applyNumberFormat="1" applyFont="1" applyBorder="1" applyAlignment="1">
      <alignment vertical="center"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 quotePrefix="1">
      <alignment horizontal="center" vertical="center"/>
      <protection/>
    </xf>
    <xf numFmtId="0" fontId="0" fillId="0" borderId="33" xfId="0" applyNumberFormat="1" applyFont="1" applyBorder="1" applyAlignment="1" applyProtection="1" quotePrefix="1">
      <alignment horizontal="center" vertical="center"/>
      <protection/>
    </xf>
    <xf numFmtId="0" fontId="0" fillId="0" borderId="39" xfId="0" applyNumberFormat="1" applyFont="1" applyBorder="1" applyAlignment="1" applyProtection="1" quotePrefix="1">
      <alignment horizontal="center" vertical="center"/>
      <protection/>
    </xf>
    <xf numFmtId="0" fontId="0" fillId="0" borderId="35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vertical="center"/>
    </xf>
    <xf numFmtId="0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0" fillId="0" borderId="44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46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 applyProtection="1">
      <alignment vertical="center"/>
      <protection/>
    </xf>
    <xf numFmtId="178" fontId="0" fillId="0" borderId="44" xfId="0" applyNumberFormat="1" applyFont="1" applyBorder="1" applyAlignment="1" applyProtection="1">
      <alignment vertical="center"/>
      <protection/>
    </xf>
    <xf numFmtId="178" fontId="0" fillId="0" borderId="47" xfId="0" applyNumberFormat="1" applyFont="1" applyBorder="1" applyAlignment="1" applyProtection="1">
      <alignment vertical="center"/>
      <protection/>
    </xf>
    <xf numFmtId="178" fontId="0" fillId="0" borderId="41" xfId="0" applyNumberFormat="1" applyFont="1" applyBorder="1" applyAlignment="1">
      <alignment vertical="center"/>
    </xf>
    <xf numFmtId="178" fontId="0" fillId="0" borderId="43" xfId="0" applyNumberFormat="1" applyFont="1" applyBorder="1" applyAlignment="1" applyProtection="1">
      <alignment vertical="center"/>
      <protection/>
    </xf>
    <xf numFmtId="178" fontId="0" fillId="0" borderId="40" xfId="0" applyNumberFormat="1" applyFont="1" applyBorder="1" applyAlignment="1">
      <alignment vertical="center"/>
    </xf>
    <xf numFmtId="178" fontId="0" fillId="0" borderId="47" xfId="0" applyNumberFormat="1" applyFont="1" applyBorder="1" applyAlignment="1">
      <alignment vertical="center"/>
    </xf>
    <xf numFmtId="0" fontId="0" fillId="0" borderId="48" xfId="0" applyNumberFormat="1" applyFont="1" applyBorder="1" applyAlignment="1" quotePrefix="1">
      <alignment vertical="center"/>
    </xf>
    <xf numFmtId="0" fontId="0" fillId="0" borderId="49" xfId="0" applyNumberFormat="1" applyFont="1" applyBorder="1" applyAlignment="1">
      <alignment vertical="center"/>
    </xf>
    <xf numFmtId="0" fontId="0" fillId="0" borderId="50" xfId="0" applyNumberFormat="1" applyFont="1" applyBorder="1" applyAlignment="1">
      <alignment vertical="center"/>
    </xf>
    <xf numFmtId="178" fontId="0" fillId="0" borderId="51" xfId="0" applyNumberFormat="1" applyFont="1" applyBorder="1" applyAlignment="1">
      <alignment vertical="center"/>
    </xf>
    <xf numFmtId="178" fontId="0" fillId="0" borderId="52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50" xfId="0" applyNumberFormat="1" applyFont="1" applyBorder="1" applyAlignment="1">
      <alignment vertical="center"/>
    </xf>
    <xf numFmtId="178" fontId="0" fillId="0" borderId="53" xfId="0" applyNumberFormat="1" applyFont="1" applyBorder="1" applyAlignment="1" applyProtection="1">
      <alignment vertical="center"/>
      <protection/>
    </xf>
    <xf numFmtId="178" fontId="0" fillId="0" borderId="54" xfId="0" applyNumberFormat="1" applyFont="1" applyBorder="1" applyAlignment="1">
      <alignment vertical="center"/>
    </xf>
    <xf numFmtId="178" fontId="0" fillId="0" borderId="49" xfId="0" applyNumberFormat="1" applyFont="1" applyBorder="1" applyAlignment="1" applyProtection="1">
      <alignment vertical="center"/>
      <protection/>
    </xf>
    <xf numFmtId="178" fontId="0" fillId="0" borderId="55" xfId="0" applyNumberFormat="1" applyFont="1" applyBorder="1" applyAlignment="1" applyProtection="1">
      <alignment vertical="center"/>
      <protection/>
    </xf>
    <xf numFmtId="178" fontId="0" fillId="0" borderId="56" xfId="0" applyNumberFormat="1" applyFont="1" applyBorder="1" applyAlignment="1">
      <alignment vertical="center"/>
    </xf>
    <xf numFmtId="178" fontId="0" fillId="0" borderId="54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 quotePrefix="1">
      <alignment vertical="center"/>
    </xf>
    <xf numFmtId="178" fontId="0" fillId="0" borderId="55" xfId="0" applyNumberFormat="1" applyFont="1" applyBorder="1" applyAlignment="1">
      <alignment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vertical="center"/>
    </xf>
    <xf numFmtId="0" fontId="0" fillId="0" borderId="58" xfId="0" applyNumberFormat="1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78" fontId="0" fillId="0" borderId="58" xfId="0" applyNumberFormat="1" applyFont="1" applyBorder="1" applyAlignment="1">
      <alignment vertical="center"/>
    </xf>
    <xf numFmtId="178" fontId="0" fillId="0" borderId="48" xfId="0" applyNumberFormat="1" applyFont="1" applyBorder="1" applyAlignment="1" applyProtection="1">
      <alignment vertical="center"/>
      <protection/>
    </xf>
    <xf numFmtId="178" fontId="0" fillId="0" borderId="0" xfId="0" applyNumberFormat="1" applyFont="1" applyBorder="1" applyAlignment="1">
      <alignment vertical="center"/>
    </xf>
    <xf numFmtId="178" fontId="0" fillId="0" borderId="21" xfId="0" applyNumberFormat="1" applyFont="1" applyBorder="1" applyAlignment="1" applyProtection="1">
      <alignment vertical="center"/>
      <protection/>
    </xf>
    <xf numFmtId="178" fontId="0" fillId="0" borderId="57" xfId="0" applyNumberFormat="1" applyFont="1" applyBorder="1" applyAlignment="1" applyProtection="1">
      <alignment vertical="center"/>
      <protection/>
    </xf>
    <xf numFmtId="178" fontId="0" fillId="0" borderId="14" xfId="0" applyNumberFormat="1" applyFont="1" applyBorder="1" applyAlignment="1">
      <alignment vertical="center"/>
    </xf>
    <xf numFmtId="178" fontId="0" fillId="0" borderId="0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 quotePrefix="1">
      <alignment vertical="center"/>
    </xf>
    <xf numFmtId="178" fontId="0" fillId="0" borderId="57" xfId="0" applyNumberFormat="1" applyFont="1" applyBorder="1" applyAlignment="1">
      <alignment vertical="center"/>
    </xf>
    <xf numFmtId="0" fontId="0" fillId="0" borderId="59" xfId="0" applyNumberFormat="1" applyFont="1" applyBorder="1" applyAlignment="1">
      <alignment vertical="center"/>
    </xf>
    <xf numFmtId="0" fontId="0" fillId="0" borderId="60" xfId="0" applyNumberFormat="1" applyFont="1" applyBorder="1" applyAlignment="1">
      <alignment vertical="center"/>
    </xf>
    <xf numFmtId="178" fontId="0" fillId="0" borderId="61" xfId="0" applyNumberFormat="1" applyFont="1" applyBorder="1" applyAlignment="1">
      <alignment vertical="center"/>
    </xf>
    <xf numFmtId="178" fontId="0" fillId="0" borderId="62" xfId="0" applyNumberFormat="1" applyFont="1" applyBorder="1" applyAlignment="1">
      <alignment vertical="center"/>
    </xf>
    <xf numFmtId="178" fontId="0" fillId="0" borderId="59" xfId="0" applyNumberFormat="1" applyFont="1" applyBorder="1" applyAlignment="1">
      <alignment vertical="center"/>
    </xf>
    <xf numFmtId="178" fontId="0" fillId="0" borderId="60" xfId="0" applyNumberFormat="1" applyFont="1" applyBorder="1" applyAlignment="1">
      <alignment vertical="center"/>
    </xf>
    <xf numFmtId="178" fontId="0" fillId="0" borderId="63" xfId="0" applyNumberFormat="1" applyFont="1" applyBorder="1" applyAlignment="1" applyProtection="1">
      <alignment vertical="center"/>
      <protection/>
    </xf>
    <xf numFmtId="178" fontId="0" fillId="0" borderId="64" xfId="0" applyNumberFormat="1" applyFont="1" applyBorder="1" applyAlignment="1">
      <alignment vertical="center"/>
    </xf>
    <xf numFmtId="178" fontId="0" fillId="0" borderId="59" xfId="0" applyNumberFormat="1" applyFont="1" applyBorder="1" applyAlignment="1" applyProtection="1">
      <alignment vertical="center"/>
      <protection/>
    </xf>
    <xf numFmtId="178" fontId="0" fillId="0" borderId="65" xfId="0" applyNumberFormat="1" applyFont="1" applyBorder="1" applyAlignment="1" applyProtection="1">
      <alignment vertical="center"/>
      <protection/>
    </xf>
    <xf numFmtId="178" fontId="0" fillId="0" borderId="66" xfId="0" applyNumberFormat="1" applyFont="1" applyBorder="1" applyAlignment="1">
      <alignment vertical="center"/>
    </xf>
    <xf numFmtId="178" fontId="0" fillId="0" borderId="64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 quotePrefix="1">
      <alignment vertical="center"/>
    </xf>
    <xf numFmtId="178" fontId="0" fillId="0" borderId="65" xfId="0" applyNumberFormat="1" applyFont="1" applyBorder="1" applyAlignment="1">
      <alignment vertical="center"/>
    </xf>
    <xf numFmtId="0" fontId="0" fillId="0" borderId="44" xfId="0" applyNumberFormat="1" applyFont="1" applyBorder="1" applyAlignment="1">
      <alignment vertical="center"/>
    </xf>
    <xf numFmtId="0" fontId="0" fillId="0" borderId="45" xfId="0" applyNumberFormat="1" applyFont="1" applyBorder="1" applyAlignment="1">
      <alignment vertical="center"/>
    </xf>
    <xf numFmtId="0" fontId="0" fillId="0" borderId="22" xfId="0" applyNumberFormat="1" applyFont="1" applyBorder="1" applyAlignment="1">
      <alignment vertical="center"/>
    </xf>
    <xf numFmtId="0" fontId="0" fillId="0" borderId="67" xfId="0" applyNumberFormat="1" applyFont="1" applyBorder="1" applyAlignment="1">
      <alignment vertical="center"/>
    </xf>
    <xf numFmtId="0" fontId="0" fillId="0" borderId="68" xfId="0" applyNumberFormat="1" applyFont="1" applyBorder="1" applyAlignment="1">
      <alignment vertical="center"/>
    </xf>
    <xf numFmtId="178" fontId="0" fillId="0" borderId="54" xfId="0" applyNumberFormat="1" applyFont="1" applyBorder="1" applyAlignment="1" applyProtection="1">
      <alignment vertical="center"/>
      <protection/>
    </xf>
    <xf numFmtId="178" fontId="0" fillId="0" borderId="52" xfId="0" applyNumberFormat="1" applyFont="1" applyBorder="1" applyAlignment="1" applyProtection="1">
      <alignment vertical="center"/>
      <protection/>
    </xf>
    <xf numFmtId="178" fontId="0" fillId="0" borderId="49" xfId="49" applyNumberFormat="1" applyFont="1" applyBorder="1" applyAlignment="1">
      <alignment vertical="center"/>
    </xf>
    <xf numFmtId="0" fontId="0" fillId="0" borderId="69" xfId="0" applyNumberFormat="1" applyFont="1" applyBorder="1" applyAlignment="1">
      <alignment vertical="center"/>
    </xf>
    <xf numFmtId="0" fontId="0" fillId="0" borderId="70" xfId="0" applyNumberFormat="1" applyFont="1" applyBorder="1" applyAlignment="1" quotePrefix="1">
      <alignment horizontal="left" vertical="center"/>
    </xf>
    <xf numFmtId="0" fontId="0" fillId="0" borderId="68" xfId="0" applyNumberFormat="1" applyFont="1" applyBorder="1" applyAlignment="1" quotePrefix="1">
      <alignment horizontal="left" vertical="center"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10" xfId="0" applyNumberFormat="1" applyFont="1" applyBorder="1" applyAlignment="1" applyProtection="1">
      <alignment vertical="center"/>
      <protection/>
    </xf>
    <xf numFmtId="178" fontId="0" fillId="0" borderId="21" xfId="49" applyNumberFormat="1" applyFont="1" applyBorder="1" applyAlignment="1">
      <alignment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 quotePrefix="1">
      <alignment horizontal="left" vertical="center"/>
    </xf>
    <xf numFmtId="178" fontId="0" fillId="0" borderId="72" xfId="0" applyNumberFormat="1" applyFont="1" applyBorder="1" applyAlignment="1">
      <alignment vertical="center"/>
    </xf>
    <xf numFmtId="178" fontId="0" fillId="0" borderId="73" xfId="0" applyNumberFormat="1" applyFont="1" applyBorder="1" applyAlignment="1">
      <alignment vertical="center"/>
    </xf>
    <xf numFmtId="178" fontId="0" fillId="0" borderId="74" xfId="0" applyNumberFormat="1" applyFont="1" applyBorder="1" applyAlignment="1">
      <alignment vertical="center"/>
    </xf>
    <xf numFmtId="178" fontId="0" fillId="0" borderId="75" xfId="0" applyNumberFormat="1" applyFont="1" applyBorder="1" applyAlignment="1">
      <alignment vertical="center"/>
    </xf>
    <xf numFmtId="178" fontId="0" fillId="0" borderId="76" xfId="0" applyNumberFormat="1" applyFont="1" applyBorder="1" applyAlignment="1" applyProtection="1">
      <alignment vertical="center"/>
      <protection/>
    </xf>
    <xf numFmtId="178" fontId="0" fillId="0" borderId="77" xfId="0" applyNumberFormat="1" applyFont="1" applyBorder="1" applyAlignment="1">
      <alignment vertical="center"/>
    </xf>
    <xf numFmtId="178" fontId="0" fillId="0" borderId="74" xfId="0" applyNumberFormat="1" applyFont="1" applyBorder="1" applyAlignment="1" applyProtection="1">
      <alignment vertical="center"/>
      <protection/>
    </xf>
    <xf numFmtId="178" fontId="0" fillId="0" borderId="78" xfId="0" applyNumberFormat="1" applyFont="1" applyBorder="1" applyAlignment="1" applyProtection="1">
      <alignment vertical="center"/>
      <protection/>
    </xf>
    <xf numFmtId="178" fontId="0" fillId="0" borderId="71" xfId="0" applyNumberFormat="1" applyFont="1" applyBorder="1" applyAlignment="1">
      <alignment vertical="center"/>
    </xf>
    <xf numFmtId="178" fontId="0" fillId="0" borderId="78" xfId="0" applyNumberFormat="1" applyFont="1" applyBorder="1" applyAlignment="1">
      <alignment vertical="center"/>
    </xf>
    <xf numFmtId="178" fontId="0" fillId="0" borderId="74" xfId="49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56" xfId="0" applyNumberFormat="1" applyFont="1" applyBorder="1" applyAlignment="1" quotePrefix="1">
      <alignment horizontal="left" vertical="center"/>
    </xf>
    <xf numFmtId="0" fontId="0" fillId="0" borderId="14" xfId="0" applyNumberFormat="1" applyFont="1" applyBorder="1" applyAlignment="1" quotePrefix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 quotePrefix="1">
      <alignment horizontal="center" vertical="center"/>
    </xf>
    <xf numFmtId="0" fontId="0" fillId="0" borderId="66" xfId="0" applyNumberFormat="1" applyFont="1" applyBorder="1" applyAlignment="1">
      <alignment vertical="center"/>
    </xf>
    <xf numFmtId="178" fontId="0" fillId="0" borderId="59" xfId="49" applyNumberFormat="1" applyFont="1" applyBorder="1" applyAlignment="1">
      <alignment vertical="center"/>
    </xf>
    <xf numFmtId="0" fontId="0" fillId="0" borderId="56" xfId="0" applyNumberFormat="1" applyFont="1" applyBorder="1" applyAlignment="1">
      <alignment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178" fontId="0" fillId="0" borderId="35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8" xfId="0" applyNumberFormat="1" applyFont="1" applyBorder="1" applyAlignment="1" applyProtection="1">
      <alignment vertical="center"/>
      <protection/>
    </xf>
    <xf numFmtId="178" fontId="0" fillId="0" borderId="33" xfId="0" applyNumberFormat="1" applyFont="1" applyBorder="1" applyAlignment="1">
      <alignment vertical="center"/>
    </xf>
    <xf numFmtId="178" fontId="0" fillId="0" borderId="36" xfId="0" applyNumberFormat="1" applyFont="1" applyBorder="1" applyAlignment="1" applyProtection="1">
      <alignment vertical="center"/>
      <protection/>
    </xf>
    <xf numFmtId="178" fontId="0" fillId="0" borderId="39" xfId="0" applyNumberFormat="1" applyFont="1" applyBorder="1" applyAlignment="1" applyProtection="1">
      <alignment vertical="center"/>
      <protection/>
    </xf>
    <xf numFmtId="178" fontId="0" fillId="0" borderId="34" xfId="0" applyNumberFormat="1" applyFont="1" applyBorder="1" applyAlignment="1">
      <alignment vertical="center"/>
    </xf>
    <xf numFmtId="178" fontId="0" fillId="0" borderId="39" xfId="0" applyNumberFormat="1" applyFont="1" applyBorder="1" applyAlignment="1">
      <alignment vertical="center"/>
    </xf>
    <xf numFmtId="178" fontId="0" fillId="0" borderId="36" xfId="49" applyNumberFormat="1" applyFont="1" applyBorder="1" applyAlignment="1">
      <alignment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vertical="center"/>
    </xf>
    <xf numFmtId="178" fontId="0" fillId="0" borderId="44" xfId="49" applyNumberFormat="1" applyFont="1" applyBorder="1" applyAlignment="1">
      <alignment vertical="center"/>
    </xf>
    <xf numFmtId="0" fontId="0" fillId="0" borderId="39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0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178" fontId="0" fillId="0" borderId="82" xfId="0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8" fontId="0" fillId="0" borderId="83" xfId="0" applyNumberFormat="1" applyFont="1" applyBorder="1" applyAlignment="1">
      <alignment vertical="center"/>
    </xf>
    <xf numFmtId="178" fontId="0" fillId="0" borderId="84" xfId="0" applyNumberFormat="1" applyFont="1" applyBorder="1" applyAlignment="1">
      <alignment vertical="center"/>
    </xf>
    <xf numFmtId="178" fontId="0" fillId="0" borderId="8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 applyProtection="1">
      <alignment vertical="center"/>
      <protection/>
    </xf>
    <xf numFmtId="178" fontId="0" fillId="0" borderId="83" xfId="0" applyNumberFormat="1" applyFont="1" applyBorder="1" applyAlignment="1" applyProtection="1">
      <alignment vertical="center"/>
      <protection/>
    </xf>
    <xf numFmtId="178" fontId="0" fillId="0" borderId="80" xfId="0" applyNumberFormat="1" applyFont="1" applyBorder="1" applyAlignment="1" applyProtection="1">
      <alignment vertical="center"/>
      <protection/>
    </xf>
    <xf numFmtId="178" fontId="0" fillId="0" borderId="81" xfId="0" applyNumberFormat="1" applyFont="1" applyBorder="1" applyAlignment="1">
      <alignment vertical="center"/>
    </xf>
    <xf numFmtId="178" fontId="0" fillId="0" borderId="15" xfId="0" applyNumberFormat="1" applyFont="1" applyBorder="1" applyAlignment="1" applyProtection="1">
      <alignment vertical="center"/>
      <protection/>
    </xf>
    <xf numFmtId="178" fontId="0" fillId="0" borderId="16" xfId="0" applyNumberFormat="1" applyFont="1" applyBorder="1" applyAlignment="1">
      <alignment vertical="center"/>
    </xf>
    <xf numFmtId="178" fontId="0" fillId="0" borderId="80" xfId="0" applyNumberFormat="1" applyFont="1" applyBorder="1" applyAlignment="1">
      <alignment vertical="center"/>
    </xf>
    <xf numFmtId="178" fontId="0" fillId="0" borderId="83" xfId="49" applyNumberFormat="1" applyFont="1" applyBorder="1" applyAlignment="1">
      <alignment vertical="center"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>
      <alignment horizontal="center" vertical="center" shrinkToFit="1"/>
      <protection/>
    </xf>
    <xf numFmtId="0" fontId="6" fillId="0" borderId="36" xfId="0" applyNumberFormat="1" applyFont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 wrapText="1"/>
      <protection/>
    </xf>
    <xf numFmtId="0" fontId="0" fillId="0" borderId="16" xfId="0" applyNumberFormat="1" applyFont="1" applyBorder="1" applyAlignment="1">
      <alignment horizontal="right"/>
    </xf>
    <xf numFmtId="0" fontId="3" fillId="0" borderId="17" xfId="0" applyNumberFormat="1" applyFont="1" applyBorder="1" applyAlignment="1">
      <alignment horizontal="center" vertical="center"/>
    </xf>
    <xf numFmtId="0" fontId="3" fillId="0" borderId="42" xfId="0" applyNumberFormat="1" applyFont="1" applyBorder="1" applyAlignment="1">
      <alignment horizontal="center" vertical="center"/>
    </xf>
    <xf numFmtId="0" fontId="9" fillId="0" borderId="0" xfId="0" applyNumberFormat="1" applyFont="1" applyAlignment="1" quotePrefix="1">
      <alignment horizontal="left"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16" xfId="0" applyNumberFormat="1" applyFont="1" applyBorder="1" applyAlignment="1">
      <alignment vertical="center"/>
    </xf>
    <xf numFmtId="0" fontId="6" fillId="0" borderId="37" xfId="0" applyNumberFormat="1" applyFont="1" applyBorder="1" applyAlignment="1" applyProtection="1" quotePrefix="1">
      <alignment horizontal="center" vertical="center" wrapText="1"/>
      <protection/>
    </xf>
    <xf numFmtId="0" fontId="5" fillId="0" borderId="1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54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horizontal="center" vertical="center"/>
    </xf>
    <xf numFmtId="178" fontId="5" fillId="0" borderId="51" xfId="0" applyNumberFormat="1" applyFont="1" applyBorder="1" applyAlignment="1" applyProtection="1">
      <alignment vertical="center"/>
      <protection/>
    </xf>
    <xf numFmtId="178" fontId="5" fillId="0" borderId="52" xfId="0" applyNumberFormat="1" applyFont="1" applyBorder="1" applyAlignment="1" applyProtection="1">
      <alignment vertical="center"/>
      <protection/>
    </xf>
    <xf numFmtId="178" fontId="5" fillId="0" borderId="50" xfId="0" applyNumberFormat="1" applyFont="1" applyBorder="1" applyAlignment="1" applyProtection="1">
      <alignment vertical="center"/>
      <protection/>
    </xf>
    <xf numFmtId="178" fontId="5" fillId="0" borderId="4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quotePrefix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4" xfId="0" applyNumberFormat="1" applyFont="1" applyBorder="1" applyAlignment="1" quotePrefix="1">
      <alignment horizontal="lef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178" fontId="5" fillId="0" borderId="42" xfId="0" applyNumberFormat="1" applyFont="1" applyBorder="1" applyAlignment="1" applyProtection="1">
      <alignment vertical="center"/>
      <protection/>
    </xf>
    <xf numFmtId="178" fontId="5" fillId="0" borderId="43" xfId="0" applyNumberFormat="1" applyFont="1" applyBorder="1" applyAlignment="1" applyProtection="1">
      <alignment vertical="center"/>
      <protection/>
    </xf>
    <xf numFmtId="178" fontId="5" fillId="0" borderId="45" xfId="0" applyNumberFormat="1" applyFont="1" applyBorder="1" applyAlignment="1" applyProtection="1">
      <alignment vertical="center"/>
      <protection/>
    </xf>
    <xf numFmtId="178" fontId="5" fillId="0" borderId="44" xfId="0" applyNumberFormat="1" applyFont="1" applyBorder="1" applyAlignment="1" applyProtection="1">
      <alignment vertical="center"/>
      <protection/>
    </xf>
    <xf numFmtId="0" fontId="5" fillId="0" borderId="64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horizontal="center" vertical="center"/>
    </xf>
    <xf numFmtId="178" fontId="5" fillId="0" borderId="42" xfId="0" applyNumberFormat="1" applyFont="1" applyBorder="1" applyAlignment="1">
      <alignment vertical="center"/>
    </xf>
    <xf numFmtId="0" fontId="5" fillId="0" borderId="46" xfId="0" applyNumberFormat="1" applyFont="1" applyBorder="1" applyAlignment="1">
      <alignment vertical="center"/>
    </xf>
    <xf numFmtId="178" fontId="5" fillId="0" borderId="51" xfId="0" applyNumberFormat="1" applyFont="1" applyBorder="1" applyAlignment="1">
      <alignment vertical="center"/>
    </xf>
    <xf numFmtId="0" fontId="5" fillId="0" borderId="40" xfId="0" applyNumberFormat="1" applyFont="1" applyBorder="1" applyAlignment="1" quotePrefix="1">
      <alignment vertical="center"/>
    </xf>
    <xf numFmtId="179" fontId="5" fillId="0" borderId="42" xfId="0" applyNumberFormat="1" applyFont="1" applyBorder="1" applyAlignment="1" applyProtection="1">
      <alignment vertical="center"/>
      <protection/>
    </xf>
    <xf numFmtId="179" fontId="5" fillId="0" borderId="43" xfId="0" applyNumberFormat="1" applyFont="1" applyBorder="1" applyAlignment="1" applyProtection="1">
      <alignment vertical="center"/>
      <protection/>
    </xf>
    <xf numFmtId="179" fontId="5" fillId="0" borderId="45" xfId="0" applyNumberFormat="1" applyFont="1" applyBorder="1" applyAlignment="1" applyProtection="1">
      <alignment vertical="center"/>
      <protection/>
    </xf>
    <xf numFmtId="179" fontId="5" fillId="0" borderId="44" xfId="0" applyNumberFormat="1" applyFont="1" applyBorder="1" applyAlignment="1" applyProtection="1">
      <alignment vertical="center"/>
      <protection/>
    </xf>
    <xf numFmtId="0" fontId="5" fillId="0" borderId="15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81" xfId="0" applyNumberFormat="1" applyFont="1" applyBorder="1" applyAlignment="1">
      <alignment vertical="center"/>
    </xf>
    <xf numFmtId="178" fontId="5" fillId="0" borderId="19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 applyProtection="1">
      <alignment vertical="center"/>
      <protection/>
    </xf>
    <xf numFmtId="178" fontId="5" fillId="0" borderId="82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/>
    </xf>
    <xf numFmtId="37" fontId="0" fillId="0" borderId="0" xfId="0" applyAlignment="1">
      <alignment horizontal="right"/>
    </xf>
    <xf numFmtId="0" fontId="0" fillId="0" borderId="16" xfId="0" applyNumberFormat="1" applyFont="1" applyFill="1" applyBorder="1" applyAlignment="1">
      <alignment/>
    </xf>
    <xf numFmtId="0" fontId="6" fillId="0" borderId="36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Fill="1" applyBorder="1" applyAlignment="1" applyProtection="1" quotePrefix="1">
      <alignment horizontal="center" vertical="center" wrapText="1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6" fillId="0" borderId="87" xfId="0" applyNumberFormat="1" applyFont="1" applyBorder="1" applyAlignment="1" applyProtection="1">
      <alignment horizontal="center" vertical="center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7" xfId="0" applyNumberFormat="1" applyFont="1" applyBorder="1" applyAlignment="1" applyProtection="1">
      <alignment horizontal="center" vertical="center" wrapText="1"/>
      <protection/>
    </xf>
    <xf numFmtId="0" fontId="0" fillId="0" borderId="27" xfId="0" applyNumberFormat="1" applyFont="1" applyBorder="1" applyAlignment="1" applyProtection="1" quotePrefix="1">
      <alignment horizontal="center" vertical="center"/>
      <protection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5" fillId="0" borderId="40" xfId="0" applyNumberFormat="1" applyFont="1" applyFill="1" applyBorder="1" applyAlignment="1">
      <alignment vertical="center"/>
    </xf>
    <xf numFmtId="178" fontId="5" fillId="33" borderId="52" xfId="0" applyNumberFormat="1" applyFont="1" applyFill="1" applyBorder="1" applyAlignment="1" applyProtection="1">
      <alignment vertical="center"/>
      <protection/>
    </xf>
    <xf numFmtId="178" fontId="5" fillId="33" borderId="43" xfId="0" applyNumberFormat="1" applyFont="1" applyFill="1" applyBorder="1" applyAlignment="1" applyProtection="1">
      <alignment vertical="center"/>
      <protection/>
    </xf>
    <xf numFmtId="178" fontId="5" fillId="33" borderId="50" xfId="0" applyNumberFormat="1" applyFont="1" applyFill="1" applyBorder="1" applyAlignment="1" applyProtection="1">
      <alignment vertical="center"/>
      <protection/>
    </xf>
    <xf numFmtId="178" fontId="5" fillId="33" borderId="49" xfId="0" applyNumberFormat="1" applyFont="1" applyFill="1" applyBorder="1" applyAlignment="1" applyProtection="1">
      <alignment vertical="center"/>
      <protection/>
    </xf>
    <xf numFmtId="178" fontId="5" fillId="33" borderId="45" xfId="0" applyNumberFormat="1" applyFont="1" applyFill="1" applyBorder="1" applyAlignment="1" applyProtection="1">
      <alignment vertical="center"/>
      <protection/>
    </xf>
    <xf numFmtId="178" fontId="5" fillId="33" borderId="44" xfId="0" applyNumberFormat="1" applyFont="1" applyFill="1" applyBorder="1" applyAlignment="1" applyProtection="1">
      <alignment vertical="center"/>
      <protection/>
    </xf>
    <xf numFmtId="0" fontId="0" fillId="0" borderId="88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>
      <alignment horizontal="center" vertical="center" wrapText="1"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7" fillId="0" borderId="89" xfId="0" applyNumberFormat="1" applyFont="1" applyBorder="1" applyAlignment="1" quotePrefix="1">
      <alignment vertical="center" textRotation="255" wrapText="1"/>
    </xf>
    <xf numFmtId="0" fontId="7" fillId="0" borderId="90" xfId="0" applyNumberFormat="1" applyFont="1" applyBorder="1" applyAlignment="1">
      <alignment vertical="center" textRotation="255" wrapText="1"/>
    </xf>
    <xf numFmtId="0" fontId="7" fillId="0" borderId="89" xfId="0" applyNumberFormat="1" applyFont="1" applyBorder="1" applyAlignment="1" quotePrefix="1">
      <alignment horizontal="left" vertical="center" textRotation="255" wrapText="1"/>
    </xf>
    <xf numFmtId="0" fontId="0" fillId="0" borderId="59" xfId="0" applyNumberFormat="1" applyFont="1" applyBorder="1" applyAlignment="1">
      <alignment vertical="center" wrapText="1"/>
    </xf>
    <xf numFmtId="0" fontId="0" fillId="0" borderId="91" xfId="0" applyNumberFormat="1" applyFont="1" applyBorder="1" applyAlignment="1">
      <alignment vertical="center" wrapText="1"/>
    </xf>
    <xf numFmtId="0" fontId="0" fillId="0" borderId="79" xfId="0" applyNumberFormat="1" applyFont="1" applyBorder="1" applyAlignment="1" quotePrefix="1">
      <alignment horizontal="left" vertical="center" wrapText="1"/>
    </xf>
    <xf numFmtId="0" fontId="0" fillId="0" borderId="92" xfId="0" applyNumberFormat="1" applyFont="1" applyBorder="1" applyAlignment="1">
      <alignment vertical="center" wrapText="1"/>
    </xf>
    <xf numFmtId="0" fontId="0" fillId="0" borderId="21" xfId="0" applyNumberFormat="1" applyFont="1" applyBorder="1" applyAlignment="1">
      <alignment vertical="center"/>
    </xf>
    <xf numFmtId="0" fontId="0" fillId="0" borderId="93" xfId="0" applyNumberFormat="1" applyFont="1" applyBorder="1" applyAlignment="1">
      <alignment vertical="center"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>
      <alignment horizontal="center" vertical="center"/>
    </xf>
    <xf numFmtId="0" fontId="4" fillId="0" borderId="89" xfId="0" applyNumberFormat="1" applyFont="1" applyBorder="1" applyAlignment="1" quotePrefix="1">
      <alignment horizontal="center" vertical="center" textRotation="255" wrapText="1"/>
    </xf>
    <xf numFmtId="0" fontId="4" fillId="0" borderId="90" xfId="0" applyNumberFormat="1" applyFont="1" applyBorder="1" applyAlignment="1">
      <alignment horizontal="center" vertical="center" textRotation="255" wrapText="1"/>
    </xf>
    <xf numFmtId="0" fontId="6" fillId="0" borderId="89" xfId="0" applyNumberFormat="1" applyFont="1" applyBorder="1" applyAlignment="1" quotePrefix="1">
      <alignment horizontal="center" vertical="center" textRotation="255" wrapText="1"/>
    </xf>
    <xf numFmtId="0" fontId="6" fillId="0" borderId="90" xfId="0" applyNumberFormat="1" applyFont="1" applyBorder="1" applyAlignment="1">
      <alignment horizontal="center" vertical="center" textRotation="255" wrapText="1"/>
    </xf>
    <xf numFmtId="0" fontId="0" fillId="0" borderId="12" xfId="0" applyNumberFormat="1" applyFont="1" applyBorder="1" applyAlignment="1" quotePrefix="1">
      <alignment horizontal="center" vertical="center" textRotation="255"/>
    </xf>
    <xf numFmtId="0" fontId="0" fillId="0" borderId="57" xfId="0" applyNumberFormat="1" applyFont="1" applyBorder="1" applyAlignment="1">
      <alignment vertical="center" textRotation="255"/>
    </xf>
    <xf numFmtId="0" fontId="0" fillId="0" borderId="47" xfId="0" applyNumberFormat="1" applyFont="1" applyBorder="1" applyAlignment="1">
      <alignment vertical="center" textRotation="255"/>
    </xf>
    <xf numFmtId="0" fontId="6" fillId="0" borderId="94" xfId="0" applyNumberFormat="1" applyFont="1" applyBorder="1" applyAlignment="1">
      <alignment vertical="center" textRotation="255" wrapText="1"/>
    </xf>
    <xf numFmtId="0" fontId="6" fillId="0" borderId="95" xfId="0" applyNumberFormat="1" applyFont="1" applyBorder="1" applyAlignment="1">
      <alignment vertical="center" textRotation="255" wrapText="1"/>
    </xf>
    <xf numFmtId="0" fontId="0" fillId="0" borderId="96" xfId="0" applyNumberFormat="1" applyFont="1" applyBorder="1" applyAlignment="1" quotePrefix="1">
      <alignment horizontal="center" vertical="center" textRotation="255"/>
    </xf>
    <xf numFmtId="0" fontId="0" fillId="0" borderId="97" xfId="0" applyNumberFormat="1" applyFont="1" applyBorder="1" applyAlignment="1">
      <alignment horizontal="center" vertical="center" textRotation="255"/>
    </xf>
    <xf numFmtId="0" fontId="4" fillId="0" borderId="89" xfId="0" applyNumberFormat="1" applyFont="1" applyBorder="1" applyAlignment="1">
      <alignment horizontal="center" vertical="center" textRotation="255" wrapText="1"/>
    </xf>
    <xf numFmtId="0" fontId="4" fillId="0" borderId="98" xfId="0" applyNumberFormat="1" applyFont="1" applyBorder="1" applyAlignment="1">
      <alignment horizontal="center" vertical="center" textRotation="255" wrapText="1"/>
    </xf>
    <xf numFmtId="0" fontId="6" fillId="0" borderId="89" xfId="0" applyNumberFormat="1" applyFont="1" applyBorder="1" applyAlignment="1">
      <alignment horizontal="center" vertical="center" textRotation="255" wrapText="1"/>
    </xf>
    <xf numFmtId="0" fontId="6" fillId="0" borderId="98" xfId="0" applyNumberFormat="1" applyFont="1" applyBorder="1" applyAlignment="1">
      <alignment horizontal="center" vertical="center" textRotation="255" wrapText="1"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99" xfId="0" applyNumberFormat="1" applyFont="1" applyBorder="1" applyAlignment="1" applyProtection="1">
      <alignment horizontal="center" vertical="center"/>
      <protection/>
    </xf>
    <xf numFmtId="0" fontId="0" fillId="0" borderId="99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100" xfId="0" applyNumberFormat="1" applyFont="1" applyBorder="1" applyAlignment="1" quotePrefix="1">
      <alignment horizontal="center" vertical="center"/>
    </xf>
    <xf numFmtId="0" fontId="0" fillId="0" borderId="99" xfId="0" applyNumberFormat="1" applyFont="1" applyBorder="1" applyAlignment="1" quotePrefix="1">
      <alignment horizontal="center" vertical="center"/>
    </xf>
    <xf numFmtId="0" fontId="0" fillId="0" borderId="101" xfId="0" applyNumberFormat="1" applyFont="1" applyBorder="1" applyAlignment="1" applyProtection="1">
      <alignment horizontal="center" vertical="center" wrapText="1"/>
      <protection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 applyProtection="1" quotePrefix="1">
      <alignment horizontal="center" vertical="center" wrapText="1"/>
      <protection/>
    </xf>
    <xf numFmtId="0" fontId="0" fillId="0" borderId="84" xfId="0" applyNumberFormat="1" applyFont="1" applyBorder="1" applyAlignment="1">
      <alignment horizontal="center" vertical="center" wrapText="1"/>
    </xf>
    <xf numFmtId="0" fontId="0" fillId="0" borderId="100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 applyProtection="1">
      <alignment horizontal="center" vertical="center" wrapText="1"/>
      <protection/>
    </xf>
    <xf numFmtId="178" fontId="5" fillId="0" borderId="102" xfId="0" applyNumberFormat="1" applyFont="1" applyBorder="1" applyAlignment="1" applyProtection="1">
      <alignment horizontal="center" vertical="center"/>
      <protection/>
    </xf>
    <xf numFmtId="178" fontId="5" fillId="0" borderId="103" xfId="0" applyNumberFormat="1" applyFont="1" applyBorder="1" applyAlignment="1" applyProtection="1">
      <alignment horizontal="center" vertical="center"/>
      <protection/>
    </xf>
    <xf numFmtId="178" fontId="5" fillId="0" borderId="87" xfId="0" applyNumberFormat="1" applyFont="1" applyBorder="1" applyAlignment="1" applyProtection="1">
      <alignment horizontal="center" vertical="center"/>
      <protection/>
    </xf>
    <xf numFmtId="178" fontId="5" fillId="0" borderId="86" xfId="0" applyNumberFormat="1" applyFont="1" applyBorder="1" applyAlignment="1" applyProtection="1">
      <alignment horizontal="center" vertical="center"/>
      <protection/>
    </xf>
    <xf numFmtId="0" fontId="0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6" xfId="0" applyNumberFormat="1" applyFont="1" applyBorder="1" applyAlignment="1" applyProtection="1" quotePrefix="1">
      <alignment horizontal="center" vertical="center" wrapText="1"/>
      <protection/>
    </xf>
    <xf numFmtId="0" fontId="4" fillId="0" borderId="100" xfId="0" applyNumberFormat="1" applyFont="1" applyBorder="1" applyAlignment="1">
      <alignment horizontal="center" vertical="center"/>
    </xf>
    <xf numFmtId="0" fontId="4" fillId="0" borderId="99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81" xfId="0" applyNumberFormat="1" applyFont="1" applyBorder="1" applyAlignment="1">
      <alignment horizontal="center" vertical="center"/>
    </xf>
    <xf numFmtId="0" fontId="0" fillId="0" borderId="100" xfId="0" applyNumberFormat="1" applyFont="1" applyFill="1" applyBorder="1" applyAlignment="1">
      <alignment horizontal="center" vertical="center"/>
    </xf>
    <xf numFmtId="0" fontId="0" fillId="0" borderId="99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81" xfId="0" applyNumberFormat="1" applyFont="1" applyFill="1" applyBorder="1" applyAlignment="1">
      <alignment horizontal="center"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99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0" fillId="0" borderId="81" xfId="0" applyNumberFormat="1" applyFont="1" applyBorder="1" applyAlignment="1">
      <alignment vertical="center"/>
    </xf>
    <xf numFmtId="0" fontId="0" fillId="0" borderId="100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28" xfId="0" applyNumberFormat="1" applyFont="1" applyBorder="1" applyAlignment="1" applyProtection="1" quotePrefix="1">
      <alignment horizontal="center" vertical="center"/>
      <protection/>
    </xf>
    <xf numFmtId="0" fontId="0" fillId="0" borderId="26" xfId="0" applyNumberFormat="1" applyFont="1" applyBorder="1" applyAlignment="1" applyProtection="1">
      <alignment horizontal="center" vertical="center"/>
      <protection/>
    </xf>
    <xf numFmtId="0" fontId="0" fillId="0" borderId="100" xfId="0" applyNumberFormat="1" applyFont="1" applyBorder="1" applyAlignment="1" applyProtection="1">
      <alignment horizontal="center" vertical="center"/>
      <protection/>
    </xf>
    <xf numFmtId="0" fontId="0" fillId="0" borderId="9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 applyProtection="1" quotePrefix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5" fillId="0" borderId="43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vertical="center"/>
    </xf>
    <xf numFmtId="0" fontId="0" fillId="0" borderId="25" xfId="0" applyNumberFormat="1" applyFont="1" applyBorder="1" applyAlignment="1" applyProtection="1" quotePrefix="1">
      <alignment horizontal="center" vertical="center"/>
      <protection/>
    </xf>
    <xf numFmtId="0" fontId="0" fillId="0" borderId="43" xfId="0" applyNumberFormat="1" applyFont="1" applyBorder="1" applyAlignment="1">
      <alignment horizontal="center" vertical="center"/>
    </xf>
    <xf numFmtId="0" fontId="0" fillId="0" borderId="40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178" fontId="5" fillId="0" borderId="87" xfId="0" applyNumberFormat="1" applyFont="1" applyBorder="1" applyAlignment="1" applyProtection="1">
      <alignment vertical="center"/>
      <protection/>
    </xf>
    <xf numFmtId="178" fontId="5" fillId="0" borderId="104" xfId="0" applyNumberFormat="1" applyFont="1" applyBorder="1" applyAlignment="1" applyProtection="1">
      <alignment vertical="center"/>
      <protection/>
    </xf>
    <xf numFmtId="178" fontId="5" fillId="0" borderId="103" xfId="0" applyNumberFormat="1" applyFont="1" applyBorder="1" applyAlignment="1" applyProtection="1">
      <alignment vertical="center"/>
      <protection/>
    </xf>
    <xf numFmtId="178" fontId="5" fillId="0" borderId="86" xfId="0" applyNumberFormat="1" applyFont="1" applyBorder="1" applyAlignment="1">
      <alignment vertical="center"/>
    </xf>
    <xf numFmtId="0" fontId="0" fillId="0" borderId="105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82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 applyProtection="1" quotePrefix="1">
      <alignment horizontal="center" vertical="center"/>
      <protection/>
    </xf>
    <xf numFmtId="178" fontId="5" fillId="0" borderId="104" xfId="0" applyNumberFormat="1" applyFont="1" applyBorder="1" applyAlignment="1" applyProtection="1">
      <alignment horizontal="center" vertical="center"/>
      <protection/>
    </xf>
    <xf numFmtId="0" fontId="0" fillId="0" borderId="25" xfId="0" applyNumberFormat="1" applyFont="1" applyBorder="1" applyAlignment="1" applyProtection="1" quotePrefix="1">
      <alignment horizontal="center" vertical="center" wrapText="1"/>
      <protection/>
    </xf>
    <xf numFmtId="0" fontId="0" fillId="0" borderId="25" xfId="0" applyNumberFormat="1" applyFont="1" applyBorder="1" applyAlignment="1" applyProtection="1">
      <alignment horizontal="center" vertical="center"/>
      <protection/>
    </xf>
    <xf numFmtId="0" fontId="4" fillId="0" borderId="100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4" xfId="0" applyNumberFormat="1" applyFont="1" applyFill="1" applyBorder="1" applyAlignment="1" quotePrefix="1">
      <alignment horizontal="center" vertical="center"/>
    </xf>
    <xf numFmtId="0" fontId="4" fillId="0" borderId="15" xfId="0" applyNumberFormat="1" applyFont="1" applyFill="1" applyBorder="1" applyAlignment="1" quotePrefix="1">
      <alignment horizontal="center" vertical="center"/>
    </xf>
    <xf numFmtId="0" fontId="4" fillId="0" borderId="81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M52"/>
  <sheetViews>
    <sheetView showGridLines="0" showZeros="0" tabSelected="1" view="pageBreakPreview" zoomScale="65" zoomScaleNormal="75" zoomScaleSheetLayoutView="65" zoomScalePageLayoutView="0" workbookViewId="0" topLeftCell="A1">
      <pane xSplit="5" ySplit="11" topLeftCell="Q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1" sqref="B1"/>
    </sheetView>
  </sheetViews>
  <sheetFormatPr defaultColWidth="10.66015625" defaultRowHeight="18"/>
  <cols>
    <col min="1" max="1" width="1.66015625" style="0" customWidth="1"/>
    <col min="2" max="4" width="4.66015625" style="0" customWidth="1"/>
    <col min="5" max="5" width="28.66015625" style="0" customWidth="1"/>
    <col min="6" max="37" width="10.66015625" style="0" customWidth="1"/>
    <col min="38" max="38" width="11.66015625" style="0" customWidth="1"/>
    <col min="39" max="39" width="1.66015625" style="0" customWidth="1"/>
  </cols>
  <sheetData>
    <row r="1" spans="2:38" ht="54.75" customHeight="1">
      <c r="B1" s="13" t="s">
        <v>197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24.75" customHeight="1">
      <c r="B2" s="5" t="s">
        <v>127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2:38" ht="24.75" customHeight="1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2:38" ht="24.75" customHeight="1" thickBot="1">
      <c r="B4" s="15" t="s">
        <v>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241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</row>
    <row r="5" spans="2:39" ht="19.5" customHeight="1">
      <c r="B5" s="9"/>
      <c r="C5" s="16"/>
      <c r="D5" s="16"/>
      <c r="E5" s="8"/>
      <c r="F5" s="326" t="s">
        <v>107</v>
      </c>
      <c r="G5" s="322" t="s">
        <v>188</v>
      </c>
      <c r="H5" s="323" t="s">
        <v>189</v>
      </c>
      <c r="I5" s="301" t="s">
        <v>110</v>
      </c>
      <c r="J5" s="297"/>
      <c r="K5" s="302"/>
      <c r="L5" s="301" t="s">
        <v>113</v>
      </c>
      <c r="M5" s="297"/>
      <c r="N5" s="297"/>
      <c r="O5" s="297"/>
      <c r="P5" s="297"/>
      <c r="Q5" s="297"/>
      <c r="R5" s="297"/>
      <c r="S5" s="302"/>
      <c r="T5" s="301" t="s">
        <v>99</v>
      </c>
      <c r="U5" s="307"/>
      <c r="V5" s="307"/>
      <c r="W5" s="308"/>
      <c r="X5" s="315" t="s">
        <v>102</v>
      </c>
      <c r="Y5" s="316"/>
      <c r="Z5" s="302"/>
      <c r="AA5" s="301" t="s">
        <v>104</v>
      </c>
      <c r="AB5" s="297"/>
      <c r="AC5" s="297"/>
      <c r="AD5" s="297"/>
      <c r="AE5" s="302"/>
      <c r="AF5" s="296" t="s">
        <v>103</v>
      </c>
      <c r="AG5" s="297"/>
      <c r="AH5" s="297"/>
      <c r="AI5" s="297"/>
      <c r="AJ5" s="297"/>
      <c r="AK5" s="297"/>
      <c r="AL5" s="17"/>
      <c r="AM5" s="1"/>
    </row>
    <row r="6" spans="2:39" ht="19.5" customHeight="1">
      <c r="B6" s="9"/>
      <c r="C6" s="16" t="s">
        <v>1</v>
      </c>
      <c r="D6" s="16"/>
      <c r="E6" s="10"/>
      <c r="F6" s="324"/>
      <c r="G6" s="303"/>
      <c r="H6" s="324"/>
      <c r="I6" s="303"/>
      <c r="J6" s="298"/>
      <c r="K6" s="304"/>
      <c r="L6" s="303"/>
      <c r="M6" s="298"/>
      <c r="N6" s="298"/>
      <c r="O6" s="298"/>
      <c r="P6" s="298"/>
      <c r="Q6" s="298"/>
      <c r="R6" s="298"/>
      <c r="S6" s="304"/>
      <c r="T6" s="309"/>
      <c r="U6" s="310"/>
      <c r="V6" s="310"/>
      <c r="W6" s="311"/>
      <c r="X6" s="303"/>
      <c r="Y6" s="298"/>
      <c r="Z6" s="304"/>
      <c r="AA6" s="303"/>
      <c r="AB6" s="298"/>
      <c r="AC6" s="298"/>
      <c r="AD6" s="298"/>
      <c r="AE6" s="304"/>
      <c r="AF6" s="298"/>
      <c r="AG6" s="298"/>
      <c r="AH6" s="299"/>
      <c r="AI6" s="299"/>
      <c r="AJ6" s="299"/>
      <c r="AK6" s="298"/>
      <c r="AL6" s="18"/>
      <c r="AM6" s="1"/>
    </row>
    <row r="7" spans="2:39" ht="19.5" customHeight="1">
      <c r="B7" s="9"/>
      <c r="C7" s="16"/>
      <c r="D7" s="16"/>
      <c r="E7" s="10"/>
      <c r="F7" s="324"/>
      <c r="G7" s="303"/>
      <c r="H7" s="324"/>
      <c r="I7" s="303"/>
      <c r="J7" s="298"/>
      <c r="K7" s="304"/>
      <c r="L7" s="303"/>
      <c r="M7" s="298"/>
      <c r="N7" s="298"/>
      <c r="O7" s="298"/>
      <c r="P7" s="298"/>
      <c r="Q7" s="298"/>
      <c r="R7" s="298"/>
      <c r="S7" s="304"/>
      <c r="T7" s="309"/>
      <c r="U7" s="310"/>
      <c r="V7" s="310"/>
      <c r="W7" s="311"/>
      <c r="X7" s="303"/>
      <c r="Y7" s="298"/>
      <c r="Z7" s="304"/>
      <c r="AA7" s="303"/>
      <c r="AB7" s="298"/>
      <c r="AC7" s="298"/>
      <c r="AD7" s="298"/>
      <c r="AE7" s="304"/>
      <c r="AF7" s="298"/>
      <c r="AG7" s="298"/>
      <c r="AH7" s="299"/>
      <c r="AI7" s="299"/>
      <c r="AJ7" s="299"/>
      <c r="AK7" s="298"/>
      <c r="AL7" s="6"/>
      <c r="AM7" s="1"/>
    </row>
    <row r="8" spans="2:39" ht="19.5" customHeight="1">
      <c r="B8" s="9"/>
      <c r="C8" s="16"/>
      <c r="D8" s="16"/>
      <c r="E8" s="10"/>
      <c r="F8" s="324"/>
      <c r="G8" s="303"/>
      <c r="H8" s="324"/>
      <c r="I8" s="303"/>
      <c r="J8" s="298"/>
      <c r="K8" s="304"/>
      <c r="L8" s="303"/>
      <c r="M8" s="298"/>
      <c r="N8" s="298"/>
      <c r="O8" s="298"/>
      <c r="P8" s="298"/>
      <c r="Q8" s="298"/>
      <c r="R8" s="298"/>
      <c r="S8" s="304"/>
      <c r="T8" s="309"/>
      <c r="U8" s="310"/>
      <c r="V8" s="310"/>
      <c r="W8" s="311"/>
      <c r="X8" s="303"/>
      <c r="Y8" s="298"/>
      <c r="Z8" s="304"/>
      <c r="AA8" s="303"/>
      <c r="AB8" s="298"/>
      <c r="AC8" s="298"/>
      <c r="AD8" s="298"/>
      <c r="AE8" s="304"/>
      <c r="AF8" s="298"/>
      <c r="AG8" s="298"/>
      <c r="AH8" s="299"/>
      <c r="AI8" s="299"/>
      <c r="AJ8" s="299"/>
      <c r="AK8" s="298"/>
      <c r="AL8" s="6" t="s">
        <v>2</v>
      </c>
      <c r="AM8" s="1"/>
    </row>
    <row r="9" spans="2:39" ht="19.5" customHeight="1" thickBot="1">
      <c r="B9" s="9"/>
      <c r="C9" s="16"/>
      <c r="D9" s="16"/>
      <c r="E9" s="10"/>
      <c r="F9" s="325"/>
      <c r="G9" s="305"/>
      <c r="H9" s="325"/>
      <c r="I9" s="305"/>
      <c r="J9" s="300"/>
      <c r="K9" s="306"/>
      <c r="L9" s="305"/>
      <c r="M9" s="300"/>
      <c r="N9" s="300"/>
      <c r="O9" s="300"/>
      <c r="P9" s="300"/>
      <c r="Q9" s="300"/>
      <c r="R9" s="300"/>
      <c r="S9" s="306"/>
      <c r="T9" s="312"/>
      <c r="U9" s="313"/>
      <c r="V9" s="313"/>
      <c r="W9" s="314"/>
      <c r="X9" s="305"/>
      <c r="Y9" s="300"/>
      <c r="Z9" s="306"/>
      <c r="AA9" s="305"/>
      <c r="AB9" s="300"/>
      <c r="AC9" s="300"/>
      <c r="AD9" s="300"/>
      <c r="AE9" s="306"/>
      <c r="AF9" s="300"/>
      <c r="AG9" s="300"/>
      <c r="AH9" s="300"/>
      <c r="AI9" s="300"/>
      <c r="AJ9" s="300"/>
      <c r="AK9" s="300"/>
      <c r="AL9" s="6"/>
      <c r="AM9" s="1"/>
    </row>
    <row r="10" spans="2:39" ht="29.25" customHeight="1">
      <c r="B10" s="19"/>
      <c r="C10" s="14"/>
      <c r="D10" s="14"/>
      <c r="E10" s="20"/>
      <c r="F10" s="21" t="s">
        <v>129</v>
      </c>
      <c r="G10" s="254" t="s">
        <v>194</v>
      </c>
      <c r="H10" s="251" t="s">
        <v>190</v>
      </c>
      <c r="I10" s="265" t="s">
        <v>114</v>
      </c>
      <c r="J10" s="320"/>
      <c r="K10" s="263" t="s">
        <v>84</v>
      </c>
      <c r="L10" s="293" t="s">
        <v>135</v>
      </c>
      <c r="M10" s="294"/>
      <c r="N10" s="295"/>
      <c r="O10" s="276" t="s">
        <v>136</v>
      </c>
      <c r="P10" s="295"/>
      <c r="Q10" s="276" t="s">
        <v>137</v>
      </c>
      <c r="R10" s="277"/>
      <c r="S10" s="263" t="s">
        <v>84</v>
      </c>
      <c r="T10" s="265" t="s">
        <v>116</v>
      </c>
      <c r="U10" s="266"/>
      <c r="V10" s="320"/>
      <c r="W10" s="263" t="s">
        <v>84</v>
      </c>
      <c r="X10" s="265" t="s">
        <v>115</v>
      </c>
      <c r="Y10" s="320"/>
      <c r="Z10" s="263" t="s">
        <v>84</v>
      </c>
      <c r="AA10" s="265" t="s">
        <v>117</v>
      </c>
      <c r="AB10" s="266"/>
      <c r="AC10" s="327" t="s">
        <v>186</v>
      </c>
      <c r="AD10" s="320"/>
      <c r="AE10" s="263" t="s">
        <v>84</v>
      </c>
      <c r="AF10" s="276" t="s">
        <v>138</v>
      </c>
      <c r="AG10" s="295"/>
      <c r="AH10" s="276" t="s">
        <v>139</v>
      </c>
      <c r="AI10" s="319"/>
      <c r="AJ10" s="22" t="s">
        <v>125</v>
      </c>
      <c r="AK10" s="317" t="s">
        <v>84</v>
      </c>
      <c r="AL10" s="23"/>
      <c r="AM10" s="1"/>
    </row>
    <row r="11" spans="2:39" ht="29.25" customHeight="1" thickBot="1">
      <c r="B11" s="19" t="s">
        <v>3</v>
      </c>
      <c r="C11" s="14"/>
      <c r="D11" s="14"/>
      <c r="E11" s="20"/>
      <c r="F11" s="24" t="s">
        <v>193</v>
      </c>
      <c r="G11" s="249" t="s">
        <v>193</v>
      </c>
      <c r="H11" s="24" t="s">
        <v>193</v>
      </c>
      <c r="I11" s="25" t="s">
        <v>105</v>
      </c>
      <c r="J11" s="26" t="s">
        <v>106</v>
      </c>
      <c r="K11" s="264"/>
      <c r="L11" s="27" t="s">
        <v>105</v>
      </c>
      <c r="M11" s="28" t="s">
        <v>106</v>
      </c>
      <c r="N11" s="29" t="s">
        <v>140</v>
      </c>
      <c r="O11" s="28" t="s">
        <v>105</v>
      </c>
      <c r="P11" s="28" t="s">
        <v>106</v>
      </c>
      <c r="Q11" s="28" t="s">
        <v>105</v>
      </c>
      <c r="R11" s="28" t="s">
        <v>106</v>
      </c>
      <c r="S11" s="264"/>
      <c r="T11" s="26" t="s">
        <v>105</v>
      </c>
      <c r="U11" s="26" t="s">
        <v>106</v>
      </c>
      <c r="V11" s="26" t="s">
        <v>140</v>
      </c>
      <c r="W11" s="321"/>
      <c r="X11" s="26" t="s">
        <v>105</v>
      </c>
      <c r="Y11" s="26" t="s">
        <v>106</v>
      </c>
      <c r="Z11" s="264"/>
      <c r="AA11" s="28" t="s">
        <v>105</v>
      </c>
      <c r="AB11" s="28" t="s">
        <v>106</v>
      </c>
      <c r="AC11" s="28" t="s">
        <v>105</v>
      </c>
      <c r="AD11" s="250" t="s">
        <v>106</v>
      </c>
      <c r="AE11" s="264"/>
      <c r="AF11" s="28" t="s">
        <v>105</v>
      </c>
      <c r="AG11" s="28" t="s">
        <v>106</v>
      </c>
      <c r="AH11" s="28" t="s">
        <v>105</v>
      </c>
      <c r="AI11" s="28" t="s">
        <v>106</v>
      </c>
      <c r="AJ11" s="26" t="s">
        <v>140</v>
      </c>
      <c r="AK11" s="318"/>
      <c r="AL11" s="30"/>
      <c r="AM11" s="1"/>
    </row>
    <row r="12" spans="2:39" ht="22.5" customHeight="1">
      <c r="B12" s="31" t="s">
        <v>5</v>
      </c>
      <c r="C12" s="32"/>
      <c r="D12" s="32"/>
      <c r="E12" s="33"/>
      <c r="F12" s="34" t="s">
        <v>141</v>
      </c>
      <c r="G12" s="252" t="s">
        <v>195</v>
      </c>
      <c r="H12" s="252" t="s">
        <v>192</v>
      </c>
      <c r="I12" s="35" t="s">
        <v>108</v>
      </c>
      <c r="J12" s="36" t="s">
        <v>109</v>
      </c>
      <c r="K12" s="37"/>
      <c r="L12" s="38" t="s">
        <v>97</v>
      </c>
      <c r="M12" s="39" t="s">
        <v>97</v>
      </c>
      <c r="N12" s="40" t="s">
        <v>97</v>
      </c>
      <c r="O12" s="40" t="s">
        <v>97</v>
      </c>
      <c r="P12" s="40" t="s">
        <v>97</v>
      </c>
      <c r="Q12" s="40" t="s">
        <v>97</v>
      </c>
      <c r="R12" s="36" t="s">
        <v>111</v>
      </c>
      <c r="S12" s="37"/>
      <c r="T12" s="41" t="s">
        <v>97</v>
      </c>
      <c r="U12" s="40" t="s">
        <v>97</v>
      </c>
      <c r="V12" s="36" t="s">
        <v>111</v>
      </c>
      <c r="W12" s="37"/>
      <c r="X12" s="42" t="s">
        <v>97</v>
      </c>
      <c r="Y12" s="43" t="s">
        <v>111</v>
      </c>
      <c r="Z12" s="37"/>
      <c r="AA12" s="41" t="s">
        <v>97</v>
      </c>
      <c r="AB12" s="36" t="s">
        <v>111</v>
      </c>
      <c r="AC12" s="40" t="s">
        <v>187</v>
      </c>
      <c r="AD12" s="253" t="s">
        <v>187</v>
      </c>
      <c r="AE12" s="37"/>
      <c r="AF12" s="39" t="s">
        <v>97</v>
      </c>
      <c r="AG12" s="40" t="s">
        <v>97</v>
      </c>
      <c r="AH12" s="40" t="s">
        <v>97</v>
      </c>
      <c r="AI12" s="43" t="s">
        <v>111</v>
      </c>
      <c r="AJ12" s="40" t="s">
        <v>142</v>
      </c>
      <c r="AK12" s="40"/>
      <c r="AL12" s="44"/>
      <c r="AM12" s="1"/>
    </row>
    <row r="13" spans="2:39" ht="22.5" customHeight="1">
      <c r="B13" s="45" t="s">
        <v>131</v>
      </c>
      <c r="C13" s="46"/>
      <c r="D13" s="46"/>
      <c r="E13" s="47"/>
      <c r="F13" s="255" t="s">
        <v>134</v>
      </c>
      <c r="G13" s="49" t="s">
        <v>134</v>
      </c>
      <c r="H13" s="48" t="s">
        <v>134</v>
      </c>
      <c r="I13" s="49" t="s">
        <v>143</v>
      </c>
      <c r="J13" s="50" t="s">
        <v>143</v>
      </c>
      <c r="K13" s="51"/>
      <c r="L13" s="52" t="s">
        <v>143</v>
      </c>
      <c r="M13" s="53" t="s">
        <v>143</v>
      </c>
      <c r="N13" s="50" t="s">
        <v>112</v>
      </c>
      <c r="O13" s="50" t="s">
        <v>112</v>
      </c>
      <c r="P13" s="50" t="s">
        <v>112</v>
      </c>
      <c r="Q13" s="50" t="s">
        <v>112</v>
      </c>
      <c r="R13" s="54" t="s">
        <v>143</v>
      </c>
      <c r="S13" s="51"/>
      <c r="T13" s="49" t="s">
        <v>112</v>
      </c>
      <c r="U13" s="50" t="s">
        <v>112</v>
      </c>
      <c r="V13" s="54" t="s">
        <v>112</v>
      </c>
      <c r="W13" s="51"/>
      <c r="X13" s="55" t="s">
        <v>112</v>
      </c>
      <c r="Y13" s="56" t="s">
        <v>112</v>
      </c>
      <c r="Z13" s="51"/>
      <c r="AA13" s="49" t="s">
        <v>112</v>
      </c>
      <c r="AB13" s="54" t="s">
        <v>112</v>
      </c>
      <c r="AC13" s="50" t="s">
        <v>112</v>
      </c>
      <c r="AD13" s="56" t="s">
        <v>112</v>
      </c>
      <c r="AE13" s="51"/>
      <c r="AF13" s="53" t="s">
        <v>112</v>
      </c>
      <c r="AG13" s="50" t="s">
        <v>112</v>
      </c>
      <c r="AH13" s="50" t="s">
        <v>112</v>
      </c>
      <c r="AI13" s="56" t="s">
        <v>112</v>
      </c>
      <c r="AJ13" s="50" t="s">
        <v>112</v>
      </c>
      <c r="AK13" s="50"/>
      <c r="AL13" s="57"/>
      <c r="AM13" s="1"/>
    </row>
    <row r="14" spans="2:39" ht="22.5" customHeight="1">
      <c r="B14" s="58" t="s">
        <v>132</v>
      </c>
      <c r="C14" s="59"/>
      <c r="D14" s="59"/>
      <c r="E14" s="60"/>
      <c r="F14" s="61"/>
      <c r="G14" s="62"/>
      <c r="H14" s="61"/>
      <c r="I14" s="62"/>
      <c r="J14" s="63"/>
      <c r="K14" s="64"/>
      <c r="L14" s="65"/>
      <c r="M14" s="66"/>
      <c r="N14" s="63"/>
      <c r="O14" s="63"/>
      <c r="P14" s="67"/>
      <c r="Q14" s="67"/>
      <c r="R14" s="68"/>
      <c r="S14" s="69"/>
      <c r="T14" s="70"/>
      <c r="U14" s="63"/>
      <c r="V14" s="63"/>
      <c r="W14" s="64"/>
      <c r="X14" s="71"/>
      <c r="Y14" s="72"/>
      <c r="Z14" s="64"/>
      <c r="AA14" s="62"/>
      <c r="AB14" s="63"/>
      <c r="AC14" s="63"/>
      <c r="AD14" s="72"/>
      <c r="AE14" s="64"/>
      <c r="AF14" s="71"/>
      <c r="AG14" s="63"/>
      <c r="AH14" s="67"/>
      <c r="AI14" s="68"/>
      <c r="AJ14" s="67"/>
      <c r="AK14" s="63"/>
      <c r="AL14" s="61"/>
      <c r="AM14" s="1"/>
    </row>
    <row r="15" spans="2:39" ht="22.5" customHeight="1">
      <c r="B15" s="73" t="s">
        <v>92</v>
      </c>
      <c r="C15" s="7"/>
      <c r="D15" s="74" t="s">
        <v>87</v>
      </c>
      <c r="E15" s="75"/>
      <c r="F15" s="76">
        <v>0</v>
      </c>
      <c r="G15" s="77"/>
      <c r="H15" s="76">
        <v>0</v>
      </c>
      <c r="I15" s="77">
        <v>50</v>
      </c>
      <c r="J15" s="78">
        <v>0</v>
      </c>
      <c r="K15" s="79">
        <f aca="true" t="shared" si="0" ref="K15:K20">SUM(I15:J15)</f>
        <v>50</v>
      </c>
      <c r="L15" s="80">
        <v>80</v>
      </c>
      <c r="M15" s="81">
        <v>0</v>
      </c>
      <c r="N15" s="78">
        <v>0</v>
      </c>
      <c r="O15" s="78">
        <v>70</v>
      </c>
      <c r="P15" s="78">
        <v>0</v>
      </c>
      <c r="Q15" s="82">
        <v>50</v>
      </c>
      <c r="R15" s="83">
        <v>0</v>
      </c>
      <c r="S15" s="84">
        <f>SUM(L15:R15)</f>
        <v>200</v>
      </c>
      <c r="T15" s="77">
        <v>50</v>
      </c>
      <c r="U15" s="78">
        <v>0</v>
      </c>
      <c r="V15" s="78">
        <v>0</v>
      </c>
      <c r="W15" s="79">
        <f>SUM(T15:V15)</f>
        <v>50</v>
      </c>
      <c r="X15" s="85">
        <v>50</v>
      </c>
      <c r="Y15" s="86">
        <v>0</v>
      </c>
      <c r="Z15" s="79">
        <f>SUM(X15:Y15)</f>
        <v>50</v>
      </c>
      <c r="AA15" s="77">
        <v>82</v>
      </c>
      <c r="AB15" s="78">
        <v>0</v>
      </c>
      <c r="AC15" s="78">
        <v>29</v>
      </c>
      <c r="AD15" s="87">
        <v>0</v>
      </c>
      <c r="AE15" s="79">
        <f>SUM(AA15:AD15)</f>
        <v>111</v>
      </c>
      <c r="AF15" s="81">
        <v>86</v>
      </c>
      <c r="AG15" s="78">
        <v>0</v>
      </c>
      <c r="AH15" s="82">
        <v>84</v>
      </c>
      <c r="AI15" s="83">
        <v>0</v>
      </c>
      <c r="AJ15" s="82">
        <v>0</v>
      </c>
      <c r="AK15" s="78">
        <f aca="true" t="shared" si="1" ref="AK15:AK20">SUM(AF15:AJ15)</f>
        <v>170</v>
      </c>
      <c r="AL15" s="76">
        <f>F15+G15+H15+K15+Z15+W15+S15+AK15+AE15</f>
        <v>631</v>
      </c>
      <c r="AM15" s="1"/>
    </row>
    <row r="16" spans="2:39" ht="22.5" customHeight="1">
      <c r="B16" s="58"/>
      <c r="C16" s="88" t="s">
        <v>85</v>
      </c>
      <c r="D16" s="89" t="s">
        <v>88</v>
      </c>
      <c r="E16" s="90"/>
      <c r="F16" s="91">
        <v>100</v>
      </c>
      <c r="G16" s="92">
        <v>100</v>
      </c>
      <c r="H16" s="91">
        <v>29</v>
      </c>
      <c r="I16" s="92">
        <v>0</v>
      </c>
      <c r="J16" s="93">
        <v>0</v>
      </c>
      <c r="K16" s="94">
        <f t="shared" si="0"/>
        <v>0</v>
      </c>
      <c r="L16" s="95">
        <v>0</v>
      </c>
      <c r="M16" s="96">
        <v>0</v>
      </c>
      <c r="N16" s="93">
        <v>0</v>
      </c>
      <c r="O16" s="93">
        <v>0</v>
      </c>
      <c r="P16" s="93">
        <v>0</v>
      </c>
      <c r="Q16" s="97">
        <v>0</v>
      </c>
      <c r="R16" s="98">
        <v>0</v>
      </c>
      <c r="S16" s="99">
        <f aca="true" t="shared" si="2" ref="S16:S52">SUM(L16:R16)</f>
        <v>0</v>
      </c>
      <c r="T16" s="92">
        <v>0</v>
      </c>
      <c r="U16" s="93">
        <v>0</v>
      </c>
      <c r="V16" s="93">
        <v>0</v>
      </c>
      <c r="W16" s="94">
        <f aca="true" t="shared" si="3" ref="W16:W52">SUM(T16:V16)</f>
        <v>0</v>
      </c>
      <c r="X16" s="100">
        <v>0</v>
      </c>
      <c r="Y16" s="101">
        <v>0</v>
      </c>
      <c r="Z16" s="94">
        <f aca="true" t="shared" si="4" ref="Z16:Z52">SUM(X16:Y16)</f>
        <v>0</v>
      </c>
      <c r="AA16" s="92">
        <v>0</v>
      </c>
      <c r="AB16" s="93">
        <v>0</v>
      </c>
      <c r="AC16" s="93">
        <v>0</v>
      </c>
      <c r="AD16" s="102">
        <v>0</v>
      </c>
      <c r="AE16" s="94">
        <f aca="true" t="shared" si="5" ref="AE16:AE52">SUM(AA16:AD16)</f>
        <v>0</v>
      </c>
      <c r="AF16" s="96">
        <v>0</v>
      </c>
      <c r="AG16" s="93">
        <v>0</v>
      </c>
      <c r="AH16" s="97">
        <v>0</v>
      </c>
      <c r="AI16" s="98">
        <v>0</v>
      </c>
      <c r="AJ16" s="97">
        <v>0</v>
      </c>
      <c r="AK16" s="93">
        <f t="shared" si="1"/>
        <v>0</v>
      </c>
      <c r="AL16" s="91">
        <f aca="true" t="shared" si="6" ref="AL16:AL52">F16+G16+H16+K16+Z16+W16+S16+AK16+AE16</f>
        <v>229</v>
      </c>
      <c r="AM16" s="1"/>
    </row>
    <row r="17" spans="2:39" ht="22.5" customHeight="1">
      <c r="B17" s="58"/>
      <c r="C17" s="88"/>
      <c r="D17" s="103" t="s">
        <v>89</v>
      </c>
      <c r="E17" s="104"/>
      <c r="F17" s="105">
        <v>0</v>
      </c>
      <c r="G17" s="106">
        <v>0</v>
      </c>
      <c r="H17" s="105">
        <v>0</v>
      </c>
      <c r="I17" s="106">
        <v>0</v>
      </c>
      <c r="J17" s="107">
        <v>0</v>
      </c>
      <c r="K17" s="108">
        <f t="shared" si="0"/>
        <v>0</v>
      </c>
      <c r="L17" s="109">
        <v>0</v>
      </c>
      <c r="M17" s="110">
        <v>0</v>
      </c>
      <c r="N17" s="107">
        <v>35</v>
      </c>
      <c r="O17" s="107">
        <v>0</v>
      </c>
      <c r="P17" s="107">
        <v>0</v>
      </c>
      <c r="Q17" s="111">
        <v>0</v>
      </c>
      <c r="R17" s="112">
        <v>0</v>
      </c>
      <c r="S17" s="113">
        <f t="shared" si="2"/>
        <v>35</v>
      </c>
      <c r="T17" s="106">
        <v>0</v>
      </c>
      <c r="U17" s="107">
        <v>0</v>
      </c>
      <c r="V17" s="107">
        <v>30</v>
      </c>
      <c r="W17" s="108">
        <f t="shared" si="3"/>
        <v>30</v>
      </c>
      <c r="X17" s="114">
        <v>0</v>
      </c>
      <c r="Y17" s="115">
        <v>0</v>
      </c>
      <c r="Z17" s="108">
        <f t="shared" si="4"/>
        <v>0</v>
      </c>
      <c r="AA17" s="106">
        <v>0</v>
      </c>
      <c r="AB17" s="107">
        <v>0</v>
      </c>
      <c r="AC17" s="107">
        <v>0</v>
      </c>
      <c r="AD17" s="116">
        <v>0</v>
      </c>
      <c r="AE17" s="108">
        <f t="shared" si="5"/>
        <v>0</v>
      </c>
      <c r="AF17" s="110">
        <v>0</v>
      </c>
      <c r="AG17" s="107">
        <v>0</v>
      </c>
      <c r="AH17" s="111">
        <v>0</v>
      </c>
      <c r="AI17" s="112">
        <v>0</v>
      </c>
      <c r="AJ17" s="111">
        <v>35</v>
      </c>
      <c r="AK17" s="107">
        <f t="shared" si="1"/>
        <v>35</v>
      </c>
      <c r="AL17" s="105">
        <f t="shared" si="6"/>
        <v>100</v>
      </c>
      <c r="AM17" s="1"/>
    </row>
    <row r="18" spans="2:39" ht="22.5" customHeight="1">
      <c r="B18" s="58"/>
      <c r="C18" s="88" t="s">
        <v>86</v>
      </c>
      <c r="D18" s="103" t="s">
        <v>90</v>
      </c>
      <c r="E18" s="104"/>
      <c r="F18" s="105">
        <v>20</v>
      </c>
      <c r="G18" s="106">
        <v>30</v>
      </c>
      <c r="H18" s="105"/>
      <c r="I18" s="106">
        <v>0</v>
      </c>
      <c r="J18" s="107">
        <v>0</v>
      </c>
      <c r="K18" s="108">
        <f t="shared" si="0"/>
        <v>0</v>
      </c>
      <c r="L18" s="109">
        <v>0</v>
      </c>
      <c r="M18" s="110">
        <v>0</v>
      </c>
      <c r="N18" s="107">
        <v>0</v>
      </c>
      <c r="O18" s="107">
        <v>0</v>
      </c>
      <c r="P18" s="107">
        <v>0</v>
      </c>
      <c r="Q18" s="111">
        <v>0</v>
      </c>
      <c r="R18" s="112">
        <v>0</v>
      </c>
      <c r="S18" s="113">
        <f t="shared" si="2"/>
        <v>0</v>
      </c>
      <c r="T18" s="106">
        <v>0</v>
      </c>
      <c r="U18" s="107">
        <v>0</v>
      </c>
      <c r="V18" s="107">
        <v>0</v>
      </c>
      <c r="W18" s="108">
        <f t="shared" si="3"/>
        <v>0</v>
      </c>
      <c r="X18" s="114">
        <v>0</v>
      </c>
      <c r="Y18" s="115">
        <v>0</v>
      </c>
      <c r="Z18" s="108">
        <f t="shared" si="4"/>
        <v>0</v>
      </c>
      <c r="AA18" s="106">
        <v>0</v>
      </c>
      <c r="AB18" s="107">
        <v>0</v>
      </c>
      <c r="AC18" s="107">
        <v>0</v>
      </c>
      <c r="AD18" s="116">
        <v>0</v>
      </c>
      <c r="AE18" s="108">
        <f t="shared" si="5"/>
        <v>0</v>
      </c>
      <c r="AF18" s="110">
        <v>0</v>
      </c>
      <c r="AG18" s="107">
        <v>0</v>
      </c>
      <c r="AH18" s="111">
        <v>0</v>
      </c>
      <c r="AI18" s="112">
        <v>0</v>
      </c>
      <c r="AJ18" s="111">
        <v>0</v>
      </c>
      <c r="AK18" s="107">
        <f t="shared" si="1"/>
        <v>0</v>
      </c>
      <c r="AL18" s="105">
        <f t="shared" si="6"/>
        <v>50</v>
      </c>
      <c r="AM18" s="1"/>
    </row>
    <row r="19" spans="2:39" ht="22.5" customHeight="1">
      <c r="B19" s="58"/>
      <c r="C19" s="117"/>
      <c r="D19" s="117" t="s">
        <v>91</v>
      </c>
      <c r="E19" s="118"/>
      <c r="F19" s="61">
        <v>0</v>
      </c>
      <c r="G19" s="62">
        <v>0</v>
      </c>
      <c r="H19" s="61">
        <v>0</v>
      </c>
      <c r="I19" s="62">
        <v>0</v>
      </c>
      <c r="J19" s="63">
        <v>5</v>
      </c>
      <c r="K19" s="64">
        <f t="shared" si="0"/>
        <v>5</v>
      </c>
      <c r="L19" s="65">
        <v>0</v>
      </c>
      <c r="M19" s="71">
        <v>18</v>
      </c>
      <c r="N19" s="63">
        <v>0</v>
      </c>
      <c r="O19" s="63">
        <v>0</v>
      </c>
      <c r="P19" s="63">
        <v>8</v>
      </c>
      <c r="Q19" s="67">
        <v>0</v>
      </c>
      <c r="R19" s="68">
        <v>11</v>
      </c>
      <c r="S19" s="69">
        <f>SUM(L19:R19)</f>
        <v>37</v>
      </c>
      <c r="T19" s="62">
        <v>0</v>
      </c>
      <c r="U19" s="63">
        <v>20</v>
      </c>
      <c r="V19" s="63">
        <v>0</v>
      </c>
      <c r="W19" s="64">
        <f t="shared" si="3"/>
        <v>20</v>
      </c>
      <c r="X19" s="71">
        <v>0</v>
      </c>
      <c r="Y19" s="72">
        <v>8</v>
      </c>
      <c r="Z19" s="64">
        <f t="shared" si="4"/>
        <v>8</v>
      </c>
      <c r="AA19" s="62">
        <v>0</v>
      </c>
      <c r="AB19" s="63">
        <v>18</v>
      </c>
      <c r="AC19" s="63">
        <v>0</v>
      </c>
      <c r="AD19" s="72">
        <v>10</v>
      </c>
      <c r="AE19" s="64">
        <f t="shared" si="5"/>
        <v>28</v>
      </c>
      <c r="AF19" s="71">
        <v>0</v>
      </c>
      <c r="AG19" s="63">
        <v>14</v>
      </c>
      <c r="AH19" s="67">
        <v>0</v>
      </c>
      <c r="AI19" s="68">
        <v>16</v>
      </c>
      <c r="AJ19" s="67">
        <v>0</v>
      </c>
      <c r="AK19" s="63">
        <f t="shared" si="1"/>
        <v>30</v>
      </c>
      <c r="AL19" s="61">
        <f t="shared" si="6"/>
        <v>128</v>
      </c>
      <c r="AM19" s="1"/>
    </row>
    <row r="20" spans="2:39" ht="22.5" customHeight="1">
      <c r="B20" s="119" t="s">
        <v>133</v>
      </c>
      <c r="C20" s="59"/>
      <c r="D20" s="59"/>
      <c r="E20" s="60"/>
      <c r="F20" s="61"/>
      <c r="G20" s="62"/>
      <c r="H20" s="61"/>
      <c r="I20" s="62"/>
      <c r="J20" s="63"/>
      <c r="K20" s="64">
        <f t="shared" si="0"/>
        <v>0</v>
      </c>
      <c r="L20" s="65"/>
      <c r="M20" s="66"/>
      <c r="N20" s="63"/>
      <c r="O20" s="63"/>
      <c r="P20" s="67"/>
      <c r="Q20" s="67"/>
      <c r="R20" s="68"/>
      <c r="S20" s="69">
        <f t="shared" si="2"/>
        <v>0</v>
      </c>
      <c r="T20" s="70"/>
      <c r="U20" s="63"/>
      <c r="V20" s="63"/>
      <c r="W20" s="64">
        <f t="shared" si="3"/>
        <v>0</v>
      </c>
      <c r="X20" s="71"/>
      <c r="Y20" s="72"/>
      <c r="Z20" s="64">
        <f t="shared" si="4"/>
        <v>0</v>
      </c>
      <c r="AA20" s="62"/>
      <c r="AB20" s="63"/>
      <c r="AC20" s="63"/>
      <c r="AD20" s="72"/>
      <c r="AE20" s="64">
        <f t="shared" si="5"/>
        <v>0</v>
      </c>
      <c r="AF20" s="66"/>
      <c r="AG20" s="63"/>
      <c r="AH20" s="67"/>
      <c r="AI20" s="68"/>
      <c r="AJ20" s="67"/>
      <c r="AK20" s="63">
        <f t="shared" si="1"/>
        <v>0</v>
      </c>
      <c r="AL20" s="61">
        <f t="shared" si="6"/>
        <v>0</v>
      </c>
      <c r="AM20" s="1"/>
    </row>
    <row r="21" spans="2:39" ht="22.5" customHeight="1">
      <c r="B21" s="58"/>
      <c r="C21" s="285" t="s">
        <v>130</v>
      </c>
      <c r="D21" s="120" t="s">
        <v>93</v>
      </c>
      <c r="E21" s="121"/>
      <c r="F21" s="76">
        <v>365</v>
      </c>
      <c r="G21" s="77">
        <v>365</v>
      </c>
      <c r="H21" s="76">
        <v>365</v>
      </c>
      <c r="I21" s="77">
        <v>365</v>
      </c>
      <c r="J21" s="78">
        <v>0</v>
      </c>
      <c r="K21" s="79"/>
      <c r="L21" s="80">
        <v>365</v>
      </c>
      <c r="M21" s="122"/>
      <c r="N21" s="78">
        <v>0</v>
      </c>
      <c r="O21" s="78">
        <v>365</v>
      </c>
      <c r="P21" s="82">
        <v>0</v>
      </c>
      <c r="Q21" s="82">
        <v>365</v>
      </c>
      <c r="R21" s="83">
        <v>0</v>
      </c>
      <c r="S21" s="84"/>
      <c r="T21" s="123">
        <v>365</v>
      </c>
      <c r="U21" s="78">
        <v>0</v>
      </c>
      <c r="V21" s="78">
        <v>0</v>
      </c>
      <c r="W21" s="79"/>
      <c r="X21" s="81">
        <v>365</v>
      </c>
      <c r="Y21" s="87"/>
      <c r="Z21" s="79"/>
      <c r="AA21" s="77">
        <v>365</v>
      </c>
      <c r="AB21" s="78">
        <v>0</v>
      </c>
      <c r="AC21" s="78">
        <v>365</v>
      </c>
      <c r="AD21" s="87">
        <v>0</v>
      </c>
      <c r="AE21" s="79"/>
      <c r="AF21" s="122">
        <v>365</v>
      </c>
      <c r="AG21" s="78">
        <v>0</v>
      </c>
      <c r="AH21" s="82">
        <v>365</v>
      </c>
      <c r="AI21" s="83">
        <v>0</v>
      </c>
      <c r="AJ21" s="82">
        <v>0</v>
      </c>
      <c r="AK21" s="124"/>
      <c r="AL21" s="76"/>
      <c r="AM21" s="1"/>
    </row>
    <row r="22" spans="2:39" ht="22.5" customHeight="1">
      <c r="B22" s="58"/>
      <c r="C22" s="286"/>
      <c r="D22" s="120" t="s">
        <v>94</v>
      </c>
      <c r="E22" s="121"/>
      <c r="F22" s="76">
        <v>29156</v>
      </c>
      <c r="G22" s="77">
        <v>32837</v>
      </c>
      <c r="H22" s="76">
        <v>10589</v>
      </c>
      <c r="I22" s="77">
        <v>14839</v>
      </c>
      <c r="J22" s="78">
        <v>0</v>
      </c>
      <c r="K22" s="79">
        <f>SUM(I22:J22)</f>
        <v>14839</v>
      </c>
      <c r="L22" s="80">
        <v>27947</v>
      </c>
      <c r="M22" s="122"/>
      <c r="N22" s="78">
        <v>0</v>
      </c>
      <c r="O22" s="78">
        <v>24144</v>
      </c>
      <c r="P22" s="82">
        <v>0</v>
      </c>
      <c r="Q22" s="82">
        <v>17053</v>
      </c>
      <c r="R22" s="83">
        <v>0</v>
      </c>
      <c r="S22" s="84">
        <f t="shared" si="2"/>
        <v>69144</v>
      </c>
      <c r="T22" s="123">
        <v>17252</v>
      </c>
      <c r="U22" s="78">
        <v>0</v>
      </c>
      <c r="V22" s="78">
        <v>0</v>
      </c>
      <c r="W22" s="79">
        <f t="shared" si="3"/>
        <v>17252</v>
      </c>
      <c r="X22" s="81">
        <v>16023</v>
      </c>
      <c r="Y22" s="87"/>
      <c r="Z22" s="79">
        <f t="shared" si="4"/>
        <v>16023</v>
      </c>
      <c r="AA22" s="77">
        <v>28518</v>
      </c>
      <c r="AB22" s="78">
        <v>0</v>
      </c>
      <c r="AC22" s="78">
        <v>10065</v>
      </c>
      <c r="AD22" s="87">
        <v>0</v>
      </c>
      <c r="AE22" s="79">
        <f t="shared" si="5"/>
        <v>38583</v>
      </c>
      <c r="AF22" s="122">
        <v>31574</v>
      </c>
      <c r="AG22" s="78">
        <v>0</v>
      </c>
      <c r="AH22" s="82">
        <v>30429</v>
      </c>
      <c r="AI22" s="83">
        <v>0</v>
      </c>
      <c r="AJ22" s="82">
        <v>0</v>
      </c>
      <c r="AK22" s="124">
        <f>SUM(AF22:AJ22)</f>
        <v>62003</v>
      </c>
      <c r="AL22" s="76">
        <f t="shared" si="6"/>
        <v>290426</v>
      </c>
      <c r="AM22" s="1"/>
    </row>
    <row r="23" spans="2:39" ht="22.5" customHeight="1">
      <c r="B23" s="58"/>
      <c r="C23" s="287" t="s">
        <v>144</v>
      </c>
      <c r="D23" s="289" t="s">
        <v>145</v>
      </c>
      <c r="E23" s="121" t="s">
        <v>95</v>
      </c>
      <c r="F23" s="76">
        <v>0</v>
      </c>
      <c r="G23" s="77">
        <v>0</v>
      </c>
      <c r="H23" s="76">
        <v>0</v>
      </c>
      <c r="I23" s="77">
        <v>0</v>
      </c>
      <c r="J23" s="78">
        <v>0</v>
      </c>
      <c r="K23" s="79"/>
      <c r="L23" s="80">
        <v>0</v>
      </c>
      <c r="M23" s="122">
        <v>0</v>
      </c>
      <c r="N23" s="78">
        <v>0</v>
      </c>
      <c r="O23" s="78">
        <v>0</v>
      </c>
      <c r="P23" s="82">
        <v>0</v>
      </c>
      <c r="Q23" s="82">
        <v>0</v>
      </c>
      <c r="R23" s="83">
        <v>0</v>
      </c>
      <c r="S23" s="84"/>
      <c r="T23" s="123">
        <v>0</v>
      </c>
      <c r="U23" s="78">
        <v>0</v>
      </c>
      <c r="V23" s="78">
        <v>0</v>
      </c>
      <c r="W23" s="79"/>
      <c r="X23" s="81">
        <v>0</v>
      </c>
      <c r="Y23" s="87">
        <v>0</v>
      </c>
      <c r="Z23" s="79"/>
      <c r="AA23" s="77">
        <v>0</v>
      </c>
      <c r="AB23" s="78">
        <v>0</v>
      </c>
      <c r="AC23" s="78">
        <v>0</v>
      </c>
      <c r="AD23" s="87">
        <v>0</v>
      </c>
      <c r="AE23" s="79"/>
      <c r="AF23" s="122">
        <v>0</v>
      </c>
      <c r="AG23" s="78">
        <v>0</v>
      </c>
      <c r="AH23" s="82">
        <v>0</v>
      </c>
      <c r="AI23" s="83">
        <v>0</v>
      </c>
      <c r="AJ23" s="82">
        <v>0</v>
      </c>
      <c r="AK23" s="124"/>
      <c r="AL23" s="76"/>
      <c r="AM23" s="1"/>
    </row>
    <row r="24" spans="2:39" ht="22.5" customHeight="1">
      <c r="B24" s="58"/>
      <c r="C24" s="288"/>
      <c r="D24" s="290"/>
      <c r="E24" s="121" t="s">
        <v>96</v>
      </c>
      <c r="F24" s="76">
        <v>0</v>
      </c>
      <c r="G24" s="77">
        <v>0</v>
      </c>
      <c r="H24" s="76">
        <v>0</v>
      </c>
      <c r="I24" s="77">
        <v>0</v>
      </c>
      <c r="J24" s="78">
        <v>0</v>
      </c>
      <c r="K24" s="79">
        <f>SUM(I24:J24)</f>
        <v>0</v>
      </c>
      <c r="L24" s="80">
        <v>0</v>
      </c>
      <c r="M24" s="122">
        <v>0</v>
      </c>
      <c r="N24" s="78">
        <v>0</v>
      </c>
      <c r="O24" s="78">
        <v>0</v>
      </c>
      <c r="P24" s="82">
        <v>0</v>
      </c>
      <c r="Q24" s="82">
        <v>0</v>
      </c>
      <c r="R24" s="83">
        <v>0</v>
      </c>
      <c r="S24" s="84">
        <f t="shared" si="2"/>
        <v>0</v>
      </c>
      <c r="T24" s="123">
        <v>0</v>
      </c>
      <c r="U24" s="78">
        <v>0</v>
      </c>
      <c r="V24" s="78">
        <v>0</v>
      </c>
      <c r="W24" s="79">
        <f t="shared" si="3"/>
        <v>0</v>
      </c>
      <c r="X24" s="81">
        <v>0</v>
      </c>
      <c r="Y24" s="87">
        <v>0</v>
      </c>
      <c r="Z24" s="79">
        <f t="shared" si="4"/>
        <v>0</v>
      </c>
      <c r="AA24" s="77">
        <v>0</v>
      </c>
      <c r="AB24" s="78">
        <v>0</v>
      </c>
      <c r="AC24" s="78">
        <v>0</v>
      </c>
      <c r="AD24" s="87">
        <v>0</v>
      </c>
      <c r="AE24" s="79">
        <f t="shared" si="5"/>
        <v>0</v>
      </c>
      <c r="AF24" s="122">
        <v>0</v>
      </c>
      <c r="AG24" s="78">
        <v>0</v>
      </c>
      <c r="AH24" s="82">
        <v>0</v>
      </c>
      <c r="AI24" s="83">
        <v>0</v>
      </c>
      <c r="AJ24" s="82">
        <v>0</v>
      </c>
      <c r="AK24" s="124">
        <f>SUM(AF24:AJ24)</f>
        <v>0</v>
      </c>
      <c r="AL24" s="76">
        <f t="shared" si="6"/>
        <v>0</v>
      </c>
      <c r="AM24" s="1"/>
    </row>
    <row r="25" spans="2:39" ht="22.5" customHeight="1">
      <c r="B25" s="58"/>
      <c r="C25" s="288"/>
      <c r="D25" s="291" t="s">
        <v>146</v>
      </c>
      <c r="E25" s="121" t="s">
        <v>95</v>
      </c>
      <c r="F25" s="76">
        <v>0</v>
      </c>
      <c r="G25" s="77">
        <v>0</v>
      </c>
      <c r="H25" s="76">
        <v>0</v>
      </c>
      <c r="I25" s="77">
        <v>0</v>
      </c>
      <c r="J25" s="78">
        <v>0</v>
      </c>
      <c r="K25" s="79"/>
      <c r="L25" s="80">
        <v>0</v>
      </c>
      <c r="M25" s="122">
        <v>0</v>
      </c>
      <c r="N25" s="78">
        <v>0</v>
      </c>
      <c r="O25" s="78">
        <v>0</v>
      </c>
      <c r="P25" s="82">
        <v>0</v>
      </c>
      <c r="Q25" s="82">
        <v>0</v>
      </c>
      <c r="R25" s="83">
        <v>0</v>
      </c>
      <c r="S25" s="84"/>
      <c r="T25" s="123">
        <v>0</v>
      </c>
      <c r="U25" s="78">
        <v>0</v>
      </c>
      <c r="V25" s="78">
        <v>0</v>
      </c>
      <c r="W25" s="79"/>
      <c r="X25" s="81">
        <v>0</v>
      </c>
      <c r="Y25" s="87">
        <v>0</v>
      </c>
      <c r="Z25" s="79"/>
      <c r="AA25" s="77">
        <v>0</v>
      </c>
      <c r="AB25" s="78">
        <v>0</v>
      </c>
      <c r="AC25" s="78">
        <v>0</v>
      </c>
      <c r="AD25" s="87">
        <v>0</v>
      </c>
      <c r="AE25" s="79"/>
      <c r="AF25" s="122">
        <v>0</v>
      </c>
      <c r="AG25" s="78">
        <v>0</v>
      </c>
      <c r="AH25" s="82">
        <v>0</v>
      </c>
      <c r="AI25" s="83">
        <v>0</v>
      </c>
      <c r="AJ25" s="82">
        <v>0</v>
      </c>
      <c r="AK25" s="124"/>
      <c r="AL25" s="76"/>
      <c r="AM25" s="1"/>
    </row>
    <row r="26" spans="2:39" ht="22.5" customHeight="1">
      <c r="B26" s="58"/>
      <c r="C26" s="288"/>
      <c r="D26" s="292"/>
      <c r="E26" s="121" t="s">
        <v>96</v>
      </c>
      <c r="F26" s="76">
        <v>0</v>
      </c>
      <c r="G26" s="77">
        <v>0</v>
      </c>
      <c r="H26" s="76">
        <v>0</v>
      </c>
      <c r="I26" s="77">
        <v>0</v>
      </c>
      <c r="J26" s="78">
        <v>0</v>
      </c>
      <c r="K26" s="79">
        <f>SUM(I26:J26)</f>
        <v>0</v>
      </c>
      <c r="L26" s="80">
        <v>0</v>
      </c>
      <c r="M26" s="122">
        <v>0</v>
      </c>
      <c r="N26" s="78">
        <v>0</v>
      </c>
      <c r="O26" s="78">
        <v>0</v>
      </c>
      <c r="P26" s="82">
        <v>0</v>
      </c>
      <c r="Q26" s="82">
        <v>0</v>
      </c>
      <c r="R26" s="83">
        <v>0</v>
      </c>
      <c r="S26" s="84">
        <f t="shared" si="2"/>
        <v>0</v>
      </c>
      <c r="T26" s="123">
        <v>0</v>
      </c>
      <c r="U26" s="78">
        <v>0</v>
      </c>
      <c r="V26" s="78">
        <v>0</v>
      </c>
      <c r="W26" s="79">
        <f t="shared" si="3"/>
        <v>0</v>
      </c>
      <c r="X26" s="81">
        <v>0</v>
      </c>
      <c r="Y26" s="87">
        <v>0</v>
      </c>
      <c r="Z26" s="79">
        <f t="shared" si="4"/>
        <v>0</v>
      </c>
      <c r="AA26" s="77">
        <v>0</v>
      </c>
      <c r="AB26" s="78">
        <v>0</v>
      </c>
      <c r="AC26" s="78">
        <v>0</v>
      </c>
      <c r="AD26" s="87">
        <v>0</v>
      </c>
      <c r="AE26" s="79">
        <f t="shared" si="5"/>
        <v>0</v>
      </c>
      <c r="AF26" s="122">
        <v>0</v>
      </c>
      <c r="AG26" s="78">
        <v>0</v>
      </c>
      <c r="AH26" s="82">
        <v>0</v>
      </c>
      <c r="AI26" s="83">
        <v>0</v>
      </c>
      <c r="AJ26" s="82">
        <v>0</v>
      </c>
      <c r="AK26" s="124">
        <f>SUM(AF26:AJ26)</f>
        <v>0</v>
      </c>
      <c r="AL26" s="76">
        <f t="shared" si="6"/>
        <v>0</v>
      </c>
      <c r="AM26" s="1"/>
    </row>
    <row r="27" spans="2:39" ht="22.5" customHeight="1">
      <c r="B27" s="58"/>
      <c r="C27" s="288"/>
      <c r="D27" s="289" t="s">
        <v>147</v>
      </c>
      <c r="E27" s="121" t="s">
        <v>95</v>
      </c>
      <c r="F27" s="76">
        <v>0</v>
      </c>
      <c r="G27" s="77">
        <v>0</v>
      </c>
      <c r="H27" s="76">
        <v>244</v>
      </c>
      <c r="I27" s="77">
        <v>0</v>
      </c>
      <c r="J27" s="78">
        <v>0</v>
      </c>
      <c r="K27" s="79"/>
      <c r="L27" s="80">
        <v>0</v>
      </c>
      <c r="M27" s="122">
        <v>0</v>
      </c>
      <c r="N27" s="78">
        <v>0</v>
      </c>
      <c r="O27" s="78">
        <v>0</v>
      </c>
      <c r="P27" s="82">
        <v>0</v>
      </c>
      <c r="Q27" s="82">
        <v>0</v>
      </c>
      <c r="R27" s="83">
        <v>0</v>
      </c>
      <c r="S27" s="84"/>
      <c r="T27" s="123">
        <v>0</v>
      </c>
      <c r="U27" s="78">
        <v>0</v>
      </c>
      <c r="V27" s="78">
        <v>0</v>
      </c>
      <c r="W27" s="79"/>
      <c r="X27" s="81">
        <v>0</v>
      </c>
      <c r="Y27" s="87">
        <v>0</v>
      </c>
      <c r="Z27" s="79"/>
      <c r="AA27" s="77">
        <v>0</v>
      </c>
      <c r="AB27" s="78">
        <v>0</v>
      </c>
      <c r="AC27" s="78">
        <v>0</v>
      </c>
      <c r="AD27" s="87">
        <v>0</v>
      </c>
      <c r="AE27" s="79"/>
      <c r="AF27" s="122">
        <v>0</v>
      </c>
      <c r="AG27" s="78">
        <v>0</v>
      </c>
      <c r="AH27" s="82">
        <v>0</v>
      </c>
      <c r="AI27" s="83">
        <v>0</v>
      </c>
      <c r="AJ27" s="82">
        <v>0</v>
      </c>
      <c r="AK27" s="124"/>
      <c r="AL27" s="76"/>
      <c r="AM27" s="1"/>
    </row>
    <row r="28" spans="2:39" ht="22.5" customHeight="1">
      <c r="B28" s="58"/>
      <c r="C28" s="288"/>
      <c r="D28" s="279"/>
      <c r="E28" s="121" t="s">
        <v>96</v>
      </c>
      <c r="F28" s="76">
        <v>0</v>
      </c>
      <c r="G28" s="77">
        <v>0</v>
      </c>
      <c r="H28" s="76">
        <v>3303</v>
      </c>
      <c r="I28" s="77">
        <v>0</v>
      </c>
      <c r="J28" s="78">
        <v>0</v>
      </c>
      <c r="K28" s="79">
        <f>SUM(I28:J28)</f>
        <v>0</v>
      </c>
      <c r="L28" s="80">
        <v>0</v>
      </c>
      <c r="M28" s="122">
        <v>0</v>
      </c>
      <c r="N28" s="78">
        <v>0</v>
      </c>
      <c r="O28" s="78">
        <v>0</v>
      </c>
      <c r="P28" s="82">
        <v>0</v>
      </c>
      <c r="Q28" s="82">
        <v>0</v>
      </c>
      <c r="R28" s="83">
        <v>0</v>
      </c>
      <c r="S28" s="84">
        <f t="shared" si="2"/>
        <v>0</v>
      </c>
      <c r="T28" s="123">
        <v>0</v>
      </c>
      <c r="U28" s="78">
        <v>0</v>
      </c>
      <c r="V28" s="78">
        <v>0</v>
      </c>
      <c r="W28" s="79">
        <f t="shared" si="3"/>
        <v>0</v>
      </c>
      <c r="X28" s="81">
        <v>0</v>
      </c>
      <c r="Y28" s="87">
        <v>0</v>
      </c>
      <c r="Z28" s="79">
        <f t="shared" si="4"/>
        <v>0</v>
      </c>
      <c r="AA28" s="77">
        <v>0</v>
      </c>
      <c r="AB28" s="78">
        <v>0</v>
      </c>
      <c r="AC28" s="78">
        <v>0</v>
      </c>
      <c r="AD28" s="87">
        <v>0</v>
      </c>
      <c r="AE28" s="79">
        <f t="shared" si="5"/>
        <v>0</v>
      </c>
      <c r="AF28" s="122">
        <v>0</v>
      </c>
      <c r="AG28" s="78">
        <v>0</v>
      </c>
      <c r="AH28" s="82">
        <v>0</v>
      </c>
      <c r="AI28" s="83">
        <v>0</v>
      </c>
      <c r="AJ28" s="82">
        <v>0</v>
      </c>
      <c r="AK28" s="124">
        <f>SUM(AF28:AJ28)</f>
        <v>0</v>
      </c>
      <c r="AL28" s="76">
        <f t="shared" si="6"/>
        <v>3303</v>
      </c>
      <c r="AM28" s="1"/>
    </row>
    <row r="29" spans="2:39" ht="22.5" customHeight="1">
      <c r="B29" s="58"/>
      <c r="C29" s="288"/>
      <c r="D29" s="291" t="s">
        <v>148</v>
      </c>
      <c r="E29" s="121" t="s">
        <v>95</v>
      </c>
      <c r="F29" s="76">
        <v>0</v>
      </c>
      <c r="G29" s="77">
        <v>260</v>
      </c>
      <c r="H29" s="76">
        <v>0</v>
      </c>
      <c r="I29" s="77">
        <v>0</v>
      </c>
      <c r="J29" s="78">
        <v>0</v>
      </c>
      <c r="K29" s="79"/>
      <c r="L29" s="80">
        <v>0</v>
      </c>
      <c r="M29" s="122">
        <v>0</v>
      </c>
      <c r="N29" s="78">
        <v>0</v>
      </c>
      <c r="O29" s="78">
        <v>0</v>
      </c>
      <c r="P29" s="82">
        <v>0</v>
      </c>
      <c r="Q29" s="82">
        <v>0</v>
      </c>
      <c r="R29" s="83">
        <v>0</v>
      </c>
      <c r="S29" s="84"/>
      <c r="T29" s="123">
        <v>0</v>
      </c>
      <c r="U29" s="78">
        <v>0</v>
      </c>
      <c r="V29" s="78">
        <v>0</v>
      </c>
      <c r="W29" s="79"/>
      <c r="X29" s="81">
        <v>0</v>
      </c>
      <c r="Y29" s="87">
        <v>0</v>
      </c>
      <c r="Z29" s="79"/>
      <c r="AA29" s="77">
        <v>0</v>
      </c>
      <c r="AB29" s="78">
        <v>0</v>
      </c>
      <c r="AC29" s="78">
        <v>0</v>
      </c>
      <c r="AD29" s="87">
        <v>0</v>
      </c>
      <c r="AE29" s="79"/>
      <c r="AF29" s="122">
        <v>0</v>
      </c>
      <c r="AG29" s="78">
        <v>0</v>
      </c>
      <c r="AH29" s="82">
        <v>0</v>
      </c>
      <c r="AI29" s="83">
        <v>0</v>
      </c>
      <c r="AJ29" s="82">
        <v>0</v>
      </c>
      <c r="AK29" s="124"/>
      <c r="AL29" s="76"/>
      <c r="AM29" s="1"/>
    </row>
    <row r="30" spans="2:39" ht="22.5" customHeight="1">
      <c r="B30" s="58"/>
      <c r="C30" s="288"/>
      <c r="D30" s="281"/>
      <c r="E30" s="121" t="s">
        <v>96</v>
      </c>
      <c r="F30" s="76">
        <v>0</v>
      </c>
      <c r="G30" s="77">
        <v>561</v>
      </c>
      <c r="H30" s="76">
        <v>0</v>
      </c>
      <c r="I30" s="77">
        <v>0</v>
      </c>
      <c r="J30" s="78">
        <v>0</v>
      </c>
      <c r="K30" s="79">
        <f>SUM(I30:J30)</f>
        <v>0</v>
      </c>
      <c r="L30" s="80">
        <v>0</v>
      </c>
      <c r="M30" s="122">
        <v>0</v>
      </c>
      <c r="N30" s="78">
        <v>0</v>
      </c>
      <c r="O30" s="78">
        <v>0</v>
      </c>
      <c r="P30" s="82">
        <v>0</v>
      </c>
      <c r="Q30" s="82">
        <v>0</v>
      </c>
      <c r="R30" s="83">
        <v>0</v>
      </c>
      <c r="S30" s="84">
        <f t="shared" si="2"/>
        <v>0</v>
      </c>
      <c r="T30" s="123">
        <v>0</v>
      </c>
      <c r="U30" s="78">
        <v>0</v>
      </c>
      <c r="V30" s="78">
        <v>0</v>
      </c>
      <c r="W30" s="79">
        <f t="shared" si="3"/>
        <v>0</v>
      </c>
      <c r="X30" s="81">
        <v>0</v>
      </c>
      <c r="Y30" s="87">
        <v>0</v>
      </c>
      <c r="Z30" s="79">
        <f t="shared" si="4"/>
        <v>0</v>
      </c>
      <c r="AA30" s="77">
        <v>0</v>
      </c>
      <c r="AB30" s="78">
        <v>0</v>
      </c>
      <c r="AC30" s="78">
        <v>0</v>
      </c>
      <c r="AD30" s="87">
        <v>0</v>
      </c>
      <c r="AE30" s="79">
        <f t="shared" si="5"/>
        <v>0</v>
      </c>
      <c r="AF30" s="122">
        <v>0</v>
      </c>
      <c r="AG30" s="78">
        <v>0</v>
      </c>
      <c r="AH30" s="82">
        <v>0</v>
      </c>
      <c r="AI30" s="83">
        <v>0</v>
      </c>
      <c r="AJ30" s="82">
        <v>0</v>
      </c>
      <c r="AK30" s="124">
        <f>SUM(AF30:AJ30)</f>
        <v>0</v>
      </c>
      <c r="AL30" s="76">
        <f t="shared" si="6"/>
        <v>561</v>
      </c>
      <c r="AM30" s="1"/>
    </row>
    <row r="31" spans="2:39" ht="22.5" customHeight="1">
      <c r="B31" s="58"/>
      <c r="C31" s="288"/>
      <c r="D31" s="278" t="s">
        <v>149</v>
      </c>
      <c r="E31" s="121" t="s">
        <v>95</v>
      </c>
      <c r="F31" s="76">
        <v>0</v>
      </c>
      <c r="G31" s="77">
        <v>0</v>
      </c>
      <c r="H31" s="76">
        <v>0</v>
      </c>
      <c r="I31" s="77">
        <v>0</v>
      </c>
      <c r="J31" s="78">
        <v>0</v>
      </c>
      <c r="K31" s="79"/>
      <c r="L31" s="80">
        <v>0</v>
      </c>
      <c r="M31" s="122">
        <v>0</v>
      </c>
      <c r="N31" s="78">
        <v>312</v>
      </c>
      <c r="O31" s="78">
        <v>0</v>
      </c>
      <c r="P31" s="82">
        <v>0</v>
      </c>
      <c r="Q31" s="82">
        <v>0</v>
      </c>
      <c r="R31" s="83">
        <v>0</v>
      </c>
      <c r="S31" s="84"/>
      <c r="T31" s="123">
        <v>0</v>
      </c>
      <c r="U31" s="78">
        <v>0</v>
      </c>
      <c r="V31" s="78">
        <v>257</v>
      </c>
      <c r="W31" s="79"/>
      <c r="X31" s="81">
        <v>0</v>
      </c>
      <c r="Y31" s="87">
        <v>0</v>
      </c>
      <c r="Z31" s="79"/>
      <c r="AA31" s="77">
        <v>0</v>
      </c>
      <c r="AB31" s="78">
        <v>0</v>
      </c>
      <c r="AC31" s="78">
        <v>0</v>
      </c>
      <c r="AD31" s="87">
        <v>0</v>
      </c>
      <c r="AE31" s="79"/>
      <c r="AF31" s="122">
        <v>0</v>
      </c>
      <c r="AG31" s="78">
        <v>0</v>
      </c>
      <c r="AH31" s="82">
        <v>0</v>
      </c>
      <c r="AI31" s="83">
        <v>0</v>
      </c>
      <c r="AJ31" s="82">
        <v>294</v>
      </c>
      <c r="AK31" s="124"/>
      <c r="AL31" s="76"/>
      <c r="AM31" s="1"/>
    </row>
    <row r="32" spans="2:39" ht="22.5" customHeight="1">
      <c r="B32" s="58"/>
      <c r="C32" s="288"/>
      <c r="D32" s="279"/>
      <c r="E32" s="121" t="s">
        <v>96</v>
      </c>
      <c r="F32" s="76">
        <v>0</v>
      </c>
      <c r="G32" s="77">
        <v>0</v>
      </c>
      <c r="H32" s="76">
        <v>0</v>
      </c>
      <c r="I32" s="77">
        <v>0</v>
      </c>
      <c r="J32" s="78">
        <v>0</v>
      </c>
      <c r="K32" s="79">
        <f>SUM(I32:J32)</f>
        <v>0</v>
      </c>
      <c r="L32" s="80">
        <v>0</v>
      </c>
      <c r="M32" s="122">
        <v>0</v>
      </c>
      <c r="N32" s="78">
        <v>4912</v>
      </c>
      <c r="O32" s="78">
        <v>0</v>
      </c>
      <c r="P32" s="82">
        <v>0</v>
      </c>
      <c r="Q32" s="82">
        <v>0</v>
      </c>
      <c r="R32" s="83">
        <v>0</v>
      </c>
      <c r="S32" s="84">
        <f t="shared" si="2"/>
        <v>4912</v>
      </c>
      <c r="T32" s="123">
        <v>0</v>
      </c>
      <c r="U32" s="78">
        <v>0</v>
      </c>
      <c r="V32" s="78">
        <v>5705</v>
      </c>
      <c r="W32" s="79">
        <f t="shared" si="3"/>
        <v>5705</v>
      </c>
      <c r="X32" s="81">
        <v>0</v>
      </c>
      <c r="Y32" s="87">
        <v>0</v>
      </c>
      <c r="Z32" s="79">
        <f t="shared" si="4"/>
        <v>0</v>
      </c>
      <c r="AA32" s="77">
        <v>0</v>
      </c>
      <c r="AB32" s="78">
        <v>0</v>
      </c>
      <c r="AC32" s="78">
        <v>0</v>
      </c>
      <c r="AD32" s="87">
        <v>0</v>
      </c>
      <c r="AE32" s="79">
        <f t="shared" si="5"/>
        <v>0</v>
      </c>
      <c r="AF32" s="122">
        <v>0</v>
      </c>
      <c r="AG32" s="78">
        <v>0</v>
      </c>
      <c r="AH32" s="82">
        <v>0</v>
      </c>
      <c r="AI32" s="83">
        <v>0</v>
      </c>
      <c r="AJ32" s="82">
        <v>5274</v>
      </c>
      <c r="AK32" s="124">
        <f>SUM(AF32:AJ32)</f>
        <v>5274</v>
      </c>
      <c r="AL32" s="76">
        <f t="shared" si="6"/>
        <v>15891</v>
      </c>
      <c r="AM32" s="1"/>
    </row>
    <row r="33" spans="2:39" ht="22.5" customHeight="1">
      <c r="B33" s="58"/>
      <c r="C33" s="288"/>
      <c r="D33" s="280" t="s">
        <v>150</v>
      </c>
      <c r="E33" s="121" t="s">
        <v>95</v>
      </c>
      <c r="F33" s="76">
        <v>244</v>
      </c>
      <c r="G33" s="77">
        <v>261</v>
      </c>
      <c r="H33" s="76">
        <v>244</v>
      </c>
      <c r="I33" s="77">
        <v>0</v>
      </c>
      <c r="J33" s="78">
        <v>0</v>
      </c>
      <c r="K33" s="79"/>
      <c r="L33" s="80">
        <v>0</v>
      </c>
      <c r="M33" s="122">
        <v>0</v>
      </c>
      <c r="N33" s="78">
        <v>0</v>
      </c>
      <c r="O33" s="78">
        <v>0</v>
      </c>
      <c r="P33" s="82">
        <v>0</v>
      </c>
      <c r="Q33" s="82">
        <v>0</v>
      </c>
      <c r="R33" s="83">
        <v>0</v>
      </c>
      <c r="S33" s="84"/>
      <c r="T33" s="123">
        <v>0</v>
      </c>
      <c r="U33" s="78">
        <v>0</v>
      </c>
      <c r="V33" s="78">
        <v>0</v>
      </c>
      <c r="W33" s="79"/>
      <c r="X33" s="81">
        <v>0</v>
      </c>
      <c r="Y33" s="87">
        <v>0</v>
      </c>
      <c r="Z33" s="79"/>
      <c r="AA33" s="77">
        <v>0</v>
      </c>
      <c r="AB33" s="78">
        <v>0</v>
      </c>
      <c r="AC33" s="78">
        <v>0</v>
      </c>
      <c r="AD33" s="87">
        <v>0</v>
      </c>
      <c r="AE33" s="79"/>
      <c r="AF33" s="122">
        <v>0</v>
      </c>
      <c r="AG33" s="78">
        <v>0</v>
      </c>
      <c r="AH33" s="82">
        <v>0</v>
      </c>
      <c r="AI33" s="83">
        <v>0</v>
      </c>
      <c r="AJ33" s="82">
        <v>0</v>
      </c>
      <c r="AK33" s="124"/>
      <c r="AL33" s="76"/>
      <c r="AM33" s="1"/>
    </row>
    <row r="34" spans="2:39" ht="22.5" customHeight="1">
      <c r="B34" s="58"/>
      <c r="C34" s="288"/>
      <c r="D34" s="281"/>
      <c r="E34" s="121" t="s">
        <v>96</v>
      </c>
      <c r="F34" s="76">
        <v>6694</v>
      </c>
      <c r="G34" s="77">
        <v>6475</v>
      </c>
      <c r="H34" s="76">
        <v>552</v>
      </c>
      <c r="I34" s="77">
        <v>0</v>
      </c>
      <c r="J34" s="78">
        <v>0</v>
      </c>
      <c r="K34" s="79">
        <f>SUM(I34:J34)</f>
        <v>0</v>
      </c>
      <c r="L34" s="80">
        <v>0</v>
      </c>
      <c r="M34" s="122">
        <v>0</v>
      </c>
      <c r="N34" s="78">
        <v>0</v>
      </c>
      <c r="O34" s="78">
        <v>0</v>
      </c>
      <c r="P34" s="82">
        <v>0</v>
      </c>
      <c r="Q34" s="82">
        <v>0</v>
      </c>
      <c r="R34" s="83">
        <v>0</v>
      </c>
      <c r="S34" s="84">
        <f t="shared" si="2"/>
        <v>0</v>
      </c>
      <c r="T34" s="123">
        <v>0</v>
      </c>
      <c r="U34" s="78">
        <v>0</v>
      </c>
      <c r="V34" s="78">
        <v>0</v>
      </c>
      <c r="W34" s="79">
        <f t="shared" si="3"/>
        <v>0</v>
      </c>
      <c r="X34" s="81">
        <v>0</v>
      </c>
      <c r="Y34" s="87">
        <v>0</v>
      </c>
      <c r="Z34" s="79">
        <f t="shared" si="4"/>
        <v>0</v>
      </c>
      <c r="AA34" s="77">
        <v>0</v>
      </c>
      <c r="AB34" s="78">
        <v>0</v>
      </c>
      <c r="AC34" s="78">
        <v>0</v>
      </c>
      <c r="AD34" s="87">
        <v>0</v>
      </c>
      <c r="AE34" s="79">
        <f t="shared" si="5"/>
        <v>0</v>
      </c>
      <c r="AF34" s="122">
        <v>0</v>
      </c>
      <c r="AG34" s="78">
        <v>0</v>
      </c>
      <c r="AH34" s="82">
        <v>0</v>
      </c>
      <c r="AI34" s="83">
        <v>0</v>
      </c>
      <c r="AJ34" s="82">
        <v>0</v>
      </c>
      <c r="AK34" s="124">
        <f>SUM(AF34:AJ34)</f>
        <v>0</v>
      </c>
      <c r="AL34" s="76">
        <f t="shared" si="6"/>
        <v>13721</v>
      </c>
      <c r="AM34" s="1"/>
    </row>
    <row r="35" spans="2:39" ht="22.5" customHeight="1">
      <c r="B35" s="58"/>
      <c r="C35" s="288"/>
      <c r="D35" s="267" t="s">
        <v>151</v>
      </c>
      <c r="E35" s="121" t="s">
        <v>95</v>
      </c>
      <c r="F35" s="76">
        <v>0</v>
      </c>
      <c r="G35" s="77">
        <v>0</v>
      </c>
      <c r="H35" s="76">
        <v>0</v>
      </c>
      <c r="I35" s="77">
        <v>0</v>
      </c>
      <c r="J35" s="78">
        <v>365</v>
      </c>
      <c r="K35" s="79"/>
      <c r="L35" s="80">
        <v>0</v>
      </c>
      <c r="M35" s="122">
        <v>365</v>
      </c>
      <c r="N35" s="78">
        <v>0</v>
      </c>
      <c r="O35" s="78">
        <v>0</v>
      </c>
      <c r="P35" s="82">
        <v>365</v>
      </c>
      <c r="Q35" s="82">
        <v>0</v>
      </c>
      <c r="R35" s="83">
        <v>365</v>
      </c>
      <c r="S35" s="84"/>
      <c r="T35" s="123">
        <v>0</v>
      </c>
      <c r="U35" s="78">
        <v>365</v>
      </c>
      <c r="V35" s="78">
        <v>0</v>
      </c>
      <c r="W35" s="79"/>
      <c r="X35" s="81">
        <v>0</v>
      </c>
      <c r="Y35" s="87">
        <v>365</v>
      </c>
      <c r="Z35" s="79"/>
      <c r="AA35" s="77">
        <v>0</v>
      </c>
      <c r="AB35" s="78">
        <v>365</v>
      </c>
      <c r="AC35" s="78">
        <v>0</v>
      </c>
      <c r="AD35" s="87">
        <v>365</v>
      </c>
      <c r="AE35" s="79"/>
      <c r="AF35" s="122">
        <v>0</v>
      </c>
      <c r="AG35" s="78">
        <v>365</v>
      </c>
      <c r="AH35" s="82">
        <v>0</v>
      </c>
      <c r="AI35" s="83">
        <v>365</v>
      </c>
      <c r="AJ35" s="82">
        <v>0</v>
      </c>
      <c r="AK35" s="124"/>
      <c r="AL35" s="76">
        <f t="shared" si="6"/>
        <v>0</v>
      </c>
      <c r="AM35" s="1"/>
    </row>
    <row r="36" spans="2:39" ht="22.5" customHeight="1">
      <c r="B36" s="58"/>
      <c r="C36" s="288"/>
      <c r="D36" s="268"/>
      <c r="E36" s="121" t="s">
        <v>96</v>
      </c>
      <c r="F36" s="76">
        <v>0</v>
      </c>
      <c r="G36" s="77">
        <v>0</v>
      </c>
      <c r="H36" s="76">
        <v>0</v>
      </c>
      <c r="I36" s="77">
        <v>0</v>
      </c>
      <c r="J36" s="78">
        <v>1620</v>
      </c>
      <c r="K36" s="79">
        <f>SUM(I36:J36)</f>
        <v>1620</v>
      </c>
      <c r="L36" s="80">
        <v>0</v>
      </c>
      <c r="M36" s="122">
        <v>5398</v>
      </c>
      <c r="N36" s="78">
        <v>0</v>
      </c>
      <c r="O36" s="78">
        <v>0</v>
      </c>
      <c r="P36" s="82">
        <v>1933</v>
      </c>
      <c r="Q36" s="82">
        <v>0</v>
      </c>
      <c r="R36" s="83">
        <v>4715</v>
      </c>
      <c r="S36" s="84">
        <f t="shared" si="2"/>
        <v>12046</v>
      </c>
      <c r="T36" s="123">
        <v>0</v>
      </c>
      <c r="U36" s="78">
        <v>6240</v>
      </c>
      <c r="V36" s="78">
        <v>0</v>
      </c>
      <c r="W36" s="79">
        <f t="shared" si="3"/>
        <v>6240</v>
      </c>
      <c r="X36" s="81">
        <v>0</v>
      </c>
      <c r="Y36" s="87">
        <v>1909</v>
      </c>
      <c r="Z36" s="79">
        <f t="shared" si="4"/>
        <v>1909</v>
      </c>
      <c r="AA36" s="77">
        <v>0</v>
      </c>
      <c r="AB36" s="78">
        <v>5600</v>
      </c>
      <c r="AC36" s="78">
        <v>0</v>
      </c>
      <c r="AD36" s="87">
        <v>3575</v>
      </c>
      <c r="AE36" s="79">
        <f t="shared" si="5"/>
        <v>9175</v>
      </c>
      <c r="AF36" s="122">
        <v>0</v>
      </c>
      <c r="AG36" s="78">
        <v>4192</v>
      </c>
      <c r="AH36" s="82">
        <v>0</v>
      </c>
      <c r="AI36" s="83">
        <v>5064</v>
      </c>
      <c r="AJ36" s="82">
        <v>0</v>
      </c>
      <c r="AK36" s="124">
        <f>SUM(AF36:AJ36)</f>
        <v>9256</v>
      </c>
      <c r="AL36" s="76">
        <f t="shared" si="6"/>
        <v>40246</v>
      </c>
      <c r="AM36" s="1"/>
    </row>
    <row r="37" spans="2:39" ht="22.5" customHeight="1">
      <c r="B37" s="58"/>
      <c r="C37" s="288"/>
      <c r="D37" s="269" t="s">
        <v>152</v>
      </c>
      <c r="E37" s="121" t="s">
        <v>95</v>
      </c>
      <c r="F37" s="76">
        <v>365</v>
      </c>
      <c r="G37" s="77">
        <v>365</v>
      </c>
      <c r="H37" s="76">
        <v>365</v>
      </c>
      <c r="I37" s="77">
        <v>0</v>
      </c>
      <c r="J37" s="78">
        <v>0</v>
      </c>
      <c r="K37" s="79"/>
      <c r="L37" s="80">
        <v>0</v>
      </c>
      <c r="M37" s="122">
        <v>0</v>
      </c>
      <c r="N37" s="78">
        <v>0</v>
      </c>
      <c r="O37" s="78">
        <v>0</v>
      </c>
      <c r="P37" s="82">
        <v>0</v>
      </c>
      <c r="Q37" s="82">
        <v>0</v>
      </c>
      <c r="R37" s="83">
        <v>0</v>
      </c>
      <c r="S37" s="84"/>
      <c r="T37" s="123">
        <v>0</v>
      </c>
      <c r="U37" s="78">
        <v>0</v>
      </c>
      <c r="V37" s="78">
        <v>0</v>
      </c>
      <c r="W37" s="79"/>
      <c r="X37" s="81">
        <v>0</v>
      </c>
      <c r="Y37" s="87">
        <v>0</v>
      </c>
      <c r="Z37" s="79"/>
      <c r="AA37" s="77">
        <v>0</v>
      </c>
      <c r="AB37" s="78">
        <v>0</v>
      </c>
      <c r="AC37" s="78">
        <v>0</v>
      </c>
      <c r="AD37" s="87">
        <v>0</v>
      </c>
      <c r="AE37" s="79">
        <f t="shared" si="5"/>
        <v>0</v>
      </c>
      <c r="AF37" s="122">
        <v>0</v>
      </c>
      <c r="AG37" s="78">
        <v>0</v>
      </c>
      <c r="AH37" s="82">
        <v>0</v>
      </c>
      <c r="AI37" s="83">
        <v>0</v>
      </c>
      <c r="AJ37" s="82">
        <v>0</v>
      </c>
      <c r="AK37" s="124"/>
      <c r="AL37" s="76"/>
      <c r="AM37" s="1"/>
    </row>
    <row r="38" spans="2:39" ht="22.5" customHeight="1">
      <c r="B38" s="58"/>
      <c r="C38" s="288"/>
      <c r="D38" s="268"/>
      <c r="E38" s="125" t="s">
        <v>96</v>
      </c>
      <c r="F38" s="76">
        <v>4256</v>
      </c>
      <c r="G38" s="77">
        <v>1719</v>
      </c>
      <c r="H38" s="76"/>
      <c r="I38" s="77">
        <v>0</v>
      </c>
      <c r="J38" s="78">
        <v>0</v>
      </c>
      <c r="K38" s="79">
        <f>SUM(I38:J38)</f>
        <v>0</v>
      </c>
      <c r="L38" s="80">
        <v>0</v>
      </c>
      <c r="M38" s="122">
        <v>0</v>
      </c>
      <c r="N38" s="78">
        <v>0</v>
      </c>
      <c r="O38" s="78">
        <v>0</v>
      </c>
      <c r="P38" s="82">
        <v>0</v>
      </c>
      <c r="Q38" s="82">
        <v>0</v>
      </c>
      <c r="R38" s="83">
        <v>0</v>
      </c>
      <c r="S38" s="84">
        <f t="shared" si="2"/>
        <v>0</v>
      </c>
      <c r="T38" s="123">
        <v>0</v>
      </c>
      <c r="U38" s="78">
        <v>0</v>
      </c>
      <c r="V38" s="78">
        <v>0</v>
      </c>
      <c r="W38" s="79">
        <f t="shared" si="3"/>
        <v>0</v>
      </c>
      <c r="X38" s="81">
        <v>0</v>
      </c>
      <c r="Y38" s="87">
        <v>0</v>
      </c>
      <c r="Z38" s="79">
        <f t="shared" si="4"/>
        <v>0</v>
      </c>
      <c r="AA38" s="77">
        <v>0</v>
      </c>
      <c r="AB38" s="78">
        <v>0</v>
      </c>
      <c r="AC38" s="78">
        <v>0</v>
      </c>
      <c r="AD38" s="87">
        <v>0</v>
      </c>
      <c r="AE38" s="79">
        <f t="shared" si="5"/>
        <v>0</v>
      </c>
      <c r="AF38" s="122">
        <v>0</v>
      </c>
      <c r="AG38" s="78">
        <v>0</v>
      </c>
      <c r="AH38" s="82">
        <v>0</v>
      </c>
      <c r="AI38" s="83">
        <v>0</v>
      </c>
      <c r="AJ38" s="82">
        <v>0</v>
      </c>
      <c r="AK38" s="124">
        <f>SUM(AF38:AJ38)</f>
        <v>0</v>
      </c>
      <c r="AL38" s="76">
        <f t="shared" si="6"/>
        <v>5975</v>
      </c>
      <c r="AM38" s="1"/>
    </row>
    <row r="39" spans="2:39" ht="34.5" customHeight="1">
      <c r="B39" s="58"/>
      <c r="C39" s="270" t="s">
        <v>153</v>
      </c>
      <c r="D39" s="271"/>
      <c r="E39" s="126" t="s">
        <v>154</v>
      </c>
      <c r="F39" s="76">
        <v>0</v>
      </c>
      <c r="G39" s="77">
        <v>962</v>
      </c>
      <c r="H39" s="76">
        <v>402</v>
      </c>
      <c r="I39" s="77">
        <v>0</v>
      </c>
      <c r="J39" s="78">
        <v>0</v>
      </c>
      <c r="K39" s="79">
        <f>SUM(I39:J39)</f>
        <v>0</v>
      </c>
      <c r="L39" s="80">
        <v>470</v>
      </c>
      <c r="M39" s="122">
        <v>0</v>
      </c>
      <c r="N39" s="78">
        <v>0</v>
      </c>
      <c r="O39" s="78">
        <v>199</v>
      </c>
      <c r="P39" s="82">
        <v>0</v>
      </c>
      <c r="Q39" s="82"/>
      <c r="R39" s="83">
        <v>0</v>
      </c>
      <c r="S39" s="84">
        <f t="shared" si="2"/>
        <v>669</v>
      </c>
      <c r="T39" s="123">
        <v>0</v>
      </c>
      <c r="U39" s="78">
        <v>0</v>
      </c>
      <c r="V39" s="78">
        <v>409</v>
      </c>
      <c r="W39" s="79">
        <f t="shared" si="3"/>
        <v>409</v>
      </c>
      <c r="X39" s="81">
        <v>0</v>
      </c>
      <c r="Y39" s="87">
        <v>0</v>
      </c>
      <c r="Z39" s="79">
        <f t="shared" si="4"/>
        <v>0</v>
      </c>
      <c r="AA39" s="77">
        <v>0</v>
      </c>
      <c r="AB39" s="78">
        <v>0</v>
      </c>
      <c r="AC39" s="78">
        <v>0</v>
      </c>
      <c r="AD39" s="87">
        <v>0</v>
      </c>
      <c r="AE39" s="79">
        <f t="shared" si="5"/>
        <v>0</v>
      </c>
      <c r="AF39" s="122">
        <v>0</v>
      </c>
      <c r="AG39" s="78">
        <v>0</v>
      </c>
      <c r="AH39" s="82">
        <v>0</v>
      </c>
      <c r="AI39" s="83">
        <v>0</v>
      </c>
      <c r="AJ39" s="82">
        <v>0</v>
      </c>
      <c r="AK39" s="124">
        <f>SUM(AF39:AJ39)</f>
        <v>0</v>
      </c>
      <c r="AL39" s="76">
        <f t="shared" si="6"/>
        <v>2442</v>
      </c>
      <c r="AM39" s="1"/>
    </row>
    <row r="40" spans="2:39" ht="22.5" customHeight="1">
      <c r="B40" s="58"/>
      <c r="C40" s="272" t="s">
        <v>155</v>
      </c>
      <c r="D40" s="273"/>
      <c r="E40" s="127" t="s">
        <v>156</v>
      </c>
      <c r="F40" s="76">
        <v>0</v>
      </c>
      <c r="G40" s="77">
        <v>0</v>
      </c>
      <c r="H40" s="76">
        <v>0</v>
      </c>
      <c r="I40" s="77">
        <v>0</v>
      </c>
      <c r="J40" s="78">
        <v>0</v>
      </c>
      <c r="K40" s="79"/>
      <c r="L40" s="80">
        <v>0</v>
      </c>
      <c r="M40" s="122">
        <v>0</v>
      </c>
      <c r="N40" s="78">
        <v>0</v>
      </c>
      <c r="O40" s="78">
        <v>0</v>
      </c>
      <c r="P40" s="82">
        <v>0</v>
      </c>
      <c r="Q40" s="82">
        <v>0</v>
      </c>
      <c r="R40" s="83">
        <v>0</v>
      </c>
      <c r="S40" s="84"/>
      <c r="T40" s="123">
        <v>0</v>
      </c>
      <c r="U40" s="78">
        <v>0</v>
      </c>
      <c r="V40" s="78">
        <v>0</v>
      </c>
      <c r="W40" s="79"/>
      <c r="X40" s="81">
        <v>0</v>
      </c>
      <c r="Y40" s="87">
        <v>0</v>
      </c>
      <c r="Z40" s="79"/>
      <c r="AA40" s="77">
        <v>0</v>
      </c>
      <c r="AB40" s="78">
        <v>0</v>
      </c>
      <c r="AC40" s="78">
        <v>0</v>
      </c>
      <c r="AD40" s="87">
        <v>0</v>
      </c>
      <c r="AE40" s="79">
        <f t="shared" si="5"/>
        <v>0</v>
      </c>
      <c r="AF40" s="122">
        <v>0</v>
      </c>
      <c r="AG40" s="78">
        <v>0</v>
      </c>
      <c r="AH40" s="82">
        <v>0</v>
      </c>
      <c r="AI40" s="83">
        <v>0</v>
      </c>
      <c r="AJ40" s="82">
        <v>0</v>
      </c>
      <c r="AK40" s="124"/>
      <c r="AL40" s="76">
        <f t="shared" si="6"/>
        <v>0</v>
      </c>
      <c r="AM40" s="1"/>
    </row>
    <row r="41" spans="2:39" ht="22.5" customHeight="1">
      <c r="B41" s="58"/>
      <c r="C41" s="274"/>
      <c r="D41" s="275"/>
      <c r="E41" s="125" t="s">
        <v>96</v>
      </c>
      <c r="F41" s="91">
        <v>0</v>
      </c>
      <c r="G41" s="92">
        <v>0</v>
      </c>
      <c r="H41" s="91">
        <v>0</v>
      </c>
      <c r="I41" s="92">
        <v>0</v>
      </c>
      <c r="J41" s="93">
        <v>0</v>
      </c>
      <c r="K41" s="94">
        <f>SUM(I41:J41)</f>
        <v>0</v>
      </c>
      <c r="L41" s="95">
        <v>0</v>
      </c>
      <c r="M41" s="128">
        <v>0</v>
      </c>
      <c r="N41" s="93">
        <v>0</v>
      </c>
      <c r="O41" s="93">
        <v>0</v>
      </c>
      <c r="P41" s="97">
        <v>0</v>
      </c>
      <c r="Q41" s="97">
        <v>0</v>
      </c>
      <c r="R41" s="98">
        <v>0</v>
      </c>
      <c r="S41" s="99">
        <f t="shared" si="2"/>
        <v>0</v>
      </c>
      <c r="T41" s="129">
        <v>0</v>
      </c>
      <c r="U41" s="93">
        <v>0</v>
      </c>
      <c r="V41" s="93">
        <v>0</v>
      </c>
      <c r="W41" s="94">
        <f t="shared" si="3"/>
        <v>0</v>
      </c>
      <c r="X41" s="96">
        <v>0</v>
      </c>
      <c r="Y41" s="102">
        <v>0</v>
      </c>
      <c r="Z41" s="94">
        <f t="shared" si="4"/>
        <v>0</v>
      </c>
      <c r="AA41" s="92">
        <v>0</v>
      </c>
      <c r="AB41" s="93">
        <v>0</v>
      </c>
      <c r="AC41" s="93">
        <v>0</v>
      </c>
      <c r="AD41" s="102">
        <v>0</v>
      </c>
      <c r="AE41" s="94">
        <f t="shared" si="5"/>
        <v>0</v>
      </c>
      <c r="AF41" s="128">
        <v>0</v>
      </c>
      <c r="AG41" s="93">
        <v>0</v>
      </c>
      <c r="AH41" s="97">
        <v>0</v>
      </c>
      <c r="AI41" s="98">
        <v>0</v>
      </c>
      <c r="AJ41" s="97">
        <v>0</v>
      </c>
      <c r="AK41" s="130">
        <f>SUM(AF41:AJ41)</f>
        <v>0</v>
      </c>
      <c r="AL41" s="91">
        <f t="shared" si="6"/>
        <v>0</v>
      </c>
      <c r="AM41" s="1"/>
    </row>
    <row r="42" spans="2:39" ht="22.5" customHeight="1">
      <c r="B42" s="119"/>
      <c r="C42" s="282" t="s">
        <v>157</v>
      </c>
      <c r="D42" s="131" t="s">
        <v>158</v>
      </c>
      <c r="E42" s="132" t="s">
        <v>159</v>
      </c>
      <c r="F42" s="133">
        <v>0</v>
      </c>
      <c r="G42" s="134"/>
      <c r="H42" s="133">
        <v>0</v>
      </c>
      <c r="I42" s="134"/>
      <c r="J42" s="135">
        <v>0</v>
      </c>
      <c r="K42" s="136">
        <f aca="true" t="shared" si="7" ref="K42:K52">SUM(I42:J42)</f>
        <v>0</v>
      </c>
      <c r="L42" s="137">
        <v>0</v>
      </c>
      <c r="M42" s="138">
        <v>0</v>
      </c>
      <c r="N42" s="135">
        <v>0</v>
      </c>
      <c r="O42" s="135">
        <v>0</v>
      </c>
      <c r="P42" s="135">
        <v>0</v>
      </c>
      <c r="Q42" s="139">
        <v>0</v>
      </c>
      <c r="R42" s="140">
        <v>0</v>
      </c>
      <c r="S42" s="141">
        <f t="shared" si="2"/>
        <v>0</v>
      </c>
      <c r="T42" s="134">
        <v>0</v>
      </c>
      <c r="U42" s="135">
        <v>0</v>
      </c>
      <c r="V42" s="135">
        <v>0</v>
      </c>
      <c r="W42" s="136">
        <f t="shared" si="3"/>
        <v>0</v>
      </c>
      <c r="X42" s="138">
        <v>0</v>
      </c>
      <c r="Y42" s="142">
        <v>0</v>
      </c>
      <c r="Z42" s="136">
        <f t="shared" si="4"/>
        <v>0</v>
      </c>
      <c r="AA42" s="134">
        <v>0</v>
      </c>
      <c r="AB42" s="135">
        <v>0</v>
      </c>
      <c r="AC42" s="135">
        <v>0</v>
      </c>
      <c r="AD42" s="142">
        <v>0</v>
      </c>
      <c r="AE42" s="136">
        <f t="shared" si="5"/>
        <v>0</v>
      </c>
      <c r="AF42" s="138">
        <v>0</v>
      </c>
      <c r="AG42" s="135">
        <v>0</v>
      </c>
      <c r="AH42" s="139">
        <v>0</v>
      </c>
      <c r="AI42" s="140">
        <v>0</v>
      </c>
      <c r="AJ42" s="139">
        <v>0</v>
      </c>
      <c r="AK42" s="143">
        <f aca="true" t="shared" si="8" ref="AK42:AK52">SUM(AF42:AJ42)</f>
        <v>0</v>
      </c>
      <c r="AL42" s="133">
        <f t="shared" si="6"/>
        <v>0</v>
      </c>
      <c r="AM42" s="1"/>
    </row>
    <row r="43" spans="2:39" ht="22.5" customHeight="1">
      <c r="B43" s="144" t="s">
        <v>160</v>
      </c>
      <c r="C43" s="283"/>
      <c r="D43" s="145" t="s">
        <v>161</v>
      </c>
      <c r="E43" s="146" t="s">
        <v>162</v>
      </c>
      <c r="F43" s="76">
        <v>0</v>
      </c>
      <c r="G43" s="77"/>
      <c r="H43" s="76">
        <v>0</v>
      </c>
      <c r="I43" s="77">
        <v>2</v>
      </c>
      <c r="J43" s="78">
        <v>0</v>
      </c>
      <c r="K43" s="79">
        <f t="shared" si="7"/>
        <v>2</v>
      </c>
      <c r="L43" s="80">
        <v>5</v>
      </c>
      <c r="M43" s="81">
        <v>1</v>
      </c>
      <c r="N43" s="78">
        <v>2</v>
      </c>
      <c r="O43" s="78">
        <v>4</v>
      </c>
      <c r="P43" s="78"/>
      <c r="Q43" s="82">
        <v>4</v>
      </c>
      <c r="R43" s="83"/>
      <c r="S43" s="84">
        <f t="shared" si="2"/>
        <v>16</v>
      </c>
      <c r="T43" s="77">
        <v>2</v>
      </c>
      <c r="U43" s="78">
        <v>1</v>
      </c>
      <c r="V43" s="78">
        <v>0</v>
      </c>
      <c r="W43" s="79">
        <f t="shared" si="3"/>
        <v>3</v>
      </c>
      <c r="X43" s="81">
        <v>1</v>
      </c>
      <c r="Y43" s="87">
        <v>0</v>
      </c>
      <c r="Z43" s="79">
        <f t="shared" si="4"/>
        <v>1</v>
      </c>
      <c r="AA43" s="77">
        <v>4</v>
      </c>
      <c r="AB43" s="78">
        <v>1</v>
      </c>
      <c r="AC43" s="78">
        <v>2</v>
      </c>
      <c r="AD43" s="87"/>
      <c r="AE43" s="79">
        <f t="shared" si="5"/>
        <v>7</v>
      </c>
      <c r="AF43" s="81">
        <v>4</v>
      </c>
      <c r="AG43" s="78">
        <v>1</v>
      </c>
      <c r="AH43" s="82">
        <v>4</v>
      </c>
      <c r="AI43" s="83">
        <v>1</v>
      </c>
      <c r="AJ43" s="82">
        <v>2</v>
      </c>
      <c r="AK43" s="124">
        <f t="shared" si="8"/>
        <v>12</v>
      </c>
      <c r="AL43" s="76">
        <f t="shared" si="6"/>
        <v>41</v>
      </c>
      <c r="AM43" s="1"/>
    </row>
    <row r="44" spans="2:39" ht="22.5" customHeight="1">
      <c r="B44" s="58"/>
      <c r="C44" s="283"/>
      <c r="D44" s="145" t="s">
        <v>163</v>
      </c>
      <c r="E44" s="147" t="s">
        <v>164</v>
      </c>
      <c r="F44" s="91">
        <v>0</v>
      </c>
      <c r="G44" s="92"/>
      <c r="H44" s="91">
        <v>0</v>
      </c>
      <c r="I44" s="92">
        <v>4</v>
      </c>
      <c r="J44" s="93"/>
      <c r="K44" s="94">
        <f t="shared" si="7"/>
        <v>4</v>
      </c>
      <c r="L44" s="95">
        <v>29</v>
      </c>
      <c r="M44" s="96">
        <v>8</v>
      </c>
      <c r="N44" s="93">
        <v>4</v>
      </c>
      <c r="O44" s="93">
        <v>24</v>
      </c>
      <c r="P44" s="93">
        <v>2</v>
      </c>
      <c r="Q44" s="97">
        <v>12</v>
      </c>
      <c r="R44" s="98">
        <v>1</v>
      </c>
      <c r="S44" s="99">
        <f t="shared" si="2"/>
        <v>80</v>
      </c>
      <c r="T44" s="92">
        <v>14</v>
      </c>
      <c r="U44" s="93">
        <v>3</v>
      </c>
      <c r="V44" s="93">
        <v>0</v>
      </c>
      <c r="W44" s="94">
        <f t="shared" si="3"/>
        <v>17</v>
      </c>
      <c r="X44" s="96">
        <v>4</v>
      </c>
      <c r="Y44" s="102">
        <v>2</v>
      </c>
      <c r="Z44" s="94">
        <f t="shared" si="4"/>
        <v>6</v>
      </c>
      <c r="AA44" s="92">
        <v>19</v>
      </c>
      <c r="AB44" s="93">
        <v>5</v>
      </c>
      <c r="AC44" s="93">
        <v>7</v>
      </c>
      <c r="AD44" s="102">
        <v>2</v>
      </c>
      <c r="AE44" s="94">
        <f t="shared" si="5"/>
        <v>33</v>
      </c>
      <c r="AF44" s="96">
        <v>32</v>
      </c>
      <c r="AG44" s="93">
        <v>5</v>
      </c>
      <c r="AH44" s="97">
        <v>27</v>
      </c>
      <c r="AI44" s="98">
        <v>4</v>
      </c>
      <c r="AJ44" s="97">
        <v>4</v>
      </c>
      <c r="AK44" s="130">
        <f t="shared" si="8"/>
        <v>72</v>
      </c>
      <c r="AL44" s="91">
        <f t="shared" si="6"/>
        <v>212</v>
      </c>
      <c r="AM44" s="1"/>
    </row>
    <row r="45" spans="2:39" ht="22.5" customHeight="1">
      <c r="B45" s="148" t="s">
        <v>165</v>
      </c>
      <c r="C45" s="283"/>
      <c r="D45" s="149" t="s">
        <v>166</v>
      </c>
      <c r="E45" s="150" t="s">
        <v>167</v>
      </c>
      <c r="F45" s="105">
        <v>0</v>
      </c>
      <c r="G45" s="106"/>
      <c r="H45" s="105">
        <v>0</v>
      </c>
      <c r="I45" s="106">
        <v>2</v>
      </c>
      <c r="J45" s="107">
        <v>0</v>
      </c>
      <c r="K45" s="108">
        <f t="shared" si="7"/>
        <v>2</v>
      </c>
      <c r="L45" s="109">
        <v>2</v>
      </c>
      <c r="M45" s="110">
        <v>0</v>
      </c>
      <c r="N45" s="107">
        <v>0</v>
      </c>
      <c r="O45" s="107">
        <v>1</v>
      </c>
      <c r="P45" s="107">
        <v>0</v>
      </c>
      <c r="Q45" s="111">
        <v>2</v>
      </c>
      <c r="R45" s="112">
        <v>0</v>
      </c>
      <c r="S45" s="113">
        <f t="shared" si="2"/>
        <v>5</v>
      </c>
      <c r="T45" s="106">
        <v>1</v>
      </c>
      <c r="U45" s="107">
        <v>0</v>
      </c>
      <c r="V45" s="107">
        <v>1</v>
      </c>
      <c r="W45" s="108">
        <f t="shared" si="3"/>
        <v>2</v>
      </c>
      <c r="X45" s="110">
        <v>1</v>
      </c>
      <c r="Y45" s="116">
        <v>0</v>
      </c>
      <c r="Z45" s="108">
        <f t="shared" si="4"/>
        <v>1</v>
      </c>
      <c r="AA45" s="106">
        <v>1</v>
      </c>
      <c r="AB45" s="107">
        <v>0</v>
      </c>
      <c r="AC45" s="107">
        <v>1</v>
      </c>
      <c r="AD45" s="116">
        <v>0</v>
      </c>
      <c r="AE45" s="108">
        <f t="shared" si="5"/>
        <v>2</v>
      </c>
      <c r="AF45" s="110">
        <v>1</v>
      </c>
      <c r="AG45" s="107">
        <v>0</v>
      </c>
      <c r="AH45" s="111">
        <v>1</v>
      </c>
      <c r="AI45" s="112">
        <v>0</v>
      </c>
      <c r="AJ45" s="111">
        <v>0</v>
      </c>
      <c r="AK45" s="151">
        <f t="shared" si="8"/>
        <v>2</v>
      </c>
      <c r="AL45" s="105">
        <f t="shared" si="6"/>
        <v>14</v>
      </c>
      <c r="AM45" s="1"/>
    </row>
    <row r="46" spans="2:39" ht="22.5" customHeight="1">
      <c r="B46" s="148"/>
      <c r="C46" s="283"/>
      <c r="D46" s="149" t="s">
        <v>168</v>
      </c>
      <c r="E46" s="152" t="s">
        <v>169</v>
      </c>
      <c r="F46" s="76">
        <v>0</v>
      </c>
      <c r="G46" s="77"/>
      <c r="H46" s="76">
        <v>0</v>
      </c>
      <c r="I46" s="77">
        <v>0</v>
      </c>
      <c r="J46" s="78">
        <v>0</v>
      </c>
      <c r="K46" s="79">
        <f t="shared" si="7"/>
        <v>0</v>
      </c>
      <c r="L46" s="80">
        <v>0</v>
      </c>
      <c r="M46" s="81">
        <v>0</v>
      </c>
      <c r="N46" s="78">
        <v>0</v>
      </c>
      <c r="O46" s="78">
        <v>0</v>
      </c>
      <c r="P46" s="78">
        <v>0</v>
      </c>
      <c r="Q46" s="82">
        <v>0</v>
      </c>
      <c r="R46" s="83">
        <v>0</v>
      </c>
      <c r="S46" s="84">
        <f t="shared" si="2"/>
        <v>0</v>
      </c>
      <c r="T46" s="77">
        <v>0</v>
      </c>
      <c r="U46" s="78">
        <v>0</v>
      </c>
      <c r="V46" s="78">
        <v>0</v>
      </c>
      <c r="W46" s="79">
        <f t="shared" si="3"/>
        <v>0</v>
      </c>
      <c r="X46" s="81">
        <v>0</v>
      </c>
      <c r="Y46" s="87">
        <v>0</v>
      </c>
      <c r="Z46" s="79">
        <f t="shared" si="4"/>
        <v>0</v>
      </c>
      <c r="AA46" s="77">
        <v>0</v>
      </c>
      <c r="AB46" s="78">
        <v>0</v>
      </c>
      <c r="AC46" s="78">
        <v>0</v>
      </c>
      <c r="AD46" s="87">
        <v>0</v>
      </c>
      <c r="AE46" s="79">
        <f t="shared" si="5"/>
        <v>0</v>
      </c>
      <c r="AF46" s="81">
        <v>0</v>
      </c>
      <c r="AG46" s="78">
        <v>0</v>
      </c>
      <c r="AH46" s="82">
        <v>0</v>
      </c>
      <c r="AI46" s="83">
        <v>0</v>
      </c>
      <c r="AJ46" s="82">
        <v>0</v>
      </c>
      <c r="AK46" s="124">
        <f t="shared" si="8"/>
        <v>0</v>
      </c>
      <c r="AL46" s="76">
        <f t="shared" si="6"/>
        <v>0</v>
      </c>
      <c r="AM46" s="1"/>
    </row>
    <row r="47" spans="2:39" ht="22.5" customHeight="1">
      <c r="B47" s="148"/>
      <c r="C47" s="283"/>
      <c r="D47" s="145" t="s">
        <v>170</v>
      </c>
      <c r="E47" s="146" t="s">
        <v>171</v>
      </c>
      <c r="F47" s="76">
        <v>0</v>
      </c>
      <c r="G47" s="77"/>
      <c r="H47" s="76">
        <v>0</v>
      </c>
      <c r="I47" s="77">
        <v>1</v>
      </c>
      <c r="J47" s="78">
        <v>0</v>
      </c>
      <c r="K47" s="79">
        <f t="shared" si="7"/>
        <v>1</v>
      </c>
      <c r="L47" s="80">
        <v>2</v>
      </c>
      <c r="M47" s="81">
        <v>0</v>
      </c>
      <c r="N47" s="78">
        <v>0</v>
      </c>
      <c r="O47" s="78">
        <v>2</v>
      </c>
      <c r="P47" s="78">
        <v>0</v>
      </c>
      <c r="Q47" s="82">
        <v>3</v>
      </c>
      <c r="R47" s="83"/>
      <c r="S47" s="84">
        <f t="shared" si="2"/>
        <v>7</v>
      </c>
      <c r="T47" s="77">
        <v>1</v>
      </c>
      <c r="U47" s="78">
        <v>1</v>
      </c>
      <c r="V47" s="78">
        <v>0</v>
      </c>
      <c r="W47" s="79">
        <f t="shared" si="3"/>
        <v>2</v>
      </c>
      <c r="X47" s="81">
        <v>1</v>
      </c>
      <c r="Y47" s="87">
        <v>0</v>
      </c>
      <c r="Z47" s="79">
        <f t="shared" si="4"/>
        <v>1</v>
      </c>
      <c r="AA47" s="77">
        <v>1</v>
      </c>
      <c r="AB47" s="78">
        <v>0</v>
      </c>
      <c r="AC47" s="78"/>
      <c r="AD47" s="87">
        <v>0</v>
      </c>
      <c r="AE47" s="79">
        <f t="shared" si="5"/>
        <v>1</v>
      </c>
      <c r="AF47" s="81">
        <v>4</v>
      </c>
      <c r="AG47" s="78">
        <v>0</v>
      </c>
      <c r="AH47" s="82">
        <v>2</v>
      </c>
      <c r="AI47" s="83">
        <v>0</v>
      </c>
      <c r="AJ47" s="82"/>
      <c r="AK47" s="124">
        <f t="shared" si="8"/>
        <v>6</v>
      </c>
      <c r="AL47" s="76">
        <f t="shared" si="6"/>
        <v>18</v>
      </c>
      <c r="AM47" s="1"/>
    </row>
    <row r="48" spans="2:39" ht="22.5" customHeight="1">
      <c r="B48" s="148"/>
      <c r="C48" s="283"/>
      <c r="D48" s="153" t="s">
        <v>172</v>
      </c>
      <c r="E48" s="147" t="s">
        <v>173</v>
      </c>
      <c r="F48" s="91">
        <v>0</v>
      </c>
      <c r="G48" s="92"/>
      <c r="H48" s="91">
        <v>0</v>
      </c>
      <c r="I48" s="92">
        <v>2</v>
      </c>
      <c r="J48" s="93">
        <v>0</v>
      </c>
      <c r="K48" s="94">
        <f t="shared" si="7"/>
        <v>2</v>
      </c>
      <c r="L48" s="95">
        <v>7</v>
      </c>
      <c r="M48" s="96">
        <v>1</v>
      </c>
      <c r="N48" s="93">
        <v>3</v>
      </c>
      <c r="O48" s="93">
        <v>9</v>
      </c>
      <c r="P48" s="93"/>
      <c r="Q48" s="97">
        <v>5</v>
      </c>
      <c r="R48" s="98">
        <v>0</v>
      </c>
      <c r="S48" s="99">
        <f t="shared" si="2"/>
        <v>25</v>
      </c>
      <c r="T48" s="92">
        <v>2</v>
      </c>
      <c r="U48" s="93">
        <v>1</v>
      </c>
      <c r="V48" s="93"/>
      <c r="W48" s="94">
        <f t="shared" si="3"/>
        <v>3</v>
      </c>
      <c r="X48" s="96">
        <v>1</v>
      </c>
      <c r="Y48" s="102">
        <v>0</v>
      </c>
      <c r="Z48" s="94">
        <f t="shared" si="4"/>
        <v>1</v>
      </c>
      <c r="AA48" s="92">
        <v>4</v>
      </c>
      <c r="AB48" s="93">
        <v>0</v>
      </c>
      <c r="AC48" s="93">
        <v>1</v>
      </c>
      <c r="AD48" s="102">
        <v>0</v>
      </c>
      <c r="AE48" s="94">
        <f t="shared" si="5"/>
        <v>5</v>
      </c>
      <c r="AF48" s="96">
        <v>8</v>
      </c>
      <c r="AG48" s="93">
        <v>0</v>
      </c>
      <c r="AH48" s="97">
        <v>10</v>
      </c>
      <c r="AI48" s="98">
        <v>0</v>
      </c>
      <c r="AJ48" s="97">
        <v>0</v>
      </c>
      <c r="AK48" s="130">
        <f t="shared" si="8"/>
        <v>18</v>
      </c>
      <c r="AL48" s="91">
        <f t="shared" si="6"/>
        <v>54</v>
      </c>
      <c r="AM48" s="1"/>
    </row>
    <row r="49" spans="2:39" ht="22.5" customHeight="1">
      <c r="B49" s="58"/>
      <c r="C49" s="284"/>
      <c r="D49" s="154" t="s">
        <v>174</v>
      </c>
      <c r="E49" s="155" t="s">
        <v>175</v>
      </c>
      <c r="F49" s="156">
        <f>SUM(F42:F48)</f>
        <v>0</v>
      </c>
      <c r="G49" s="157"/>
      <c r="H49" s="156">
        <f>SUM(H42:H48)</f>
        <v>0</v>
      </c>
      <c r="I49" s="157">
        <f aca="true" t="shared" si="9" ref="I49:AJ49">SUM(I42:I48)</f>
        <v>11</v>
      </c>
      <c r="J49" s="158">
        <f t="shared" si="9"/>
        <v>0</v>
      </c>
      <c r="K49" s="159">
        <f t="shared" si="7"/>
        <v>11</v>
      </c>
      <c r="L49" s="160">
        <f t="shared" si="9"/>
        <v>45</v>
      </c>
      <c r="M49" s="161">
        <f t="shared" si="9"/>
        <v>10</v>
      </c>
      <c r="N49" s="158">
        <f t="shared" si="9"/>
        <v>9</v>
      </c>
      <c r="O49" s="158">
        <f t="shared" si="9"/>
        <v>40</v>
      </c>
      <c r="P49" s="158">
        <f t="shared" si="9"/>
        <v>2</v>
      </c>
      <c r="Q49" s="158">
        <f t="shared" si="9"/>
        <v>26</v>
      </c>
      <c r="R49" s="163">
        <f t="shared" si="9"/>
        <v>1</v>
      </c>
      <c r="S49" s="164">
        <f t="shared" si="2"/>
        <v>133</v>
      </c>
      <c r="T49" s="157">
        <f t="shared" si="9"/>
        <v>20</v>
      </c>
      <c r="U49" s="158">
        <f t="shared" si="9"/>
        <v>6</v>
      </c>
      <c r="V49" s="158">
        <f t="shared" si="9"/>
        <v>1</v>
      </c>
      <c r="W49" s="159">
        <f t="shared" si="3"/>
        <v>27</v>
      </c>
      <c r="X49" s="161">
        <f t="shared" si="9"/>
        <v>8</v>
      </c>
      <c r="Y49" s="165">
        <f t="shared" si="9"/>
        <v>2</v>
      </c>
      <c r="Z49" s="159">
        <f t="shared" si="4"/>
        <v>10</v>
      </c>
      <c r="AA49" s="157">
        <f t="shared" si="9"/>
        <v>29</v>
      </c>
      <c r="AB49" s="158">
        <f t="shared" si="9"/>
        <v>6</v>
      </c>
      <c r="AC49" s="158">
        <f>SUM(AC42:AC48)</f>
        <v>11</v>
      </c>
      <c r="AD49" s="165">
        <f>SUM(AD42:AD48)</f>
        <v>2</v>
      </c>
      <c r="AE49" s="159">
        <f t="shared" si="5"/>
        <v>48</v>
      </c>
      <c r="AF49" s="161">
        <f t="shared" si="9"/>
        <v>49</v>
      </c>
      <c r="AG49" s="158">
        <f t="shared" si="9"/>
        <v>6</v>
      </c>
      <c r="AH49" s="162">
        <f t="shared" si="9"/>
        <v>44</v>
      </c>
      <c r="AI49" s="163">
        <f t="shared" si="9"/>
        <v>5</v>
      </c>
      <c r="AJ49" s="162">
        <f t="shared" si="9"/>
        <v>6</v>
      </c>
      <c r="AK49" s="166">
        <f t="shared" si="8"/>
        <v>110</v>
      </c>
      <c r="AL49" s="156">
        <f t="shared" si="6"/>
        <v>339</v>
      </c>
      <c r="AM49" s="1"/>
    </row>
    <row r="50" spans="2:39" ht="22.5" customHeight="1">
      <c r="B50" s="167" t="s">
        <v>86</v>
      </c>
      <c r="C50" s="168" t="s">
        <v>165</v>
      </c>
      <c r="D50" s="169" t="s">
        <v>6</v>
      </c>
      <c r="E50" s="60"/>
      <c r="F50" s="61">
        <v>0</v>
      </c>
      <c r="G50" s="62"/>
      <c r="H50" s="61">
        <v>0</v>
      </c>
      <c r="I50" s="62">
        <v>11</v>
      </c>
      <c r="J50" s="63"/>
      <c r="K50" s="64">
        <f t="shared" si="7"/>
        <v>11</v>
      </c>
      <c r="L50" s="65">
        <v>45</v>
      </c>
      <c r="M50" s="66">
        <v>10</v>
      </c>
      <c r="N50" s="63">
        <v>9</v>
      </c>
      <c r="O50" s="63">
        <v>40</v>
      </c>
      <c r="P50" s="67">
        <v>2</v>
      </c>
      <c r="Q50" s="67">
        <v>26</v>
      </c>
      <c r="R50" s="68">
        <v>1</v>
      </c>
      <c r="S50" s="69">
        <f t="shared" si="2"/>
        <v>133</v>
      </c>
      <c r="T50" s="70">
        <v>20</v>
      </c>
      <c r="U50" s="63">
        <v>6</v>
      </c>
      <c r="V50" s="63">
        <v>1</v>
      </c>
      <c r="W50" s="64">
        <f t="shared" si="3"/>
        <v>27</v>
      </c>
      <c r="X50" s="71">
        <v>8</v>
      </c>
      <c r="Y50" s="72">
        <v>2</v>
      </c>
      <c r="Z50" s="64">
        <f t="shared" si="4"/>
        <v>10</v>
      </c>
      <c r="AA50" s="62">
        <v>29</v>
      </c>
      <c r="AB50" s="63">
        <v>6</v>
      </c>
      <c r="AC50" s="63">
        <v>11</v>
      </c>
      <c r="AD50" s="72">
        <v>2</v>
      </c>
      <c r="AE50" s="64">
        <f t="shared" si="5"/>
        <v>48</v>
      </c>
      <c r="AF50" s="66">
        <v>49</v>
      </c>
      <c r="AG50" s="63">
        <v>6</v>
      </c>
      <c r="AH50" s="67">
        <v>44</v>
      </c>
      <c r="AI50" s="68">
        <v>5</v>
      </c>
      <c r="AJ50" s="67">
        <v>6</v>
      </c>
      <c r="AK50" s="170">
        <f t="shared" si="8"/>
        <v>110</v>
      </c>
      <c r="AL50" s="61">
        <f t="shared" si="6"/>
        <v>339</v>
      </c>
      <c r="AM50" s="1"/>
    </row>
    <row r="51" spans="2:39" ht="22.5" customHeight="1">
      <c r="B51" s="148"/>
      <c r="C51" s="88" t="s">
        <v>86</v>
      </c>
      <c r="D51" s="171" t="s">
        <v>7</v>
      </c>
      <c r="E51" s="60"/>
      <c r="F51" s="61">
        <v>0</v>
      </c>
      <c r="G51" s="62"/>
      <c r="H51" s="61">
        <v>0</v>
      </c>
      <c r="I51" s="62">
        <v>0</v>
      </c>
      <c r="J51" s="63">
        <v>0</v>
      </c>
      <c r="K51" s="64">
        <f t="shared" si="7"/>
        <v>0</v>
      </c>
      <c r="L51" s="65">
        <v>0</v>
      </c>
      <c r="M51" s="66">
        <v>0</v>
      </c>
      <c r="N51" s="63">
        <v>0</v>
      </c>
      <c r="O51" s="63">
        <v>0</v>
      </c>
      <c r="P51" s="67">
        <v>0</v>
      </c>
      <c r="Q51" s="67">
        <v>0</v>
      </c>
      <c r="R51" s="68">
        <v>0</v>
      </c>
      <c r="S51" s="69">
        <f t="shared" si="2"/>
        <v>0</v>
      </c>
      <c r="T51" s="70">
        <v>0</v>
      </c>
      <c r="U51" s="63">
        <v>0</v>
      </c>
      <c r="V51" s="63">
        <v>0</v>
      </c>
      <c r="W51" s="64">
        <f t="shared" si="3"/>
        <v>0</v>
      </c>
      <c r="X51" s="71">
        <v>0</v>
      </c>
      <c r="Y51" s="72">
        <v>0</v>
      </c>
      <c r="Z51" s="64">
        <f t="shared" si="4"/>
        <v>0</v>
      </c>
      <c r="AA51" s="62">
        <v>0</v>
      </c>
      <c r="AB51" s="63">
        <v>0</v>
      </c>
      <c r="AC51" s="63">
        <v>0</v>
      </c>
      <c r="AD51" s="72">
        <v>0</v>
      </c>
      <c r="AE51" s="64">
        <f t="shared" si="5"/>
        <v>0</v>
      </c>
      <c r="AF51" s="66">
        <v>0</v>
      </c>
      <c r="AG51" s="63">
        <v>0</v>
      </c>
      <c r="AH51" s="67">
        <v>0</v>
      </c>
      <c r="AI51" s="68">
        <v>0</v>
      </c>
      <c r="AJ51" s="67">
        <v>0</v>
      </c>
      <c r="AK51" s="170">
        <f t="shared" si="8"/>
        <v>0</v>
      </c>
      <c r="AL51" s="61">
        <f t="shared" si="6"/>
        <v>0</v>
      </c>
      <c r="AM51" s="1"/>
    </row>
    <row r="52" spans="2:39" ht="22.5" customHeight="1" thickBot="1">
      <c r="B52" s="172"/>
      <c r="C52" s="173" t="s">
        <v>176</v>
      </c>
      <c r="D52" s="174"/>
      <c r="E52" s="175" t="s">
        <v>8</v>
      </c>
      <c r="F52" s="176">
        <f>SUM(F50:F51)</f>
        <v>0</v>
      </c>
      <c r="G52" s="177"/>
      <c r="H52" s="176">
        <f>SUM(H50:H51)</f>
        <v>0</v>
      </c>
      <c r="I52" s="177">
        <f aca="true" t="shared" si="10" ref="I52:AJ52">SUM(I50:I51)</f>
        <v>11</v>
      </c>
      <c r="J52" s="178">
        <f t="shared" si="10"/>
        <v>0</v>
      </c>
      <c r="K52" s="179">
        <f t="shared" si="7"/>
        <v>11</v>
      </c>
      <c r="L52" s="180">
        <f t="shared" si="10"/>
        <v>45</v>
      </c>
      <c r="M52" s="181">
        <f t="shared" si="10"/>
        <v>10</v>
      </c>
      <c r="N52" s="178">
        <f t="shared" si="10"/>
        <v>9</v>
      </c>
      <c r="O52" s="178">
        <f t="shared" si="10"/>
        <v>40</v>
      </c>
      <c r="P52" s="182">
        <f t="shared" si="10"/>
        <v>2</v>
      </c>
      <c r="Q52" s="182">
        <f t="shared" si="10"/>
        <v>26</v>
      </c>
      <c r="R52" s="183">
        <f t="shared" si="10"/>
        <v>1</v>
      </c>
      <c r="S52" s="184">
        <f t="shared" si="2"/>
        <v>133</v>
      </c>
      <c r="T52" s="185">
        <f t="shared" si="10"/>
        <v>20</v>
      </c>
      <c r="U52" s="178">
        <f t="shared" si="10"/>
        <v>6</v>
      </c>
      <c r="V52" s="178">
        <f t="shared" si="10"/>
        <v>1</v>
      </c>
      <c r="W52" s="179">
        <f t="shared" si="3"/>
        <v>27</v>
      </c>
      <c r="X52" s="186">
        <f t="shared" si="10"/>
        <v>8</v>
      </c>
      <c r="Y52" s="187">
        <f t="shared" si="10"/>
        <v>2</v>
      </c>
      <c r="Z52" s="179">
        <f t="shared" si="4"/>
        <v>10</v>
      </c>
      <c r="AA52" s="177">
        <f t="shared" si="10"/>
        <v>29</v>
      </c>
      <c r="AB52" s="178">
        <f t="shared" si="10"/>
        <v>6</v>
      </c>
      <c r="AC52" s="178">
        <f>SUM(AC50:AC51)</f>
        <v>11</v>
      </c>
      <c r="AD52" s="187">
        <f>SUM(AD50:AD51)</f>
        <v>2</v>
      </c>
      <c r="AE52" s="179">
        <f t="shared" si="5"/>
        <v>48</v>
      </c>
      <c r="AF52" s="181">
        <f t="shared" si="10"/>
        <v>49</v>
      </c>
      <c r="AG52" s="178">
        <f t="shared" si="10"/>
        <v>6</v>
      </c>
      <c r="AH52" s="182">
        <f t="shared" si="10"/>
        <v>44</v>
      </c>
      <c r="AI52" s="183">
        <f t="shared" si="10"/>
        <v>5</v>
      </c>
      <c r="AJ52" s="182">
        <f t="shared" si="10"/>
        <v>6</v>
      </c>
      <c r="AK52" s="188">
        <f t="shared" si="8"/>
        <v>110</v>
      </c>
      <c r="AL52" s="176">
        <f t="shared" si="6"/>
        <v>339</v>
      </c>
      <c r="AM52" s="1"/>
    </row>
  </sheetData>
  <sheetProtection/>
  <mergeCells count="38">
    <mergeCell ref="AA5:AE9"/>
    <mergeCell ref="K10:K11"/>
    <mergeCell ref="D27:D28"/>
    <mergeCell ref="D29:D30"/>
    <mergeCell ref="W10:W11"/>
    <mergeCell ref="T10:V10"/>
    <mergeCell ref="G5:G9"/>
    <mergeCell ref="H5:H9"/>
    <mergeCell ref="F5:F9"/>
    <mergeCell ref="AC10:AD10"/>
    <mergeCell ref="AF5:AK9"/>
    <mergeCell ref="I5:K9"/>
    <mergeCell ref="T5:W9"/>
    <mergeCell ref="L5:S9"/>
    <mergeCell ref="X5:Z9"/>
    <mergeCell ref="AK10:AK11"/>
    <mergeCell ref="AH10:AI10"/>
    <mergeCell ref="I10:J10"/>
    <mergeCell ref="AF10:AG10"/>
    <mergeCell ref="X10:Y10"/>
    <mergeCell ref="C42:C49"/>
    <mergeCell ref="Z10:Z11"/>
    <mergeCell ref="C21:C22"/>
    <mergeCell ref="C23:C38"/>
    <mergeCell ref="D23:D24"/>
    <mergeCell ref="D25:D26"/>
    <mergeCell ref="L10:N10"/>
    <mergeCell ref="O10:P10"/>
    <mergeCell ref="AE10:AE11"/>
    <mergeCell ref="AA10:AB10"/>
    <mergeCell ref="D35:D36"/>
    <mergeCell ref="D37:D38"/>
    <mergeCell ref="C39:D39"/>
    <mergeCell ref="C40:D41"/>
    <mergeCell ref="Q10:R10"/>
    <mergeCell ref="S10:S11"/>
    <mergeCell ref="D31:D32"/>
    <mergeCell ref="D33:D34"/>
  </mergeCells>
  <printOptions/>
  <pageMargins left="0.5905511811023623" right="0.2362204724409449" top="0.5905511811023623" bottom="0.31496062992125984" header="0.5118110236220472" footer="0.5118110236220472"/>
  <pageSetup horizontalDpi="600" verticalDpi="600" orientation="landscape" paperSize="9" scale="34" r:id="rId1"/>
  <colBreaks count="1" manualBreakCount="1">
    <brk id="2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I65"/>
  <sheetViews>
    <sheetView showGridLines="0" showZeros="0" view="pageBreakPreview" zoomScale="80" zoomScaleNormal="75" zoomScaleSheetLayoutView="80" zoomScalePageLayoutView="0" workbookViewId="0" topLeftCell="A1">
      <pane xSplit="7" ySplit="10" topLeftCell="H11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A63" sqref="AA63:AB63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2.5" style="0" customWidth="1"/>
    <col min="7" max="7" width="4.66015625" style="0" customWidth="1"/>
    <col min="8" max="33" width="12.66015625" style="0" customWidth="1"/>
    <col min="34" max="34" width="14.16015625" style="0" customWidth="1"/>
    <col min="35" max="35" width="1.66015625" style="0" customWidth="1"/>
    <col min="36" max="36" width="2.66015625" style="0" customWidth="1"/>
  </cols>
  <sheetData>
    <row r="1" spans="2:34" ht="21.75" customHeight="1">
      <c r="B1" s="197" t="s">
        <v>128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</row>
    <row r="2" spans="2:34" ht="16.5" customHeight="1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8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</row>
    <row r="3" spans="2:34" ht="21" customHeight="1" thickBot="1">
      <c r="B3" s="200" t="s">
        <v>9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194" t="s">
        <v>101</v>
      </c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39" t="s">
        <v>101</v>
      </c>
    </row>
    <row r="4" spans="2:35" ht="18" customHeight="1" thickBot="1">
      <c r="B4" s="9"/>
      <c r="C4" s="16"/>
      <c r="D4" s="16"/>
      <c r="E4" s="16"/>
      <c r="F4" s="16"/>
      <c r="G4" s="16"/>
      <c r="H4" s="392" t="s">
        <v>118</v>
      </c>
      <c r="I4" s="323" t="s">
        <v>188</v>
      </c>
      <c r="J4" s="323" t="s">
        <v>191</v>
      </c>
      <c r="K4" s="362" t="s">
        <v>124</v>
      </c>
      <c r="L4" s="363"/>
      <c r="M4" s="343" t="s">
        <v>113</v>
      </c>
      <c r="N4" s="344"/>
      <c r="O4" s="344"/>
      <c r="P4" s="344"/>
      <c r="Q4" s="344"/>
      <c r="R4" s="344"/>
      <c r="S4" s="345"/>
      <c r="T4" s="353" t="s">
        <v>99</v>
      </c>
      <c r="U4" s="354"/>
      <c r="V4" s="355"/>
      <c r="W4" s="399" t="s">
        <v>102</v>
      </c>
      <c r="X4" s="400"/>
      <c r="Y4" s="334" t="s">
        <v>104</v>
      </c>
      <c r="Z4" s="335"/>
      <c r="AA4" s="335"/>
      <c r="AB4" s="336"/>
      <c r="AC4" s="370" t="s">
        <v>103</v>
      </c>
      <c r="AD4" s="371"/>
      <c r="AE4" s="371"/>
      <c r="AF4" s="371"/>
      <c r="AG4" s="372"/>
      <c r="AH4" s="391" t="s">
        <v>4</v>
      </c>
      <c r="AI4" s="1"/>
    </row>
    <row r="5" spans="2:35" ht="18" customHeight="1" thickBot="1">
      <c r="B5" s="9"/>
      <c r="C5" s="16"/>
      <c r="D5" s="16"/>
      <c r="E5" s="16" t="s">
        <v>10</v>
      </c>
      <c r="F5" s="16"/>
      <c r="G5" s="16"/>
      <c r="H5" s="393"/>
      <c r="I5" s="393"/>
      <c r="J5" s="393"/>
      <c r="K5" s="364"/>
      <c r="L5" s="365"/>
      <c r="M5" s="346"/>
      <c r="N5" s="347"/>
      <c r="O5" s="347"/>
      <c r="P5" s="347"/>
      <c r="Q5" s="347"/>
      <c r="R5" s="348"/>
      <c r="S5" s="349"/>
      <c r="T5" s="356"/>
      <c r="U5" s="357"/>
      <c r="V5" s="358"/>
      <c r="W5" s="401"/>
      <c r="X5" s="402"/>
      <c r="Y5" s="337"/>
      <c r="Z5" s="338"/>
      <c r="AA5" s="338"/>
      <c r="AB5" s="339"/>
      <c r="AC5" s="373"/>
      <c r="AD5" s="374"/>
      <c r="AE5" s="374"/>
      <c r="AF5" s="374"/>
      <c r="AG5" s="375"/>
      <c r="AH5" s="391"/>
      <c r="AI5" s="1"/>
    </row>
    <row r="6" spans="2:35" ht="18" customHeight="1" thickBot="1">
      <c r="B6" s="9"/>
      <c r="C6" s="16"/>
      <c r="D6" s="16"/>
      <c r="E6" s="16"/>
      <c r="F6" s="16"/>
      <c r="G6" s="16"/>
      <c r="H6" s="393"/>
      <c r="I6" s="393"/>
      <c r="J6" s="393"/>
      <c r="K6" s="364"/>
      <c r="L6" s="365"/>
      <c r="M6" s="346"/>
      <c r="N6" s="347"/>
      <c r="O6" s="347"/>
      <c r="P6" s="347"/>
      <c r="Q6" s="347"/>
      <c r="R6" s="348"/>
      <c r="S6" s="349"/>
      <c r="T6" s="356"/>
      <c r="U6" s="357"/>
      <c r="V6" s="358"/>
      <c r="W6" s="401"/>
      <c r="X6" s="402"/>
      <c r="Y6" s="337"/>
      <c r="Z6" s="338"/>
      <c r="AA6" s="338"/>
      <c r="AB6" s="339"/>
      <c r="AC6" s="373"/>
      <c r="AD6" s="374"/>
      <c r="AE6" s="374"/>
      <c r="AF6" s="374"/>
      <c r="AG6" s="375"/>
      <c r="AH6" s="391"/>
      <c r="AI6" s="1"/>
    </row>
    <row r="7" spans="2:35" ht="18" customHeight="1" thickBot="1">
      <c r="B7" s="9"/>
      <c r="C7" s="16" t="s">
        <v>11</v>
      </c>
      <c r="D7" s="16"/>
      <c r="E7" s="16"/>
      <c r="F7" s="16"/>
      <c r="G7" s="16"/>
      <c r="H7" s="393"/>
      <c r="I7" s="393"/>
      <c r="J7" s="393"/>
      <c r="K7" s="364"/>
      <c r="L7" s="365"/>
      <c r="M7" s="346"/>
      <c r="N7" s="347"/>
      <c r="O7" s="347"/>
      <c r="P7" s="347"/>
      <c r="Q7" s="347"/>
      <c r="R7" s="348"/>
      <c r="S7" s="349"/>
      <c r="T7" s="356"/>
      <c r="U7" s="357"/>
      <c r="V7" s="358"/>
      <c r="W7" s="401"/>
      <c r="X7" s="402"/>
      <c r="Y7" s="337"/>
      <c r="Z7" s="338"/>
      <c r="AA7" s="338"/>
      <c r="AB7" s="339"/>
      <c r="AC7" s="373"/>
      <c r="AD7" s="374"/>
      <c r="AE7" s="374"/>
      <c r="AF7" s="374"/>
      <c r="AG7" s="375"/>
      <c r="AH7" s="391"/>
      <c r="AI7" s="1"/>
    </row>
    <row r="8" spans="2:35" ht="18" customHeight="1" thickBot="1">
      <c r="B8" s="11"/>
      <c r="C8" s="12"/>
      <c r="D8" s="12"/>
      <c r="E8" s="12"/>
      <c r="F8" s="12"/>
      <c r="G8" s="12"/>
      <c r="H8" s="394"/>
      <c r="I8" s="394"/>
      <c r="J8" s="394"/>
      <c r="K8" s="366"/>
      <c r="L8" s="367"/>
      <c r="M8" s="350"/>
      <c r="N8" s="351"/>
      <c r="O8" s="351"/>
      <c r="P8" s="351"/>
      <c r="Q8" s="351"/>
      <c r="R8" s="351"/>
      <c r="S8" s="352"/>
      <c r="T8" s="359"/>
      <c r="U8" s="360"/>
      <c r="V8" s="361"/>
      <c r="W8" s="403"/>
      <c r="X8" s="404"/>
      <c r="Y8" s="340"/>
      <c r="Z8" s="341"/>
      <c r="AA8" s="341"/>
      <c r="AB8" s="342"/>
      <c r="AC8" s="376"/>
      <c r="AD8" s="377"/>
      <c r="AE8" s="377"/>
      <c r="AF8" s="377"/>
      <c r="AG8" s="378"/>
      <c r="AH8" s="391"/>
      <c r="AI8" s="1"/>
    </row>
    <row r="9" spans="2:35" ht="24.75" customHeight="1">
      <c r="B9" s="301" t="s">
        <v>177</v>
      </c>
      <c r="C9" s="297"/>
      <c r="D9" s="297"/>
      <c r="E9" s="297"/>
      <c r="F9" s="297"/>
      <c r="G9" s="302"/>
      <c r="H9" s="189" t="s">
        <v>129</v>
      </c>
      <c r="I9" s="251" t="s">
        <v>196</v>
      </c>
      <c r="J9" s="251" t="s">
        <v>190</v>
      </c>
      <c r="K9" s="332" t="s">
        <v>120</v>
      </c>
      <c r="L9" s="333"/>
      <c r="M9" s="379" t="s">
        <v>135</v>
      </c>
      <c r="N9" s="383"/>
      <c r="O9" s="380"/>
      <c r="P9" s="368" t="s">
        <v>136</v>
      </c>
      <c r="Q9" s="398"/>
      <c r="R9" s="368" t="s">
        <v>137</v>
      </c>
      <c r="S9" s="369"/>
      <c r="T9" s="332" t="s">
        <v>122</v>
      </c>
      <c r="U9" s="397"/>
      <c r="V9" s="333"/>
      <c r="W9" s="332" t="s">
        <v>121</v>
      </c>
      <c r="X9" s="333"/>
      <c r="Y9" s="332" t="s">
        <v>123</v>
      </c>
      <c r="Z9" s="333"/>
      <c r="AA9" s="332" t="s">
        <v>185</v>
      </c>
      <c r="AB9" s="333"/>
      <c r="AC9" s="379" t="s">
        <v>138</v>
      </c>
      <c r="AD9" s="380"/>
      <c r="AE9" s="368" t="s">
        <v>139</v>
      </c>
      <c r="AF9" s="395"/>
      <c r="AG9" s="190" t="s">
        <v>126</v>
      </c>
      <c r="AH9" s="195"/>
      <c r="AI9" s="1"/>
    </row>
    <row r="10" spans="2:35" ht="24.75" customHeight="1">
      <c r="B10" s="384"/>
      <c r="C10" s="385"/>
      <c r="D10" s="385"/>
      <c r="E10" s="385"/>
      <c r="F10" s="385"/>
      <c r="G10" s="386"/>
      <c r="H10" s="193" t="s">
        <v>193</v>
      </c>
      <c r="I10" s="193" t="s">
        <v>193</v>
      </c>
      <c r="J10" s="193" t="s">
        <v>193</v>
      </c>
      <c r="K10" s="242" t="s">
        <v>105</v>
      </c>
      <c r="L10" s="243" t="s">
        <v>100</v>
      </c>
      <c r="M10" s="244" t="s">
        <v>105</v>
      </c>
      <c r="N10" s="243" t="s">
        <v>100</v>
      </c>
      <c r="O10" s="245" t="s">
        <v>119</v>
      </c>
      <c r="P10" s="242" t="s">
        <v>105</v>
      </c>
      <c r="Q10" s="243" t="s">
        <v>100</v>
      </c>
      <c r="R10" s="242" t="s">
        <v>105</v>
      </c>
      <c r="S10" s="246" t="s">
        <v>100</v>
      </c>
      <c r="T10" s="244" t="s">
        <v>105</v>
      </c>
      <c r="U10" s="243" t="s">
        <v>100</v>
      </c>
      <c r="V10" s="247" t="s">
        <v>119</v>
      </c>
      <c r="W10" s="244" t="s">
        <v>105</v>
      </c>
      <c r="X10" s="246" t="s">
        <v>100</v>
      </c>
      <c r="Y10" s="248" t="s">
        <v>105</v>
      </c>
      <c r="Z10" s="246" t="s">
        <v>100</v>
      </c>
      <c r="AA10" s="248" t="s">
        <v>105</v>
      </c>
      <c r="AB10" s="246" t="s">
        <v>100</v>
      </c>
      <c r="AC10" s="244" t="s">
        <v>105</v>
      </c>
      <c r="AD10" s="243" t="s">
        <v>100</v>
      </c>
      <c r="AE10" s="191" t="s">
        <v>105</v>
      </c>
      <c r="AF10" s="192" t="s">
        <v>100</v>
      </c>
      <c r="AG10" s="201" t="s">
        <v>119</v>
      </c>
      <c r="AH10" s="196"/>
      <c r="AI10" s="1"/>
    </row>
    <row r="11" spans="2:35" ht="18" customHeight="1">
      <c r="B11" s="202"/>
      <c r="C11" s="203" t="s">
        <v>12</v>
      </c>
      <c r="D11" s="204"/>
      <c r="E11" s="204"/>
      <c r="F11" s="204"/>
      <c r="G11" s="205" t="s">
        <v>13</v>
      </c>
      <c r="H11" s="206">
        <v>25859</v>
      </c>
      <c r="I11" s="206">
        <v>8652</v>
      </c>
      <c r="J11" s="206">
        <v>4945</v>
      </c>
      <c r="K11" s="257">
        <f>K12+K15</f>
        <v>150477</v>
      </c>
      <c r="L11" s="259">
        <f aca="true" t="shared" si="0" ref="L11:AG11">L12+L15</f>
        <v>14755</v>
      </c>
      <c r="M11" s="257">
        <f t="shared" si="0"/>
        <v>311294</v>
      </c>
      <c r="N11" s="260">
        <f t="shared" si="0"/>
        <v>54818</v>
      </c>
      <c r="O11" s="260">
        <f t="shared" si="0"/>
        <v>51384</v>
      </c>
      <c r="P11" s="260">
        <f t="shared" si="0"/>
        <v>265611</v>
      </c>
      <c r="Q11" s="260">
        <f t="shared" si="0"/>
        <v>19975</v>
      </c>
      <c r="R11" s="260">
        <f t="shared" si="0"/>
        <v>224337</v>
      </c>
      <c r="S11" s="259">
        <f t="shared" si="0"/>
        <v>44260</v>
      </c>
      <c r="T11" s="257">
        <f t="shared" si="0"/>
        <v>204270</v>
      </c>
      <c r="U11" s="260">
        <f t="shared" si="0"/>
        <v>68049</v>
      </c>
      <c r="V11" s="259">
        <f t="shared" si="0"/>
        <v>59947</v>
      </c>
      <c r="W11" s="257">
        <f t="shared" si="0"/>
        <v>168756</v>
      </c>
      <c r="X11" s="259">
        <f t="shared" si="0"/>
        <v>17469</v>
      </c>
      <c r="Y11" s="257">
        <f t="shared" si="0"/>
        <v>325241</v>
      </c>
      <c r="Z11" s="260">
        <f t="shared" si="0"/>
        <v>57235</v>
      </c>
      <c r="AA11" s="257">
        <f t="shared" si="0"/>
        <v>130833</v>
      </c>
      <c r="AB11" s="260">
        <f t="shared" si="0"/>
        <v>45058</v>
      </c>
      <c r="AC11" s="257">
        <f t="shared" si="0"/>
        <v>356900</v>
      </c>
      <c r="AD11" s="260">
        <f t="shared" si="0"/>
        <v>43433</v>
      </c>
      <c r="AE11" s="260">
        <f t="shared" si="0"/>
        <v>336595</v>
      </c>
      <c r="AF11" s="260">
        <f t="shared" si="0"/>
        <v>49830</v>
      </c>
      <c r="AG11" s="259">
        <f t="shared" si="0"/>
        <v>38109</v>
      </c>
      <c r="AH11" s="206">
        <f aca="true" t="shared" si="1" ref="AH11:AH42">SUM(H11:AG11)</f>
        <v>3078092</v>
      </c>
      <c r="AI11" s="1"/>
    </row>
    <row r="12" spans="2:35" ht="18" customHeight="1">
      <c r="B12" s="202"/>
      <c r="C12" s="203"/>
      <c r="D12" s="210" t="s">
        <v>178</v>
      </c>
      <c r="E12" s="204"/>
      <c r="F12" s="204"/>
      <c r="G12" s="205" t="s">
        <v>14</v>
      </c>
      <c r="H12" s="206">
        <f>H13+H14</f>
        <v>0</v>
      </c>
      <c r="I12" s="206">
        <f>I13+I14</f>
        <v>0</v>
      </c>
      <c r="J12" s="206">
        <f>J13+J14</f>
        <v>0</v>
      </c>
      <c r="K12" s="257">
        <f>SUM(K13:K14)</f>
        <v>150254</v>
      </c>
      <c r="L12" s="259">
        <f aca="true" t="shared" si="2" ref="L12:AG12">SUM(L13:L14)</f>
        <v>14755</v>
      </c>
      <c r="M12" s="257">
        <f t="shared" si="2"/>
        <v>309683</v>
      </c>
      <c r="N12" s="260">
        <f t="shared" si="2"/>
        <v>54519</v>
      </c>
      <c r="O12" s="260">
        <f t="shared" si="2"/>
        <v>43114</v>
      </c>
      <c r="P12" s="260">
        <f t="shared" si="2"/>
        <v>258395</v>
      </c>
      <c r="Q12" s="260">
        <f t="shared" si="2"/>
        <v>19975</v>
      </c>
      <c r="R12" s="260">
        <f t="shared" si="2"/>
        <v>177821</v>
      </c>
      <c r="S12" s="259">
        <f t="shared" si="2"/>
        <v>44260</v>
      </c>
      <c r="T12" s="257">
        <f t="shared" si="2"/>
        <v>202235</v>
      </c>
      <c r="U12" s="260">
        <f t="shared" si="2"/>
        <v>67490</v>
      </c>
      <c r="V12" s="259">
        <f t="shared" si="2"/>
        <v>59644</v>
      </c>
      <c r="W12" s="257">
        <f t="shared" si="2"/>
        <v>167971</v>
      </c>
      <c r="X12" s="259">
        <f t="shared" si="2"/>
        <v>17469</v>
      </c>
      <c r="Y12" s="257">
        <f t="shared" si="2"/>
        <v>324692</v>
      </c>
      <c r="Z12" s="260">
        <f t="shared" si="2"/>
        <v>57235</v>
      </c>
      <c r="AA12" s="257">
        <f t="shared" si="2"/>
        <v>129757</v>
      </c>
      <c r="AB12" s="260">
        <f t="shared" si="2"/>
        <v>45058</v>
      </c>
      <c r="AC12" s="257">
        <f t="shared" si="2"/>
        <v>340967</v>
      </c>
      <c r="AD12" s="260">
        <f t="shared" si="2"/>
        <v>43433</v>
      </c>
      <c r="AE12" s="260">
        <f t="shared" si="2"/>
        <v>322363</v>
      </c>
      <c r="AF12" s="260">
        <f t="shared" si="2"/>
        <v>49830</v>
      </c>
      <c r="AG12" s="259">
        <f t="shared" si="2"/>
        <v>37896</v>
      </c>
      <c r="AH12" s="206">
        <f t="shared" si="1"/>
        <v>2938816</v>
      </c>
      <c r="AI12" s="1"/>
    </row>
    <row r="13" spans="2:35" ht="18" customHeight="1">
      <c r="B13" s="202"/>
      <c r="C13" s="203"/>
      <c r="D13" s="211"/>
      <c r="E13" s="204" t="s">
        <v>15</v>
      </c>
      <c r="F13" s="204"/>
      <c r="G13" s="212"/>
      <c r="H13" s="206">
        <v>0</v>
      </c>
      <c r="I13" s="206">
        <v>0</v>
      </c>
      <c r="J13" s="206">
        <v>0</v>
      </c>
      <c r="K13" s="207">
        <v>148401</v>
      </c>
      <c r="L13" s="208">
        <v>14755</v>
      </c>
      <c r="M13" s="207">
        <v>309601</v>
      </c>
      <c r="N13" s="209">
        <v>54519</v>
      </c>
      <c r="O13" s="209">
        <v>43114</v>
      </c>
      <c r="P13" s="209">
        <v>258395</v>
      </c>
      <c r="Q13" s="209">
        <v>19975</v>
      </c>
      <c r="R13" s="209">
        <v>177821</v>
      </c>
      <c r="S13" s="208">
        <v>44260</v>
      </c>
      <c r="T13" s="207">
        <v>202235</v>
      </c>
      <c r="U13" s="209">
        <v>67490</v>
      </c>
      <c r="V13" s="208">
        <v>59644</v>
      </c>
      <c r="W13" s="207">
        <v>167971</v>
      </c>
      <c r="X13" s="208">
        <v>17469</v>
      </c>
      <c r="Y13" s="207">
        <v>324692</v>
      </c>
      <c r="Z13" s="209">
        <v>57235</v>
      </c>
      <c r="AA13" s="207">
        <v>129757</v>
      </c>
      <c r="AB13" s="209">
        <v>45058</v>
      </c>
      <c r="AC13" s="207">
        <v>340655</v>
      </c>
      <c r="AD13" s="209">
        <v>43171</v>
      </c>
      <c r="AE13" s="209">
        <v>322125</v>
      </c>
      <c r="AF13" s="209">
        <v>49098</v>
      </c>
      <c r="AG13" s="208">
        <v>37896</v>
      </c>
      <c r="AH13" s="206">
        <f t="shared" si="1"/>
        <v>2935337</v>
      </c>
      <c r="AI13" s="1"/>
    </row>
    <row r="14" spans="2:35" ht="18" customHeight="1">
      <c r="B14" s="202"/>
      <c r="C14" s="203"/>
      <c r="D14" s="204"/>
      <c r="E14" s="213" t="s">
        <v>98</v>
      </c>
      <c r="F14" s="204"/>
      <c r="G14" s="212"/>
      <c r="H14" s="206">
        <v>0</v>
      </c>
      <c r="I14" s="206">
        <v>0</v>
      </c>
      <c r="J14" s="206">
        <v>0</v>
      </c>
      <c r="K14" s="207">
        <v>1853</v>
      </c>
      <c r="L14" s="208">
        <v>0</v>
      </c>
      <c r="M14" s="207">
        <v>82</v>
      </c>
      <c r="N14" s="209">
        <v>0</v>
      </c>
      <c r="O14" s="209"/>
      <c r="P14" s="209">
        <v>0</v>
      </c>
      <c r="Q14" s="209">
        <v>0</v>
      </c>
      <c r="R14" s="209">
        <v>0</v>
      </c>
      <c r="S14" s="208">
        <v>0</v>
      </c>
      <c r="T14" s="207"/>
      <c r="U14" s="209"/>
      <c r="V14" s="208">
        <v>0</v>
      </c>
      <c r="W14" s="207"/>
      <c r="X14" s="208">
        <v>0</v>
      </c>
      <c r="Y14" s="207">
        <v>0</v>
      </c>
      <c r="Z14" s="209">
        <v>0</v>
      </c>
      <c r="AA14" s="207">
        <v>0</v>
      </c>
      <c r="AB14" s="209">
        <v>0</v>
      </c>
      <c r="AC14" s="207">
        <v>312</v>
      </c>
      <c r="AD14" s="209">
        <v>262</v>
      </c>
      <c r="AE14" s="209">
        <v>238</v>
      </c>
      <c r="AF14" s="209">
        <v>732</v>
      </c>
      <c r="AG14" s="208">
        <v>0</v>
      </c>
      <c r="AH14" s="206">
        <f t="shared" si="1"/>
        <v>3479</v>
      </c>
      <c r="AI14" s="1"/>
    </row>
    <row r="15" spans="2:35" ht="18" customHeight="1">
      <c r="B15" s="202"/>
      <c r="C15" s="203"/>
      <c r="D15" s="210" t="s">
        <v>179</v>
      </c>
      <c r="E15" s="204"/>
      <c r="F15" s="204"/>
      <c r="G15" s="205" t="s">
        <v>17</v>
      </c>
      <c r="H15" s="206">
        <v>25859</v>
      </c>
      <c r="I15" s="206">
        <v>8652</v>
      </c>
      <c r="J15" s="206">
        <v>4945</v>
      </c>
      <c r="K15" s="257">
        <f>SUM(K16:K19)</f>
        <v>223</v>
      </c>
      <c r="L15" s="259">
        <f aca="true" t="shared" si="3" ref="L15:AG15">SUM(L16:L19)</f>
        <v>0</v>
      </c>
      <c r="M15" s="257">
        <f t="shared" si="3"/>
        <v>1611</v>
      </c>
      <c r="N15" s="260">
        <f t="shared" si="3"/>
        <v>299</v>
      </c>
      <c r="O15" s="260">
        <f t="shared" si="3"/>
        <v>8270</v>
      </c>
      <c r="P15" s="260">
        <f t="shared" si="3"/>
        <v>7216</v>
      </c>
      <c r="Q15" s="260">
        <f t="shared" si="3"/>
        <v>0</v>
      </c>
      <c r="R15" s="260">
        <f t="shared" si="3"/>
        <v>46516</v>
      </c>
      <c r="S15" s="259">
        <f t="shared" si="3"/>
        <v>0</v>
      </c>
      <c r="T15" s="257">
        <f t="shared" si="3"/>
        <v>2035</v>
      </c>
      <c r="U15" s="260">
        <f t="shared" si="3"/>
        <v>559</v>
      </c>
      <c r="V15" s="259">
        <f t="shared" si="3"/>
        <v>303</v>
      </c>
      <c r="W15" s="257">
        <f t="shared" si="3"/>
        <v>785</v>
      </c>
      <c r="X15" s="259">
        <f t="shared" si="3"/>
        <v>0</v>
      </c>
      <c r="Y15" s="257">
        <f t="shared" si="3"/>
        <v>549</v>
      </c>
      <c r="Z15" s="260">
        <f t="shared" si="3"/>
        <v>0</v>
      </c>
      <c r="AA15" s="257">
        <f t="shared" si="3"/>
        <v>1076</v>
      </c>
      <c r="AB15" s="260">
        <f t="shared" si="3"/>
        <v>0</v>
      </c>
      <c r="AC15" s="257">
        <f t="shared" si="3"/>
        <v>15933</v>
      </c>
      <c r="AD15" s="260">
        <f t="shared" si="3"/>
        <v>0</v>
      </c>
      <c r="AE15" s="260">
        <f t="shared" si="3"/>
        <v>14232</v>
      </c>
      <c r="AF15" s="260">
        <f t="shared" si="3"/>
        <v>0</v>
      </c>
      <c r="AG15" s="259">
        <f t="shared" si="3"/>
        <v>213</v>
      </c>
      <c r="AH15" s="206">
        <f t="shared" si="1"/>
        <v>139276</v>
      </c>
      <c r="AI15" s="1"/>
    </row>
    <row r="16" spans="2:35" ht="18" customHeight="1">
      <c r="B16" s="214" t="s">
        <v>18</v>
      </c>
      <c r="C16" s="203"/>
      <c r="D16" s="211"/>
      <c r="E16" s="204" t="s">
        <v>19</v>
      </c>
      <c r="F16" s="204"/>
      <c r="G16" s="212"/>
      <c r="H16" s="206">
        <v>0</v>
      </c>
      <c r="I16" s="206">
        <v>0</v>
      </c>
      <c r="J16" s="206">
        <v>0</v>
      </c>
      <c r="K16" s="207">
        <v>0</v>
      </c>
      <c r="L16" s="208">
        <v>0</v>
      </c>
      <c r="M16" s="207">
        <v>0</v>
      </c>
      <c r="N16" s="209">
        <v>0</v>
      </c>
      <c r="O16" s="209">
        <v>0</v>
      </c>
      <c r="P16" s="209">
        <v>0</v>
      </c>
      <c r="Q16" s="209">
        <v>0</v>
      </c>
      <c r="R16" s="209">
        <v>0</v>
      </c>
      <c r="S16" s="208">
        <v>0</v>
      </c>
      <c r="T16" s="207">
        <v>0</v>
      </c>
      <c r="U16" s="209">
        <v>0</v>
      </c>
      <c r="V16" s="208">
        <v>0</v>
      </c>
      <c r="W16" s="207">
        <v>0</v>
      </c>
      <c r="X16" s="208">
        <v>0</v>
      </c>
      <c r="Y16" s="207">
        <v>0</v>
      </c>
      <c r="Z16" s="209">
        <v>0</v>
      </c>
      <c r="AA16" s="207">
        <v>0</v>
      </c>
      <c r="AB16" s="209">
        <v>0</v>
      </c>
      <c r="AC16" s="207"/>
      <c r="AD16" s="209">
        <v>0</v>
      </c>
      <c r="AE16" s="209">
        <v>0</v>
      </c>
      <c r="AF16" s="209">
        <v>0</v>
      </c>
      <c r="AG16" s="208">
        <v>0</v>
      </c>
      <c r="AH16" s="206">
        <f t="shared" si="1"/>
        <v>0</v>
      </c>
      <c r="AI16" s="1"/>
    </row>
    <row r="17" spans="2:35" ht="18" customHeight="1">
      <c r="B17" s="202"/>
      <c r="C17" s="203"/>
      <c r="D17" s="211"/>
      <c r="E17" s="204" t="s">
        <v>20</v>
      </c>
      <c r="F17" s="204"/>
      <c r="G17" s="212"/>
      <c r="H17" s="206"/>
      <c r="I17" s="206">
        <v>0</v>
      </c>
      <c r="J17" s="206">
        <v>0</v>
      </c>
      <c r="K17" s="207"/>
      <c r="L17" s="208">
        <v>0</v>
      </c>
      <c r="M17" s="207"/>
      <c r="N17" s="209"/>
      <c r="O17" s="209">
        <v>0</v>
      </c>
      <c r="P17" s="209">
        <v>0</v>
      </c>
      <c r="Q17" s="209">
        <v>0</v>
      </c>
      <c r="R17" s="209">
        <v>16000</v>
      </c>
      <c r="S17" s="208">
        <v>0</v>
      </c>
      <c r="T17" s="207"/>
      <c r="U17" s="209"/>
      <c r="V17" s="208">
        <v>0</v>
      </c>
      <c r="W17" s="207">
        <v>0</v>
      </c>
      <c r="X17" s="208">
        <v>0</v>
      </c>
      <c r="Y17" s="207"/>
      <c r="Z17" s="209">
        <v>0</v>
      </c>
      <c r="AA17" s="207"/>
      <c r="AB17" s="209">
        <v>0</v>
      </c>
      <c r="AC17" s="207">
        <v>65</v>
      </c>
      <c r="AD17" s="209">
        <v>0</v>
      </c>
      <c r="AE17" s="209">
        <v>65</v>
      </c>
      <c r="AF17" s="209">
        <v>0</v>
      </c>
      <c r="AG17" s="208">
        <v>0</v>
      </c>
      <c r="AH17" s="206">
        <f t="shared" si="1"/>
        <v>16130</v>
      </c>
      <c r="AI17" s="1"/>
    </row>
    <row r="18" spans="2:35" ht="18" customHeight="1">
      <c r="B18" s="202"/>
      <c r="C18" s="203"/>
      <c r="D18" s="211"/>
      <c r="E18" s="204" t="s">
        <v>21</v>
      </c>
      <c r="F18" s="204"/>
      <c r="G18" s="212"/>
      <c r="H18" s="206">
        <v>25859</v>
      </c>
      <c r="I18" s="206">
        <v>8652</v>
      </c>
      <c r="J18" s="206">
        <v>4945</v>
      </c>
      <c r="K18" s="207"/>
      <c r="L18" s="208">
        <v>0</v>
      </c>
      <c r="M18" s="207">
        <v>0</v>
      </c>
      <c r="N18" s="209">
        <v>0</v>
      </c>
      <c r="O18" s="209">
        <v>0</v>
      </c>
      <c r="P18" s="209">
        <v>0</v>
      </c>
      <c r="Q18" s="209">
        <v>0</v>
      </c>
      <c r="R18" s="209">
        <v>0</v>
      </c>
      <c r="S18" s="208">
        <v>0</v>
      </c>
      <c r="T18" s="207"/>
      <c r="U18" s="209"/>
      <c r="V18" s="208"/>
      <c r="W18" s="207"/>
      <c r="X18" s="208">
        <v>0</v>
      </c>
      <c r="Y18" s="207"/>
      <c r="Z18" s="209">
        <v>0</v>
      </c>
      <c r="AA18" s="207"/>
      <c r="AB18" s="209">
        <v>0</v>
      </c>
      <c r="AC18" s="207">
        <v>0</v>
      </c>
      <c r="AD18" s="209">
        <v>0</v>
      </c>
      <c r="AE18" s="209">
        <v>0</v>
      </c>
      <c r="AF18" s="209">
        <v>0</v>
      </c>
      <c r="AG18" s="208">
        <v>0</v>
      </c>
      <c r="AH18" s="206">
        <f t="shared" si="1"/>
        <v>39456</v>
      </c>
      <c r="AI18" s="1"/>
    </row>
    <row r="19" spans="2:35" ht="18" customHeight="1">
      <c r="B19" s="214" t="s">
        <v>22</v>
      </c>
      <c r="C19" s="215"/>
      <c r="D19" s="216"/>
      <c r="E19" s="216" t="s">
        <v>23</v>
      </c>
      <c r="F19" s="216"/>
      <c r="G19" s="217"/>
      <c r="H19" s="218">
        <v>0</v>
      </c>
      <c r="I19" s="218">
        <v>0</v>
      </c>
      <c r="J19" s="218">
        <v>0</v>
      </c>
      <c r="K19" s="219">
        <v>223</v>
      </c>
      <c r="L19" s="220">
        <v>0</v>
      </c>
      <c r="M19" s="219">
        <v>1611</v>
      </c>
      <c r="N19" s="221">
        <v>299</v>
      </c>
      <c r="O19" s="221">
        <v>8270</v>
      </c>
      <c r="P19" s="221">
        <v>7216</v>
      </c>
      <c r="Q19" s="221">
        <v>0</v>
      </c>
      <c r="R19" s="221">
        <v>30516</v>
      </c>
      <c r="S19" s="220"/>
      <c r="T19" s="219">
        <v>2035</v>
      </c>
      <c r="U19" s="221">
        <v>559</v>
      </c>
      <c r="V19" s="220">
        <v>303</v>
      </c>
      <c r="W19" s="219">
        <v>785</v>
      </c>
      <c r="X19" s="220">
        <v>0</v>
      </c>
      <c r="Y19" s="219">
        <v>549</v>
      </c>
      <c r="Z19" s="221">
        <v>0</v>
      </c>
      <c r="AA19" s="219">
        <v>1076</v>
      </c>
      <c r="AB19" s="221">
        <v>0</v>
      </c>
      <c r="AC19" s="219">
        <v>15868</v>
      </c>
      <c r="AD19" s="221"/>
      <c r="AE19" s="221">
        <v>14167</v>
      </c>
      <c r="AF19" s="221">
        <v>0</v>
      </c>
      <c r="AG19" s="220">
        <v>213</v>
      </c>
      <c r="AH19" s="218">
        <f t="shared" si="1"/>
        <v>83690</v>
      </c>
      <c r="AI19" s="1"/>
    </row>
    <row r="20" spans="2:35" ht="18" customHeight="1">
      <c r="B20" s="202"/>
      <c r="C20" s="203" t="s">
        <v>24</v>
      </c>
      <c r="D20" s="204"/>
      <c r="E20" s="204"/>
      <c r="F20" s="204"/>
      <c r="G20" s="205" t="s">
        <v>25</v>
      </c>
      <c r="H20" s="206">
        <v>25859</v>
      </c>
      <c r="I20" s="206">
        <v>8652</v>
      </c>
      <c r="J20" s="206">
        <v>4945</v>
      </c>
      <c r="K20" s="257">
        <f>K21+K25</f>
        <v>156760</v>
      </c>
      <c r="L20" s="259">
        <f aca="true" t="shared" si="4" ref="L20:AG20">L21+L25</f>
        <v>1769</v>
      </c>
      <c r="M20" s="257">
        <f t="shared" si="4"/>
        <v>311173</v>
      </c>
      <c r="N20" s="260">
        <f t="shared" si="4"/>
        <v>57766</v>
      </c>
      <c r="O20" s="260">
        <f t="shared" si="4"/>
        <v>52731</v>
      </c>
      <c r="P20" s="260">
        <f t="shared" si="4"/>
        <v>261017</v>
      </c>
      <c r="Q20" s="260">
        <f t="shared" si="4"/>
        <v>18242</v>
      </c>
      <c r="R20" s="260">
        <f t="shared" si="4"/>
        <v>233355</v>
      </c>
      <c r="S20" s="259">
        <f t="shared" si="4"/>
        <v>30248</v>
      </c>
      <c r="T20" s="257">
        <f t="shared" si="4"/>
        <v>212012</v>
      </c>
      <c r="U20" s="260">
        <f t="shared" si="4"/>
        <v>66420</v>
      </c>
      <c r="V20" s="259">
        <f t="shared" si="4"/>
        <v>43992</v>
      </c>
      <c r="W20" s="257">
        <f t="shared" si="4"/>
        <v>149034</v>
      </c>
      <c r="X20" s="259">
        <f t="shared" si="4"/>
        <v>17129</v>
      </c>
      <c r="Y20" s="257">
        <f t="shared" si="4"/>
        <v>297819</v>
      </c>
      <c r="Z20" s="260">
        <f t="shared" si="4"/>
        <v>53872</v>
      </c>
      <c r="AA20" s="257">
        <f t="shared" si="4"/>
        <v>139223</v>
      </c>
      <c r="AB20" s="260">
        <f t="shared" si="4"/>
        <v>34788</v>
      </c>
      <c r="AC20" s="257">
        <f t="shared" si="4"/>
        <v>358124</v>
      </c>
      <c r="AD20" s="260">
        <f t="shared" si="4"/>
        <v>24415</v>
      </c>
      <c r="AE20" s="260">
        <f t="shared" si="4"/>
        <v>316038</v>
      </c>
      <c r="AF20" s="260">
        <f t="shared" si="4"/>
        <v>25014</v>
      </c>
      <c r="AG20" s="259">
        <f t="shared" si="4"/>
        <v>35077</v>
      </c>
      <c r="AH20" s="206">
        <f t="shared" si="1"/>
        <v>2935474</v>
      </c>
      <c r="AI20" s="1"/>
    </row>
    <row r="21" spans="2:35" ht="18" customHeight="1">
      <c r="B21" s="202"/>
      <c r="C21" s="203"/>
      <c r="D21" s="210" t="s">
        <v>180</v>
      </c>
      <c r="E21" s="204"/>
      <c r="F21" s="204"/>
      <c r="G21" s="205" t="s">
        <v>26</v>
      </c>
      <c r="H21" s="206">
        <f>H22+H23+H24</f>
        <v>0</v>
      </c>
      <c r="I21" s="206">
        <f>I22+I23+I24</f>
        <v>0</v>
      </c>
      <c r="J21" s="206">
        <f>J22+J23+J24</f>
        <v>0</v>
      </c>
      <c r="K21" s="257">
        <f>SUM(K22:K24)</f>
        <v>156760</v>
      </c>
      <c r="L21" s="259">
        <f aca="true" t="shared" si="5" ref="L21:AG21">SUM(L22:L24)</f>
        <v>1769</v>
      </c>
      <c r="M21" s="257">
        <f t="shared" si="5"/>
        <v>310524</v>
      </c>
      <c r="N21" s="260">
        <f t="shared" si="5"/>
        <v>57615</v>
      </c>
      <c r="O21" s="260">
        <f t="shared" si="5"/>
        <v>52581</v>
      </c>
      <c r="P21" s="260">
        <f t="shared" si="5"/>
        <v>260367</v>
      </c>
      <c r="Q21" s="260">
        <f t="shared" si="5"/>
        <v>18242</v>
      </c>
      <c r="R21" s="260">
        <f t="shared" si="5"/>
        <v>178839</v>
      </c>
      <c r="S21" s="259">
        <f t="shared" si="5"/>
        <v>6971</v>
      </c>
      <c r="T21" s="257">
        <f t="shared" si="5"/>
        <v>212012</v>
      </c>
      <c r="U21" s="260">
        <f t="shared" si="5"/>
        <v>66420</v>
      </c>
      <c r="V21" s="259">
        <f t="shared" si="5"/>
        <v>43992</v>
      </c>
      <c r="W21" s="257">
        <f t="shared" si="5"/>
        <v>149034</v>
      </c>
      <c r="X21" s="259">
        <f t="shared" si="5"/>
        <v>17129</v>
      </c>
      <c r="Y21" s="257">
        <f t="shared" si="5"/>
        <v>297819</v>
      </c>
      <c r="Z21" s="260">
        <f t="shared" si="5"/>
        <v>53872</v>
      </c>
      <c r="AA21" s="257">
        <f t="shared" si="5"/>
        <v>136837</v>
      </c>
      <c r="AB21" s="260">
        <f t="shared" si="5"/>
        <v>34788</v>
      </c>
      <c r="AC21" s="257">
        <f t="shared" si="5"/>
        <v>358122</v>
      </c>
      <c r="AD21" s="260">
        <f t="shared" si="5"/>
        <v>24415</v>
      </c>
      <c r="AE21" s="260">
        <f t="shared" si="5"/>
        <v>315777</v>
      </c>
      <c r="AF21" s="260">
        <f t="shared" si="5"/>
        <v>25014</v>
      </c>
      <c r="AG21" s="259">
        <f t="shared" si="5"/>
        <v>35077</v>
      </c>
      <c r="AH21" s="206">
        <f t="shared" si="1"/>
        <v>2813976</v>
      </c>
      <c r="AI21" s="1"/>
    </row>
    <row r="22" spans="2:35" ht="18" customHeight="1">
      <c r="B22" s="214" t="s">
        <v>27</v>
      </c>
      <c r="C22" s="203"/>
      <c r="D22" s="211"/>
      <c r="E22" s="204" t="s">
        <v>28</v>
      </c>
      <c r="F22" s="204"/>
      <c r="G22" s="212"/>
      <c r="H22" s="206">
        <v>0</v>
      </c>
      <c r="I22" s="206">
        <v>0</v>
      </c>
      <c r="J22" s="206">
        <v>0</v>
      </c>
      <c r="K22" s="207">
        <v>112796</v>
      </c>
      <c r="L22" s="208"/>
      <c r="M22" s="207">
        <v>204946</v>
      </c>
      <c r="N22" s="209">
        <v>38367</v>
      </c>
      <c r="O22" s="209">
        <v>40164</v>
      </c>
      <c r="P22" s="209">
        <v>178796</v>
      </c>
      <c r="Q22" s="209">
        <v>13180</v>
      </c>
      <c r="R22" s="209">
        <v>110534</v>
      </c>
      <c r="S22" s="208">
        <v>2735</v>
      </c>
      <c r="T22" s="207">
        <v>121071</v>
      </c>
      <c r="U22" s="209">
        <v>39394</v>
      </c>
      <c r="V22" s="208">
        <v>9551</v>
      </c>
      <c r="W22" s="207">
        <v>50461</v>
      </c>
      <c r="X22" s="208">
        <v>9906</v>
      </c>
      <c r="Y22" s="207">
        <v>147054</v>
      </c>
      <c r="Z22" s="209">
        <v>33456</v>
      </c>
      <c r="AA22" s="207">
        <v>65030</v>
      </c>
      <c r="AB22" s="209">
        <v>11684</v>
      </c>
      <c r="AC22" s="207">
        <v>242377</v>
      </c>
      <c r="AD22" s="209">
        <v>15849</v>
      </c>
      <c r="AE22" s="209">
        <v>210886</v>
      </c>
      <c r="AF22" s="209">
        <v>13553</v>
      </c>
      <c r="AG22" s="208">
        <v>26264</v>
      </c>
      <c r="AH22" s="206">
        <f t="shared" si="1"/>
        <v>1698054</v>
      </c>
      <c r="AI22" s="1"/>
    </row>
    <row r="23" spans="2:35" ht="18" customHeight="1">
      <c r="B23" s="202"/>
      <c r="C23" s="203"/>
      <c r="D23" s="211"/>
      <c r="E23" s="213" t="s">
        <v>181</v>
      </c>
      <c r="F23" s="204"/>
      <c r="G23" s="212"/>
      <c r="H23" s="206">
        <v>0</v>
      </c>
      <c r="I23" s="206">
        <v>0</v>
      </c>
      <c r="J23" s="206">
        <v>0</v>
      </c>
      <c r="K23" s="207">
        <v>17336</v>
      </c>
      <c r="L23" s="208">
        <v>947</v>
      </c>
      <c r="M23" s="207">
        <v>11183</v>
      </c>
      <c r="N23" s="209">
        <v>1451</v>
      </c>
      <c r="O23" s="209">
        <v>655</v>
      </c>
      <c r="P23" s="209">
        <v>12407</v>
      </c>
      <c r="Q23" s="209">
        <v>842</v>
      </c>
      <c r="R23" s="209">
        <v>24932</v>
      </c>
      <c r="S23" s="208">
        <v>4040</v>
      </c>
      <c r="T23" s="207">
        <v>5636</v>
      </c>
      <c r="U23" s="209">
        <v>1007</v>
      </c>
      <c r="V23" s="208">
        <v>155</v>
      </c>
      <c r="W23" s="207">
        <v>17220</v>
      </c>
      <c r="X23" s="208">
        <v>1382</v>
      </c>
      <c r="Y23" s="207">
        <v>20137</v>
      </c>
      <c r="Z23" s="209">
        <v>3811</v>
      </c>
      <c r="AA23" s="207">
        <v>14993</v>
      </c>
      <c r="AB23" s="209">
        <v>5427</v>
      </c>
      <c r="AC23" s="207">
        <v>36091</v>
      </c>
      <c r="AD23" s="209">
        <v>4325</v>
      </c>
      <c r="AE23" s="209">
        <v>34339</v>
      </c>
      <c r="AF23" s="209">
        <v>4965</v>
      </c>
      <c r="AG23" s="208">
        <v>2332</v>
      </c>
      <c r="AH23" s="206">
        <f t="shared" si="1"/>
        <v>225613</v>
      </c>
      <c r="AI23" s="1"/>
    </row>
    <row r="24" spans="2:35" ht="18" customHeight="1">
      <c r="B24" s="202"/>
      <c r="C24" s="203"/>
      <c r="D24" s="204"/>
      <c r="E24" s="204" t="s">
        <v>16</v>
      </c>
      <c r="F24" s="204"/>
      <c r="G24" s="212"/>
      <c r="H24" s="206">
        <v>0</v>
      </c>
      <c r="I24" s="206">
        <v>0</v>
      </c>
      <c r="J24" s="206">
        <v>0</v>
      </c>
      <c r="K24" s="207">
        <v>26628</v>
      </c>
      <c r="L24" s="208">
        <v>822</v>
      </c>
      <c r="M24" s="207">
        <v>94395</v>
      </c>
      <c r="N24" s="209">
        <v>17797</v>
      </c>
      <c r="O24" s="209">
        <v>11762</v>
      </c>
      <c r="P24" s="209">
        <v>69164</v>
      </c>
      <c r="Q24" s="209">
        <v>4220</v>
      </c>
      <c r="R24" s="209">
        <v>43373</v>
      </c>
      <c r="S24" s="208">
        <v>196</v>
      </c>
      <c r="T24" s="207">
        <v>85305</v>
      </c>
      <c r="U24" s="209">
        <v>26019</v>
      </c>
      <c r="V24" s="208">
        <v>34286</v>
      </c>
      <c r="W24" s="207">
        <v>81353</v>
      </c>
      <c r="X24" s="208">
        <v>5841</v>
      </c>
      <c r="Y24" s="207">
        <v>130628</v>
      </c>
      <c r="Z24" s="209">
        <v>16605</v>
      </c>
      <c r="AA24" s="207">
        <v>56814</v>
      </c>
      <c r="AB24" s="209">
        <v>17677</v>
      </c>
      <c r="AC24" s="207">
        <v>79654</v>
      </c>
      <c r="AD24" s="209">
        <v>4241</v>
      </c>
      <c r="AE24" s="209">
        <v>70552</v>
      </c>
      <c r="AF24" s="209">
        <v>6496</v>
      </c>
      <c r="AG24" s="208">
        <v>6481</v>
      </c>
      <c r="AH24" s="206">
        <f t="shared" si="1"/>
        <v>890309</v>
      </c>
      <c r="AI24" s="1"/>
    </row>
    <row r="25" spans="2:35" ht="18" customHeight="1">
      <c r="B25" s="214" t="s">
        <v>18</v>
      </c>
      <c r="C25" s="203"/>
      <c r="D25" s="210" t="s">
        <v>182</v>
      </c>
      <c r="E25" s="204"/>
      <c r="F25" s="204"/>
      <c r="G25" s="205" t="s">
        <v>29</v>
      </c>
      <c r="H25" s="206">
        <v>25859</v>
      </c>
      <c r="I25" s="206">
        <v>8652</v>
      </c>
      <c r="J25" s="206">
        <v>4945</v>
      </c>
      <c r="K25" s="257">
        <f>K26+K29</f>
        <v>0</v>
      </c>
      <c r="L25" s="259">
        <f>L26+L29</f>
        <v>0</v>
      </c>
      <c r="M25" s="257">
        <f>M26+M29</f>
        <v>649</v>
      </c>
      <c r="N25" s="260">
        <f aca="true" t="shared" si="6" ref="N25:AG25">N26+N29</f>
        <v>151</v>
      </c>
      <c r="O25" s="260">
        <f t="shared" si="6"/>
        <v>150</v>
      </c>
      <c r="P25" s="260">
        <f t="shared" si="6"/>
        <v>650</v>
      </c>
      <c r="Q25" s="260">
        <f t="shared" si="6"/>
        <v>0</v>
      </c>
      <c r="R25" s="260">
        <f t="shared" si="6"/>
        <v>54516</v>
      </c>
      <c r="S25" s="259">
        <f t="shared" si="6"/>
        <v>23277</v>
      </c>
      <c r="T25" s="257">
        <f t="shared" si="6"/>
        <v>0</v>
      </c>
      <c r="U25" s="260">
        <f t="shared" si="6"/>
        <v>0</v>
      </c>
      <c r="V25" s="259">
        <f t="shared" si="6"/>
        <v>0</v>
      </c>
      <c r="W25" s="257">
        <f t="shared" si="6"/>
        <v>0</v>
      </c>
      <c r="X25" s="259">
        <f t="shared" si="6"/>
        <v>0</v>
      </c>
      <c r="Y25" s="257">
        <f t="shared" si="6"/>
        <v>0</v>
      </c>
      <c r="Z25" s="260">
        <f t="shared" si="6"/>
        <v>0</v>
      </c>
      <c r="AA25" s="257">
        <f t="shared" si="6"/>
        <v>2386</v>
      </c>
      <c r="AB25" s="260">
        <f t="shared" si="6"/>
        <v>0</v>
      </c>
      <c r="AC25" s="257">
        <f t="shared" si="6"/>
        <v>2</v>
      </c>
      <c r="AD25" s="260">
        <f t="shared" si="6"/>
        <v>0</v>
      </c>
      <c r="AE25" s="260">
        <f t="shared" si="6"/>
        <v>261</v>
      </c>
      <c r="AF25" s="260">
        <f t="shared" si="6"/>
        <v>0</v>
      </c>
      <c r="AG25" s="259">
        <f t="shared" si="6"/>
        <v>0</v>
      </c>
      <c r="AH25" s="206">
        <f t="shared" si="1"/>
        <v>121498</v>
      </c>
      <c r="AI25" s="1"/>
    </row>
    <row r="26" spans="2:35" ht="18" customHeight="1">
      <c r="B26" s="202"/>
      <c r="C26" s="203"/>
      <c r="D26" s="211"/>
      <c r="E26" s="222" t="s">
        <v>30</v>
      </c>
      <c r="F26" s="204"/>
      <c r="G26" s="212"/>
      <c r="H26" s="206">
        <v>25610</v>
      </c>
      <c r="I26" s="206">
        <v>8652</v>
      </c>
      <c r="J26" s="206">
        <v>4945</v>
      </c>
      <c r="K26" s="207">
        <f>K27+K28</f>
        <v>0</v>
      </c>
      <c r="L26" s="208">
        <f>L27+L28</f>
        <v>0</v>
      </c>
      <c r="M26" s="207">
        <v>649</v>
      </c>
      <c r="N26" s="209">
        <v>151</v>
      </c>
      <c r="O26" s="209">
        <v>150</v>
      </c>
      <c r="P26" s="209">
        <v>650</v>
      </c>
      <c r="Q26" s="209">
        <f>Q27+Q28</f>
        <v>0</v>
      </c>
      <c r="R26" s="209">
        <v>270</v>
      </c>
      <c r="S26" s="208"/>
      <c r="T26" s="207"/>
      <c r="U26" s="209"/>
      <c r="V26" s="208">
        <v>0</v>
      </c>
      <c r="W26" s="207">
        <f>W27+W28</f>
        <v>0</v>
      </c>
      <c r="X26" s="208">
        <f>X27+X28</f>
        <v>0</v>
      </c>
      <c r="Y26" s="207">
        <f>Y27+Y28</f>
        <v>0</v>
      </c>
      <c r="Z26" s="209">
        <f>Z27+Z28</f>
        <v>0</v>
      </c>
      <c r="AA26" s="207">
        <v>2386</v>
      </c>
      <c r="AB26" s="209">
        <f>AB27+AB28</f>
        <v>0</v>
      </c>
      <c r="AC26" s="207">
        <v>2</v>
      </c>
      <c r="AD26" s="209"/>
      <c r="AE26" s="209">
        <v>261</v>
      </c>
      <c r="AF26" s="209"/>
      <c r="AG26" s="208">
        <f>AG27+AG28</f>
        <v>0</v>
      </c>
      <c r="AH26" s="206">
        <f t="shared" si="1"/>
        <v>43726</v>
      </c>
      <c r="AI26" s="1"/>
    </row>
    <row r="27" spans="2:35" ht="18" customHeight="1">
      <c r="B27" s="202"/>
      <c r="C27" s="203"/>
      <c r="D27" s="211"/>
      <c r="E27" s="204" t="s">
        <v>31</v>
      </c>
      <c r="F27" s="204"/>
      <c r="G27" s="212"/>
      <c r="H27" s="206">
        <v>25610</v>
      </c>
      <c r="I27" s="206">
        <v>8652</v>
      </c>
      <c r="J27" s="206">
        <v>4945</v>
      </c>
      <c r="K27" s="207">
        <v>0</v>
      </c>
      <c r="L27" s="208">
        <v>0</v>
      </c>
      <c r="M27" s="207">
        <v>0</v>
      </c>
      <c r="N27" s="209">
        <v>0</v>
      </c>
      <c r="O27" s="209">
        <v>0</v>
      </c>
      <c r="P27" s="209">
        <v>0</v>
      </c>
      <c r="Q27" s="209">
        <v>0</v>
      </c>
      <c r="R27" s="209"/>
      <c r="S27" s="208"/>
      <c r="T27" s="207"/>
      <c r="U27" s="209"/>
      <c r="V27" s="208">
        <v>0</v>
      </c>
      <c r="W27" s="207">
        <v>0</v>
      </c>
      <c r="X27" s="208">
        <v>0</v>
      </c>
      <c r="Y27" s="207"/>
      <c r="Z27" s="209">
        <v>0</v>
      </c>
      <c r="AA27" s="207">
        <v>2386</v>
      </c>
      <c r="AB27" s="209">
        <v>0</v>
      </c>
      <c r="AC27" s="207"/>
      <c r="AD27" s="209"/>
      <c r="AE27" s="209">
        <v>259</v>
      </c>
      <c r="AF27" s="209"/>
      <c r="AG27" s="208">
        <v>0</v>
      </c>
      <c r="AH27" s="206">
        <f t="shared" si="1"/>
        <v>41852</v>
      </c>
      <c r="AI27" s="1"/>
    </row>
    <row r="28" spans="2:35" ht="18" customHeight="1">
      <c r="B28" s="214" t="s">
        <v>32</v>
      </c>
      <c r="C28" s="203"/>
      <c r="D28" s="211"/>
      <c r="E28" s="204" t="s">
        <v>198</v>
      </c>
      <c r="F28" s="204"/>
      <c r="G28" s="212"/>
      <c r="H28" s="206"/>
      <c r="I28" s="206"/>
      <c r="J28" s="206">
        <v>0</v>
      </c>
      <c r="K28" s="207">
        <v>0</v>
      </c>
      <c r="L28" s="208">
        <v>0</v>
      </c>
      <c r="M28" s="207">
        <v>649</v>
      </c>
      <c r="N28" s="209">
        <v>151</v>
      </c>
      <c r="O28" s="209">
        <v>150</v>
      </c>
      <c r="P28" s="209">
        <v>650</v>
      </c>
      <c r="Q28" s="209">
        <v>0</v>
      </c>
      <c r="R28" s="209">
        <v>270</v>
      </c>
      <c r="S28" s="208"/>
      <c r="T28" s="207">
        <v>0</v>
      </c>
      <c r="U28" s="209">
        <v>0</v>
      </c>
      <c r="V28" s="208">
        <v>0</v>
      </c>
      <c r="W28" s="207">
        <v>0</v>
      </c>
      <c r="X28" s="208">
        <v>0</v>
      </c>
      <c r="Y28" s="207">
        <v>0</v>
      </c>
      <c r="Z28" s="209">
        <v>0</v>
      </c>
      <c r="AA28" s="207">
        <v>0</v>
      </c>
      <c r="AB28" s="209">
        <v>0</v>
      </c>
      <c r="AC28" s="207">
        <v>2</v>
      </c>
      <c r="AD28" s="209">
        <v>0</v>
      </c>
      <c r="AE28" s="209">
        <v>2</v>
      </c>
      <c r="AF28" s="209">
        <v>0</v>
      </c>
      <c r="AG28" s="208">
        <v>0</v>
      </c>
      <c r="AH28" s="206">
        <f t="shared" si="1"/>
        <v>1874</v>
      </c>
      <c r="AI28" s="1"/>
    </row>
    <row r="29" spans="2:35" ht="18" customHeight="1">
      <c r="B29" s="202"/>
      <c r="C29" s="215"/>
      <c r="D29" s="216"/>
      <c r="E29" s="216" t="s">
        <v>33</v>
      </c>
      <c r="F29" s="216"/>
      <c r="G29" s="217"/>
      <c r="H29" s="218">
        <v>249</v>
      </c>
      <c r="I29" s="218">
        <v>0</v>
      </c>
      <c r="J29" s="218"/>
      <c r="K29" s="219">
        <v>0</v>
      </c>
      <c r="L29" s="220">
        <v>0</v>
      </c>
      <c r="M29" s="219">
        <v>0</v>
      </c>
      <c r="N29" s="221">
        <v>0</v>
      </c>
      <c r="O29" s="221">
        <v>0</v>
      </c>
      <c r="P29" s="221">
        <v>0</v>
      </c>
      <c r="Q29" s="221">
        <v>0</v>
      </c>
      <c r="R29" s="221">
        <v>54246</v>
      </c>
      <c r="S29" s="220">
        <v>23277</v>
      </c>
      <c r="T29" s="219">
        <v>0</v>
      </c>
      <c r="U29" s="221">
        <v>0</v>
      </c>
      <c r="V29" s="220">
        <v>0</v>
      </c>
      <c r="W29" s="219">
        <v>0</v>
      </c>
      <c r="X29" s="220">
        <v>0</v>
      </c>
      <c r="Y29" s="219">
        <v>0</v>
      </c>
      <c r="Z29" s="221">
        <v>0</v>
      </c>
      <c r="AA29" s="219">
        <v>0</v>
      </c>
      <c r="AB29" s="221">
        <v>0</v>
      </c>
      <c r="AC29" s="219">
        <v>0</v>
      </c>
      <c r="AD29" s="221">
        <v>0</v>
      </c>
      <c r="AE29" s="221">
        <v>0</v>
      </c>
      <c r="AF29" s="221">
        <v>0</v>
      </c>
      <c r="AG29" s="220">
        <v>0</v>
      </c>
      <c r="AH29" s="218">
        <f t="shared" si="1"/>
        <v>77772</v>
      </c>
      <c r="AI29" s="1"/>
    </row>
    <row r="30" spans="2:35" ht="18" customHeight="1">
      <c r="B30" s="223"/>
      <c r="C30" s="215" t="s">
        <v>34</v>
      </c>
      <c r="D30" s="216"/>
      <c r="E30" s="216"/>
      <c r="F30" s="216"/>
      <c r="G30" s="224" t="s">
        <v>35</v>
      </c>
      <c r="H30" s="218">
        <f>H11-H20</f>
        <v>0</v>
      </c>
      <c r="I30" s="218">
        <f>I11-I20</f>
        <v>0</v>
      </c>
      <c r="J30" s="218">
        <f>J11-J20</f>
        <v>0</v>
      </c>
      <c r="K30" s="258">
        <f aca="true" t="shared" si="7" ref="K30:AG30">K11-K20</f>
        <v>-6283</v>
      </c>
      <c r="L30" s="261">
        <f t="shared" si="7"/>
        <v>12986</v>
      </c>
      <c r="M30" s="258">
        <f>M11-M20</f>
        <v>121</v>
      </c>
      <c r="N30" s="262">
        <f t="shared" si="7"/>
        <v>-2948</v>
      </c>
      <c r="O30" s="262">
        <f t="shared" si="7"/>
        <v>-1347</v>
      </c>
      <c r="P30" s="262">
        <f t="shared" si="7"/>
        <v>4594</v>
      </c>
      <c r="Q30" s="262">
        <f t="shared" si="7"/>
        <v>1733</v>
      </c>
      <c r="R30" s="262">
        <f t="shared" si="7"/>
        <v>-9018</v>
      </c>
      <c r="S30" s="261">
        <f t="shared" si="7"/>
        <v>14012</v>
      </c>
      <c r="T30" s="258">
        <f t="shared" si="7"/>
        <v>-7742</v>
      </c>
      <c r="U30" s="262">
        <f t="shared" si="7"/>
        <v>1629</v>
      </c>
      <c r="V30" s="261">
        <f t="shared" si="7"/>
        <v>15955</v>
      </c>
      <c r="W30" s="258">
        <f t="shared" si="7"/>
        <v>19722</v>
      </c>
      <c r="X30" s="261">
        <f t="shared" si="7"/>
        <v>340</v>
      </c>
      <c r="Y30" s="258">
        <f t="shared" si="7"/>
        <v>27422</v>
      </c>
      <c r="Z30" s="262">
        <f t="shared" si="7"/>
        <v>3363</v>
      </c>
      <c r="AA30" s="258">
        <f t="shared" si="7"/>
        <v>-8390</v>
      </c>
      <c r="AB30" s="262">
        <f t="shared" si="7"/>
        <v>10270</v>
      </c>
      <c r="AC30" s="258">
        <f t="shared" si="7"/>
        <v>-1224</v>
      </c>
      <c r="AD30" s="262">
        <f t="shared" si="7"/>
        <v>19018</v>
      </c>
      <c r="AE30" s="262">
        <f t="shared" si="7"/>
        <v>20557</v>
      </c>
      <c r="AF30" s="262">
        <f t="shared" si="7"/>
        <v>24816</v>
      </c>
      <c r="AG30" s="261">
        <f t="shared" si="7"/>
        <v>3032</v>
      </c>
      <c r="AH30" s="218">
        <f t="shared" si="1"/>
        <v>142618</v>
      </c>
      <c r="AI30" s="1"/>
    </row>
    <row r="31" spans="2:35" ht="18" customHeight="1">
      <c r="B31" s="202"/>
      <c r="C31" s="203" t="s">
        <v>36</v>
      </c>
      <c r="D31" s="204"/>
      <c r="E31" s="204"/>
      <c r="F31" s="204"/>
      <c r="G31" s="205" t="s">
        <v>37</v>
      </c>
      <c r="H31" s="206">
        <v>55024</v>
      </c>
      <c r="I31" s="206">
        <v>118208</v>
      </c>
      <c r="J31" s="206">
        <v>18636</v>
      </c>
      <c r="K31" s="207">
        <v>4187</v>
      </c>
      <c r="L31" s="208">
        <f aca="true" t="shared" si="8" ref="L31:AG31">L32+L33+L34+L35+L36+L37+L38+L39+L40</f>
        <v>0</v>
      </c>
      <c r="M31" s="207"/>
      <c r="N31" s="209">
        <f t="shared" si="8"/>
        <v>0</v>
      </c>
      <c r="O31" s="209">
        <f t="shared" si="8"/>
        <v>0</v>
      </c>
      <c r="P31" s="209">
        <f t="shared" si="8"/>
        <v>0</v>
      </c>
      <c r="Q31" s="209">
        <f t="shared" si="8"/>
        <v>0</v>
      </c>
      <c r="R31" s="209"/>
      <c r="S31" s="208"/>
      <c r="T31" s="207"/>
      <c r="U31" s="209"/>
      <c r="V31" s="208">
        <f t="shared" si="8"/>
        <v>0</v>
      </c>
      <c r="W31" s="207">
        <f t="shared" si="8"/>
        <v>0</v>
      </c>
      <c r="X31" s="208">
        <f t="shared" si="8"/>
        <v>0</v>
      </c>
      <c r="Y31" s="207"/>
      <c r="Z31" s="209">
        <f t="shared" si="8"/>
        <v>0</v>
      </c>
      <c r="AA31" s="207">
        <v>11152</v>
      </c>
      <c r="AB31" s="209">
        <f>AB32+AB33+AB34+AB35+AB36+AB37+AB38+AB39+AB40</f>
        <v>0</v>
      </c>
      <c r="AC31" s="207">
        <f t="shared" si="8"/>
        <v>0</v>
      </c>
      <c r="AD31" s="209">
        <f t="shared" si="8"/>
        <v>0</v>
      </c>
      <c r="AE31" s="209">
        <f t="shared" si="8"/>
        <v>0</v>
      </c>
      <c r="AF31" s="209">
        <f t="shared" si="8"/>
        <v>0</v>
      </c>
      <c r="AG31" s="208">
        <f t="shared" si="8"/>
        <v>0</v>
      </c>
      <c r="AH31" s="206">
        <f t="shared" si="1"/>
        <v>207207</v>
      </c>
      <c r="AI31" s="1"/>
    </row>
    <row r="32" spans="2:35" ht="18" customHeight="1">
      <c r="B32" s="202"/>
      <c r="C32" s="203"/>
      <c r="D32" s="204" t="s">
        <v>38</v>
      </c>
      <c r="E32" s="204"/>
      <c r="F32" s="204"/>
      <c r="G32" s="212"/>
      <c r="H32" s="206"/>
      <c r="I32" s="206"/>
      <c r="J32" s="206">
        <v>0</v>
      </c>
      <c r="K32" s="207">
        <v>0</v>
      </c>
      <c r="L32" s="208">
        <v>0</v>
      </c>
      <c r="M32" s="207">
        <v>0</v>
      </c>
      <c r="N32" s="209">
        <v>0</v>
      </c>
      <c r="O32" s="209">
        <v>0</v>
      </c>
      <c r="P32" s="209">
        <v>0</v>
      </c>
      <c r="Q32" s="209">
        <v>0</v>
      </c>
      <c r="R32" s="209">
        <v>0</v>
      </c>
      <c r="S32" s="208">
        <v>0</v>
      </c>
      <c r="T32" s="207">
        <v>0</v>
      </c>
      <c r="U32" s="209">
        <v>0</v>
      </c>
      <c r="V32" s="208">
        <v>0</v>
      </c>
      <c r="W32" s="207">
        <v>0</v>
      </c>
      <c r="X32" s="208">
        <v>0</v>
      </c>
      <c r="Y32" s="207"/>
      <c r="Z32" s="209">
        <v>0</v>
      </c>
      <c r="AA32" s="207"/>
      <c r="AB32" s="209">
        <v>0</v>
      </c>
      <c r="AC32" s="207">
        <v>0</v>
      </c>
      <c r="AD32" s="209">
        <v>0</v>
      </c>
      <c r="AE32" s="209">
        <v>0</v>
      </c>
      <c r="AF32" s="209">
        <v>0</v>
      </c>
      <c r="AG32" s="208">
        <v>0</v>
      </c>
      <c r="AH32" s="206">
        <f t="shared" si="1"/>
        <v>0</v>
      </c>
      <c r="AI32" s="1"/>
    </row>
    <row r="33" spans="2:35" ht="18" customHeight="1">
      <c r="B33" s="214" t="s">
        <v>39</v>
      </c>
      <c r="C33" s="203"/>
      <c r="D33" s="204" t="s">
        <v>40</v>
      </c>
      <c r="E33" s="204"/>
      <c r="F33" s="204"/>
      <c r="G33" s="212"/>
      <c r="H33" s="206">
        <v>0</v>
      </c>
      <c r="I33" s="206"/>
      <c r="J33" s="206">
        <v>0</v>
      </c>
      <c r="K33" s="207">
        <v>0</v>
      </c>
      <c r="L33" s="208">
        <v>0</v>
      </c>
      <c r="M33" s="207">
        <v>0</v>
      </c>
      <c r="N33" s="209">
        <v>0</v>
      </c>
      <c r="O33" s="209">
        <v>0</v>
      </c>
      <c r="P33" s="209">
        <v>0</v>
      </c>
      <c r="Q33" s="209">
        <v>0</v>
      </c>
      <c r="R33" s="209">
        <v>0</v>
      </c>
      <c r="S33" s="208">
        <v>0</v>
      </c>
      <c r="T33" s="207">
        <v>0</v>
      </c>
      <c r="U33" s="209">
        <v>0</v>
      </c>
      <c r="V33" s="208">
        <v>0</v>
      </c>
      <c r="W33" s="207">
        <v>0</v>
      </c>
      <c r="X33" s="208">
        <v>0</v>
      </c>
      <c r="Y33" s="207">
        <v>0</v>
      </c>
      <c r="Z33" s="209">
        <v>0</v>
      </c>
      <c r="AA33" s="207">
        <v>0</v>
      </c>
      <c r="AB33" s="209">
        <v>0</v>
      </c>
      <c r="AC33" s="207">
        <v>0</v>
      </c>
      <c r="AD33" s="209">
        <v>0</v>
      </c>
      <c r="AE33" s="209">
        <v>0</v>
      </c>
      <c r="AF33" s="209">
        <v>0</v>
      </c>
      <c r="AG33" s="208">
        <v>0</v>
      </c>
      <c r="AH33" s="206">
        <f t="shared" si="1"/>
        <v>0</v>
      </c>
      <c r="AI33" s="1"/>
    </row>
    <row r="34" spans="2:35" ht="18" customHeight="1">
      <c r="B34" s="202"/>
      <c r="C34" s="203"/>
      <c r="D34" s="204" t="s">
        <v>41</v>
      </c>
      <c r="E34" s="204"/>
      <c r="F34" s="204"/>
      <c r="G34" s="212"/>
      <c r="H34" s="206">
        <v>55024</v>
      </c>
      <c r="I34" s="206">
        <v>118208</v>
      </c>
      <c r="J34" s="206">
        <v>18636</v>
      </c>
      <c r="K34" s="207"/>
      <c r="L34" s="208">
        <v>0</v>
      </c>
      <c r="M34" s="207">
        <v>0</v>
      </c>
      <c r="N34" s="209">
        <v>0</v>
      </c>
      <c r="O34" s="209">
        <v>0</v>
      </c>
      <c r="P34" s="209">
        <v>0</v>
      </c>
      <c r="Q34" s="209">
        <v>0</v>
      </c>
      <c r="R34" s="209">
        <v>0</v>
      </c>
      <c r="S34" s="208">
        <v>0</v>
      </c>
      <c r="T34" s="207"/>
      <c r="U34" s="209"/>
      <c r="V34" s="208">
        <v>0</v>
      </c>
      <c r="W34" s="207"/>
      <c r="X34" s="208">
        <v>0</v>
      </c>
      <c r="Y34" s="207">
        <v>0</v>
      </c>
      <c r="Z34" s="209">
        <v>0</v>
      </c>
      <c r="AA34" s="207">
        <v>0</v>
      </c>
      <c r="AB34" s="209">
        <v>0</v>
      </c>
      <c r="AC34" s="207">
        <v>0</v>
      </c>
      <c r="AD34" s="209">
        <v>0</v>
      </c>
      <c r="AE34" s="209">
        <v>0</v>
      </c>
      <c r="AF34" s="209">
        <v>0</v>
      </c>
      <c r="AG34" s="208">
        <v>0</v>
      </c>
      <c r="AH34" s="206">
        <f t="shared" si="1"/>
        <v>191868</v>
      </c>
      <c r="AI34" s="1"/>
    </row>
    <row r="35" spans="2:35" ht="18" customHeight="1">
      <c r="B35" s="202"/>
      <c r="C35" s="203"/>
      <c r="D35" s="204" t="s">
        <v>42</v>
      </c>
      <c r="E35" s="204"/>
      <c r="F35" s="204"/>
      <c r="G35" s="212"/>
      <c r="H35" s="206">
        <v>0</v>
      </c>
      <c r="I35" s="206"/>
      <c r="J35" s="206">
        <v>0</v>
      </c>
      <c r="K35" s="207">
        <v>0</v>
      </c>
      <c r="L35" s="208">
        <v>0</v>
      </c>
      <c r="M35" s="207">
        <v>0</v>
      </c>
      <c r="N35" s="209">
        <v>0</v>
      </c>
      <c r="O35" s="209">
        <v>0</v>
      </c>
      <c r="P35" s="209">
        <v>0</v>
      </c>
      <c r="Q35" s="209">
        <v>0</v>
      </c>
      <c r="R35" s="209">
        <v>0</v>
      </c>
      <c r="S35" s="208">
        <v>0</v>
      </c>
      <c r="T35" s="207">
        <v>0</v>
      </c>
      <c r="U35" s="209">
        <v>0</v>
      </c>
      <c r="V35" s="208">
        <v>0</v>
      </c>
      <c r="W35" s="207">
        <v>0</v>
      </c>
      <c r="X35" s="208">
        <v>0</v>
      </c>
      <c r="Y35" s="207">
        <v>0</v>
      </c>
      <c r="Z35" s="209">
        <v>0</v>
      </c>
      <c r="AA35" s="207">
        <v>0</v>
      </c>
      <c r="AB35" s="209">
        <v>0</v>
      </c>
      <c r="AC35" s="207">
        <v>0</v>
      </c>
      <c r="AD35" s="209">
        <v>0</v>
      </c>
      <c r="AE35" s="209">
        <v>0</v>
      </c>
      <c r="AF35" s="209">
        <v>0</v>
      </c>
      <c r="AG35" s="208">
        <v>0</v>
      </c>
      <c r="AH35" s="206">
        <f t="shared" si="1"/>
        <v>0</v>
      </c>
      <c r="AI35" s="1"/>
    </row>
    <row r="36" spans="2:35" ht="18" customHeight="1">
      <c r="B36" s="214" t="s">
        <v>43</v>
      </c>
      <c r="C36" s="203"/>
      <c r="D36" s="204" t="s">
        <v>44</v>
      </c>
      <c r="E36" s="204"/>
      <c r="F36" s="204"/>
      <c r="G36" s="212"/>
      <c r="H36" s="206">
        <v>0</v>
      </c>
      <c r="I36" s="206"/>
      <c r="J36" s="206">
        <v>0</v>
      </c>
      <c r="K36" s="207">
        <v>0</v>
      </c>
      <c r="L36" s="208">
        <v>0</v>
      </c>
      <c r="M36" s="207">
        <v>0</v>
      </c>
      <c r="N36" s="209">
        <v>0</v>
      </c>
      <c r="O36" s="209">
        <v>0</v>
      </c>
      <c r="P36" s="209">
        <v>0</v>
      </c>
      <c r="Q36" s="209">
        <v>0</v>
      </c>
      <c r="R36" s="209">
        <v>0</v>
      </c>
      <c r="S36" s="208">
        <v>0</v>
      </c>
      <c r="T36" s="207">
        <v>0</v>
      </c>
      <c r="U36" s="209">
        <v>0</v>
      </c>
      <c r="V36" s="208">
        <v>0</v>
      </c>
      <c r="W36" s="207">
        <v>0</v>
      </c>
      <c r="X36" s="208">
        <v>0</v>
      </c>
      <c r="Y36" s="207">
        <v>0</v>
      </c>
      <c r="Z36" s="209">
        <v>0</v>
      </c>
      <c r="AA36" s="207">
        <v>0</v>
      </c>
      <c r="AB36" s="209">
        <v>0</v>
      </c>
      <c r="AC36" s="207">
        <v>0</v>
      </c>
      <c r="AD36" s="209">
        <v>0</v>
      </c>
      <c r="AE36" s="209">
        <v>0</v>
      </c>
      <c r="AF36" s="209">
        <v>0</v>
      </c>
      <c r="AG36" s="208">
        <v>0</v>
      </c>
      <c r="AH36" s="206">
        <f t="shared" si="1"/>
        <v>0</v>
      </c>
      <c r="AI36" s="1"/>
    </row>
    <row r="37" spans="2:35" ht="18" customHeight="1">
      <c r="B37" s="202"/>
      <c r="C37" s="203"/>
      <c r="D37" s="204" t="s">
        <v>45</v>
      </c>
      <c r="E37" s="204"/>
      <c r="F37" s="204"/>
      <c r="G37" s="212"/>
      <c r="H37" s="206">
        <v>0</v>
      </c>
      <c r="I37" s="206"/>
      <c r="J37" s="206">
        <v>0</v>
      </c>
      <c r="K37" s="207">
        <v>0</v>
      </c>
      <c r="L37" s="208">
        <v>0</v>
      </c>
      <c r="M37" s="207">
        <v>0</v>
      </c>
      <c r="N37" s="209">
        <v>0</v>
      </c>
      <c r="O37" s="209">
        <v>0</v>
      </c>
      <c r="P37" s="209">
        <v>0</v>
      </c>
      <c r="Q37" s="209">
        <v>0</v>
      </c>
      <c r="R37" s="209">
        <v>0</v>
      </c>
      <c r="S37" s="208">
        <v>0</v>
      </c>
      <c r="T37" s="207">
        <v>0</v>
      </c>
      <c r="U37" s="209">
        <v>0</v>
      </c>
      <c r="V37" s="208">
        <v>0</v>
      </c>
      <c r="W37" s="207">
        <v>0</v>
      </c>
      <c r="X37" s="208">
        <v>0</v>
      </c>
      <c r="Y37" s="207">
        <v>0</v>
      </c>
      <c r="Z37" s="209">
        <v>0</v>
      </c>
      <c r="AA37" s="207">
        <v>0</v>
      </c>
      <c r="AB37" s="209">
        <v>0</v>
      </c>
      <c r="AC37" s="207">
        <v>0</v>
      </c>
      <c r="AD37" s="209">
        <v>0</v>
      </c>
      <c r="AE37" s="209">
        <v>0</v>
      </c>
      <c r="AF37" s="209">
        <v>0</v>
      </c>
      <c r="AG37" s="208">
        <v>0</v>
      </c>
      <c r="AH37" s="206">
        <f t="shared" si="1"/>
        <v>0</v>
      </c>
      <c r="AI37" s="1"/>
    </row>
    <row r="38" spans="2:35" ht="18" customHeight="1">
      <c r="B38" s="202"/>
      <c r="C38" s="203"/>
      <c r="D38" s="204" t="s">
        <v>46</v>
      </c>
      <c r="E38" s="204"/>
      <c r="F38" s="204"/>
      <c r="G38" s="212"/>
      <c r="H38" s="206">
        <v>0</v>
      </c>
      <c r="I38" s="206"/>
      <c r="J38" s="206">
        <v>0</v>
      </c>
      <c r="K38" s="207">
        <v>4187</v>
      </c>
      <c r="L38" s="208">
        <v>0</v>
      </c>
      <c r="M38" s="207">
        <v>0</v>
      </c>
      <c r="N38" s="209">
        <v>0</v>
      </c>
      <c r="O38" s="209">
        <v>0</v>
      </c>
      <c r="P38" s="209">
        <v>0</v>
      </c>
      <c r="Q38" s="209">
        <v>0</v>
      </c>
      <c r="R38" s="209"/>
      <c r="S38" s="208">
        <v>0</v>
      </c>
      <c r="T38" s="207">
        <v>0</v>
      </c>
      <c r="U38" s="209">
        <v>0</v>
      </c>
      <c r="V38" s="208">
        <v>0</v>
      </c>
      <c r="W38" s="207">
        <v>0</v>
      </c>
      <c r="X38" s="208">
        <v>0</v>
      </c>
      <c r="Y38" s="207"/>
      <c r="Z38" s="209">
        <v>0</v>
      </c>
      <c r="AA38" s="207"/>
      <c r="AB38" s="209">
        <v>0</v>
      </c>
      <c r="AC38" s="207">
        <v>0</v>
      </c>
      <c r="AD38" s="209">
        <v>0</v>
      </c>
      <c r="AE38" s="209">
        <v>0</v>
      </c>
      <c r="AF38" s="209">
        <v>0</v>
      </c>
      <c r="AG38" s="208">
        <v>0</v>
      </c>
      <c r="AH38" s="206">
        <f t="shared" si="1"/>
        <v>4187</v>
      </c>
      <c r="AI38" s="1"/>
    </row>
    <row r="39" spans="2:35" ht="18" customHeight="1">
      <c r="B39" s="214" t="s">
        <v>47</v>
      </c>
      <c r="C39" s="203"/>
      <c r="D39" s="204" t="s">
        <v>48</v>
      </c>
      <c r="E39" s="204"/>
      <c r="F39" s="204"/>
      <c r="G39" s="212"/>
      <c r="H39" s="206">
        <v>0</v>
      </c>
      <c r="I39" s="206"/>
      <c r="J39" s="206">
        <v>0</v>
      </c>
      <c r="K39" s="207">
        <v>0</v>
      </c>
      <c r="L39" s="208">
        <v>0</v>
      </c>
      <c r="M39" s="207">
        <v>0</v>
      </c>
      <c r="N39" s="209">
        <v>0</v>
      </c>
      <c r="O39" s="209">
        <v>0</v>
      </c>
      <c r="P39" s="209">
        <v>0</v>
      </c>
      <c r="Q39" s="209">
        <v>0</v>
      </c>
      <c r="R39" s="209">
        <v>0</v>
      </c>
      <c r="S39" s="208">
        <v>0</v>
      </c>
      <c r="T39" s="207">
        <v>0</v>
      </c>
      <c r="U39" s="209">
        <v>0</v>
      </c>
      <c r="V39" s="208">
        <v>0</v>
      </c>
      <c r="W39" s="207">
        <v>0</v>
      </c>
      <c r="X39" s="208">
        <v>0</v>
      </c>
      <c r="Y39" s="207">
        <v>0</v>
      </c>
      <c r="Z39" s="209">
        <v>0</v>
      </c>
      <c r="AA39" s="207">
        <v>0</v>
      </c>
      <c r="AB39" s="209">
        <v>0</v>
      </c>
      <c r="AC39" s="207">
        <v>0</v>
      </c>
      <c r="AD39" s="209">
        <v>0</v>
      </c>
      <c r="AE39" s="209">
        <v>0</v>
      </c>
      <c r="AF39" s="209">
        <v>0</v>
      </c>
      <c r="AG39" s="208">
        <v>0</v>
      </c>
      <c r="AH39" s="206">
        <f t="shared" si="1"/>
        <v>0</v>
      </c>
      <c r="AI39" s="1"/>
    </row>
    <row r="40" spans="2:35" ht="18" customHeight="1">
      <c r="B40" s="202"/>
      <c r="C40" s="215"/>
      <c r="D40" s="216" t="s">
        <v>49</v>
      </c>
      <c r="E40" s="216"/>
      <c r="F40" s="216"/>
      <c r="G40" s="217"/>
      <c r="H40" s="218">
        <v>0</v>
      </c>
      <c r="I40" s="218">
        <v>0</v>
      </c>
      <c r="J40" s="218">
        <v>0</v>
      </c>
      <c r="K40" s="219"/>
      <c r="L40" s="220">
        <v>0</v>
      </c>
      <c r="M40" s="219"/>
      <c r="N40" s="221">
        <v>0</v>
      </c>
      <c r="O40" s="221">
        <v>0</v>
      </c>
      <c r="P40" s="221">
        <v>0</v>
      </c>
      <c r="Q40" s="221">
        <v>0</v>
      </c>
      <c r="R40" s="221"/>
      <c r="S40" s="220"/>
      <c r="T40" s="219"/>
      <c r="U40" s="221"/>
      <c r="V40" s="220">
        <v>0</v>
      </c>
      <c r="W40" s="219"/>
      <c r="X40" s="220">
        <v>0</v>
      </c>
      <c r="Y40" s="219"/>
      <c r="Z40" s="221">
        <v>0</v>
      </c>
      <c r="AA40" s="219">
        <v>11152</v>
      </c>
      <c r="AB40" s="221">
        <v>0</v>
      </c>
      <c r="AC40" s="219">
        <v>0</v>
      </c>
      <c r="AD40" s="221">
        <v>0</v>
      </c>
      <c r="AE40" s="221">
        <v>0</v>
      </c>
      <c r="AF40" s="221">
        <v>0</v>
      </c>
      <c r="AG40" s="220">
        <v>0</v>
      </c>
      <c r="AH40" s="218">
        <f t="shared" si="1"/>
        <v>11152</v>
      </c>
      <c r="AI40" s="1"/>
    </row>
    <row r="41" spans="2:35" ht="18" customHeight="1">
      <c r="B41" s="202"/>
      <c r="C41" s="203" t="s">
        <v>50</v>
      </c>
      <c r="D41" s="204"/>
      <c r="E41" s="204"/>
      <c r="F41" s="204"/>
      <c r="G41" s="205" t="s">
        <v>51</v>
      </c>
      <c r="H41" s="206">
        <v>55024</v>
      </c>
      <c r="I41" s="206">
        <v>118208</v>
      </c>
      <c r="J41" s="206">
        <v>18636</v>
      </c>
      <c r="K41" s="257">
        <f>SUM(K42:K48)</f>
        <v>6559</v>
      </c>
      <c r="L41" s="259">
        <f aca="true" t="shared" si="9" ref="L41:AG41">SUM(L42:L48)</f>
        <v>0</v>
      </c>
      <c r="M41" s="257">
        <f t="shared" si="9"/>
        <v>0</v>
      </c>
      <c r="N41" s="260">
        <f t="shared" si="9"/>
        <v>0</v>
      </c>
      <c r="O41" s="260">
        <f t="shared" si="9"/>
        <v>0</v>
      </c>
      <c r="P41" s="260">
        <f t="shared" si="9"/>
        <v>0</v>
      </c>
      <c r="Q41" s="260">
        <f t="shared" si="9"/>
        <v>0</v>
      </c>
      <c r="R41" s="260">
        <f t="shared" si="9"/>
        <v>0</v>
      </c>
      <c r="S41" s="259">
        <f t="shared" si="9"/>
        <v>0</v>
      </c>
      <c r="T41" s="257">
        <f t="shared" si="9"/>
        <v>0</v>
      </c>
      <c r="U41" s="260">
        <f t="shared" si="9"/>
        <v>0</v>
      </c>
      <c r="V41" s="259">
        <f t="shared" si="9"/>
        <v>0</v>
      </c>
      <c r="W41" s="257">
        <f t="shared" si="9"/>
        <v>0</v>
      </c>
      <c r="X41" s="259">
        <f t="shared" si="9"/>
        <v>0</v>
      </c>
      <c r="Y41" s="257">
        <f t="shared" si="9"/>
        <v>0</v>
      </c>
      <c r="Z41" s="260">
        <f t="shared" si="9"/>
        <v>0</v>
      </c>
      <c r="AA41" s="257">
        <f t="shared" si="9"/>
        <v>11152</v>
      </c>
      <c r="AB41" s="260">
        <f t="shared" si="9"/>
        <v>0</v>
      </c>
      <c r="AC41" s="257">
        <f t="shared" si="9"/>
        <v>0</v>
      </c>
      <c r="AD41" s="260">
        <f t="shared" si="9"/>
        <v>0</v>
      </c>
      <c r="AE41" s="260">
        <f t="shared" si="9"/>
        <v>18860</v>
      </c>
      <c r="AF41" s="260">
        <f t="shared" si="9"/>
        <v>0</v>
      </c>
      <c r="AG41" s="259">
        <f t="shared" si="9"/>
        <v>0</v>
      </c>
      <c r="AH41" s="206">
        <f t="shared" si="1"/>
        <v>228439</v>
      </c>
      <c r="AI41" s="1"/>
    </row>
    <row r="42" spans="2:35" ht="18" customHeight="1">
      <c r="B42" s="214" t="s">
        <v>27</v>
      </c>
      <c r="C42" s="203"/>
      <c r="D42" s="211" t="s">
        <v>52</v>
      </c>
      <c r="E42" s="204"/>
      <c r="F42" s="204"/>
      <c r="G42" s="212"/>
      <c r="H42" s="206">
        <v>0</v>
      </c>
      <c r="I42" s="206"/>
      <c r="J42" s="206">
        <v>0</v>
      </c>
      <c r="K42" s="207">
        <v>6559</v>
      </c>
      <c r="L42" s="208">
        <v>0</v>
      </c>
      <c r="M42" s="207"/>
      <c r="N42" s="209"/>
      <c r="O42" s="209">
        <v>0</v>
      </c>
      <c r="P42" s="209">
        <v>0</v>
      </c>
      <c r="Q42" s="209">
        <v>0</v>
      </c>
      <c r="R42" s="209">
        <v>0</v>
      </c>
      <c r="S42" s="208">
        <v>0</v>
      </c>
      <c r="T42" s="207"/>
      <c r="U42" s="209"/>
      <c r="V42" s="208">
        <v>0</v>
      </c>
      <c r="W42" s="207"/>
      <c r="X42" s="208">
        <v>0</v>
      </c>
      <c r="Y42" s="207"/>
      <c r="Z42" s="209">
        <v>0</v>
      </c>
      <c r="AA42" s="207">
        <v>239</v>
      </c>
      <c r="AB42" s="209">
        <v>0</v>
      </c>
      <c r="AC42" s="207"/>
      <c r="AD42" s="209"/>
      <c r="AE42" s="209">
        <v>13694</v>
      </c>
      <c r="AF42" s="209">
        <v>0</v>
      </c>
      <c r="AG42" s="208"/>
      <c r="AH42" s="206">
        <f t="shared" si="1"/>
        <v>20492</v>
      </c>
      <c r="AI42" s="1"/>
    </row>
    <row r="43" spans="2:35" ht="18" customHeight="1">
      <c r="B43" s="202"/>
      <c r="C43" s="203"/>
      <c r="D43" s="211"/>
      <c r="E43" s="204" t="s">
        <v>53</v>
      </c>
      <c r="F43" s="204"/>
      <c r="G43" s="212"/>
      <c r="H43" s="206">
        <v>0</v>
      </c>
      <c r="I43" s="206">
        <v>0</v>
      </c>
      <c r="J43" s="206">
        <v>0</v>
      </c>
      <c r="K43" s="207">
        <v>0</v>
      </c>
      <c r="L43" s="208">
        <v>0</v>
      </c>
      <c r="M43" s="207">
        <v>0</v>
      </c>
      <c r="N43" s="209">
        <v>0</v>
      </c>
      <c r="O43" s="209">
        <v>0</v>
      </c>
      <c r="P43" s="209">
        <v>0</v>
      </c>
      <c r="Q43" s="209">
        <v>0</v>
      </c>
      <c r="R43" s="209">
        <v>0</v>
      </c>
      <c r="S43" s="208">
        <v>0</v>
      </c>
      <c r="T43" s="207">
        <v>0</v>
      </c>
      <c r="U43" s="209">
        <v>0</v>
      </c>
      <c r="V43" s="208">
        <v>0</v>
      </c>
      <c r="W43" s="207">
        <v>0</v>
      </c>
      <c r="X43" s="208">
        <v>0</v>
      </c>
      <c r="Y43" s="207">
        <v>0</v>
      </c>
      <c r="Z43" s="209">
        <v>0</v>
      </c>
      <c r="AA43" s="207">
        <v>0</v>
      </c>
      <c r="AB43" s="209">
        <v>0</v>
      </c>
      <c r="AC43" s="207">
        <v>0</v>
      </c>
      <c r="AD43" s="209">
        <v>0</v>
      </c>
      <c r="AE43" s="209">
        <v>0</v>
      </c>
      <c r="AF43" s="209">
        <v>0</v>
      </c>
      <c r="AG43" s="208">
        <v>0</v>
      </c>
      <c r="AH43" s="206">
        <f aca="true" t="shared" si="10" ref="AH43:AH59">SUM(H43:AG43)</f>
        <v>0</v>
      </c>
      <c r="AI43" s="1"/>
    </row>
    <row r="44" spans="2:35" ht="18" customHeight="1">
      <c r="B44" s="202"/>
      <c r="C44" s="203"/>
      <c r="D44" s="204"/>
      <c r="E44" s="204" t="s">
        <v>54</v>
      </c>
      <c r="F44" s="204"/>
      <c r="G44" s="212"/>
      <c r="H44" s="206">
        <v>0</v>
      </c>
      <c r="I44" s="206">
        <v>0</v>
      </c>
      <c r="J44" s="206">
        <v>0</v>
      </c>
      <c r="K44" s="207">
        <v>0</v>
      </c>
      <c r="L44" s="208">
        <v>0</v>
      </c>
      <c r="M44" s="207">
        <v>0</v>
      </c>
      <c r="N44" s="209">
        <v>0</v>
      </c>
      <c r="O44" s="209">
        <v>0</v>
      </c>
      <c r="P44" s="209">
        <v>0</v>
      </c>
      <c r="Q44" s="209">
        <v>0</v>
      </c>
      <c r="R44" s="209">
        <v>0</v>
      </c>
      <c r="S44" s="208">
        <v>0</v>
      </c>
      <c r="T44" s="207">
        <v>0</v>
      </c>
      <c r="U44" s="209">
        <v>0</v>
      </c>
      <c r="V44" s="208">
        <v>0</v>
      </c>
      <c r="W44" s="207">
        <v>0</v>
      </c>
      <c r="X44" s="208">
        <v>0</v>
      </c>
      <c r="Y44" s="207">
        <v>0</v>
      </c>
      <c r="Z44" s="209">
        <v>0</v>
      </c>
      <c r="AA44" s="207">
        <v>0</v>
      </c>
      <c r="AB44" s="209">
        <v>0</v>
      </c>
      <c r="AC44" s="207">
        <v>0</v>
      </c>
      <c r="AD44" s="209">
        <v>0</v>
      </c>
      <c r="AE44" s="209">
        <v>0</v>
      </c>
      <c r="AF44" s="209">
        <v>0</v>
      </c>
      <c r="AG44" s="208">
        <v>0</v>
      </c>
      <c r="AH44" s="206">
        <f t="shared" si="10"/>
        <v>0</v>
      </c>
      <c r="AI44" s="1"/>
    </row>
    <row r="45" spans="1:35" ht="17.25" customHeight="1">
      <c r="A45" s="2"/>
      <c r="B45" s="214" t="s">
        <v>18</v>
      </c>
      <c r="C45" s="203"/>
      <c r="D45" s="204" t="s">
        <v>55</v>
      </c>
      <c r="E45" s="204"/>
      <c r="F45" s="204"/>
      <c r="G45" s="205" t="s">
        <v>183</v>
      </c>
      <c r="H45" s="206">
        <v>55024</v>
      </c>
      <c r="I45" s="206">
        <v>118208</v>
      </c>
      <c r="J45" s="206">
        <v>18636</v>
      </c>
      <c r="K45" s="207">
        <v>0</v>
      </c>
      <c r="L45" s="208">
        <v>0</v>
      </c>
      <c r="M45" s="207">
        <v>0</v>
      </c>
      <c r="N45" s="209">
        <v>0</v>
      </c>
      <c r="O45" s="209">
        <v>0</v>
      </c>
      <c r="P45" s="209">
        <v>0</v>
      </c>
      <c r="Q45" s="209">
        <v>0</v>
      </c>
      <c r="R45" s="209"/>
      <c r="S45" s="208"/>
      <c r="T45" s="207"/>
      <c r="U45" s="209"/>
      <c r="V45" s="208">
        <v>0</v>
      </c>
      <c r="W45" s="207">
        <v>0</v>
      </c>
      <c r="X45" s="208">
        <v>0</v>
      </c>
      <c r="Y45" s="207"/>
      <c r="Z45" s="209">
        <v>0</v>
      </c>
      <c r="AA45" s="207">
        <v>10913</v>
      </c>
      <c r="AB45" s="209">
        <v>0</v>
      </c>
      <c r="AC45" s="207">
        <v>0</v>
      </c>
      <c r="AD45" s="209"/>
      <c r="AE45" s="209">
        <v>5166</v>
      </c>
      <c r="AF45" s="209"/>
      <c r="AG45" s="208">
        <v>0</v>
      </c>
      <c r="AH45" s="206">
        <f t="shared" si="10"/>
        <v>207947</v>
      </c>
      <c r="AI45" s="1"/>
    </row>
    <row r="46" spans="2:35" ht="18" customHeight="1">
      <c r="B46" s="202"/>
      <c r="C46" s="203"/>
      <c r="D46" s="204" t="s">
        <v>56</v>
      </c>
      <c r="E46" s="204"/>
      <c r="F46" s="204"/>
      <c r="G46" s="205"/>
      <c r="H46" s="206"/>
      <c r="I46" s="206">
        <v>0</v>
      </c>
      <c r="J46" s="206">
        <v>0</v>
      </c>
      <c r="K46" s="207">
        <v>0</v>
      </c>
      <c r="L46" s="208">
        <v>0</v>
      </c>
      <c r="M46" s="207">
        <v>0</v>
      </c>
      <c r="N46" s="209">
        <v>0</v>
      </c>
      <c r="O46" s="209">
        <v>0</v>
      </c>
      <c r="P46" s="209">
        <v>0</v>
      </c>
      <c r="Q46" s="209">
        <v>0</v>
      </c>
      <c r="R46" s="209">
        <v>0</v>
      </c>
      <c r="S46" s="208">
        <v>0</v>
      </c>
      <c r="T46" s="207">
        <v>0</v>
      </c>
      <c r="U46" s="209">
        <v>0</v>
      </c>
      <c r="V46" s="208">
        <v>0</v>
      </c>
      <c r="W46" s="207">
        <v>0</v>
      </c>
      <c r="X46" s="208">
        <v>0</v>
      </c>
      <c r="Y46" s="207">
        <v>0</v>
      </c>
      <c r="Z46" s="209">
        <v>0</v>
      </c>
      <c r="AA46" s="207">
        <v>0</v>
      </c>
      <c r="AB46" s="209">
        <v>0</v>
      </c>
      <c r="AC46" s="207">
        <v>0</v>
      </c>
      <c r="AD46" s="209">
        <v>0</v>
      </c>
      <c r="AE46" s="209">
        <v>0</v>
      </c>
      <c r="AF46" s="209">
        <v>0</v>
      </c>
      <c r="AG46" s="208">
        <v>0</v>
      </c>
      <c r="AH46" s="206">
        <f t="shared" si="10"/>
        <v>0</v>
      </c>
      <c r="AI46" s="1"/>
    </row>
    <row r="47" spans="2:35" ht="18" customHeight="1">
      <c r="B47" s="202"/>
      <c r="C47" s="203"/>
      <c r="D47" s="204" t="s">
        <v>57</v>
      </c>
      <c r="E47" s="204"/>
      <c r="F47" s="204"/>
      <c r="G47" s="212"/>
      <c r="H47" s="206">
        <v>0</v>
      </c>
      <c r="I47" s="206">
        <v>0</v>
      </c>
      <c r="J47" s="206">
        <v>0</v>
      </c>
      <c r="K47" s="207">
        <v>0</v>
      </c>
      <c r="L47" s="208">
        <v>0</v>
      </c>
      <c r="M47" s="207"/>
      <c r="N47" s="209"/>
      <c r="O47" s="209">
        <v>0</v>
      </c>
      <c r="P47" s="209"/>
      <c r="Q47" s="209">
        <v>0</v>
      </c>
      <c r="R47" s="209">
        <v>0</v>
      </c>
      <c r="S47" s="208">
        <v>0</v>
      </c>
      <c r="T47" s="207">
        <v>0</v>
      </c>
      <c r="U47" s="209">
        <v>0</v>
      </c>
      <c r="V47" s="208">
        <v>0</v>
      </c>
      <c r="W47" s="207">
        <v>0</v>
      </c>
      <c r="X47" s="208">
        <v>0</v>
      </c>
      <c r="Y47" s="207"/>
      <c r="Z47" s="209">
        <v>0</v>
      </c>
      <c r="AA47" s="207"/>
      <c r="AB47" s="209">
        <v>0</v>
      </c>
      <c r="AC47" s="207">
        <v>0</v>
      </c>
      <c r="AD47" s="209">
        <v>0</v>
      </c>
      <c r="AE47" s="209">
        <v>0</v>
      </c>
      <c r="AF47" s="209">
        <v>0</v>
      </c>
      <c r="AG47" s="208">
        <v>0</v>
      </c>
      <c r="AH47" s="206">
        <f t="shared" si="10"/>
        <v>0</v>
      </c>
      <c r="AI47" s="1"/>
    </row>
    <row r="48" spans="2:35" ht="18" customHeight="1">
      <c r="B48" s="214" t="s">
        <v>32</v>
      </c>
      <c r="C48" s="215"/>
      <c r="D48" s="216" t="s">
        <v>58</v>
      </c>
      <c r="E48" s="216"/>
      <c r="F48" s="216"/>
      <c r="G48" s="217"/>
      <c r="H48" s="218">
        <v>0</v>
      </c>
      <c r="I48" s="218">
        <v>0</v>
      </c>
      <c r="J48" s="218">
        <v>0</v>
      </c>
      <c r="K48" s="219"/>
      <c r="L48" s="220">
        <v>0</v>
      </c>
      <c r="M48" s="219">
        <v>0</v>
      </c>
      <c r="N48" s="221"/>
      <c r="O48" s="221">
        <v>0</v>
      </c>
      <c r="P48" s="221">
        <v>0</v>
      </c>
      <c r="Q48" s="221">
        <v>0</v>
      </c>
      <c r="R48" s="221"/>
      <c r="S48" s="220">
        <v>0</v>
      </c>
      <c r="T48" s="219">
        <v>0</v>
      </c>
      <c r="U48" s="221">
        <v>0</v>
      </c>
      <c r="V48" s="220">
        <v>0</v>
      </c>
      <c r="W48" s="219">
        <v>0</v>
      </c>
      <c r="X48" s="220">
        <v>0</v>
      </c>
      <c r="Y48" s="219">
        <v>0</v>
      </c>
      <c r="Z48" s="221">
        <v>0</v>
      </c>
      <c r="AA48" s="219"/>
      <c r="AB48" s="221">
        <v>0</v>
      </c>
      <c r="AC48" s="219">
        <v>0</v>
      </c>
      <c r="AD48" s="221">
        <v>0</v>
      </c>
      <c r="AE48" s="221">
        <v>0</v>
      </c>
      <c r="AF48" s="221">
        <v>0</v>
      </c>
      <c r="AG48" s="220">
        <v>0</v>
      </c>
      <c r="AH48" s="218">
        <f t="shared" si="10"/>
        <v>0</v>
      </c>
      <c r="AI48" s="1"/>
    </row>
    <row r="49" spans="2:35" ht="18" customHeight="1">
      <c r="B49" s="223"/>
      <c r="C49" s="215" t="s">
        <v>59</v>
      </c>
      <c r="D49" s="216"/>
      <c r="E49" s="216"/>
      <c r="F49" s="216"/>
      <c r="G49" s="224" t="s">
        <v>60</v>
      </c>
      <c r="H49" s="218">
        <f>H31-H41</f>
        <v>0</v>
      </c>
      <c r="I49" s="218">
        <f>I31-I41</f>
        <v>0</v>
      </c>
      <c r="J49" s="218">
        <f>J31-J41</f>
        <v>0</v>
      </c>
      <c r="K49" s="258">
        <f>K31-K41</f>
        <v>-2372</v>
      </c>
      <c r="L49" s="220">
        <f aca="true" t="shared" si="11" ref="L49:AG49">L31-L41</f>
        <v>0</v>
      </c>
      <c r="M49" s="219">
        <f t="shared" si="11"/>
        <v>0</v>
      </c>
      <c r="N49" s="221">
        <f t="shared" si="11"/>
        <v>0</v>
      </c>
      <c r="O49" s="221">
        <f t="shared" si="11"/>
        <v>0</v>
      </c>
      <c r="P49" s="221">
        <f t="shared" si="11"/>
        <v>0</v>
      </c>
      <c r="Q49" s="221">
        <f t="shared" si="11"/>
        <v>0</v>
      </c>
      <c r="R49" s="221">
        <f t="shared" si="11"/>
        <v>0</v>
      </c>
      <c r="S49" s="220">
        <f t="shared" si="11"/>
        <v>0</v>
      </c>
      <c r="T49" s="219">
        <f t="shared" si="11"/>
        <v>0</v>
      </c>
      <c r="U49" s="221">
        <f t="shared" si="11"/>
        <v>0</v>
      </c>
      <c r="V49" s="220">
        <f t="shared" si="11"/>
        <v>0</v>
      </c>
      <c r="W49" s="219">
        <f t="shared" si="11"/>
        <v>0</v>
      </c>
      <c r="X49" s="220">
        <f t="shared" si="11"/>
        <v>0</v>
      </c>
      <c r="Y49" s="219">
        <f t="shared" si="11"/>
        <v>0</v>
      </c>
      <c r="Z49" s="221">
        <f t="shared" si="11"/>
        <v>0</v>
      </c>
      <c r="AA49" s="219">
        <f>AA31-AA41</f>
        <v>0</v>
      </c>
      <c r="AB49" s="221">
        <f>AB31-AB41</f>
        <v>0</v>
      </c>
      <c r="AC49" s="219">
        <f t="shared" si="11"/>
        <v>0</v>
      </c>
      <c r="AD49" s="221">
        <f t="shared" si="11"/>
        <v>0</v>
      </c>
      <c r="AE49" s="221">
        <f t="shared" si="11"/>
        <v>-18860</v>
      </c>
      <c r="AF49" s="221">
        <f t="shared" si="11"/>
        <v>0</v>
      </c>
      <c r="AG49" s="220">
        <f t="shared" si="11"/>
        <v>0</v>
      </c>
      <c r="AH49" s="218">
        <f t="shared" si="10"/>
        <v>-21232</v>
      </c>
      <c r="AI49" s="1"/>
    </row>
    <row r="50" spans="2:35" ht="18" customHeight="1">
      <c r="B50" s="223">
        <v>3</v>
      </c>
      <c r="C50" s="216" t="s">
        <v>61</v>
      </c>
      <c r="D50" s="216"/>
      <c r="E50" s="216"/>
      <c r="F50" s="216"/>
      <c r="G50" s="224" t="s">
        <v>62</v>
      </c>
      <c r="H50" s="218">
        <f>H30+H49</f>
        <v>0</v>
      </c>
      <c r="I50" s="218">
        <f>I30+I49</f>
        <v>0</v>
      </c>
      <c r="J50" s="218">
        <f>J30+J49</f>
        <v>0</v>
      </c>
      <c r="K50" s="258">
        <f aca="true" t="shared" si="12" ref="K50:AG50">K30+K49</f>
        <v>-8655</v>
      </c>
      <c r="L50" s="220">
        <f t="shared" si="12"/>
        <v>12986</v>
      </c>
      <c r="M50" s="219">
        <f t="shared" si="12"/>
        <v>121</v>
      </c>
      <c r="N50" s="221">
        <f t="shared" si="12"/>
        <v>-2948</v>
      </c>
      <c r="O50" s="221">
        <f t="shared" si="12"/>
        <v>-1347</v>
      </c>
      <c r="P50" s="221">
        <f t="shared" si="12"/>
        <v>4594</v>
      </c>
      <c r="Q50" s="221">
        <f t="shared" si="12"/>
        <v>1733</v>
      </c>
      <c r="R50" s="221">
        <f t="shared" si="12"/>
        <v>-9018</v>
      </c>
      <c r="S50" s="220">
        <f t="shared" si="12"/>
        <v>14012</v>
      </c>
      <c r="T50" s="219">
        <f t="shared" si="12"/>
        <v>-7742</v>
      </c>
      <c r="U50" s="221">
        <f t="shared" si="12"/>
        <v>1629</v>
      </c>
      <c r="V50" s="220">
        <f t="shared" si="12"/>
        <v>15955</v>
      </c>
      <c r="W50" s="219">
        <f t="shared" si="12"/>
        <v>19722</v>
      </c>
      <c r="X50" s="220">
        <f t="shared" si="12"/>
        <v>340</v>
      </c>
      <c r="Y50" s="219">
        <f t="shared" si="12"/>
        <v>27422</v>
      </c>
      <c r="Z50" s="221">
        <f t="shared" si="12"/>
        <v>3363</v>
      </c>
      <c r="AA50" s="219">
        <f>AA30+AA49</f>
        <v>-8390</v>
      </c>
      <c r="AB50" s="221">
        <f>AB30+AB49</f>
        <v>10270</v>
      </c>
      <c r="AC50" s="219">
        <f t="shared" si="12"/>
        <v>-1224</v>
      </c>
      <c r="AD50" s="221">
        <f t="shared" si="12"/>
        <v>19018</v>
      </c>
      <c r="AE50" s="221">
        <f t="shared" si="12"/>
        <v>1697</v>
      </c>
      <c r="AF50" s="221">
        <f t="shared" si="12"/>
        <v>24816</v>
      </c>
      <c r="AG50" s="220">
        <f t="shared" si="12"/>
        <v>3032</v>
      </c>
      <c r="AH50" s="225">
        <f t="shared" si="10"/>
        <v>121386</v>
      </c>
      <c r="AI50" s="1"/>
    </row>
    <row r="51" spans="2:35" ht="18" customHeight="1">
      <c r="B51" s="223">
        <v>4</v>
      </c>
      <c r="C51" s="216" t="s">
        <v>63</v>
      </c>
      <c r="D51" s="216"/>
      <c r="E51" s="216"/>
      <c r="F51" s="216"/>
      <c r="G51" s="224" t="s">
        <v>64</v>
      </c>
      <c r="H51" s="218">
        <v>0</v>
      </c>
      <c r="I51" s="218">
        <v>0</v>
      </c>
      <c r="J51" s="218">
        <v>0</v>
      </c>
      <c r="K51" s="219">
        <v>7985</v>
      </c>
      <c r="L51" s="220"/>
      <c r="M51" s="219">
        <v>1840</v>
      </c>
      <c r="N51" s="221"/>
      <c r="O51" s="221">
        <v>163</v>
      </c>
      <c r="P51" s="221">
        <v>7654</v>
      </c>
      <c r="Q51" s="221">
        <v>0</v>
      </c>
      <c r="R51" s="221"/>
      <c r="S51" s="220">
        <v>10000</v>
      </c>
      <c r="T51" s="219"/>
      <c r="U51" s="221"/>
      <c r="V51" s="220"/>
      <c r="W51" s="219">
        <v>15027</v>
      </c>
      <c r="X51" s="220">
        <v>0</v>
      </c>
      <c r="Y51" s="219">
        <v>30</v>
      </c>
      <c r="Z51" s="221">
        <v>0</v>
      </c>
      <c r="AA51" s="219"/>
      <c r="AB51" s="221">
        <v>0</v>
      </c>
      <c r="AC51" s="219"/>
      <c r="AD51" s="221">
        <v>12373</v>
      </c>
      <c r="AE51" s="221"/>
      <c r="AF51" s="221">
        <v>18226</v>
      </c>
      <c r="AG51" s="220">
        <v>2553</v>
      </c>
      <c r="AH51" s="225">
        <f t="shared" si="10"/>
        <v>75851</v>
      </c>
      <c r="AI51" s="1"/>
    </row>
    <row r="52" spans="2:35" ht="18" customHeight="1">
      <c r="B52" s="202">
        <v>5</v>
      </c>
      <c r="C52" s="216" t="s">
        <v>65</v>
      </c>
      <c r="D52" s="216"/>
      <c r="E52" s="216"/>
      <c r="F52" s="216"/>
      <c r="G52" s="224" t="s">
        <v>66</v>
      </c>
      <c r="H52" s="218"/>
      <c r="I52" s="218"/>
      <c r="J52" s="218"/>
      <c r="K52" s="219">
        <v>14862</v>
      </c>
      <c r="L52" s="220"/>
      <c r="M52" s="219">
        <v>3267</v>
      </c>
      <c r="N52" s="221">
        <v>4212</v>
      </c>
      <c r="O52" s="221">
        <v>1510</v>
      </c>
      <c r="P52" s="221">
        <v>3679</v>
      </c>
      <c r="Q52" s="221">
        <v>11289</v>
      </c>
      <c r="R52" s="221">
        <v>1938</v>
      </c>
      <c r="S52" s="220">
        <v>9497</v>
      </c>
      <c r="T52" s="219">
        <v>22571</v>
      </c>
      <c r="U52" s="221">
        <v>7523</v>
      </c>
      <c r="V52" s="220">
        <v>15190</v>
      </c>
      <c r="W52" s="219">
        <v>26319</v>
      </c>
      <c r="X52" s="220">
        <v>19059</v>
      </c>
      <c r="Y52" s="219">
        <v>2075</v>
      </c>
      <c r="Z52" s="221">
        <v>0</v>
      </c>
      <c r="AA52" s="219">
        <v>2510</v>
      </c>
      <c r="AB52" s="221"/>
      <c r="AC52" s="219">
        <v>7262</v>
      </c>
      <c r="AD52" s="221">
        <v>5200</v>
      </c>
      <c r="AE52" s="221">
        <v>3177</v>
      </c>
      <c r="AF52" s="221">
        <v>3000</v>
      </c>
      <c r="AG52" s="220">
        <v>1218</v>
      </c>
      <c r="AH52" s="225">
        <f t="shared" si="10"/>
        <v>165358</v>
      </c>
      <c r="AI52" s="1"/>
    </row>
    <row r="53" spans="2:35" ht="18" customHeight="1">
      <c r="B53" s="226"/>
      <c r="C53" s="216" t="s">
        <v>67</v>
      </c>
      <c r="D53" s="216"/>
      <c r="E53" s="216"/>
      <c r="F53" s="216"/>
      <c r="G53" s="217"/>
      <c r="H53" s="218">
        <v>0</v>
      </c>
      <c r="I53" s="218">
        <v>0</v>
      </c>
      <c r="J53" s="218">
        <v>0</v>
      </c>
      <c r="K53" s="219">
        <v>0</v>
      </c>
      <c r="L53" s="220">
        <v>0</v>
      </c>
      <c r="M53" s="219">
        <v>0</v>
      </c>
      <c r="N53" s="221">
        <v>0</v>
      </c>
      <c r="O53" s="221">
        <v>0</v>
      </c>
      <c r="P53" s="221">
        <v>0</v>
      </c>
      <c r="Q53" s="221">
        <v>0</v>
      </c>
      <c r="R53" s="221">
        <v>0</v>
      </c>
      <c r="S53" s="220">
        <v>0</v>
      </c>
      <c r="T53" s="219">
        <v>0</v>
      </c>
      <c r="U53" s="221">
        <v>0</v>
      </c>
      <c r="V53" s="220">
        <v>0</v>
      </c>
      <c r="W53" s="219">
        <v>0</v>
      </c>
      <c r="X53" s="220">
        <v>0</v>
      </c>
      <c r="Y53" s="219">
        <v>0</v>
      </c>
      <c r="Z53" s="221">
        <v>0</v>
      </c>
      <c r="AA53" s="219">
        <v>0</v>
      </c>
      <c r="AB53" s="221">
        <v>0</v>
      </c>
      <c r="AC53" s="219">
        <v>0</v>
      </c>
      <c r="AD53" s="221">
        <v>0</v>
      </c>
      <c r="AE53" s="221">
        <v>0</v>
      </c>
      <c r="AF53" s="221">
        <v>0</v>
      </c>
      <c r="AG53" s="220">
        <v>0</v>
      </c>
      <c r="AH53" s="225">
        <f t="shared" si="10"/>
        <v>0</v>
      </c>
      <c r="AI53" s="1"/>
    </row>
    <row r="54" spans="2:35" ht="18" customHeight="1">
      <c r="B54" s="223">
        <v>6</v>
      </c>
      <c r="C54" s="216" t="s">
        <v>68</v>
      </c>
      <c r="D54" s="216"/>
      <c r="E54" s="216"/>
      <c r="F54" s="216"/>
      <c r="G54" s="224" t="s">
        <v>69</v>
      </c>
      <c r="H54" s="218">
        <v>0</v>
      </c>
      <c r="I54" s="218">
        <v>0</v>
      </c>
      <c r="J54" s="218">
        <v>0</v>
      </c>
      <c r="K54" s="219">
        <v>0</v>
      </c>
      <c r="L54" s="220">
        <v>0</v>
      </c>
      <c r="M54" s="219">
        <v>0</v>
      </c>
      <c r="N54" s="221">
        <v>0</v>
      </c>
      <c r="O54" s="221">
        <v>0</v>
      </c>
      <c r="P54" s="221">
        <v>0</v>
      </c>
      <c r="Q54" s="221">
        <v>0</v>
      </c>
      <c r="R54" s="221">
        <v>0</v>
      </c>
      <c r="S54" s="220">
        <v>0</v>
      </c>
      <c r="T54" s="219">
        <v>0</v>
      </c>
      <c r="U54" s="221"/>
      <c r="V54" s="220">
        <v>0</v>
      </c>
      <c r="W54" s="219">
        <v>0</v>
      </c>
      <c r="X54" s="220">
        <v>0</v>
      </c>
      <c r="Y54" s="219">
        <v>0</v>
      </c>
      <c r="Z54" s="221">
        <v>0</v>
      </c>
      <c r="AA54" s="219">
        <v>0</v>
      </c>
      <c r="AB54" s="221">
        <v>0</v>
      </c>
      <c r="AC54" s="219">
        <v>0</v>
      </c>
      <c r="AD54" s="221">
        <v>0</v>
      </c>
      <c r="AE54" s="221">
        <v>0</v>
      </c>
      <c r="AF54" s="221">
        <v>0</v>
      </c>
      <c r="AG54" s="220">
        <v>0</v>
      </c>
      <c r="AH54" s="225">
        <f t="shared" si="10"/>
        <v>0</v>
      </c>
      <c r="AI54" s="1"/>
    </row>
    <row r="55" spans="2:35" ht="18" customHeight="1">
      <c r="B55" s="223">
        <v>7</v>
      </c>
      <c r="C55" s="216" t="s">
        <v>70</v>
      </c>
      <c r="D55" s="216"/>
      <c r="E55" s="216"/>
      <c r="F55" s="216"/>
      <c r="G55" s="224" t="s">
        <v>71</v>
      </c>
      <c r="H55" s="218">
        <f>H50-H51+H52-H54+H61+H62</f>
        <v>0</v>
      </c>
      <c r="I55" s="218">
        <f>I50-I51+I52-I54+I61+I62</f>
        <v>0</v>
      </c>
      <c r="J55" s="218">
        <f>J50-J51+J52-J54+J61+J62</f>
        <v>0</v>
      </c>
      <c r="K55" s="258">
        <f aca="true" t="shared" si="13" ref="K55:AG55">K50-K51+K52-K54+K61+K62</f>
        <v>-1778</v>
      </c>
      <c r="L55" s="220">
        <f t="shared" si="13"/>
        <v>12986</v>
      </c>
      <c r="M55" s="219">
        <f t="shared" si="13"/>
        <v>1548</v>
      </c>
      <c r="N55" s="221">
        <f t="shared" si="13"/>
        <v>1264</v>
      </c>
      <c r="O55" s="221">
        <f t="shared" si="13"/>
        <v>0</v>
      </c>
      <c r="P55" s="221">
        <f t="shared" si="13"/>
        <v>619</v>
      </c>
      <c r="Q55" s="221">
        <f t="shared" si="13"/>
        <v>13022</v>
      </c>
      <c r="R55" s="221">
        <f t="shared" si="13"/>
        <v>-7080</v>
      </c>
      <c r="S55" s="220">
        <f t="shared" si="13"/>
        <v>13509</v>
      </c>
      <c r="T55" s="219">
        <f t="shared" si="13"/>
        <v>14829</v>
      </c>
      <c r="U55" s="221">
        <f t="shared" si="13"/>
        <v>9152</v>
      </c>
      <c r="V55" s="220">
        <f t="shared" si="13"/>
        <v>31145</v>
      </c>
      <c r="W55" s="219">
        <f t="shared" si="13"/>
        <v>31014</v>
      </c>
      <c r="X55" s="220">
        <f t="shared" si="13"/>
        <v>19399</v>
      </c>
      <c r="Y55" s="219">
        <f t="shared" si="13"/>
        <v>29467</v>
      </c>
      <c r="Z55" s="221">
        <f t="shared" si="13"/>
        <v>3363</v>
      </c>
      <c r="AA55" s="219">
        <f>AA50-AA51+AA52-AA54+AA61+AA62</f>
        <v>-5880</v>
      </c>
      <c r="AB55" s="221">
        <f>AB50-AB51+AB52-AB54+AB61+AB62</f>
        <v>10270</v>
      </c>
      <c r="AC55" s="219">
        <f t="shared" si="13"/>
        <v>6038</v>
      </c>
      <c r="AD55" s="221">
        <f t="shared" si="13"/>
        <v>11845</v>
      </c>
      <c r="AE55" s="221">
        <f t="shared" si="13"/>
        <v>4874</v>
      </c>
      <c r="AF55" s="221">
        <f t="shared" si="13"/>
        <v>9590</v>
      </c>
      <c r="AG55" s="220">
        <f t="shared" si="13"/>
        <v>1697</v>
      </c>
      <c r="AH55" s="225">
        <f t="shared" si="10"/>
        <v>210893</v>
      </c>
      <c r="AI55" s="1"/>
    </row>
    <row r="56" spans="2:35" ht="18" customHeight="1">
      <c r="B56" s="223">
        <v>8</v>
      </c>
      <c r="C56" s="216" t="s">
        <v>72</v>
      </c>
      <c r="D56" s="216"/>
      <c r="E56" s="216"/>
      <c r="F56" s="216"/>
      <c r="G56" s="217"/>
      <c r="H56" s="218">
        <v>0</v>
      </c>
      <c r="I56" s="218"/>
      <c r="J56" s="218">
        <v>0</v>
      </c>
      <c r="K56" s="219">
        <v>0</v>
      </c>
      <c r="L56" s="220">
        <v>0</v>
      </c>
      <c r="M56" s="219">
        <v>0</v>
      </c>
      <c r="N56" s="221">
        <v>0</v>
      </c>
      <c r="O56" s="221">
        <v>0</v>
      </c>
      <c r="P56" s="221">
        <v>0</v>
      </c>
      <c r="Q56" s="221">
        <v>0</v>
      </c>
      <c r="R56" s="221">
        <v>0</v>
      </c>
      <c r="S56" s="220">
        <v>0</v>
      </c>
      <c r="T56" s="219">
        <v>0</v>
      </c>
      <c r="U56" s="221">
        <v>0</v>
      </c>
      <c r="V56" s="220">
        <v>0</v>
      </c>
      <c r="W56" s="219">
        <v>0</v>
      </c>
      <c r="X56" s="220">
        <v>0</v>
      </c>
      <c r="Y56" s="219"/>
      <c r="Z56" s="221">
        <v>0</v>
      </c>
      <c r="AA56" s="219"/>
      <c r="AB56" s="221">
        <v>0</v>
      </c>
      <c r="AC56" s="219">
        <v>0</v>
      </c>
      <c r="AD56" s="221">
        <v>0</v>
      </c>
      <c r="AE56" s="221">
        <v>0</v>
      </c>
      <c r="AF56" s="221">
        <v>0</v>
      </c>
      <c r="AG56" s="220">
        <v>0</v>
      </c>
      <c r="AH56" s="225">
        <f t="shared" si="10"/>
        <v>0</v>
      </c>
      <c r="AI56" s="1"/>
    </row>
    <row r="57" spans="2:35" ht="18" customHeight="1">
      <c r="B57" s="223">
        <v>9</v>
      </c>
      <c r="C57" s="216" t="s">
        <v>73</v>
      </c>
      <c r="D57" s="216"/>
      <c r="E57" s="216"/>
      <c r="F57" s="216"/>
      <c r="G57" s="224" t="s">
        <v>74</v>
      </c>
      <c r="H57" s="218">
        <v>0</v>
      </c>
      <c r="I57" s="218">
        <v>0</v>
      </c>
      <c r="J57" s="218">
        <v>0</v>
      </c>
      <c r="K57" s="219">
        <v>0</v>
      </c>
      <c r="L57" s="220">
        <v>0</v>
      </c>
      <c r="M57" s="219">
        <v>0</v>
      </c>
      <c r="N57" s="221">
        <v>0</v>
      </c>
      <c r="O57" s="221">
        <v>0</v>
      </c>
      <c r="P57" s="221">
        <v>0</v>
      </c>
      <c r="Q57" s="221"/>
      <c r="R57" s="221">
        <v>0</v>
      </c>
      <c r="S57" s="220">
        <v>0</v>
      </c>
      <c r="T57" s="219">
        <v>0</v>
      </c>
      <c r="U57" s="221">
        <v>0</v>
      </c>
      <c r="V57" s="220">
        <v>0</v>
      </c>
      <c r="W57" s="219">
        <v>0</v>
      </c>
      <c r="X57" s="220">
        <v>0</v>
      </c>
      <c r="Y57" s="219"/>
      <c r="Z57" s="221">
        <v>0</v>
      </c>
      <c r="AA57" s="219"/>
      <c r="AB57" s="221">
        <v>0</v>
      </c>
      <c r="AC57" s="219">
        <v>0</v>
      </c>
      <c r="AD57" s="221">
        <v>0</v>
      </c>
      <c r="AE57" s="221">
        <v>0</v>
      </c>
      <c r="AF57" s="221">
        <v>0</v>
      </c>
      <c r="AG57" s="220">
        <v>0</v>
      </c>
      <c r="AH57" s="225">
        <f t="shared" si="10"/>
        <v>0</v>
      </c>
      <c r="AI57" s="1"/>
    </row>
    <row r="58" spans="2:35" ht="18" customHeight="1">
      <c r="B58" s="202">
        <v>10</v>
      </c>
      <c r="C58" s="211" t="s">
        <v>75</v>
      </c>
      <c r="D58" s="211"/>
      <c r="E58" s="211"/>
      <c r="F58" s="204" t="s">
        <v>76</v>
      </c>
      <c r="G58" s="212"/>
      <c r="H58" s="206">
        <f>IF(H55-H57&gt;0,H55-H57,0)</f>
        <v>0</v>
      </c>
      <c r="I58" s="206">
        <f>IF(I55-I57&gt;0,I55-I57,0)</f>
        <v>0</v>
      </c>
      <c r="J58" s="206">
        <f>IF(J55-J57&gt;0,J55-J57,0)</f>
        <v>0</v>
      </c>
      <c r="K58" s="257">
        <f aca="true" t="shared" si="14" ref="K58:AG58">IF(K55-K57&gt;0,K55-K57,0)</f>
        <v>0</v>
      </c>
      <c r="L58" s="208">
        <f t="shared" si="14"/>
        <v>12986</v>
      </c>
      <c r="M58" s="207">
        <f t="shared" si="14"/>
        <v>1548</v>
      </c>
      <c r="N58" s="209">
        <f t="shared" si="14"/>
        <v>1264</v>
      </c>
      <c r="O58" s="209">
        <f t="shared" si="14"/>
        <v>0</v>
      </c>
      <c r="P58" s="209">
        <f t="shared" si="14"/>
        <v>619</v>
      </c>
      <c r="Q58" s="209">
        <f t="shared" si="14"/>
        <v>13022</v>
      </c>
      <c r="R58" s="209">
        <f t="shared" si="14"/>
        <v>0</v>
      </c>
      <c r="S58" s="208">
        <f t="shared" si="14"/>
        <v>13509</v>
      </c>
      <c r="T58" s="207">
        <f t="shared" si="14"/>
        <v>14829</v>
      </c>
      <c r="U58" s="209">
        <f t="shared" si="14"/>
        <v>9152</v>
      </c>
      <c r="V58" s="208">
        <f t="shared" si="14"/>
        <v>31145</v>
      </c>
      <c r="W58" s="207">
        <f t="shared" si="14"/>
        <v>31014</v>
      </c>
      <c r="X58" s="208">
        <f t="shared" si="14"/>
        <v>19399</v>
      </c>
      <c r="Y58" s="207">
        <f t="shared" si="14"/>
        <v>29467</v>
      </c>
      <c r="Z58" s="209">
        <f t="shared" si="14"/>
        <v>3363</v>
      </c>
      <c r="AA58" s="207">
        <f>IF(AA55-AA57&gt;0,AA55-AA57,0)</f>
        <v>0</v>
      </c>
      <c r="AB58" s="209">
        <f>IF(AB55-AB57&gt;0,AB55-AB57,0)</f>
        <v>10270</v>
      </c>
      <c r="AC58" s="207">
        <f t="shared" si="14"/>
        <v>6038</v>
      </c>
      <c r="AD58" s="209">
        <f t="shared" si="14"/>
        <v>11845</v>
      </c>
      <c r="AE58" s="209">
        <f t="shared" si="14"/>
        <v>4874</v>
      </c>
      <c r="AF58" s="209">
        <f t="shared" si="14"/>
        <v>9590</v>
      </c>
      <c r="AG58" s="208">
        <f t="shared" si="14"/>
        <v>1697</v>
      </c>
      <c r="AH58" s="227">
        <f t="shared" si="10"/>
        <v>225631</v>
      </c>
      <c r="AI58" s="1"/>
    </row>
    <row r="59" spans="2:35" ht="18" customHeight="1">
      <c r="B59" s="381" t="s">
        <v>77</v>
      </c>
      <c r="C59" s="382"/>
      <c r="D59" s="382"/>
      <c r="E59" s="216"/>
      <c r="F59" s="228" t="s">
        <v>184</v>
      </c>
      <c r="G59" s="217"/>
      <c r="H59" s="218">
        <f>IF(H55-H57&lt;0,-(H55-H57),0)</f>
        <v>0</v>
      </c>
      <c r="I59" s="218">
        <f>IF(I55-I57&lt;0,-(I55-I57),0)</f>
        <v>0</v>
      </c>
      <c r="J59" s="218">
        <f>IF(J55-J57&lt;0,-(J55-J57),0)</f>
        <v>0</v>
      </c>
      <c r="K59" s="258">
        <f aca="true" t="shared" si="15" ref="K59:AG59">IF(K55-K57&lt;0,-(K55-K57),0)</f>
        <v>1778</v>
      </c>
      <c r="L59" s="220">
        <f t="shared" si="15"/>
        <v>0</v>
      </c>
      <c r="M59" s="219">
        <f t="shared" si="15"/>
        <v>0</v>
      </c>
      <c r="N59" s="221">
        <f t="shared" si="15"/>
        <v>0</v>
      </c>
      <c r="O59" s="221">
        <f t="shared" si="15"/>
        <v>0</v>
      </c>
      <c r="P59" s="221">
        <f t="shared" si="15"/>
        <v>0</v>
      </c>
      <c r="Q59" s="221">
        <f t="shared" si="15"/>
        <v>0</v>
      </c>
      <c r="R59" s="221">
        <f t="shared" si="15"/>
        <v>7080</v>
      </c>
      <c r="S59" s="220">
        <f t="shared" si="15"/>
        <v>0</v>
      </c>
      <c r="T59" s="219">
        <f t="shared" si="15"/>
        <v>0</v>
      </c>
      <c r="U59" s="221">
        <f t="shared" si="15"/>
        <v>0</v>
      </c>
      <c r="V59" s="220">
        <f t="shared" si="15"/>
        <v>0</v>
      </c>
      <c r="W59" s="219">
        <f t="shared" si="15"/>
        <v>0</v>
      </c>
      <c r="X59" s="220">
        <f t="shared" si="15"/>
        <v>0</v>
      </c>
      <c r="Y59" s="219">
        <f t="shared" si="15"/>
        <v>0</v>
      </c>
      <c r="Z59" s="221">
        <f t="shared" si="15"/>
        <v>0</v>
      </c>
      <c r="AA59" s="219">
        <f>IF(AA55-AA57&lt;0,-(AA55-AA57),0)</f>
        <v>5880</v>
      </c>
      <c r="AB59" s="221">
        <f>IF(AB55-AB57&lt;0,-(AB55-AB57),0)</f>
        <v>0</v>
      </c>
      <c r="AC59" s="219">
        <f t="shared" si="15"/>
        <v>0</v>
      </c>
      <c r="AD59" s="221">
        <f t="shared" si="15"/>
        <v>0</v>
      </c>
      <c r="AE59" s="221">
        <f t="shared" si="15"/>
        <v>0</v>
      </c>
      <c r="AF59" s="221">
        <f t="shared" si="15"/>
        <v>0</v>
      </c>
      <c r="AG59" s="220">
        <f t="shared" si="15"/>
        <v>0</v>
      </c>
      <c r="AH59" s="225">
        <f t="shared" si="10"/>
        <v>14738</v>
      </c>
      <c r="AI59" s="1"/>
    </row>
    <row r="60" spans="2:35" ht="18" customHeight="1">
      <c r="B60" s="223">
        <v>11</v>
      </c>
      <c r="C60" s="256" t="s">
        <v>78</v>
      </c>
      <c r="D60" s="256"/>
      <c r="E60" s="256"/>
      <c r="F60" s="216"/>
      <c r="G60" s="217"/>
      <c r="H60" s="229">
        <f>IF(H20+H45=0,"",ROUND(H11/(H20+H45)*100,1))</f>
        <v>32</v>
      </c>
      <c r="I60" s="229">
        <f>IF(I20+I45=0,"",ROUND(I11/(I20+I45)*100,1))</f>
        <v>6.8</v>
      </c>
      <c r="J60" s="229">
        <f>IF(J20+J45=0,"",ROUND(J11/(J20+J45)*100,1))</f>
        <v>21</v>
      </c>
      <c r="K60" s="230">
        <f>IF(K20+K45=0,"",ROUND(K11/(K20+K45)*100,1))</f>
        <v>96</v>
      </c>
      <c r="L60" s="231">
        <f>IF(L20+L45=0,"",ROUND(L11/(L20+L45)*100,1))</f>
        <v>834.1</v>
      </c>
      <c r="M60" s="230">
        <f aca="true" t="shared" si="16" ref="M60:Z60">IF(M20+M45=0,"",ROUND(M11/(M20+M45)*100,1))</f>
        <v>100</v>
      </c>
      <c r="N60" s="232">
        <f t="shared" si="16"/>
        <v>94.9</v>
      </c>
      <c r="O60" s="232">
        <f t="shared" si="16"/>
        <v>97.4</v>
      </c>
      <c r="P60" s="232">
        <f t="shared" si="16"/>
        <v>101.8</v>
      </c>
      <c r="Q60" s="232">
        <f t="shared" si="16"/>
        <v>109.5</v>
      </c>
      <c r="R60" s="232">
        <f t="shared" si="16"/>
        <v>96.1</v>
      </c>
      <c r="S60" s="231">
        <f t="shared" si="16"/>
        <v>146.3</v>
      </c>
      <c r="T60" s="230">
        <f t="shared" si="16"/>
        <v>96.3</v>
      </c>
      <c r="U60" s="232">
        <f t="shared" si="16"/>
        <v>102.5</v>
      </c>
      <c r="V60" s="231">
        <f t="shared" si="16"/>
        <v>136.3</v>
      </c>
      <c r="W60" s="230">
        <f t="shared" si="16"/>
        <v>113.2</v>
      </c>
      <c r="X60" s="231">
        <f>IF(X20+X45=0,"",ROUND(X11/(X20+X45)*100,1))</f>
        <v>102</v>
      </c>
      <c r="Y60" s="230">
        <f t="shared" si="16"/>
        <v>109.2</v>
      </c>
      <c r="Z60" s="232">
        <f t="shared" si="16"/>
        <v>106.2</v>
      </c>
      <c r="AA60" s="230">
        <f>IF(AA20+AA45=0,"",ROUND(AA11/(AA20+AA45)*100,1))</f>
        <v>87.1</v>
      </c>
      <c r="AB60" s="232">
        <f>IF(AB20+AB45=0,"",ROUND(AB11/(AB20+AB45)*100,1))</f>
        <v>129.5</v>
      </c>
      <c r="AC60" s="230">
        <f aca="true" t="shared" si="17" ref="AC60:AH60">IF(AC20+AC45=0,"",ROUND(AC11/(AC20+AC45)*100,1))</f>
        <v>99.7</v>
      </c>
      <c r="AD60" s="232">
        <f t="shared" si="17"/>
        <v>177.9</v>
      </c>
      <c r="AE60" s="232">
        <f t="shared" si="17"/>
        <v>104.8</v>
      </c>
      <c r="AF60" s="232">
        <f>IF(AF20+AF45=0,"",ROUND(AF11/(AF20+AF45)*100,1))</f>
        <v>199.2</v>
      </c>
      <c r="AG60" s="231">
        <f t="shared" si="17"/>
        <v>108.6</v>
      </c>
      <c r="AH60" s="229">
        <f t="shared" si="17"/>
        <v>97.9</v>
      </c>
      <c r="AI60" s="3"/>
    </row>
    <row r="61" spans="2:35" ht="18" customHeight="1">
      <c r="B61" s="223">
        <v>12</v>
      </c>
      <c r="C61" s="216" t="s">
        <v>79</v>
      </c>
      <c r="D61" s="216"/>
      <c r="E61" s="216"/>
      <c r="F61" s="216"/>
      <c r="G61" s="224" t="s">
        <v>80</v>
      </c>
      <c r="H61" s="218">
        <v>0</v>
      </c>
      <c r="I61" s="218">
        <v>0</v>
      </c>
      <c r="J61" s="218">
        <v>0</v>
      </c>
      <c r="K61" s="219">
        <v>0</v>
      </c>
      <c r="L61" s="220">
        <v>0</v>
      </c>
      <c r="M61" s="219">
        <v>0</v>
      </c>
      <c r="N61" s="221">
        <v>0</v>
      </c>
      <c r="O61" s="221">
        <v>0</v>
      </c>
      <c r="P61" s="221">
        <v>0</v>
      </c>
      <c r="Q61" s="221">
        <v>0</v>
      </c>
      <c r="R61" s="221">
        <v>0</v>
      </c>
      <c r="S61" s="220">
        <v>0</v>
      </c>
      <c r="T61" s="219">
        <v>0</v>
      </c>
      <c r="U61" s="221">
        <v>0</v>
      </c>
      <c r="V61" s="220">
        <v>0</v>
      </c>
      <c r="W61" s="219">
        <v>0</v>
      </c>
      <c r="X61" s="220">
        <v>0</v>
      </c>
      <c r="Y61" s="219">
        <v>0</v>
      </c>
      <c r="Z61" s="221">
        <v>0</v>
      </c>
      <c r="AA61" s="219">
        <v>0</v>
      </c>
      <c r="AB61" s="221">
        <v>0</v>
      </c>
      <c r="AC61" s="219">
        <v>0</v>
      </c>
      <c r="AD61" s="221">
        <v>0</v>
      </c>
      <c r="AE61" s="221">
        <v>0</v>
      </c>
      <c r="AF61" s="221">
        <v>0</v>
      </c>
      <c r="AG61" s="220">
        <v>0</v>
      </c>
      <c r="AH61" s="225">
        <f>SUM(H61:AG61)</f>
        <v>0</v>
      </c>
      <c r="AI61" s="1"/>
    </row>
    <row r="62" spans="2:35" ht="18" customHeight="1">
      <c r="B62" s="223">
        <v>13</v>
      </c>
      <c r="C62" s="216" t="s">
        <v>81</v>
      </c>
      <c r="D62" s="216"/>
      <c r="E62" s="216"/>
      <c r="F62" s="216"/>
      <c r="G62" s="224" t="s">
        <v>82</v>
      </c>
      <c r="H62" s="218">
        <v>0</v>
      </c>
      <c r="I62" s="218">
        <v>0</v>
      </c>
      <c r="J62" s="218">
        <v>0</v>
      </c>
      <c r="K62" s="219">
        <v>0</v>
      </c>
      <c r="L62" s="220">
        <v>0</v>
      </c>
      <c r="M62" s="219">
        <v>0</v>
      </c>
      <c r="N62" s="221">
        <v>0</v>
      </c>
      <c r="O62" s="221">
        <v>0</v>
      </c>
      <c r="P62" s="221">
        <v>0</v>
      </c>
      <c r="Q62" s="221">
        <v>0</v>
      </c>
      <c r="R62" s="221">
        <v>0</v>
      </c>
      <c r="S62" s="220">
        <v>0</v>
      </c>
      <c r="T62" s="219">
        <v>0</v>
      </c>
      <c r="U62" s="221">
        <v>0</v>
      </c>
      <c r="V62" s="220">
        <v>0</v>
      </c>
      <c r="W62" s="219">
        <v>0</v>
      </c>
      <c r="X62" s="220">
        <v>0</v>
      </c>
      <c r="Y62" s="219">
        <v>0</v>
      </c>
      <c r="Z62" s="221">
        <v>0</v>
      </c>
      <c r="AA62" s="219">
        <v>0</v>
      </c>
      <c r="AB62" s="221">
        <v>0</v>
      </c>
      <c r="AC62" s="219">
        <v>0</v>
      </c>
      <c r="AD62" s="221">
        <v>0</v>
      </c>
      <c r="AE62" s="221">
        <v>0</v>
      </c>
      <c r="AF62" s="221">
        <v>0</v>
      </c>
      <c r="AG62" s="220">
        <v>0</v>
      </c>
      <c r="AH62" s="225">
        <f>SUM(H62:AG62)</f>
        <v>0</v>
      </c>
      <c r="AI62" s="1"/>
    </row>
    <row r="63" spans="2:35" ht="18" customHeight="1" thickBot="1">
      <c r="B63" s="233">
        <v>14</v>
      </c>
      <c r="C63" s="234" t="s">
        <v>83</v>
      </c>
      <c r="D63" s="234"/>
      <c r="E63" s="234"/>
      <c r="F63" s="234"/>
      <c r="G63" s="235"/>
      <c r="H63" s="236">
        <v>1169684</v>
      </c>
      <c r="I63" s="236">
        <v>1184369</v>
      </c>
      <c r="J63" s="236">
        <v>315001</v>
      </c>
      <c r="K63" s="387"/>
      <c r="L63" s="390"/>
      <c r="M63" s="387"/>
      <c r="N63" s="388"/>
      <c r="O63" s="389"/>
      <c r="P63" s="328"/>
      <c r="Q63" s="329"/>
      <c r="R63" s="328"/>
      <c r="S63" s="331"/>
      <c r="T63" s="330">
        <v>0</v>
      </c>
      <c r="U63" s="396"/>
      <c r="V63" s="331"/>
      <c r="W63" s="330"/>
      <c r="X63" s="331"/>
      <c r="Y63" s="330">
        <v>0</v>
      </c>
      <c r="Z63" s="331"/>
      <c r="AA63" s="330">
        <v>145056</v>
      </c>
      <c r="AB63" s="331"/>
      <c r="AC63" s="330"/>
      <c r="AD63" s="329"/>
      <c r="AE63" s="328">
        <v>10766</v>
      </c>
      <c r="AF63" s="329"/>
      <c r="AG63" s="237"/>
      <c r="AH63" s="238">
        <f>SUM(H63:AG63)</f>
        <v>2824876</v>
      </c>
      <c r="AI63" s="1"/>
    </row>
    <row r="64" ht="15.75" customHeight="1"/>
    <row r="65" ht="17.25">
      <c r="AG65" s="240"/>
    </row>
  </sheetData>
  <sheetProtection/>
  <mergeCells count="32">
    <mergeCell ref="I4:I8"/>
    <mergeCell ref="J4:J8"/>
    <mergeCell ref="T63:V63"/>
    <mergeCell ref="T9:V9"/>
    <mergeCell ref="P63:Q63"/>
    <mergeCell ref="Y9:Z9"/>
    <mergeCell ref="R63:S63"/>
    <mergeCell ref="P9:Q9"/>
    <mergeCell ref="W63:X63"/>
    <mergeCell ref="W4:X8"/>
    <mergeCell ref="B59:D59"/>
    <mergeCell ref="M9:O9"/>
    <mergeCell ref="B9:G10"/>
    <mergeCell ref="M63:O63"/>
    <mergeCell ref="K63:L63"/>
    <mergeCell ref="AH4:AH8"/>
    <mergeCell ref="H4:H8"/>
    <mergeCell ref="K9:L9"/>
    <mergeCell ref="W9:X9"/>
    <mergeCell ref="AE9:AF9"/>
    <mergeCell ref="M4:S8"/>
    <mergeCell ref="T4:V8"/>
    <mergeCell ref="K4:L8"/>
    <mergeCell ref="R9:S9"/>
    <mergeCell ref="AC4:AG8"/>
    <mergeCell ref="AC9:AD9"/>
    <mergeCell ref="AE63:AF63"/>
    <mergeCell ref="Y63:Z63"/>
    <mergeCell ref="AC63:AD63"/>
    <mergeCell ref="AA9:AB9"/>
    <mergeCell ref="AA63:AB63"/>
    <mergeCell ref="Y4:AB8"/>
  </mergeCells>
  <printOptions/>
  <pageMargins left="0.5905511811023623" right="0.3937007874015748" top="0.7086614173228347" bottom="0.5905511811023623" header="0.3937007874015748" footer="0.3937007874015748"/>
  <pageSetup horizontalDpi="600" verticalDpi="600" orientation="landscape" paperSize="9" scale="39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2019-12-16T00:19:47Z</cp:lastPrinted>
  <dcterms:created xsi:type="dcterms:W3CDTF">2000-10-20T11:51:07Z</dcterms:created>
  <dcterms:modified xsi:type="dcterms:W3CDTF">2019-12-16T04:37:24Z</dcterms:modified>
  <cp:category/>
  <cp:version/>
  <cp:contentType/>
  <cp:contentStatus/>
</cp:coreProperties>
</file>