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15360" windowHeight="7635" tabRatio="83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<sst xmlns="http://schemas.openxmlformats.org/spreadsheetml/2006/main" count="1158" uniqueCount="629">
  <si>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</si>
  <si>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</si>
  <si>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</si>
  <si>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</si>
  <si>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</si>
  <si>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</si>
  <si>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</si>
  <si>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</si>
  <si>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</si>
  <si>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</si>
  <si>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</si>
  <si>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</si>
  <si>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</si>
  <si>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</si>
  <si>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</si>
  <si>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</si>
  <si>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</si>
  <si>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</si>
  <si>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</si>
  <si>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</si>
  <si>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</si>
  <si>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</si>
  <si>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</si>
  <si>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</si>
  <si>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</si>
  <si>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</si>
  <si>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</si>
  <si>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</si>
  <si>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</si>
  <si>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</si>
  <si>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</si>
  <si>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</si>
  <si>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</si>
  <si>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</si>
  <si>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</si>
  <si>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</si>
  <si>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</si>
  <si>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</si>
  <si>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</si>
  <si>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</si>
  <si>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</si>
  <si>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</si>
  <si>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</si>
  <si>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</si>
  <si>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</si>
  <si>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</si>
  <si>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</si>
  <si>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</si>
  <si>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</si>
  <si>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</si>
  <si>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</si>
  <si>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</si>
  <si>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</si>
  <si>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</si>
  <si>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</si>
  <si>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</si>
  <si>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</si>
  <si>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</si>
  <si>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</si>
  <si>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</si>
  <si>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</si>
  <si>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</si>
  <si>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</si>
  <si>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</si>
  <si>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</si>
  <si>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</si>
  <si>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</si>
  <si>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</si>
  <si>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</si>
  <si>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</si>
  <si>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</si>
  <si>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</si>
  <si>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</si>
  <si>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</si>
  <si>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</si>
  <si>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</si>
  <si>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</si>
  <si>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</si>
  <si>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</si>
  <si>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</si>
  <si>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</si>
  <si>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</si>
  <si>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</si>
  <si>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</si>
  <si>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</si>
  <si>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</si>
  <si>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</si>
  <si>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</si>
  <si>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</si>
  <si>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</si>
  <si>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</si>
  <si>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</si>
  <si>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</si>
  <si>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</si>
  <si>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</si>
  <si>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</si>
  <si>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</si>
  <si>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</si>
  <si>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</si>
  <si>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</si>
  <si>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</si>
  <si>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</si>
  <si>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</si>
  <si>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</si>
  <si>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</si>
  <si>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</si>
  <si>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</si>
  <si>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</si>
  <si>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</si>
  <si>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</si>
  <si>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</si>
  <si>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</si>
  <si>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</si>
  <si>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</si>
  <si>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</si>
  <si>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</si>
  <si>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</si>
  <si>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</si>
  <si>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</si>
  <si>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</si>
  <si>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</si>
  <si>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</si>
  <si>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</si>
  <si>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</si>
  <si>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</si>
  <si>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</si>
  <si>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</si>
  <si>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</si>
  <si>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</si>
  <si>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</si>
  <si>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</si>
  <si>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</si>
  <si>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</si>
  <si>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</si>
  <si>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</si>
  <si>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</si>
  <si>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</si>
  <si>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</si>
  <si>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</si>
  <si>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</si>
  <si>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</si>
  <si>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</si>
  <si>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</si>
  <si>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</si>
  <si>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</si>
  <si>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</si>
  <si>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</si>
  <si>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</si>
  <si>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</si>
  <si>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</si>
  <si>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</si>
  <si>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</si>
  <si>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</si>
  <si>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</si>
  <si>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</si>
  <si>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</si>
  <si>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</si>
  <si>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</si>
  <si>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</si>
  <si>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</si>
  <si>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</si>
  <si>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</si>
  <si>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</si>
  <si>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</si>
  <si>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</si>
  <si>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</si>
  <si>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</si>
  <si>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</si>
  <si>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</si>
  <si>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</si>
  <si>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</si>
  <si>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</si>
  <si>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</si>
  <si>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</si>
  <si>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</si>
  <si>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</si>
  <si>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</si>
  <si>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</si>
  <si>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</si>
  <si>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</si>
  <si>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</si>
  <si>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</si>
  <si>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</si>
  <si>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</si>
  <si>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</si>
  <si>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</si>
  <si>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</si>
  <si>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</si>
  <si>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</si>
  <si>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</si>
  <si>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</si>
  <si>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</si>
  <si>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</si>
  <si>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</si>
  <si>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</si>
  <si>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</si>
  <si>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</si>
  <si>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</si>
  <si>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</si>
  <si>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</si>
  <si>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</si>
  <si>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</si>
  <si>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</si>
  <si>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</si>
  <si>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</si>
  <si>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</si>
  <si>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</si>
  <si>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</si>
  <si>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</si>
  <si>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</si>
  <si>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</si>
  <si>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</si>
  <si>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</si>
  <si>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三重県松阪市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</si>
  <si>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</si>
  <si>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</si>
  <si>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</si>
  <si>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</si>
  <si>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</si>
  <si>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</si>
  <si>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</si>
  <si>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</si>
  <si>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</si>
  <si>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</si>
  <si>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</si>
  <si>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</si>
  <si>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</si>
  <si>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</si>
  <si>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</si>
  <si>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</si>
  <si>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</si>
  <si>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</si>
  <si>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</si>
  <si>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</si>
  <si>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</si>
  <si>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</si>
  <si>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</si>
  <si>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</si>
  <si>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</si>
  <si>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</si>
  <si>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</si>
  <si>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</si>
  <si>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</si>
  <si>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</si>
  <si>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</si>
  <si>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</si>
  <si>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</si>
  <si>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</si>
  <si>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</si>
  <si>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</si>
  <si>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</si>
  <si>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</si>
  <si>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</si>
  <si>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</si>
  <si>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</si>
  <si>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</si>
  <si>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</si>
  <si>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</si>
  <si>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</si>
  <si>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</si>
  <si>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</si>
  <si>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</si>
  <si>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</si>
  <si>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</si>
  <si>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</si>
  <si>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</si>
  <si>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</si>
  <si>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</si>
  <si>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</si>
  <si>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</si>
  <si>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</si>
  <si>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</si>
  <si>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</si>
  <si>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</si>
  <si>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</si>
  <si>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</si>
  <si>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</si>
  <si>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</si>
  <si>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</si>
  <si>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</si>
  <si>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</si>
  <si>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</si>
  <si>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</si>
  <si>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</si>
  <si>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</si>
  <si>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</si>
  <si>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</si>
  <si>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</si>
  <si>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</si>
  <si>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</si>
  <si>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</si>
  <si>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</si>
  <si>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</si>
  <si>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</si>
  <si>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</si>
  <si>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</si>
  <si>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</si>
  <si>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</si>
  <si>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</si>
  <si>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</si>
  <si>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</si>
  <si>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</si>
  <si>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</si>
  <si>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</si>
  <si>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</si>
  <si>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</si>
  <si>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</si>
  <si>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</si>
  <si>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</si>
  <si>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</si>
  <si>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</si>
  <si>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</si>
  <si>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</si>
  <si>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</si>
  <si>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</si>
  <si>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</si>
  <si>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</si>
  <si>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</si>
  <si>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</si>
  <si>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</si>
  <si>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</si>
  <si>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</si>
  <si>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</si>
  <si>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</si>
  <si>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</si>
  <si>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</si>
  <si>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</si>
  <si>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</si>
  <si>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</si>
  <si>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</si>
  <si>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</si>
  <si>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</si>
  <si>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</si>
  <si>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</si>
  <si>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</si>
  <si>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</si>
  <si>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</si>
  <si>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</si>
  <si>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</si>
  <si>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</si>
  <si>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</si>
  <si>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</si>
  <si>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</si>
  <si>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</si>
  <si>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</si>
  <si>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</si>
  <si>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</si>
  <si>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</si>
  <si>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</si>
  <si>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</si>
  <si>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</si>
  <si>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</si>
  <si>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</si>
  <si>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</si>
  <si>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</si>
  <si>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</si>
  <si>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</si>
  <si>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</si>
  <si>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</si>
  <si>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</si>
  <si>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</si>
  <si>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</si>
  <si>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</si>
  <si>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三重県松阪市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</si>
  <si>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</si>
  <si>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</si>
  <si>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</si>
  <si>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</si>
  <si>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</si>
  <si>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</si>
  <si>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</si>
  <si>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</si>
  <si>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</si>
  <si>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</si>
  <si>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</si>
  <si>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</si>
  <si>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</si>
  <si>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</si>
  <si>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</si>
  <si>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</si>
  <si>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</si>
  <si>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</si>
  <si>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</si>
  <si>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</si>
  <si>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</si>
  <si>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</si>
  <si>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</si>
  <si>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</si>
  <si>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</si>
  <si>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</si>
  <si>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</si>
  <si>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</si>
  <si>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</si>
  <si>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</si>
  <si>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</si>
  <si>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</si>
  <si>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</si>
  <si>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</si>
  <si>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</si>
  <si>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</si>
  <si>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</si>
  <si>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</si>
  <si>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</si>
  <si>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</si>
  <si>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</si>
  <si>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</si>
  <si>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</si>
  <si>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松阪市民病院事業会計</t>
    <phoneticPr fontId="5"/>
  </si>
  <si>
    <t>簡易水道事業特別会計</t>
    <phoneticPr fontId="5"/>
  </si>
  <si>
    <t>法非適用企業</t>
    <phoneticPr fontId="5"/>
  </si>
  <si>
    <t>戸別合併処理浄化槽整備事業特別会計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</si>
  <si>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</si>
  <si>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</si>
  <si>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</si>
  <si>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</si>
  <si>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</si>
  <si>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</si>
  <si>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</si>
  <si>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</si>
  <si>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</si>
  <si>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</si>
  <si>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</si>
  <si>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</si>
  <si>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</si>
  <si>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</si>
  <si>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</si>
  <si>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</si>
  <si>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</si>
  <si>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</si>
  <si>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</si>
  <si>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</si>
  <si>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</si>
  <si>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</si>
  <si>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</si>
  <si>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</si>
  <si>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</si>
  <si>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</si>
  <si>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</si>
  <si>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</si>
  <si>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</si>
  <si>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</si>
  <si>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</si>
  <si>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</si>
  <si>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</si>
  <si>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</si>
  <si>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</si>
  <si>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</si>
  <si>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</si>
  <si>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</si>
  <si>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</si>
  <si>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</si>
  <si>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</si>
  <si>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</si>
  <si>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</si>
  <si>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</si>
  <si>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</si>
  <si>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</si>
  <si>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</si>
  <si>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</si>
  <si>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</si>
  <si>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</si>
  <si>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</si>
  <si>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</si>
  <si>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</si>
  <si>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</si>
  <si>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</si>
  <si>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</si>
  <si>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</si>
  <si>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</si>
  <si>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</si>
  <si>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</si>
  <si>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</si>
  <si>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</si>
  <si>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</si>
  <si>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</si>
  <si>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</si>
  <si>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</si>
  <si>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</si>
  <si>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</si>
  <si>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</si>
  <si>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</si>
  <si>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戸別合併処理浄化槽整備事業特別会計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</si>
  <si>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</si>
  <si>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</si>
  <si>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</si>
  <si>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</si>
  <si>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</si>
  <si>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</si>
  <si>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</si>
  <si>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</si>
  <si>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</si>
  <si>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</si>
  <si>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</si>
  <si>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</si>
  <si>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</si>
  <si>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</si>
  <si>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</si>
  <si>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</si>
  <si>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</si>
  <si>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</si>
  <si>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</si>
  <si>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</si>
  <si>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</si>
  <si>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</si>
  <si>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</si>
  <si>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</si>
  <si>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</si>
  <si>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</si>
  <si>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</si>
  <si>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</si>
  <si>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</si>
  <si>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</si>
  <si>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</si>
  <si>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</si>
  <si>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</si>
  <si>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</si>
  <si>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</si>
  <si>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</si>
  <si>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</si>
  <si>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</si>
  <si>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</si>
  <si>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</si>
  <si>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</si>
  <si>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</si>
  <si>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</si>
  <si>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</si>
  <si>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</si>
  <si>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</si>
  <si>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</si>
  <si>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</si>
  <si>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</si>
  <si>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</si>
  <si>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</si>
  <si>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</si>
  <si>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</si>
  <si>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</si>
  <si>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</si>
  <si>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</si>
  <si>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</si>
  <si>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</si>
  <si>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</si>
  <si>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</si>
  <si>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</si>
  <si>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</si>
  <si>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</si>
  <si>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</si>
  <si>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</si>
  <si>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</si>
  <si>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</si>
  <si>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</si>
  <si>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</si>
  <si>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</si>
  <si>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</si>
  <si>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</si>
  <si>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</si>
  <si>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</si>
  <si>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</si>
  <si>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</si>
  <si>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</si>
  <si>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</si>
  <si>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</si>
  <si>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</si>
  <si>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</si>
  <si>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</si>
  <si>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</si>
  <si>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</si>
  <si>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</si>
  <si>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</si>
  <si>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3.02</t>
  </si>
  <si>
    <t>水道事業会計</t>
  </si>
  <si>
    <t>松阪市民病院事業会計</t>
  </si>
  <si>
    <t>一般会計</t>
  </si>
  <si>
    <t>公共下水道事業会計</t>
  </si>
  <si>
    <t>介護保険事業特別会計</t>
  </si>
  <si>
    <t>競輪事業特別会計</t>
  </si>
  <si>
    <t>国民健康保険事業特別会計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</si>
  <si>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</si>
  <si>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</si>
  <si>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</si>
  <si>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</si>
  <si>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</si>
  <si>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</si>
  <si>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</si>
  <si>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</si>
  <si>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公共施設マネジメント基金</t>
    <rPh sb="0" eb="2">
      <t>コウキョウ</t>
    </rPh>
    <rPh sb="2" eb="4">
      <t>シセツ</t>
    </rPh>
    <rPh sb="10" eb="12">
      <t>キキン</t>
    </rPh>
    <phoneticPr fontId="2"/>
  </si>
  <si>
    <t>ふるさと振興基金</t>
  </si>
  <si>
    <t>中川駅周辺区画街路整備基金</t>
    <rPh sb="0" eb="3">
      <t>ナカガワエキ</t>
    </rPh>
    <rPh sb="3" eb="5">
      <t>シュウヘン</t>
    </rPh>
    <rPh sb="5" eb="7">
      <t>クカク</t>
    </rPh>
    <rPh sb="7" eb="9">
      <t>ガイロ</t>
    </rPh>
    <rPh sb="9" eb="11">
      <t>セイビ</t>
    </rPh>
    <rPh sb="11" eb="13">
      <t>キキン</t>
    </rPh>
    <phoneticPr fontId="2"/>
  </si>
  <si>
    <t>文化振興基金</t>
    <rPh sb="0" eb="2">
      <t>ブンカ</t>
    </rPh>
    <rPh sb="2" eb="4">
      <t>シンコウ</t>
    </rPh>
    <rPh sb="4" eb="6">
      <t>キキン</t>
    </rPh>
    <phoneticPr fontId="2"/>
  </si>
  <si>
    <t>ふるさと応援基金</t>
    <rPh sb="4" eb="6">
      <t>オウエン</t>
    </rPh>
    <rPh sb="6" eb="8">
      <t>キキン</t>
    </rPh>
    <phoneticPr fontId="2"/>
  </si>
  <si>
    <t>-</t>
    <phoneticPr fontId="2"/>
  </si>
  <si>
    <t>-</t>
    <phoneticPr fontId="2"/>
  </si>
  <si>
    <t>三重県多気郡多気町松阪市学校組合</t>
    <rPh sb="0" eb="3">
      <t>ミエケン</t>
    </rPh>
    <rPh sb="3" eb="6">
      <t>タキグン</t>
    </rPh>
    <rPh sb="6" eb="9">
      <t>タキチョウ</t>
    </rPh>
    <rPh sb="9" eb="12">
      <t>マツサカシ</t>
    </rPh>
    <rPh sb="12" eb="14">
      <t>ガッコウ</t>
    </rPh>
    <rPh sb="14" eb="16">
      <t>クミアイ</t>
    </rPh>
    <phoneticPr fontId="2"/>
  </si>
  <si>
    <t>宮川福祉施設組合　一般会計</t>
    <rPh sb="0" eb="2">
      <t>ミヤガワ</t>
    </rPh>
    <rPh sb="2" eb="4">
      <t>フクシ</t>
    </rPh>
    <rPh sb="4" eb="6">
      <t>シセツ</t>
    </rPh>
    <rPh sb="6" eb="8">
      <t>クミアイ</t>
    </rPh>
    <rPh sb="9" eb="11">
      <t>イッパン</t>
    </rPh>
    <rPh sb="11" eb="13">
      <t>カイケイ</t>
    </rPh>
    <phoneticPr fontId="2"/>
  </si>
  <si>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2"/>
  </si>
  <si>
    <t>松阪地区広域衛生組合</t>
    <rPh sb="0" eb="2">
      <t>マツサカ</t>
    </rPh>
    <rPh sb="2" eb="4">
      <t>チク</t>
    </rPh>
    <rPh sb="4" eb="6">
      <t>コウイキ</t>
    </rPh>
    <rPh sb="6" eb="8">
      <t>エイセイ</t>
    </rPh>
    <rPh sb="8" eb="10">
      <t>クミアイ</t>
    </rPh>
    <phoneticPr fontId="2"/>
  </si>
  <si>
    <t>松阪地区広域消防組合</t>
    <rPh sb="0" eb="2">
      <t>マツサカ</t>
    </rPh>
    <rPh sb="2" eb="4">
      <t>チク</t>
    </rPh>
    <rPh sb="4" eb="6">
      <t>コウイキ</t>
    </rPh>
    <rPh sb="6" eb="8">
      <t>ショウボウ</t>
    </rPh>
    <rPh sb="8" eb="10">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</si>
  <si>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</si>
  <si>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</si>
  <si>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</si>
  <si>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</si>
  <si>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</si>
  <si>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</si>
  <si>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</si>
  <si>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松阪市勤労者サービスセンター</t>
    <rPh sb="0" eb="3">
      <t>マツサカシ</t>
    </rPh>
    <rPh sb="3" eb="6">
      <t>キンロウシャ</t>
    </rPh>
    <phoneticPr fontId="2"/>
  </si>
  <si>
    <t>松阪スポーツ振興研修センター</t>
    <rPh sb="0" eb="2">
      <t>マツサカ</t>
    </rPh>
    <rPh sb="6" eb="8">
      <t>シンコウ</t>
    </rPh>
    <rPh sb="8" eb="10">
      <t>ケンシュウ</t>
    </rPh>
    <phoneticPr fontId="2"/>
  </si>
  <si>
    <t>松阪街づくり公社</t>
    <rPh sb="0" eb="2">
      <t>マツサカ</t>
    </rPh>
    <rPh sb="2" eb="3">
      <t>マチ</t>
    </rPh>
    <rPh sb="6" eb="8">
      <t>コウシャ</t>
    </rPh>
    <phoneticPr fontId="2"/>
  </si>
  <si>
    <t>松阪土地開発公社</t>
    <rPh sb="0" eb="2">
      <t>マツサカ</t>
    </rPh>
    <rPh sb="2" eb="4">
      <t>トチ</t>
    </rPh>
    <rPh sb="4" eb="6">
      <t>カイハツ</t>
    </rPh>
    <rPh sb="6" eb="8">
      <t>コウシャ</t>
    </rPh>
    <phoneticPr fontId="2"/>
  </si>
  <si>
    <t>飯高駅</t>
    <rPh sb="0" eb="2">
      <t>イイタカ</t>
    </rPh>
    <rPh sb="2" eb="3">
      <t>エキ</t>
    </rPh>
    <phoneticPr fontId="2"/>
  </si>
  <si>
    <t>松阪新電力</t>
    <rPh sb="0" eb="2">
      <t>マツサカ</t>
    </rPh>
    <rPh sb="2" eb="3">
      <t>シン</t>
    </rPh>
    <rPh sb="3" eb="5">
      <t>デンリョク</t>
    </rPh>
    <phoneticPr fontId="2"/>
  </si>
  <si>
    <t>○</t>
    <phoneticPr fontId="2"/>
  </si>
  <si>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</si>
  <si>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</si>
  <si>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</si>
  <si>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</si>
  <si>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</si>
  <si>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</si>
  <si>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</si>
  <si>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</si>
  <si>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</si>
  <si>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</si>
  <si>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</si>
  <si>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</si>
  <si>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</si>
  <si>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</si>
  <si>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</si>
  <si>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</si>
  <si>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</si>
  <si>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近年、本市の将来負担比率は分子が負数となりバー表示である。これは臨時財政対策債を発行可能額満額発行せず、必要最小限に発行額をとどめていたことや、地方債を財源とした公共施設への大規模な投資を控えていたことが要因と考えられる。公共施設への投資を控えていた影響は、有形固定資産減価償却率の上昇傾向にも表れている。しかし、平成29年度から令和元年度の集中投資期間の実施に伴い、鎌田中学校校舎改築、北部学校給食センター建設等の大規模事業による借入により地方債残高は増加していることから、地方債の短期償還等を行い、指標の悪化を短期間にとどめるよう努めている。</t>
    <rPh sb="72" eb="75">
      <t>チホウサイ</t>
    </rPh>
    <rPh sb="76" eb="78">
      <t>ザイゲン</t>
    </rPh>
    <rPh sb="81" eb="83">
      <t>コウキョウ</t>
    </rPh>
    <rPh sb="83" eb="85">
      <t>シセツ</t>
    </rPh>
    <rPh sb="87" eb="90">
      <t>ダイキボ</t>
    </rPh>
    <rPh sb="91" eb="93">
      <t>トウシ</t>
    </rPh>
    <rPh sb="94" eb="95">
      <t>ヒカ</t>
    </rPh>
    <rPh sb="102" eb="104">
      <t>ヨウイン</t>
    </rPh>
    <rPh sb="105" eb="106">
      <t>カンガ</t>
    </rPh>
    <rPh sb="111" eb="113">
      <t>コウキョウ</t>
    </rPh>
    <rPh sb="113" eb="115">
      <t>シセツ</t>
    </rPh>
    <rPh sb="117" eb="119">
      <t>トウシ</t>
    </rPh>
    <rPh sb="120" eb="121">
      <t>ヒカ</t>
    </rPh>
    <rPh sb="125" eb="127">
      <t>エイキョウ</t>
    </rPh>
    <rPh sb="129" eb="131">
      <t>ユウケイ</t>
    </rPh>
    <rPh sb="131" eb="133">
      <t>コテイ</t>
    </rPh>
    <rPh sb="133" eb="135">
      <t>シサン</t>
    </rPh>
    <rPh sb="135" eb="137">
      <t>ゲンカ</t>
    </rPh>
    <rPh sb="137" eb="139">
      <t>ショウキャク</t>
    </rPh>
    <rPh sb="139" eb="140">
      <t>リツ</t>
    </rPh>
    <rPh sb="141" eb="143">
      <t>ジョウショウ</t>
    </rPh>
    <rPh sb="143" eb="145">
      <t>ケイコウ</t>
    </rPh>
    <rPh sb="147" eb="148">
      <t>アラワ</t>
    </rPh>
    <rPh sb="178" eb="180">
      <t>ジッシ</t>
    </rPh>
    <rPh sb="181" eb="182">
      <t>トモナ</t>
    </rPh>
    <rPh sb="221" eb="224">
      <t>チホウサイ</t>
    </rPh>
    <rPh sb="224" eb="226">
      <t>ザンダカ</t>
    </rPh>
    <rPh sb="227" eb="229">
      <t>ゾウカ</t>
    </rPh>
    <rPh sb="242" eb="244">
      <t>タンキ</t>
    </rPh>
    <rPh sb="248" eb="249">
      <t>オコナ</t>
    </rPh>
    <phoneticPr fontId="5"/>
  </si>
  <si>
    <t>実質公債費比率、将来負担比率の指標が良好な数値を示しているのは、臨時財政対策債の発行抑制や大規模な施設更新を控えていたこと等により地方債残高が抑制され、元利償還金が減少していたことが主な要因である。延長前の合併特例債の発行期限である令和2年度を終期とした複数の大型事業が平成29年度から本格稼働しており、合併特例債をはじめとした起債発行額が大きく伸びてきている。指標が大きく変動する見込みであるが、財政調整基金を原資とし、地方債の短期償還等を行うことで指標の適正化に取り組んでいくものである。</t>
    <rPh sb="45" eb="48">
      <t>ダイキボ</t>
    </rPh>
    <rPh sb="49" eb="51">
      <t>シセツ</t>
    </rPh>
    <rPh sb="51" eb="53">
      <t>コウシン</t>
    </rPh>
    <rPh sb="54" eb="55">
      <t>ヒカ</t>
    </rPh>
    <rPh sb="71" eb="73">
      <t>ヨクセイ</t>
    </rPh>
    <rPh sb="99" eb="101">
      <t>エンチョウ</t>
    </rPh>
    <rPh sb="101" eb="102">
      <t>マエ</t>
    </rPh>
    <rPh sb="103" eb="105">
      <t>ガッペイ</t>
    </rPh>
    <rPh sb="105" eb="107">
      <t>トクレイ</t>
    </rPh>
    <rPh sb="107" eb="108">
      <t>サイ</t>
    </rPh>
    <rPh sb="109" eb="111">
      <t>ハッコウ</t>
    </rPh>
    <rPh sb="111" eb="113">
      <t>キゲン</t>
    </rPh>
    <rPh sb="116" eb="118">
      <t>レイワ</t>
    </rPh>
    <rPh sb="119" eb="121">
      <t>ネンド</t>
    </rPh>
    <rPh sb="122" eb="124">
      <t>シュウキ</t>
    </rPh>
    <rPh sb="127" eb="129">
      <t>フクスウ</t>
    </rPh>
    <rPh sb="130" eb="132">
      <t>オオガタ</t>
    </rPh>
    <rPh sb="132" eb="134">
      <t>ジギョウ</t>
    </rPh>
    <rPh sb="135" eb="137">
      <t>ヘイセイ</t>
    </rPh>
    <rPh sb="139" eb="141">
      <t>ネンド</t>
    </rPh>
    <rPh sb="143" eb="145">
      <t>ホンカク</t>
    </rPh>
    <rPh sb="145" eb="147">
      <t>カドウ</t>
    </rPh>
    <rPh sb="152" eb="154">
      <t>ガッペイ</t>
    </rPh>
    <rPh sb="154" eb="156">
      <t>トクレイ</t>
    </rPh>
    <rPh sb="156" eb="157">
      <t>サイ</t>
    </rPh>
    <rPh sb="164" eb="166">
      <t>キサイ</t>
    </rPh>
    <rPh sb="166" eb="168">
      <t>ハッコウ</t>
    </rPh>
    <rPh sb="168" eb="169">
      <t>ガク</t>
    </rPh>
    <rPh sb="170" eb="171">
      <t>オオ</t>
    </rPh>
    <rPh sb="173" eb="174">
      <t>ノ</t>
    </rPh>
    <rPh sb="211" eb="214">
      <t>チホウサイ</t>
    </rPh>
    <rPh sb="219" eb="220">
      <t>トウ</t>
    </rPh>
    <rPh sb="221" eb="2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</si>
</sst>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15"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7" fillId="0" borderId="41" xfId="16" applyFont="1" applyBorder="1" applyAlignment="1" applyProtection="1">
      <alignment horizontal="left" vertical="top" wrapText="1"/>
      <protection locked="0"/>
    </xf>
    <xf numFmtId="0" fontId="37" fillId="0" borderId="12" xfId="16" applyFont="1" applyBorder="1" applyAlignment="1" applyProtection="1">
      <alignment horizontal="left" vertical="top" wrapText="1"/>
      <protection locked="0"/>
    </xf>
    <xf numFmtId="0" fontId="37" fillId="0" borderId="48" xfId="16" applyFont="1" applyBorder="1" applyAlignment="1" applyProtection="1">
      <alignment horizontal="left" vertical="top" wrapText="1"/>
      <protection locked="0"/>
    </xf>
    <xf numFmtId="0" fontId="37" fillId="0" borderId="64" xfId="16" applyFont="1" applyBorder="1" applyAlignment="1" applyProtection="1">
      <alignment horizontal="left" vertical="top" wrapText="1"/>
      <protection locked="0"/>
    </xf>
    <xf numFmtId="0" fontId="37" fillId="0" borderId="0" xfId="16" applyFont="1" applyAlignment="1" applyProtection="1">
      <alignment horizontal="left" vertical="top" wrapText="1"/>
      <protection locked="0"/>
    </xf>
    <xf numFmtId="0" fontId="37" fillId="0" borderId="38" xfId="16" applyFont="1" applyBorder="1" applyAlignment="1" applyProtection="1">
      <alignment horizontal="left" vertical="top" wrapText="1"/>
      <protection locked="0"/>
    </xf>
    <xf numFmtId="0" fontId="37" fillId="0" borderId="37" xfId="16" applyFont="1" applyBorder="1" applyAlignment="1" applyProtection="1">
      <alignment horizontal="left" vertical="top" wrapText="1"/>
      <protection locked="0"/>
    </xf>
    <xf numFmtId="0" fontId="37" fillId="0" borderId="54" xfId="16" applyFont="1" applyBorder="1" applyAlignment="1" applyProtection="1">
      <alignment horizontal="left" vertical="top" wrapText="1"/>
      <protection locked="0"/>
    </xf>
    <xf numFmtId="0" fontId="37"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52496</c:v>
                </c:pt>
                <c:pt idx="2">
                  <c:v>52619</c:v>
                </c:pt>
                <c:pt idx="3">
                  <c:v>51875</c:v>
                </c:pt>
                <c:pt idx="4">
                  <c:v>48064</c:v>
                </c:pt>
              </c:numCache>
            </c:numRef>
          </c:val>
          <c:smooth val="0"/>
          <c:extLst>
            <c:ext xmlns:c16="http://schemas.microsoft.com/office/drawing/2014/chart" uri="{C3380CC4-5D6E-409C-BE32-E72D297353CC}">
              <c16:uniqueId val="{00000000-7565-4558-86DE-7A06D79125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58556</c:v>
                </c:pt>
                <c:pt idx="1">
                  <c:v>26088</c:v>
                </c:pt>
                <c:pt idx="2">
                  <c:v>28755</c:v>
                </c:pt>
                <c:pt idx="3">
                  <c:v>29281</c:v>
                </c:pt>
                <c:pt idx="4">
                  <c:v>54248</c:v>
                </c:pt>
              </c:numCache>
            </c:numRef>
          </c:val>
          <c:smooth val="0"/>
          <c:extLst>
            <c:ext xmlns:c16="http://schemas.microsoft.com/office/drawing/2014/chart" uri="{C3380CC4-5D6E-409C-BE32-E72D297353CC}">
              <c16:uniqueId val="{00000001-7565-4558-86DE-7A06D79125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2.46</c:v>
                </c:pt>
                <c:pt idx="1">
                  <c:v>2.98</c:v>
                </c:pt>
                <c:pt idx="2">
                  <c:v>4.01</c:v>
                </c:pt>
                <c:pt idx="3">
                  <c:v>4.12</c:v>
                </c:pt>
                <c:pt idx="4">
                  <c:v>5.76</c:v>
                </c:pt>
              </c:numCache>
            </c:numRef>
          </c:val>
          <c:extLst>
            <c:ext xmlns:c16="http://schemas.microsoft.com/office/drawing/2014/chart" uri="{C3380CC4-5D6E-409C-BE32-E72D297353CC}">
              <c16:uniqueId val="{00000000-C5D4-4B3A-AD35-1C90B95BE7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21.21</c:v>
                </c:pt>
                <c:pt idx="1">
                  <c:v>23.58</c:v>
                </c:pt>
                <c:pt idx="2">
                  <c:v>24.55</c:v>
                </c:pt>
                <c:pt idx="3">
                  <c:v>25.51</c:v>
                </c:pt>
                <c:pt idx="4">
                  <c:v>24.42</c:v>
                </c:pt>
              </c:numCache>
            </c:numRef>
          </c:val>
          <c:extLst>
            <c:ext xmlns:c16="http://schemas.microsoft.com/office/drawing/2014/chart" uri="{C3380CC4-5D6E-409C-BE32-E72D297353CC}">
              <c16:uniqueId val="{00000001-C5D4-4B3A-AD35-1C90B95BE7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-3.02</c:v>
                </c:pt>
                <c:pt idx="1">
                  <c:v>2.93</c:v>
                </c:pt>
                <c:pt idx="2">
                  <c:v>1.87</c:v>
                </c:pt>
                <c:pt idx="3">
                  <c:v>1.1599999999999999</c:v>
                </c:pt>
                <c:pt idx="4">
                  <c:v>1.25</c:v>
                </c:pt>
              </c:numCache>
            </c:numRef>
          </c:val>
          <c:smooth val="0"/>
          <c:extLst>
            <c:ext xmlns:c16="http://schemas.microsoft.com/office/drawing/2014/chart" uri="{C3380CC4-5D6E-409C-BE32-E72D297353CC}">
              <c16:uniqueId val="{00000002-C5D4-4B3A-AD35-1C90B95BE7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0-9B29-43EA-BCF4-F3057B434C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29-43EA-BCF4-F3057B434C5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0.11</c:v>
                </c:pt>
                <c:pt idx="4">
                  <c:v>#N/A</c:v>
                </c:pt>
                <c:pt idx="5">
                  <c:v>0.1</c:v>
                </c:pt>
                <c:pt idx="6">
                  <c:v>#N/A</c:v>
                </c:pt>
                <c:pt idx="7">
                  <c:v>0.1</c:v>
                </c:pt>
                <c:pt idx="8">
                  <c:v>#N/A</c:v>
                </c:pt>
                <c:pt idx="9">
                  <c:v>0.09</c:v>
                </c:pt>
              </c:numCache>
            </c:numRef>
          </c:val>
          <c:extLst>
            <c:ext xmlns:c16="http://schemas.microsoft.com/office/drawing/2014/chart" uri="{C3380CC4-5D6E-409C-BE32-E72D297353CC}">
              <c16:uniqueId val="{00000002-9B29-43EA-BCF4-F3057B434C51}"/>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0.99</c:v>
                </c:pt>
                <c:pt idx="2">
                  <c:v>#N/A</c:v>
                </c:pt>
                <c:pt idx="3">
                  <c:v>1.2</c:v>
                </c:pt>
                <c:pt idx="4">
                  <c:v>#N/A</c:v>
                </c:pt>
                <c:pt idx="5">
                  <c:v>3.33</c:v>
                </c:pt>
                <c:pt idx="6">
                  <c:v>#N/A</c:v>
                </c:pt>
                <c:pt idx="7">
                  <c:v>3.15</c:v>
                </c:pt>
                <c:pt idx="8">
                  <c:v>#N/A</c:v>
                </c:pt>
                <c:pt idx="9">
                  <c:v>0.87</c:v>
                </c:pt>
              </c:numCache>
            </c:numRef>
          </c:val>
          <c:extLst>
            <c:ext xmlns:c16="http://schemas.microsoft.com/office/drawing/2014/chart" uri="{C3380CC4-5D6E-409C-BE32-E72D297353CC}">
              <c16:uniqueId val="{00000003-9B29-43EA-BCF4-F3057B434C51}"/>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c:v>
                </c:pt>
                <c:pt idx="2">
                  <c:v>#N/A</c:v>
                </c:pt>
                <c:pt idx="3">
                  <c:v>0.23</c:v>
                </c:pt>
                <c:pt idx="4">
                  <c:v>#N/A</c:v>
                </c:pt>
                <c:pt idx="5">
                  <c:v>0.47</c:v>
                </c:pt>
                <c:pt idx="6">
                  <c:v>#N/A</c:v>
                </c:pt>
                <c:pt idx="7">
                  <c:v>0.77</c:v>
                </c:pt>
                <c:pt idx="8">
                  <c:v>#N/A</c:v>
                </c:pt>
                <c:pt idx="9">
                  <c:v>1.08</c:v>
                </c:pt>
              </c:numCache>
            </c:numRef>
          </c:val>
          <c:extLst>
            <c:ext xmlns:c16="http://schemas.microsoft.com/office/drawing/2014/chart" uri="{C3380CC4-5D6E-409C-BE32-E72D297353CC}">
              <c16:uniqueId val="{00000004-9B29-43EA-BCF4-F3057B434C5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0.44</c:v>
                </c:pt>
                <c:pt idx="2">
                  <c:v>#N/A</c:v>
                </c:pt>
                <c:pt idx="3">
                  <c:v>0.43</c:v>
                </c:pt>
                <c:pt idx="4">
                  <c:v>#N/A</c:v>
                </c:pt>
                <c:pt idx="5">
                  <c:v>1.29</c:v>
                </c:pt>
                <c:pt idx="6">
                  <c:v>#N/A</c:v>
                </c:pt>
                <c:pt idx="7">
                  <c:v>0.74</c:v>
                </c:pt>
                <c:pt idx="8">
                  <c:v>#N/A</c:v>
                </c:pt>
                <c:pt idx="9">
                  <c:v>1.29</c:v>
                </c:pt>
              </c:numCache>
            </c:numRef>
          </c:val>
          <c:extLst>
            <c:ext xmlns:c16="http://schemas.microsoft.com/office/drawing/2014/chart" uri="{C3380CC4-5D6E-409C-BE32-E72D297353CC}">
              <c16:uniqueId val="{00000005-9B29-43EA-BCF4-F3057B434C5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c:v>
                </c:pt>
                <c:pt idx="2">
                  <c:v>#N/A</c:v>
                </c:pt>
                <c:pt idx="3">
                  <c:v>2.25</c:v>
                </c:pt>
                <c:pt idx="4">
                  <c:v>#N/A</c:v>
                </c:pt>
                <c:pt idx="5">
                  <c:v>2.37</c:v>
                </c:pt>
                <c:pt idx="6">
                  <c:v>#N/A</c:v>
                </c:pt>
                <c:pt idx="7">
                  <c:v>1.62</c:v>
                </c:pt>
                <c:pt idx="8">
                  <c:v>#N/A</c:v>
                </c:pt>
                <c:pt idx="9">
                  <c:v>2.25</c:v>
                </c:pt>
              </c:numCache>
            </c:numRef>
          </c:val>
          <c:extLst>
            <c:ext xmlns:c16="http://schemas.microsoft.com/office/drawing/2014/chart" uri="{C3380CC4-5D6E-409C-BE32-E72D297353CC}">
              <c16:uniqueId val="{00000006-9B29-43EA-BCF4-F3057B434C5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2.4500000000000002</c:v>
                </c:pt>
                <c:pt idx="2">
                  <c:v>#N/A</c:v>
                </c:pt>
                <c:pt idx="3">
                  <c:v>2.97</c:v>
                </c:pt>
                <c:pt idx="4">
                  <c:v>#N/A</c:v>
                </c:pt>
                <c:pt idx="5">
                  <c:v>4</c:v>
                </c:pt>
                <c:pt idx="6">
                  <c:v>#N/A</c:v>
                </c:pt>
                <c:pt idx="7">
                  <c:v>4.04</c:v>
                </c:pt>
                <c:pt idx="8">
                  <c:v>#N/A</c:v>
                </c:pt>
                <c:pt idx="9">
                  <c:v>5.75</c:v>
                </c:pt>
              </c:numCache>
            </c:numRef>
          </c:val>
          <c:extLst>
            <c:ext xmlns:c16="http://schemas.microsoft.com/office/drawing/2014/chart" uri="{C3380CC4-5D6E-409C-BE32-E72D297353CC}">
              <c16:uniqueId val="{00000007-9B29-43EA-BCF4-F3057B434C51}"/>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5.46</c:v>
                </c:pt>
                <c:pt idx="2">
                  <c:v>#N/A</c:v>
                </c:pt>
                <c:pt idx="3">
                  <c:v>5.78</c:v>
                </c:pt>
                <c:pt idx="4">
                  <c:v>#N/A</c:v>
                </c:pt>
                <c:pt idx="5">
                  <c:v>6.1</c:v>
                </c:pt>
                <c:pt idx="6">
                  <c:v>#N/A</c:v>
                </c:pt>
                <c:pt idx="7">
                  <c:v>6.56</c:v>
                </c:pt>
                <c:pt idx="8">
                  <c:v>#N/A</c:v>
                </c:pt>
                <c:pt idx="9">
                  <c:v>6.61</c:v>
                </c:pt>
              </c:numCache>
            </c:numRef>
          </c:val>
          <c:extLst>
            <c:ext xmlns:c16="http://schemas.microsoft.com/office/drawing/2014/chart" uri="{C3380CC4-5D6E-409C-BE32-E72D297353CC}">
              <c16:uniqueId val="{00000008-9B29-43EA-BCF4-F3057B434C5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6.62</c:v>
                </c:pt>
                <c:pt idx="2">
                  <c:v>#N/A</c:v>
                </c:pt>
                <c:pt idx="3">
                  <c:v>6.96</c:v>
                </c:pt>
                <c:pt idx="4">
                  <c:v>#N/A</c:v>
                </c:pt>
                <c:pt idx="5">
                  <c:v>7.5</c:v>
                </c:pt>
                <c:pt idx="6">
                  <c:v>#N/A</c:v>
                </c:pt>
                <c:pt idx="7">
                  <c:v>8.19</c:v>
                </c:pt>
                <c:pt idx="8">
                  <c:v>#N/A</c:v>
                </c:pt>
                <c:pt idx="9">
                  <c:v>8.4</c:v>
                </c:pt>
              </c:numCache>
            </c:numRef>
          </c:val>
          <c:extLst>
            <c:ext xmlns:c16="http://schemas.microsoft.com/office/drawing/2014/chart" uri="{C3380CC4-5D6E-409C-BE32-E72D297353CC}">
              <c16:uniqueId val="{00000009-9B29-43EA-BCF4-F3057B434C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7184</c:v>
                </c:pt>
                <c:pt idx="5">
                  <c:v>7049</c:v>
                </c:pt>
                <c:pt idx="8">
                  <c:v>7107</c:v>
                </c:pt>
                <c:pt idx="11">
                  <c:v>7014</c:v>
                </c:pt>
                <c:pt idx="14">
                  <c:v>7918</c:v>
                </c:pt>
              </c:numCache>
            </c:numRef>
          </c:val>
          <c:extLst>
            <c:ext xmlns:c16="http://schemas.microsoft.com/office/drawing/2014/chart" uri="{C3380CC4-5D6E-409C-BE32-E72D297353CC}">
              <c16:uniqueId val="{00000000-1E42-411F-B735-02D6919FE4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42-411F-B735-02D6919FE4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8</c:v>
                </c:pt>
                <c:pt idx="6">
                  <c:v>0</c:v>
                </c:pt>
                <c:pt idx="9">
                  <c:v>0</c:v>
                </c:pt>
                <c:pt idx="12">
                  <c:v>0</c:v>
                </c:pt>
              </c:numCache>
            </c:numRef>
          </c:val>
          <c:extLst>
            <c:ext xmlns:c16="http://schemas.microsoft.com/office/drawing/2014/chart" uri="{C3380CC4-5D6E-409C-BE32-E72D297353CC}">
              <c16:uniqueId val="{00000002-1E42-411F-B735-02D6919FE4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305</c:v>
                </c:pt>
                <c:pt idx="3">
                  <c:v>88</c:v>
                </c:pt>
                <c:pt idx="6">
                  <c:v>90</c:v>
                </c:pt>
                <c:pt idx="9">
                  <c:v>75</c:v>
                </c:pt>
                <c:pt idx="12">
                  <c:v>79</c:v>
                </c:pt>
              </c:numCache>
            </c:numRef>
          </c:val>
          <c:extLst>
            <c:ext xmlns:c16="http://schemas.microsoft.com/office/drawing/2014/chart" uri="{C3380CC4-5D6E-409C-BE32-E72D297353CC}">
              <c16:uniqueId val="{00000003-1E42-411F-B735-02D6919FE4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2812</c:v>
                </c:pt>
                <c:pt idx="3">
                  <c:v>2907</c:v>
                </c:pt>
                <c:pt idx="6">
                  <c:v>2841</c:v>
                </c:pt>
                <c:pt idx="9">
                  <c:v>2765</c:v>
                </c:pt>
                <c:pt idx="12">
                  <c:v>2977</c:v>
                </c:pt>
              </c:numCache>
            </c:numRef>
          </c:val>
          <c:extLst>
            <c:ext xmlns:c16="http://schemas.microsoft.com/office/drawing/2014/chart" uri="{C3380CC4-5D6E-409C-BE32-E72D297353CC}">
              <c16:uniqueId val="{00000004-1E42-411F-B735-02D6919FE4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42-411F-B735-02D6919FE4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42-411F-B735-02D6919FE4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5407</c:v>
                </c:pt>
                <c:pt idx="3">
                  <c:v>5159</c:v>
                </c:pt>
                <c:pt idx="6">
                  <c:v>4950</c:v>
                </c:pt>
                <c:pt idx="9">
                  <c:v>4715</c:v>
                </c:pt>
                <c:pt idx="12">
                  <c:v>5774</c:v>
                </c:pt>
              </c:numCache>
            </c:numRef>
          </c:val>
          <c:extLst>
            <c:ext xmlns:c16="http://schemas.microsoft.com/office/drawing/2014/chart" uri="{C3380CC4-5D6E-409C-BE32-E72D297353CC}">
              <c16:uniqueId val="{00000007-1E42-411F-B735-02D6919FE4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1349</c:v>
                </c:pt>
                <c:pt idx="2">
                  <c:v>#N/A</c:v>
                </c:pt>
                <c:pt idx="3">
                  <c:v>#N/A</c:v>
                </c:pt>
                <c:pt idx="4">
                  <c:v>1113</c:v>
                </c:pt>
                <c:pt idx="5">
                  <c:v>#N/A</c:v>
                </c:pt>
                <c:pt idx="6">
                  <c:v>#N/A</c:v>
                </c:pt>
                <c:pt idx="7">
                  <c:v>774</c:v>
                </c:pt>
                <c:pt idx="8">
                  <c:v>#N/A</c:v>
                </c:pt>
                <c:pt idx="9">
                  <c:v>#N/A</c:v>
                </c:pt>
                <c:pt idx="10">
                  <c:v>541</c:v>
                </c:pt>
                <c:pt idx="11">
                  <c:v>#N/A</c:v>
                </c:pt>
                <c:pt idx="12">
                  <c:v>#N/A</c:v>
                </c:pt>
                <c:pt idx="13">
                  <c:v>912</c:v>
                </c:pt>
                <c:pt idx="14">
                  <c:v>#N/A</c:v>
                </c:pt>
              </c:numCache>
            </c:numRef>
          </c:val>
          <c:smooth val="0"/>
          <c:extLst>
            <c:ext xmlns:c16="http://schemas.microsoft.com/office/drawing/2014/chart" uri="{C3380CC4-5D6E-409C-BE32-E72D297353CC}">
              <c16:uniqueId val="{00000008-1E42-411F-B735-02D6919FE4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73362</c:v>
                </c:pt>
                <c:pt idx="5">
                  <c:v>73003</c:v>
                </c:pt>
                <c:pt idx="8">
                  <c:v>72573</c:v>
                </c:pt>
                <c:pt idx="11">
                  <c:v>72197</c:v>
                </c:pt>
                <c:pt idx="14">
                  <c:v>72572</c:v>
                </c:pt>
              </c:numCache>
            </c:numRef>
          </c:val>
          <c:extLst>
            <c:ext xmlns:c16="http://schemas.microsoft.com/office/drawing/2014/chart" uri="{C3380CC4-5D6E-409C-BE32-E72D297353CC}">
              <c16:uniqueId val="{00000000-ABFA-4CC8-87E9-FFA8744EDF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14339</c:v>
                </c:pt>
                <c:pt idx="5">
                  <c:v>13896</c:v>
                </c:pt>
                <c:pt idx="8">
                  <c:v>13293</c:v>
                </c:pt>
                <c:pt idx="11">
                  <c:v>12761</c:v>
                </c:pt>
                <c:pt idx="14">
                  <c:v>13948</c:v>
                </c:pt>
              </c:numCache>
            </c:numRef>
          </c:val>
          <c:extLst>
            <c:ext xmlns:c16="http://schemas.microsoft.com/office/drawing/2014/chart" uri="{C3380CC4-5D6E-409C-BE32-E72D297353CC}">
              <c16:uniqueId val="{00000001-ABFA-4CC8-87E9-FFA8744EDF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14827</c:v>
                </c:pt>
                <c:pt idx="5">
                  <c:v>15387</c:v>
                </c:pt>
                <c:pt idx="8">
                  <c:v>15206</c:v>
                </c:pt>
                <c:pt idx="11">
                  <c:v>16556</c:v>
                </c:pt>
                <c:pt idx="14">
                  <c:v>17220</c:v>
                </c:pt>
              </c:numCache>
            </c:numRef>
          </c:val>
          <c:extLst>
            <c:ext xmlns:c16="http://schemas.microsoft.com/office/drawing/2014/chart" uri="{C3380CC4-5D6E-409C-BE32-E72D297353CC}">
              <c16:uniqueId val="{00000002-ABFA-4CC8-87E9-FFA8744EDF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FA-4CC8-87E9-FFA8744EDF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FA-4CC8-87E9-FFA8744EDF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FA-4CC8-87E9-FFA8744EDF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12010</c:v>
                </c:pt>
                <c:pt idx="3">
                  <c:v>11794</c:v>
                </c:pt>
                <c:pt idx="6">
                  <c:v>11968</c:v>
                </c:pt>
                <c:pt idx="9">
                  <c:v>12090</c:v>
                </c:pt>
                <c:pt idx="12">
                  <c:v>11447</c:v>
                </c:pt>
              </c:numCache>
            </c:numRef>
          </c:val>
          <c:extLst>
            <c:ext xmlns:c16="http://schemas.microsoft.com/office/drawing/2014/chart" uri="{C3380CC4-5D6E-409C-BE32-E72D297353CC}">
              <c16:uniqueId val="{00000006-ABFA-4CC8-87E9-FFA8744EDF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614</c:v>
                </c:pt>
                <c:pt idx="3">
                  <c:v>713</c:v>
                </c:pt>
                <c:pt idx="6">
                  <c:v>626</c:v>
                </c:pt>
                <c:pt idx="9">
                  <c:v>573</c:v>
                </c:pt>
                <c:pt idx="12">
                  <c:v>602</c:v>
                </c:pt>
              </c:numCache>
            </c:numRef>
          </c:val>
          <c:extLst>
            <c:ext xmlns:c16="http://schemas.microsoft.com/office/drawing/2014/chart" uri="{C3380CC4-5D6E-409C-BE32-E72D297353CC}">
              <c16:uniqueId val="{00000007-ABFA-4CC8-87E9-FFA8744EDF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38320</c:v>
                </c:pt>
                <c:pt idx="3">
                  <c:v>38274</c:v>
                </c:pt>
                <c:pt idx="6">
                  <c:v>37483</c:v>
                </c:pt>
                <c:pt idx="9">
                  <c:v>34833</c:v>
                </c:pt>
                <c:pt idx="12">
                  <c:v>38395</c:v>
                </c:pt>
              </c:numCache>
            </c:numRef>
          </c:val>
          <c:extLst>
            <c:ext xmlns:c16="http://schemas.microsoft.com/office/drawing/2014/chart" uri="{C3380CC4-5D6E-409C-BE32-E72D297353CC}">
              <c16:uniqueId val="{00000008-ABFA-4CC8-87E9-FFA8744EDF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c:v>
                </c:pt>
                <c:pt idx="3">
                  <c:v>8</c:v>
                </c:pt>
                <c:pt idx="6">
                  <c:v>0</c:v>
                </c:pt>
                <c:pt idx="9">
                  <c:v>0</c:v>
                </c:pt>
                <c:pt idx="12">
                  <c:v>0</c:v>
                </c:pt>
              </c:numCache>
            </c:numRef>
          </c:val>
          <c:extLst>
            <c:ext xmlns:c16="http://schemas.microsoft.com/office/drawing/2014/chart" uri="{C3380CC4-5D6E-409C-BE32-E72D297353CC}">
              <c16:uniqueId val="{00000009-ABFA-4CC8-87E9-FFA8744EDF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49120</c:v>
                </c:pt>
                <c:pt idx="3">
                  <c:v>47133</c:v>
                </c:pt>
                <c:pt idx="6">
                  <c:v>45631</c:v>
                </c:pt>
                <c:pt idx="9">
                  <c:v>45829</c:v>
                </c:pt>
                <c:pt idx="12">
                  <c:v>47692</c:v>
                </c:pt>
              </c:numCache>
            </c:numRef>
          </c:val>
          <c:extLst>
            <c:ext xmlns:c16="http://schemas.microsoft.com/office/drawing/2014/chart" uri="{C3380CC4-5D6E-409C-BE32-E72D297353CC}">
              <c16:uniqueId val="{0000000A-ABFA-4CC8-87E9-FFA8744EDF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FA-4CC8-87E9-FFA8744EDF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9782</c:v>
                </c:pt>
                <c:pt idx="1">
                  <c:v>10071</c:v>
                </c:pt>
                <c:pt idx="2">
                  <c:v>9859</c:v>
                </c:pt>
              </c:numCache>
            </c:numRef>
          </c:val>
          <c:extLst>
            <c:ext xmlns:c16="http://schemas.microsoft.com/office/drawing/2014/chart" uri="{C3380CC4-5D6E-409C-BE32-E72D297353CC}">
              <c16:uniqueId val="{00000000-EB7C-4030-956F-8DB6C631B0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161</c:v>
                </c:pt>
                <c:pt idx="1">
                  <c:v>170</c:v>
                </c:pt>
                <c:pt idx="2">
                  <c:v>170</c:v>
                </c:pt>
              </c:numCache>
            </c:numRef>
          </c:val>
          <c:extLst>
            <c:ext xmlns:c16="http://schemas.microsoft.com/office/drawing/2014/chart" uri="{C3380CC4-5D6E-409C-BE32-E72D297353CC}">
              <c16:uniqueId val="{00000001-EB7C-4030-956F-8DB6C631B0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4102</c:v>
                </c:pt>
                <c:pt idx="1">
                  <c:v>4138</c:v>
                </c:pt>
                <c:pt idx="2">
                  <c:v>3883</c:v>
                </c:pt>
              </c:numCache>
            </c:numRef>
          </c:val>
          <c:extLst>
            <c:ext xmlns:c16="http://schemas.microsoft.com/office/drawing/2014/chart" uri="{C3380CC4-5D6E-409C-BE32-E72D297353CC}">
              <c16:uniqueId val="{00000002-EB7C-4030-956F-8DB6C631B0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{F7BC4825-EC4B-4019-85B6-D82C6C11B879}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94E-4C53-B4FF-F4CDAF5E0F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{B0BDDFB9-BAB6-4A47-99B6-74D41D46D440}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4E-4C53-B4FF-F4CDAF5E0F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{0A89281C-D873-4C71-95E6-37D7DD400CE6}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4E-4C53-B4FF-F4CDAF5E0F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{FEC54520-267B-433E-A59B-9B95565ED447}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4E-4C53-B4FF-F4CDAF5E0F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{F82A6788-9FFA-49A5-AC54-80EEB4948197}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4E-4C53-B4FF-F4CDAF5E0FE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{D319D8BA-EA21-4607-8ACF-BD52827F1BCF}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94E-4C53-B4FF-F4CDAF5E0FE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{9D49BF37-9EC4-4F4C-B137-70A6D713DECE}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94E-4C53-B4FF-F4CDAF5E0FE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{22F7D186-786E-4839-913B-18A0185DA14F}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94E-4C53-B4FF-F4CDAF5E0FE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{96382B25-5B9B-40D6-8DFC-B71C9390FC2C}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94E-4C53-B4FF-F4CDAF5E0F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67.2</c:v>
                </c:pt>
                <c:pt idx="24">
                  <c:v>68.099999999999994</c:v>
                </c:pt>
                <c:pt idx="32">
                  <c:v>68.599999999999994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94E-4C53-B4FF-F4CDAF5E0F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{26ED5B67-A5A7-4241-80BF-6A3ED43AC4CE}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94E-4C53-B4FF-F4CDAF5E0F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{1D50F45E-7B28-422C-B16F-DEB5D8569846}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4E-4C53-B4FF-F4CDAF5E0F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{6453A3BA-D709-47F3-B558-6623D3E76A12}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4E-4C53-B4FF-F4CDAF5E0F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{2D79BA0E-BB89-4599-9F22-4A61177CA82E}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4E-4C53-B4FF-F4CDAF5E0F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{11D9B307-C1F3-44F2-9D9D-F7A67103D620}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4E-4C53-B4FF-F4CDAF5E0FE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{F3C61842-2335-4CBC-83B7-6F32B4DDD1EB}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94E-4C53-B4FF-F4CDAF5E0FE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{4247BF11-87E5-447F-B245-D2749905ADA6}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94E-4C53-B4FF-F4CDAF5E0FE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{52FE06C6-4DF9-4724-A82C-00AC50648913}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94E-4C53-B4FF-F4CDAF5E0FE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{8D6607F5-1E9E-4326-B239-3B0298B1696A}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94E-4C53-B4FF-F4CDAF5E0F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57.7</c:v>
                </c:pt>
                <c:pt idx="32">
                  <c:v>57.1</c:v>
                </c:pt>
              </c:numCache>
            </c:numRef>
          </c:xVal>
          <c:yVal>
            <c:numRef>
              <c:f>公会計指標分析・財政指標組合せ分析表!$BP$55:$DC$55</c:f>
              <c:numCache>
                <c:formatCode>#,##0.0;"▲ "#,##0.0</c:formatCode>
                <c:ptCount val="40"/>
                <c:pt idx="16">
                  <c:v>24.1</c:v>
                </c:pt>
                <c:pt idx="24">
                  <c:v>20.100000000000001</c:v>
                </c:pt>
                <c:pt idx="32">
                  <c:v>16</c:v>
                </c:pt>
              </c:numCache>
            </c:numRef>
          </c:yVal>
          <c:smooth val="0"/>
          <c:extLst>
            <c:ext xmlns:c16="http://schemas.microsoft.com/office/drawing/2014/chart" uri="{C3380CC4-5D6E-409C-BE32-E72D297353CC}">
              <c16:uniqueId val="{00000013-094E-4C53-B4FF-F4CDAF5E0FE1}"/>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{39A58789-1F5B-4074-8B91-B2EEEC29CD01}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4CC-434D-895A-F13031402F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{9D2EB9C7-5D45-4753-9299-3DEA328AD743}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CC-434D-895A-F13031402F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{879B74FE-9FBB-49ED-8BE8-44F52E15D09D}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CC-434D-895A-F13031402F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{EBB66F0D-EE18-44EF-89D2-DDC0599E7E39}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CC-434D-895A-F13031402F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{E7D514E1-A47F-4E7F-AF2D-5FE23FFA6287}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CC-434D-895A-F13031402FC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{9609EFE4-BCE2-4D6B-878B-3C4F3187BCE1}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4CC-434D-895A-F13031402FC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{C2A81E77-5D53-4557-BC15-6D6E0E2B2897}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4CC-434D-895A-F13031402FC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{0973D4AF-FAAE-44E3-BC77-2A22D8DFF4F7}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4CC-434D-895A-F13031402FC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{EF869312-9492-45CA-9821-AD0592CBFE8B}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4CC-434D-895A-F13031402F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c:v>
                </c:pt>
                <c:pt idx="16">
                  <c:v>3.1</c:v>
                </c:pt>
                <c:pt idx="24">
                  <c:v>2.4</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4CC-434D-895A-F13031402F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{0655DC38-D0DA-4363-97F6-015F01309EE1}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4CC-434D-895A-F13031402F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{B82E36EF-0178-4FE9-BFDE-5F49CEF58763}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CC-434D-895A-F13031402F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{8F804C28-BD5F-4CF5-8751-4E1B06E21488}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CC-434D-895A-F13031402F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{791560A3-BD12-49F2-8324-6C9E045B43BF}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CC-434D-895A-F13031402F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{C57E9261-48C5-484E-B395-60D23F21265B}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CC-434D-895A-F13031402FC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{1253F9A6-CD75-4375-88E5-D89405CFA2E3}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4CC-434D-895A-F13031402FC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{E458A97A-DF77-4C8D-A093-8250F582A8C5}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4CC-434D-895A-F13031402FC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{C0A1C66D-189C-4F1C-9927-381112810AD0}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4CC-434D-895A-F13031402FC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{B326015C-7875-4A43-93DB-989AAB9314E6}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4CC-434D-895A-F13031402F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5.8</c:v>
                </c:pt>
                <c:pt idx="16">
                  <c:v>6</c:v>
                </c:pt>
                <c:pt idx="24">
                  <c:v>5.8</c:v>
                </c:pt>
                <c:pt idx="32">
                  <c:v>5.3</c:v>
                </c:pt>
              </c:numCache>
            </c:numRef>
          </c:xVal>
          <c:yVal>
            <c:numRef>
              <c:f>公会計指標分析・財政指標組合せ分析表!$BP$77:$DC$77</c:f>
              <c:numCache>
                <c:formatCode>#,##0.0;"▲ "#,##0.0</c:formatCode>
                <c:ptCount val="40"/>
                <c:pt idx="0">
                  <c:v>30.5</c:v>
                </c:pt>
                <c:pt idx="8">
                  <c:v>13.7</c:v>
                </c:pt>
                <c:pt idx="16">
                  <c:v>24.1</c:v>
                </c:pt>
                <c:pt idx="24">
                  <c:v>20.100000000000001</c:v>
                </c:pt>
                <c:pt idx="32">
                  <c:v>16</c:v>
                </c:pt>
              </c:numCache>
            </c:numRef>
          </c:yVal>
          <c:smooth val="0"/>
          <c:extLst>
            <c:ext xmlns:c16="http://schemas.microsoft.com/office/drawing/2014/chart" uri="{C3380CC4-5D6E-409C-BE32-E72D297353CC}">
              <c16:uniqueId val="{00000013-74CC-434D-895A-F13031402FC6}"/>
            </c:ext>
          </c:extLst>
        </c:ser>
        <c:dLbls>
          <c:showLegendKey val="0"/>
          <c:showVal val="1"/>
          <c:showCatName val="0"/>
          <c:showSerName val="0"/>
          <c:showPercent val="0"/>
          <c:showBubbleSize val="0"/>
        </c:dLbls>
        <c:axId val="84219776"/>
        <c:axId val="84234240"/>
      </c:scatterChart>
      <c:valAx>
        <c:axId val="84219776"/>
        <c:scaling>
          <c:orientation val="minMax"/>
          <c:max val="6.1"/>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年度より臨時財政対策債の発行限度額を下回るよう借入額を抑制していたこともあり、元利償還金等は年々減少していることから、実質公債費比率の分子については、年々減少してい</a:t>
          </a:r>
          <a:r>
            <a:rPr kumimoji="1" lang="ja-JP" altLang="en-US" sz="1100">
              <a:solidFill>
                <a:sysClr val="windowText" lastClr="000000"/>
              </a:solidFill>
              <a:effectLst/>
              <a:latin typeface="+mn-lt"/>
              <a:ea typeface="+mn-ea"/>
              <a:cs typeface="+mn-cs"/>
            </a:rPr>
            <a:t>たが、令和元年度まで集中投資期間のため、</a:t>
          </a:r>
          <a:r>
            <a:rPr kumimoji="1" lang="ja-JP" altLang="ja-JP" sz="1100">
              <a:solidFill>
                <a:sysClr val="windowText" lastClr="000000"/>
              </a:solidFill>
              <a:effectLst/>
              <a:latin typeface="+mn-lt"/>
              <a:ea typeface="+mn-ea"/>
              <a:cs typeface="+mn-cs"/>
            </a:rPr>
            <a:t>借入が大幅に増額することが確</a:t>
          </a:r>
          <a:r>
            <a:rPr kumimoji="1" lang="ja-JP" altLang="en-US" sz="1100">
              <a:solidFill>
                <a:sysClr val="windowText" lastClr="000000"/>
              </a:solidFill>
              <a:effectLst/>
              <a:latin typeface="+mn-lt"/>
              <a:ea typeface="+mn-ea"/>
              <a:cs typeface="+mn-cs"/>
            </a:rPr>
            <a:t>実である。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これにより</a:t>
          </a:r>
          <a:r>
            <a:rPr kumimoji="1" lang="ja-JP" altLang="ja-JP" sz="1100">
              <a:solidFill>
                <a:sysClr val="windowText" lastClr="000000"/>
              </a:solidFill>
              <a:effectLst/>
              <a:latin typeface="+mn-lt"/>
              <a:ea typeface="+mn-ea"/>
              <a:cs typeface="+mn-cs"/>
            </a:rPr>
            <a:t>公債費関連の指標悪化が見込まれる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悪化</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一時的なものとするべく、</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年度より</a:t>
          </a:r>
          <a:r>
            <a:rPr kumimoji="1" lang="ja-JP" altLang="ja-JP" sz="1100">
              <a:solidFill>
                <a:sysClr val="windowText" lastClr="000000"/>
              </a:solidFill>
              <a:effectLst/>
              <a:latin typeface="+mn-lt"/>
              <a:ea typeface="+mn-ea"/>
              <a:cs typeface="+mn-cs"/>
            </a:rPr>
            <a:t>起債残高抑制のために財政調整基金繰入を利用し、短期償還を実施していくこととし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この結果、元利償還金は大幅に増加したが、短期償還を実施したものが合併特例事業債であるため算入公債費も増加している。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将来負担比率については、</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年度では地方債残高が</a:t>
          </a:r>
          <a:r>
            <a:rPr kumimoji="1" lang="ja-JP" altLang="en-US" sz="1100">
              <a:solidFill>
                <a:sysClr val="windowText" lastClr="000000"/>
              </a:solidFill>
              <a:effectLst/>
              <a:latin typeface="+mn-lt"/>
              <a:ea typeface="+mn-ea"/>
              <a:cs typeface="+mn-cs"/>
            </a:rPr>
            <a:t>大幅に</a:t>
          </a:r>
          <a:r>
            <a:rPr kumimoji="1" lang="ja-JP" altLang="ja-JP" sz="1100">
              <a:solidFill>
                <a:sysClr val="windowText" lastClr="000000"/>
              </a:solidFill>
              <a:effectLst/>
              <a:latin typeface="+mn-lt"/>
              <a:ea typeface="+mn-ea"/>
              <a:cs typeface="+mn-cs"/>
            </a:rPr>
            <a:t>増加（</a:t>
          </a:r>
          <a:r>
            <a:rPr kumimoji="1" lang="en-US" altLang="ja-JP" sz="1100">
              <a:solidFill>
                <a:sysClr val="windowText" lastClr="000000"/>
              </a:solidFill>
              <a:effectLst/>
              <a:latin typeface="+mn-lt"/>
              <a:ea typeface="+mn-ea"/>
              <a:cs typeface="+mn-cs"/>
            </a:rPr>
            <a:t>+18.6</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公営企業債等繰入見込額の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+35.6</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もあったものの充当可能財源（基金等）の蓄積もあり、</a:t>
          </a:r>
          <a:r>
            <a:rPr kumimoji="1" lang="ja-JP" altLang="ja-JP" sz="1100">
              <a:solidFill>
                <a:sysClr val="windowText" lastClr="000000"/>
              </a:solidFill>
              <a:effectLst/>
              <a:latin typeface="+mn-lt"/>
              <a:ea typeface="+mn-ea"/>
              <a:cs typeface="+mn-cs"/>
            </a:rPr>
            <a:t>引き続き分子がマイナスとなり非表示となった。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将来負担比率の分子については、本年度</a:t>
          </a:r>
          <a:r>
            <a:rPr kumimoji="1" lang="ja-JP" altLang="en-US" sz="1100">
              <a:solidFill>
                <a:sysClr val="windowText" lastClr="000000"/>
              </a:solidFill>
              <a:effectLst/>
              <a:latin typeface="+mn-lt"/>
              <a:ea typeface="+mn-ea"/>
              <a:cs typeface="+mn-cs"/>
            </a:rPr>
            <a:t>はマイナスとなったものの、次年度も集中投資期間のため大規模に起債発行を行うこととなる。</a:t>
          </a:r>
          <a:r>
            <a:rPr kumimoji="1" lang="ja-JP" altLang="ja-JP" sz="1100">
              <a:solidFill>
                <a:sysClr val="windowText" lastClr="000000"/>
              </a:solidFill>
              <a:effectLst/>
              <a:latin typeface="+mn-lt"/>
              <a:ea typeface="+mn-ea"/>
              <a:cs typeface="+mn-cs"/>
            </a:rPr>
            <a:t>これに</a:t>
          </a:r>
          <a:r>
            <a:rPr kumimoji="1" lang="ja-JP" altLang="en-US" sz="1100">
              <a:solidFill>
                <a:sysClr val="windowText" lastClr="000000"/>
              </a:solidFill>
              <a:effectLst/>
              <a:latin typeface="+mn-lt"/>
              <a:ea typeface="+mn-ea"/>
              <a:cs typeface="+mn-cs"/>
            </a:rPr>
            <a:t>より指標が悪化するのは避けえないことから、</a:t>
          </a:r>
          <a:r>
            <a:rPr kumimoji="1" lang="ja-JP" altLang="ja-JP" sz="1100">
              <a:solidFill>
                <a:sysClr val="windowText" lastClr="000000"/>
              </a:solidFill>
              <a:effectLst/>
              <a:latin typeface="+mn-lt"/>
              <a:ea typeface="+mn-ea"/>
              <a:cs typeface="+mn-cs"/>
            </a:rPr>
            <a:t>起債残高抑制のために財政調整基金繰入を利用し、短期償還を実施していくこととしている。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短期償還には財政調整基金を一部原資とすることから充当可能基金の残が見込まれ、これにより一時的に将来負担比率分子が表示可能域である</a:t>
          </a:r>
          <a:r>
            <a:rPr kumimoji="1" lang="en-US" altLang="ja-JP" sz="1100">
              <a:solidFill>
                <a:sysClr val="windowText" lastClr="000000"/>
              </a:solidFill>
              <a:effectLst/>
              <a:latin typeface="+mn-lt"/>
              <a:ea typeface="+mn-ea"/>
              <a:cs typeface="+mn-cs"/>
            </a:rPr>
            <a:t>0</a:t>
          </a:r>
          <a:r>
            <a:rPr kumimoji="1" lang="ja-JP" altLang="en-US" sz="1100">
              <a:solidFill>
                <a:sysClr val="windowText" lastClr="000000"/>
              </a:solidFill>
              <a:effectLst/>
              <a:latin typeface="+mn-lt"/>
              <a:ea typeface="+mn-ea"/>
              <a:cs typeface="+mn-cs"/>
            </a:rPr>
            <a:t>以上の数値となる可能性が大きいものと思われる。</a:t>
          </a:r>
          <a:endParaRPr lang="ja-JP" altLang="ja-JP">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三重県松阪市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年度に基金全体について今後の見込、整理の可否等の観点から見直しを実施し、整理を行った。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整理の主な内容は基金を整理し、今後も存続していくもの、時限的に一定期間後までは継続していくもの（例：スポーツ振興基金については国体まで存続し、それまでに残額を全て事業に充当させる等）、定額運用基金の金額の変更</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整理を行った。整理後廃止等による基金残高については新規に公共施設マネジメント基金を造成し、今後需要の見込まれる施設の除却、複合化等、公共施設マネジメントに寄与する事業に充当することとした。（約</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億円）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今回の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は財政調整基金</a:t>
          </a:r>
          <a:r>
            <a:rPr kumimoji="1" lang="ja-JP" altLang="en-US" sz="1100">
              <a:solidFill>
                <a:sysClr val="windowText" lastClr="000000"/>
              </a:solidFill>
              <a:effectLst/>
              <a:latin typeface="+mn-lt"/>
              <a:ea typeface="+mn-ea"/>
              <a:cs typeface="+mn-cs"/>
            </a:rPr>
            <a:t>及び公共施設マネジメント基金</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額が主なものであり、積み立てについては利息分と地方財政法に規定されている積立</a:t>
          </a:r>
          <a:r>
            <a:rPr kumimoji="1" lang="ja-JP" altLang="en-US" sz="1100">
              <a:solidFill>
                <a:sysClr val="windowText" lastClr="000000"/>
              </a:solidFill>
              <a:effectLst/>
              <a:latin typeface="+mn-lt"/>
              <a:ea typeface="+mn-ea"/>
              <a:cs typeface="+mn-cs"/>
            </a:rPr>
            <a:t>、ふるさと応援寄付金の積立</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H30</a:t>
          </a:r>
          <a:r>
            <a:rPr kumimoji="1" lang="ja-JP" altLang="en-US" sz="1100">
              <a:solidFill>
                <a:sysClr val="windowText" lastClr="000000"/>
              </a:solidFill>
              <a:effectLst/>
              <a:latin typeface="+mn-lt"/>
              <a:ea typeface="+mn-ea"/>
              <a:cs typeface="+mn-cs"/>
            </a:rPr>
            <a:t>年度より</a:t>
          </a:r>
          <a:r>
            <a:rPr kumimoji="1" lang="ja-JP" altLang="ja-JP" sz="1100">
              <a:solidFill>
                <a:sysClr val="windowText" lastClr="000000"/>
              </a:solidFill>
              <a:effectLst/>
              <a:latin typeface="+mn-lt"/>
              <a:ea typeface="+mn-ea"/>
              <a:cs typeface="+mn-cs"/>
            </a:rPr>
            <a:t>ふるさと応援寄附金について指定寄附基金</a:t>
          </a:r>
          <a:r>
            <a:rPr kumimoji="1" lang="ja-JP" altLang="en-US" sz="1100">
              <a:solidFill>
                <a:sysClr val="windowText" lastClr="000000"/>
              </a:solidFill>
              <a:effectLst/>
              <a:latin typeface="+mn-lt"/>
              <a:ea typeface="+mn-ea"/>
              <a:cs typeface="+mn-cs"/>
            </a:rPr>
            <a:t>とは別に</a:t>
          </a:r>
          <a:r>
            <a:rPr kumimoji="1" lang="ja-JP" altLang="ja-JP" sz="1100">
              <a:solidFill>
                <a:sysClr val="windowText" lastClr="000000"/>
              </a:solidFill>
              <a:effectLst/>
              <a:latin typeface="+mn-lt"/>
              <a:ea typeface="+mn-ea"/>
              <a:cs typeface="+mn-cs"/>
            </a:rPr>
            <a:t>ふるさと応援寄附金</a:t>
          </a:r>
          <a:r>
            <a:rPr kumimoji="1" lang="ja-JP" altLang="en-US" sz="1100">
              <a:solidFill>
                <a:sysClr val="windowText" lastClr="000000"/>
              </a:solidFill>
              <a:effectLst/>
              <a:latin typeface="+mn-lt"/>
              <a:ea typeface="+mn-ea"/>
              <a:cs typeface="+mn-cs"/>
            </a:rPr>
            <a:t>を造成し、積立てを行っている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次年度には事業充当するものであるが、それ以上に寄附が寄せられることから増加していく状況にあるが、昨今のふるさと応援寄付金を取り巻く状況を鑑みると楽観視できないものと考えている。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年度の整理に従い、順次その他目的基金は事業充当され、廃止されていくものと考えている。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また、公共施設マネジメント基金</a:t>
          </a:r>
          <a:r>
            <a:rPr kumimoji="1" lang="ja-JP" altLang="en-US" sz="1100">
              <a:solidFill>
                <a:sysClr val="windowText" lastClr="000000"/>
              </a:solidFill>
              <a:effectLst/>
              <a:latin typeface="+mn-lt"/>
              <a:ea typeface="+mn-ea"/>
              <a:cs typeface="+mn-cs"/>
            </a:rPr>
            <a:t>について、その効果が全庁的に広まったこともあり、大きく繰入を行うこととなった。今後も</a:t>
          </a:r>
          <a:r>
            <a:rPr kumimoji="1" lang="ja-JP" altLang="ja-JP" sz="1100">
              <a:solidFill>
                <a:sysClr val="windowText" lastClr="000000"/>
              </a:solidFill>
              <a:effectLst/>
              <a:latin typeface="+mn-lt"/>
              <a:ea typeface="+mn-ea"/>
              <a:cs typeface="+mn-cs"/>
            </a:rPr>
            <a:t>その需要が増すことが予想され、事実繰入は増加</a:t>
          </a:r>
          <a:r>
            <a:rPr kumimoji="1" lang="ja-JP" altLang="en-US" sz="1100">
              <a:solidFill>
                <a:sysClr val="windowText" lastClr="000000"/>
              </a:solidFill>
              <a:effectLst/>
              <a:latin typeface="+mn-lt"/>
              <a:ea typeface="+mn-ea"/>
              <a:cs typeface="+mn-cs"/>
            </a:rPr>
            <a:t>増加傾向にある</a:t>
          </a:r>
          <a:r>
            <a:rPr kumimoji="1" lang="ja-JP" altLang="ja-JP" sz="1100">
              <a:solidFill>
                <a:sysClr val="windowText" lastClr="000000"/>
              </a:solidFill>
              <a:effectLst/>
              <a:latin typeface="+mn-lt"/>
              <a:ea typeface="+mn-ea"/>
              <a:cs typeface="+mn-cs"/>
            </a:rPr>
            <a:t>ため、クリーンセンター売電収入の一部を毎年積み立て</a:t>
          </a:r>
          <a:r>
            <a:rPr kumimoji="1" lang="ja-JP" altLang="en-US" sz="1100">
              <a:solidFill>
                <a:sysClr val="windowText" lastClr="000000"/>
              </a:solidFill>
              <a:effectLst/>
              <a:latin typeface="+mn-lt"/>
              <a:ea typeface="+mn-ea"/>
              <a:cs typeface="+mn-cs"/>
            </a:rPr>
            <a:t>や充当事業に関する要件を整理し一気に</a:t>
          </a:r>
          <a:r>
            <a:rPr kumimoji="1" lang="ja-JP" altLang="ja-JP" sz="1100">
              <a:solidFill>
                <a:sysClr val="windowText" lastClr="000000"/>
              </a:solidFill>
              <a:effectLst/>
              <a:latin typeface="+mn-lt"/>
              <a:ea typeface="+mn-ea"/>
              <a:cs typeface="+mn-cs"/>
            </a:rPr>
            <a:t>枯渇しないよう手当を</a:t>
          </a:r>
          <a:r>
            <a:rPr kumimoji="1" lang="ja-JP" altLang="en-US" sz="1100">
              <a:solidFill>
                <a:sysClr val="windowText" lastClr="000000"/>
              </a:solidFill>
              <a:effectLst/>
              <a:latin typeface="+mn-lt"/>
              <a:ea typeface="+mn-ea"/>
              <a:cs typeface="+mn-cs"/>
            </a:rPr>
            <a:t>施す必要がある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財政調整基金についてはこれを用いて起債の短期償還を実施する等、柔軟に運用していくこととしているが、一定程度以下に残高がならないよう注意を払っていく必要があると考えている。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公共施設マネジメント基金：公共施設マネジメント（施設の集約、複合化、転用、除却）に係る事業に充当</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ふるさと応援</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ふるさと応援</a:t>
          </a:r>
          <a:r>
            <a:rPr kumimoji="1" lang="ja-JP" altLang="ja-JP" sz="1100">
              <a:solidFill>
                <a:sysClr val="windowText" lastClr="000000"/>
              </a:solidFill>
              <a:effectLst/>
              <a:latin typeface="+mn-lt"/>
              <a:ea typeface="+mn-ea"/>
              <a:cs typeface="+mn-cs"/>
            </a:rPr>
            <a:t>寄附者の意向に沿って事業充当（平成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年度までは</a:t>
          </a:r>
          <a:r>
            <a:rPr kumimoji="1" lang="ja-JP" altLang="en-US" sz="1100">
              <a:solidFill>
                <a:sysClr val="windowText" lastClr="000000"/>
              </a:solidFill>
              <a:effectLst/>
              <a:latin typeface="+mn-lt"/>
              <a:ea typeface="+mn-ea"/>
              <a:cs typeface="+mn-cs"/>
            </a:rPr>
            <a:t>指定寄附</a:t>
          </a:r>
          <a:r>
            <a:rPr kumimoji="1" lang="ja-JP" altLang="ja-JP" sz="1100">
              <a:solidFill>
                <a:sysClr val="windowText" lastClr="000000"/>
              </a:solidFill>
              <a:effectLst/>
              <a:latin typeface="+mn-lt"/>
              <a:ea typeface="+mn-ea"/>
              <a:cs typeface="+mn-cs"/>
            </a:rPr>
            <a:t>基金にふるさと応援寄附金による積立を含んでいたが平成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本</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を造成し</a:t>
          </a:r>
          <a:r>
            <a:rPr kumimoji="1" lang="ja-JP" altLang="ja-JP" sz="1100">
              <a:solidFill>
                <a:sysClr val="windowText" lastClr="000000"/>
              </a:solidFill>
              <a:effectLst/>
              <a:latin typeface="+mn-lt"/>
              <a:ea typeface="+mn-ea"/>
              <a:cs typeface="+mn-cs"/>
            </a:rPr>
            <a:t>整理）</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ふるさと振興基金：広域行政組合解散に伴う清算金を基に造成、地域づくり事業基金と基金の性格が類似しているため統合した。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中川駅周辺区画街路整備基金：嬉野中川駅周辺土地区画整理組合からの寄附金を基に造成、現在、貸付地の現状復旧、維持補修等の経費に充当予定</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文化振興基金：市展の開催、その他文化芸術の普及活動事業に充当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公共施設マネジメント基金：約</a:t>
          </a:r>
          <a:r>
            <a:rPr kumimoji="1" lang="en-US" altLang="ja-JP" sz="1100">
              <a:solidFill>
                <a:sysClr val="windowText" lastClr="000000"/>
              </a:solidFill>
              <a:effectLst/>
              <a:latin typeface="+mn-lt"/>
              <a:ea typeface="+mn-ea"/>
              <a:cs typeface="+mn-cs"/>
            </a:rPr>
            <a:t>5600</a:t>
          </a:r>
          <a:r>
            <a:rPr kumimoji="1" lang="ja-JP" altLang="ja-JP" sz="1100">
              <a:solidFill>
                <a:sysClr val="windowText" lastClr="000000"/>
              </a:solidFill>
              <a:effectLst/>
              <a:latin typeface="+mn-lt"/>
              <a:ea typeface="+mn-ea"/>
              <a:cs typeface="+mn-cs"/>
            </a:rPr>
            <a:t>万円積立（クリーンセンター売電収入等）、約</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6,800</a:t>
          </a:r>
          <a:r>
            <a:rPr kumimoji="1" lang="ja-JP" altLang="ja-JP" sz="1100">
              <a:solidFill>
                <a:sysClr val="windowText" lastClr="000000"/>
              </a:solidFill>
              <a:effectLst/>
              <a:latin typeface="+mn-lt"/>
              <a:ea typeface="+mn-ea"/>
              <a:cs typeface="+mn-cs"/>
            </a:rPr>
            <a:t>万円繰入（</a:t>
          </a:r>
          <a:r>
            <a:rPr kumimoji="1" lang="ja-JP" altLang="en-US" sz="1100">
              <a:solidFill>
                <a:sysClr val="windowText" lastClr="000000"/>
              </a:solidFill>
              <a:effectLst/>
              <a:latin typeface="+mn-lt"/>
              <a:ea typeface="+mn-ea"/>
              <a:cs typeface="+mn-cs"/>
            </a:rPr>
            <a:t>新福祉会館施設整備事業</a:t>
          </a:r>
          <a:r>
            <a:rPr kumimoji="1" lang="ja-JP" altLang="ja-JP" sz="1100">
              <a:solidFill>
                <a:sysClr val="windowText" lastClr="000000"/>
              </a:solidFill>
              <a:effectLst/>
              <a:latin typeface="+mn-lt"/>
              <a:ea typeface="+mn-ea"/>
              <a:cs typeface="+mn-cs"/>
            </a:rPr>
            <a:t>等）</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ふるさと応援基金：約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6,000</a:t>
          </a:r>
          <a:r>
            <a:rPr kumimoji="1" lang="ja-JP" altLang="ja-JP" sz="1100">
              <a:solidFill>
                <a:sysClr val="windowText" lastClr="000000"/>
              </a:solidFill>
              <a:effectLst/>
              <a:latin typeface="+mn-lt"/>
              <a:ea typeface="+mn-ea"/>
              <a:cs typeface="+mn-cs"/>
            </a:rPr>
            <a:t>万円積立（ふるさと応援寄附金）</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ふるさと振興基金：約</a:t>
          </a:r>
          <a:r>
            <a:rPr kumimoji="1" lang="en-US" altLang="ja-JP" sz="1100">
              <a:solidFill>
                <a:sysClr val="windowText" lastClr="000000"/>
              </a:solidFill>
              <a:effectLst/>
              <a:latin typeface="+mn-lt"/>
              <a:ea typeface="+mn-ea"/>
              <a:cs typeface="+mn-cs"/>
            </a:rPr>
            <a:t>5,700</a:t>
          </a:r>
          <a:r>
            <a:rPr kumimoji="1" lang="ja-JP" altLang="ja-JP" sz="1100">
              <a:solidFill>
                <a:sysClr val="windowText" lastClr="000000"/>
              </a:solidFill>
              <a:effectLst/>
              <a:latin typeface="+mn-lt"/>
              <a:ea typeface="+mn-ea"/>
              <a:cs typeface="+mn-cs"/>
            </a:rPr>
            <a:t>万円繰入（住民協議会活動交付金）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中川駅周辺区画街路整備基金：約</a:t>
          </a:r>
          <a:r>
            <a:rPr kumimoji="1" lang="en-US" altLang="ja-JP" sz="1100">
              <a:solidFill>
                <a:sysClr val="windowText" lastClr="000000"/>
              </a:solidFill>
              <a:effectLst/>
              <a:latin typeface="+mn-lt"/>
              <a:ea typeface="+mn-ea"/>
              <a:cs typeface="+mn-cs"/>
            </a:rPr>
            <a:t>980</a:t>
          </a:r>
          <a:r>
            <a:rPr kumimoji="1" lang="ja-JP" altLang="ja-JP" sz="1100">
              <a:solidFill>
                <a:sysClr val="windowText" lastClr="000000"/>
              </a:solidFill>
              <a:effectLst/>
              <a:latin typeface="+mn-lt"/>
              <a:ea typeface="+mn-ea"/>
              <a:cs typeface="+mn-cs"/>
            </a:rPr>
            <a:t>万円積立（土地貸付収入等）</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文化振興基金：約</a:t>
          </a:r>
          <a:r>
            <a:rPr kumimoji="1" lang="en-US" altLang="ja-JP" sz="1100">
              <a:solidFill>
                <a:sysClr val="windowText" lastClr="000000"/>
              </a:solidFill>
              <a:effectLst/>
              <a:latin typeface="+mn-lt"/>
              <a:ea typeface="+mn-ea"/>
              <a:cs typeface="+mn-cs"/>
            </a:rPr>
            <a:t>470</a:t>
          </a:r>
          <a:r>
            <a:rPr kumimoji="1" lang="ja-JP" altLang="ja-JP" sz="1100">
              <a:solidFill>
                <a:sysClr val="windowText" lastClr="000000"/>
              </a:solidFill>
              <a:effectLst/>
              <a:latin typeface="+mn-lt"/>
              <a:ea typeface="+mn-ea"/>
              <a:cs typeface="+mn-cs"/>
            </a:rPr>
            <a:t>万円繰入（</a:t>
          </a:r>
          <a:r>
            <a:rPr kumimoji="1" lang="ja-JP" altLang="en-US" sz="1100">
              <a:solidFill>
                <a:sysClr val="windowText" lastClr="000000"/>
              </a:solidFill>
              <a:effectLst/>
              <a:latin typeface="+mn-lt"/>
              <a:ea typeface="+mn-ea"/>
              <a:cs typeface="+mn-cs"/>
            </a:rPr>
            <a:t>市美術展覧会開催事業費</a:t>
          </a:r>
          <a:r>
            <a:rPr kumimoji="1" lang="ja-JP" altLang="ja-JP" sz="1100">
              <a:solidFill>
                <a:sysClr val="windowText" lastClr="000000"/>
              </a:solidFill>
              <a:effectLst/>
              <a:latin typeface="+mn-lt"/>
              <a:ea typeface="+mn-ea"/>
              <a:cs typeface="+mn-cs"/>
            </a:rPr>
            <a:t>等）</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公共施設マネジメント基金：今後需要は増加する見込みであることから定期的に積立を実施（クリーンセンター売電収入）し、できる限り延命化を図っていく。</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ふるさと</a:t>
          </a:r>
          <a:r>
            <a:rPr kumimoji="1" lang="ja-JP" altLang="ja-JP" sz="1100">
              <a:solidFill>
                <a:sysClr val="windowText" lastClr="000000"/>
              </a:solidFill>
              <a:effectLst/>
              <a:latin typeface="+mn-lt"/>
              <a:ea typeface="+mn-ea"/>
              <a:cs typeface="+mn-cs"/>
            </a:rPr>
            <a:t>寄附基金：</a:t>
          </a:r>
          <a:r>
            <a:rPr kumimoji="1" lang="ja-JP" altLang="en-US" sz="1100">
              <a:solidFill>
                <a:sysClr val="windowText" lastClr="000000"/>
              </a:solidFill>
              <a:effectLst/>
              <a:latin typeface="+mn-lt"/>
              <a:ea typeface="+mn-ea"/>
              <a:cs typeface="+mn-cs"/>
            </a:rPr>
            <a:t>ふるさと応援</a:t>
          </a:r>
          <a:r>
            <a:rPr kumimoji="1" lang="ja-JP" altLang="ja-JP" sz="1100">
              <a:solidFill>
                <a:sysClr val="windowText" lastClr="000000"/>
              </a:solidFill>
              <a:effectLst/>
              <a:latin typeface="+mn-lt"/>
              <a:ea typeface="+mn-ea"/>
              <a:cs typeface="+mn-cs"/>
            </a:rPr>
            <a:t>寄附</a:t>
          </a:r>
          <a:r>
            <a:rPr kumimoji="1" lang="ja-JP" altLang="en-US" sz="1100">
              <a:solidFill>
                <a:sysClr val="windowText" lastClr="000000"/>
              </a:solidFill>
              <a:effectLst/>
              <a:latin typeface="+mn-lt"/>
              <a:ea typeface="+mn-ea"/>
              <a:cs typeface="+mn-cs"/>
            </a:rPr>
            <a:t>、返礼品分を控除した部分について寄附</a:t>
          </a:r>
          <a:r>
            <a:rPr kumimoji="1" lang="ja-JP" altLang="ja-JP" sz="1100">
              <a:solidFill>
                <a:sysClr val="windowText" lastClr="000000"/>
              </a:solidFill>
              <a:effectLst/>
              <a:latin typeface="+mn-lt"/>
              <a:ea typeface="+mn-ea"/>
              <a:cs typeface="+mn-cs"/>
            </a:rPr>
            <a:t>者の意向に沿った事業に充当</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ふるさと振興基金：住民協議会活動交付金に充当していく。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中川駅周辺区画街路整備基金：貸付地の利用状況によって整備費用に充当する。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文化振興基金：文化芸術普事業や記念年度に開催する特別事業等に充当する。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年度までを集中投資期間と位置づけ、従来から計画的に進めてきた大規模事業や新たな課題懸案事項（小中学校エアコン整備）などについて大規模な投資</a:t>
          </a:r>
          <a:r>
            <a:rPr kumimoji="1" lang="ja-JP" altLang="en-US" sz="1100">
              <a:solidFill>
                <a:sysClr val="windowText" lastClr="000000"/>
              </a:solidFill>
              <a:effectLst/>
              <a:latin typeface="+mn-lt"/>
              <a:ea typeface="+mn-ea"/>
              <a:cs typeface="+mn-cs"/>
            </a:rPr>
            <a:t>をしていく</a:t>
          </a:r>
          <a:r>
            <a:rPr kumimoji="1" lang="ja-JP" altLang="ja-JP" sz="1100">
              <a:solidFill>
                <a:sysClr val="windowText" lastClr="000000"/>
              </a:solidFill>
              <a:effectLst/>
              <a:latin typeface="+mn-lt"/>
              <a:ea typeface="+mn-ea"/>
              <a:cs typeface="+mn-cs"/>
            </a:rPr>
            <a:t>ことから財政調整基金を積み増していた。（事業費や完成後の公債費増加に備えるため）</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年度に借り入れた合併特例事業債について短期償還を実施したことから繰入を行った。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短期償還による繰入、以外では</a:t>
          </a:r>
          <a:r>
            <a:rPr kumimoji="1" lang="ja-JP" altLang="ja-JP" sz="1100">
              <a:solidFill>
                <a:sysClr val="windowText" lastClr="000000"/>
              </a:solidFill>
              <a:effectLst/>
              <a:latin typeface="+mn-lt"/>
              <a:ea typeface="+mn-ea"/>
              <a:cs typeface="+mn-cs"/>
            </a:rPr>
            <a:t>基本的に基金利子及び、地方財政法で規定されている繰越金からの積立のみで積み立ててきたものである。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集中投資期間中は市債残高増加が著しいことから指標の悪化が懸念され、また、将来世代への負担軽減措置の面からも公債費を増額し、</a:t>
          </a:r>
          <a:r>
            <a:rPr kumimoji="1" lang="ja-JP" altLang="en-US" sz="1100">
              <a:solidFill>
                <a:sysClr val="windowText" lastClr="000000"/>
              </a:solidFill>
              <a:effectLst/>
              <a:latin typeface="+mn-lt"/>
              <a:ea typeface="+mn-ea"/>
              <a:cs typeface="+mn-cs"/>
            </a:rPr>
            <a:t>極</a:t>
          </a:r>
          <a:r>
            <a:rPr kumimoji="1" lang="ja-JP" altLang="ja-JP" sz="1100">
              <a:solidFill>
                <a:sysClr val="windowText" lastClr="000000"/>
              </a:solidFill>
              <a:effectLst/>
              <a:latin typeface="+mn-lt"/>
              <a:ea typeface="+mn-ea"/>
              <a:cs typeface="+mn-cs"/>
            </a:rPr>
            <a:t>短期的に償還を行う</a:t>
          </a:r>
          <a:r>
            <a:rPr kumimoji="1" lang="ja-JP" altLang="en-US" sz="1100">
              <a:solidFill>
                <a:sysClr val="windowText" lastClr="000000"/>
              </a:solidFill>
              <a:effectLst/>
              <a:latin typeface="+mn-lt"/>
              <a:ea typeface="+mn-ea"/>
              <a:cs typeface="+mn-cs"/>
            </a:rPr>
            <a:t>こととしている。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短期</a:t>
          </a:r>
          <a:r>
            <a:rPr kumimoji="1" lang="ja-JP" altLang="ja-JP" sz="1100">
              <a:solidFill>
                <a:sysClr val="windowText" lastClr="000000"/>
              </a:solidFill>
              <a:effectLst/>
              <a:latin typeface="+mn-lt"/>
              <a:ea typeface="+mn-ea"/>
              <a:cs typeface="+mn-cs"/>
            </a:rPr>
            <a:t>償還への財源と</a:t>
          </a:r>
          <a:r>
            <a:rPr kumimoji="1" lang="ja-JP" altLang="en-US" sz="1100">
              <a:solidFill>
                <a:sysClr val="windowText" lastClr="000000"/>
              </a:solidFill>
              <a:effectLst/>
              <a:latin typeface="+mn-lt"/>
              <a:ea typeface="+mn-ea"/>
              <a:cs typeface="+mn-cs"/>
            </a:rPr>
            <a:t>して本基金からの繰入金を充てることから償還の大半が終了する令和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年度までは大きく繰り入れる予定である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本市の減債基金は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種に分かれ、移動通信用鉄塔整備事業費に係るものと、</a:t>
          </a:r>
          <a:r>
            <a:rPr lang="ja-JP" altLang="ja-JP" sz="1100" b="0" i="0" baseline="0">
              <a:solidFill>
                <a:sysClr val="windowText" lastClr="000000"/>
              </a:solidFill>
              <a:effectLst/>
              <a:latin typeface="+mn-lt"/>
              <a:ea typeface="+mn-ea"/>
              <a:cs typeface="+mn-cs"/>
            </a:rPr>
            <a:t> 消防本部において整備された消防救急デジタル無線の活動波整備費用に係るものと、特定の目的ではないものである。前</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者は県や公益財団法人からの交付金等を財源としており、該当事業の償還額に合わせて繰入れているものである。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目的が定まっているものについてはその償還額等に応じて繰入を実施していくものである。また特定目的が定まっていないものについては今後、繰上げ償還を実施する際の原資として充当していくものであ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県平均、全国平均、類団平均と比較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、全てに対して本市の有形固定資産減価償却率は高い数値を示して</a:t>
          </a:r>
          <a:r>
            <a:rPr kumimoji="1" lang="ja-JP" altLang="en-US" sz="1100">
              <a:solidFill>
                <a:schemeClr val="dk1"/>
              </a:solidFill>
              <a:effectLst/>
              <a:latin typeface="+mn-lt"/>
              <a:ea typeface="+mn-ea"/>
              <a:cs typeface="+mn-cs"/>
            </a:rPr>
            <a:t>おり、平成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年度からの推移でも上昇傾向にある。</a:t>
          </a:r>
          <a:r>
            <a:rPr kumimoji="1" lang="ja-JP" altLang="ja-JP" sz="1100">
              <a:solidFill>
                <a:schemeClr val="dk1"/>
              </a:solidFill>
              <a:effectLst/>
              <a:latin typeface="+mn-lt"/>
              <a:ea typeface="+mn-ea"/>
              <a:cs typeface="+mn-cs"/>
            </a:rPr>
            <a:t>これは老朽施設が多く、更新が滞っている状況</a:t>
          </a:r>
          <a:r>
            <a:rPr kumimoji="1" lang="ja-JP" altLang="en-US" sz="1100">
              <a:solidFill>
                <a:schemeClr val="dk1"/>
              </a:solidFill>
              <a:effectLst/>
              <a:latin typeface="+mn-lt"/>
              <a:ea typeface="+mn-ea"/>
              <a:cs typeface="+mn-cs"/>
            </a:rPr>
            <a:t>を示しており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公共施設等総合管理計画に基づき</a:t>
          </a:r>
          <a:r>
            <a:rPr kumimoji="1" lang="ja-JP" altLang="ja-JP" sz="1100">
              <a:solidFill>
                <a:schemeClr val="dk1"/>
              </a:solidFill>
              <a:effectLst/>
              <a:latin typeface="+mn-lt"/>
              <a:ea typeface="+mn-ea"/>
              <a:cs typeface="+mn-cs"/>
            </a:rPr>
            <a:t>公共施設マネジメントを早急に進めなければならない状況である。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72" name="直線コネクタ 71"/>
        <xdr:cNvCxnSpPr/>
      </xdr:nvCxnSpPr>
      <xdr:spPr>
        <a:xfrm flipV="1">
          <a:off x="4760595" y="473921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xdr:cNvSpPr txBox="1"/>
      </xdr:nvSpPr>
      <xdr:spPr>
        <a:xfrm>
          <a:off x="48133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xdr:cNvCxnSpPr/>
      </xdr:nvCxnSpPr>
      <xdr:spPr>
        <a:xfrm>
          <a:off x="4673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5" name="有形固定資産減価償却率最大値テキスト"/>
        <xdr:cNvSpPr txBox="1"/>
      </xdr:nvSpPr>
      <xdr:spPr>
        <a:xfrm>
          <a:off x="4813300" y="451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6" name="直線コネクタ 75"/>
        <xdr:cNvCxnSpPr/>
      </xdr:nvCxnSpPr>
      <xdr:spPr>
        <a:xfrm>
          <a:off x="4673600" y="473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77" name="有形固定資産減価償却率平均値テキスト"/>
        <xdr:cNvSpPr txBox="1"/>
      </xdr:nvSpPr>
      <xdr:spPr>
        <a:xfrm>
          <a:off x="4813300" y="5292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8" name="フローチャート: 判断 77"/>
        <xdr:cNvSpPr/>
      </xdr:nvSpPr>
      <xdr:spPr>
        <a:xfrm>
          <a:off x="47117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9" name="フローチャート: 判断 78"/>
        <xdr:cNvSpPr/>
      </xdr:nvSpPr>
      <xdr:spPr>
        <a:xfrm>
          <a:off x="4000500" y="52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0" name="フローチャート: 判断 79"/>
        <xdr:cNvSpPr/>
      </xdr:nvSpPr>
      <xdr:spPr>
        <a:xfrm>
          <a:off x="32385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81" name="フローチャート: 判断 80"/>
        <xdr:cNvSpPr/>
      </xdr:nvSpPr>
      <xdr:spPr>
        <a:xfrm>
          <a:off x="2476500" y="559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100118</xdr:rowOff>
    </xdr:from>
    <xdr:to>
      <xdr:col>23</xdr:col>
      <xdr:colOff>136525</xdr:colOff>
      <xdr:row>29</xdr:row>
      <xdr:rowOff>30268</xdr:rowOff>
    </xdr:to>
    <xdr:sp macro="" textlink="">
      <xdr:nvSpPr>
        <xdr:cNvPr id="87" name="楕円 86"/>
        <xdr:cNvSpPr/>
      </xdr:nvSpPr>
      <xdr:spPr>
        <a:xfrm>
          <a:off x="4711700" y="49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122995</xdr:rowOff>
    </xdr:from>
    <xdr:ext cx="405111" cy="259045"/>
    <xdr:sp macro="" textlink="">
      <xdr:nvSpPr>
        <xdr:cNvPr id="88" name="有形固定資産減価償却率該当値テキスト"/>
        <xdr:cNvSpPr txBox="1"/>
      </xdr:nvSpPr>
      <xdr:spPr>
        <a:xfrm>
          <a:off x="4813300" y="475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89" name="楕円 88"/>
        <xdr:cNvSpPr/>
      </xdr:nvSpPr>
      <xdr:spPr>
        <a:xfrm>
          <a:off x="4000500" y="49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150918</xdr:rowOff>
    </xdr:from>
    <xdr:to>
      <xdr:col>23</xdr:col>
      <xdr:colOff>85725</xdr:colOff>
      <xdr:row>28</xdr:row>
      <xdr:rowOff>168910</xdr:rowOff>
    </xdr:to>
    <xdr:cxnSp macro="">
      <xdr:nvCxnSpPr>
        <xdr:cNvPr id="90" name="直線コネクタ 89"/>
        <xdr:cNvCxnSpPr/>
      </xdr:nvCxnSpPr>
      <xdr:spPr>
        <a:xfrm flipV="1">
          <a:off x="4051300" y="495151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91" name="楕円 90"/>
        <xdr:cNvSpPr/>
      </xdr:nvSpPr>
      <xdr:spPr>
        <a:xfrm>
          <a:off x="32385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29</xdr:row>
      <xdr:rowOff>29845</xdr:rowOff>
    </xdr:to>
    <xdr:cxnSp macro="">
      <xdr:nvCxnSpPr>
        <xdr:cNvPr id="92" name="直線コネクタ 91"/>
        <xdr:cNvCxnSpPr/>
      </xdr:nvCxnSpPr>
      <xdr:spPr>
        <a:xfrm flipV="1">
          <a:off x="3289300" y="496951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3" name="n_1aveValue有形固定資産減価償却率"/>
        <xdr:cNvSpPr txBox="1"/>
      </xdr:nvSpPr>
      <xdr:spPr>
        <a:xfrm>
          <a:off x="3836044" y="5385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4" name="n_2aveValue有形固定資産減価償却率"/>
        <xdr:cNvSpPr txBox="1"/>
      </xdr:nvSpPr>
      <xdr:spPr>
        <a:xfrm>
          <a:off x="3086744"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55474</xdr:rowOff>
    </xdr:from>
    <xdr:ext cx="405111" cy="259045"/>
    <xdr:sp macro="" textlink="">
      <xdr:nvSpPr>
        <xdr:cNvPr id="95" name="n_3aveValue有形固定資産減価償却率"/>
        <xdr:cNvSpPr txBox="1"/>
      </xdr:nvSpPr>
      <xdr:spPr>
        <a:xfrm>
          <a:off x="2324744" y="5370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96" name="n_1mainValue有形固定資産減価償却率"/>
        <xdr:cNvSpPr txBox="1"/>
      </xdr:nvSpPr>
      <xdr:spPr>
        <a:xfrm>
          <a:off x="3836044" y="469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97" name="n_2mainValue有形固定資産減価償却率"/>
        <xdr:cNvSpPr txBox="1"/>
      </xdr:nvSpPr>
      <xdr:spPr>
        <a:xfrm>
          <a:off x="3086744" y="472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類団平均、全国平均、県平均と比較して</a:t>
          </a:r>
          <a:r>
            <a:rPr kumimoji="1" lang="ja-JP" altLang="en-US" sz="1000">
              <a:solidFill>
                <a:schemeClr val="dk1"/>
              </a:solidFill>
              <a:effectLst/>
              <a:latin typeface="+mn-lt"/>
              <a:ea typeface="+mn-ea"/>
              <a:cs typeface="+mn-cs"/>
            </a:rPr>
            <a:t>低く</a:t>
          </a:r>
          <a:r>
            <a:rPr kumimoji="1" lang="ja-JP" altLang="ja-JP" sz="1000">
              <a:solidFill>
                <a:schemeClr val="dk1"/>
              </a:solidFill>
              <a:effectLst/>
              <a:latin typeface="+mn-lt"/>
              <a:ea typeface="+mn-ea"/>
              <a:cs typeface="+mn-cs"/>
            </a:rPr>
            <a:t>なっている。</a:t>
          </a:r>
          <a:r>
            <a:rPr kumimoji="1" lang="ja-JP" altLang="en-US" sz="1000">
              <a:solidFill>
                <a:schemeClr val="dk1"/>
              </a:solidFill>
              <a:effectLst/>
              <a:latin typeface="+mn-lt"/>
              <a:ea typeface="+mn-ea"/>
              <a:cs typeface="+mn-cs"/>
            </a:rPr>
            <a:t>本市においては平成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年度から令和元年度までの</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年間を集中投資期間としており、地方債を</a:t>
          </a:r>
          <a:r>
            <a:rPr kumimoji="1" lang="ja-JP" altLang="en-US" sz="1000" baseline="0">
              <a:solidFill>
                <a:schemeClr val="dk1"/>
              </a:solidFill>
              <a:effectLst/>
              <a:latin typeface="+mn-lt"/>
              <a:ea typeface="+mn-ea"/>
              <a:cs typeface="+mn-cs"/>
            </a:rPr>
            <a:t>財源</a:t>
          </a:r>
          <a:r>
            <a:rPr kumimoji="1" lang="ja-JP" altLang="en-US" sz="1000">
              <a:solidFill>
                <a:schemeClr val="dk1"/>
              </a:solidFill>
              <a:effectLst/>
              <a:latin typeface="+mn-lt"/>
              <a:ea typeface="+mn-ea"/>
              <a:cs typeface="+mn-cs"/>
            </a:rPr>
            <a:t>とした各種施設の大規模更新を実施している為、地方債残高としては増加しているが、基金等の充当可能財源がそれらを上回っていることが要因と考えられる。令和元年度が集中投資期間の最終年度となる</a:t>
          </a:r>
          <a:r>
            <a:rPr kumimoji="1" lang="ja-JP" altLang="ja-JP" sz="1000">
              <a:solidFill>
                <a:schemeClr val="dk1"/>
              </a:solidFill>
              <a:effectLst/>
              <a:latin typeface="+mn-lt"/>
              <a:ea typeface="+mn-ea"/>
              <a:cs typeface="+mn-cs"/>
            </a:rPr>
            <a:t>ことから</a:t>
          </a:r>
          <a:r>
            <a:rPr kumimoji="1" lang="ja-JP" altLang="en-US" sz="1000">
              <a:solidFill>
                <a:schemeClr val="dk1"/>
              </a:solidFill>
              <a:effectLst/>
              <a:latin typeface="+mn-lt"/>
              <a:ea typeface="+mn-ea"/>
              <a:cs typeface="+mn-cs"/>
            </a:rPr>
            <a:t>地方債残高を</a:t>
          </a:r>
          <a:r>
            <a:rPr kumimoji="1" lang="ja-JP" altLang="ja-JP" sz="1000">
              <a:solidFill>
                <a:schemeClr val="dk1"/>
              </a:solidFill>
              <a:effectLst/>
              <a:latin typeface="+mn-lt"/>
              <a:ea typeface="+mn-ea"/>
              <a:cs typeface="+mn-cs"/>
            </a:rPr>
            <a:t>適正な範囲にとどめるべく</a:t>
          </a:r>
          <a:r>
            <a:rPr kumimoji="1" lang="ja-JP" altLang="en-US" sz="1000">
              <a:solidFill>
                <a:schemeClr val="dk1"/>
              </a:solidFill>
              <a:effectLst/>
              <a:latin typeface="+mn-lt"/>
              <a:ea typeface="+mn-ea"/>
              <a:cs typeface="+mn-cs"/>
            </a:rPr>
            <a:t>、借入と償還のバランスに注視し、対応策を検討していく必要がある。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8" name="直線コネクタ 127"/>
        <xdr:cNvCxnSpPr/>
      </xdr:nvCxnSpPr>
      <xdr:spPr>
        <a:xfrm flipV="1">
          <a:off x="14793595" y="4617439"/>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31" name="債務償還比率最大値テキスト"/>
        <xdr:cNvSpPr txBox="1"/>
      </xdr:nvSpPr>
      <xdr:spPr>
        <a:xfrm>
          <a:off x="14846300" y="439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32" name="直線コネクタ 131"/>
        <xdr:cNvCxnSpPr/>
      </xdr:nvCxnSpPr>
      <xdr:spPr>
        <a:xfrm>
          <a:off x="14706600" y="461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46989</xdr:rowOff>
    </xdr:from>
    <xdr:ext cx="469744" cy="259045"/>
    <xdr:sp macro="" textlink="">
      <xdr:nvSpPr>
        <xdr:cNvPr id="133" name="債務償還比率平均値テキスト"/>
        <xdr:cNvSpPr txBox="1"/>
      </xdr:nvSpPr>
      <xdr:spPr>
        <a:xfrm>
          <a:off x="14846300" y="501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34" name="フローチャート: 判断 133"/>
        <xdr:cNvSpPr/>
      </xdr:nvSpPr>
      <xdr:spPr>
        <a:xfrm>
          <a:off x="14744700" y="516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35" name="フローチャート: 判断 134"/>
        <xdr:cNvSpPr/>
      </xdr:nvSpPr>
      <xdr:spPr>
        <a:xfrm>
          <a:off x="14033500" y="513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53104</xdr:rowOff>
    </xdr:from>
    <xdr:to>
      <xdr:col>76</xdr:col>
      <xdr:colOff>73025</xdr:colOff>
      <xdr:row>30</xdr:row>
      <xdr:rowOff>154704</xdr:rowOff>
    </xdr:to>
    <xdr:sp macro="" textlink="">
      <xdr:nvSpPr>
        <xdr:cNvPr id="141" name="楕円 140"/>
        <xdr:cNvSpPr/>
      </xdr:nvSpPr>
      <xdr:spPr>
        <a:xfrm>
          <a:off x="14744700" y="51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31531</xdr:rowOff>
    </xdr:from>
    <xdr:ext cx="469744" cy="259045"/>
    <xdr:sp macro="" textlink="">
      <xdr:nvSpPr>
        <xdr:cNvPr id="142" name="債務償還比率該当値テキスト"/>
        <xdr:cNvSpPr txBox="1"/>
      </xdr:nvSpPr>
      <xdr:spPr>
        <a:xfrm>
          <a:off x="14846300" y="517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22878</xdr:rowOff>
    </xdr:from>
    <xdr:to>
      <xdr:col>72</xdr:col>
      <xdr:colOff>123825</xdr:colOff>
      <xdr:row>30</xdr:row>
      <xdr:rowOff>124478</xdr:rowOff>
    </xdr:to>
    <xdr:sp macro="" textlink="">
      <xdr:nvSpPr>
        <xdr:cNvPr id="143" name="楕円 142"/>
        <xdr:cNvSpPr/>
      </xdr:nvSpPr>
      <xdr:spPr>
        <a:xfrm>
          <a:off x="14033500" y="516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73678</xdr:rowOff>
    </xdr:from>
    <xdr:to>
      <xdr:col>76</xdr:col>
      <xdr:colOff>22225</xdr:colOff>
      <xdr:row>30</xdr:row>
      <xdr:rowOff>103904</xdr:rowOff>
    </xdr:to>
    <xdr:cxnSp macro="">
      <xdr:nvCxnSpPr>
        <xdr:cNvPr id="144" name="直線コネクタ 143"/>
        <xdr:cNvCxnSpPr/>
      </xdr:nvCxnSpPr>
      <xdr:spPr>
        <a:xfrm>
          <a:off x="14084300" y="5217178"/>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106153</xdr:rowOff>
    </xdr:from>
    <xdr:ext cx="469744" cy="259045"/>
    <xdr:sp macro="" textlink="">
      <xdr:nvSpPr>
        <xdr:cNvPr id="145" name="n_1aveValue債務償還比率"/>
        <xdr:cNvSpPr txBox="1"/>
      </xdr:nvSpPr>
      <xdr:spPr>
        <a:xfrm>
          <a:off x="13836727" y="490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115605</xdr:rowOff>
    </xdr:from>
    <xdr:ext cx="469744" cy="259045"/>
    <xdr:sp macro="" textlink="">
      <xdr:nvSpPr>
        <xdr:cNvPr id="146" name="n_1mainValue債務償還比率"/>
        <xdr:cNvSpPr txBox="1"/>
      </xdr:nvSpPr>
      <xdr:spPr>
        <a:xfrm>
          <a:off x="13836727" y="525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2" name="【道路】&#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7439</xdr:rowOff>
    </xdr:from>
    <xdr:to>
      <xdr:col>24</xdr:col>
      <xdr:colOff>114300</xdr:colOff>
      <xdr:row>33</xdr:row>
      <xdr:rowOff>109039</xdr:rowOff>
    </xdr:to>
    <xdr:sp macro="" textlink="">
      <xdr:nvSpPr>
        <xdr:cNvPr id="72" name="楕円 71"/>
        <xdr:cNvSpPr/>
      </xdr:nvSpPr>
      <xdr:spPr>
        <a:xfrm>
          <a:off x="45847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131916</xdr:rowOff>
    </xdr:from>
    <xdr:ext cx="405111" cy="259045"/>
    <xdr:sp macro="" textlink="">
      <xdr:nvSpPr>
        <xdr:cNvPr id="73" name="【道路】&#10;有形固定資産減価償却率該当値テキスト"/>
        <xdr:cNvSpPr txBox="1"/>
      </xdr:nvSpPr>
      <xdr:spPr>
        <a:xfrm>
          <a:off x="4673600" y="561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74386</xdr:rowOff>
    </xdr:from>
    <xdr:to>
      <xdr:col>20</xdr:col>
      <xdr:colOff>38100</xdr:colOff>
      <xdr:row>34</xdr:row>
      <xdr:rowOff>4536</xdr:rowOff>
    </xdr:to>
    <xdr:sp macro="" textlink="">
      <xdr:nvSpPr>
        <xdr:cNvPr id="74" name="楕円 73"/>
        <xdr:cNvSpPr/>
      </xdr:nvSpPr>
      <xdr:spPr>
        <a:xfrm>
          <a:off x="3746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58239</xdr:rowOff>
    </xdr:from>
    <xdr:to>
      <xdr:col>24</xdr:col>
      <xdr:colOff>63500</xdr:colOff>
      <xdr:row>33</xdr:row>
      <xdr:rowOff>125186</xdr:rowOff>
    </xdr:to>
    <xdr:cxnSp macro="">
      <xdr:nvCxnSpPr>
        <xdr:cNvPr id="75" name="直線コネクタ 74"/>
        <xdr:cNvCxnSpPr/>
      </xdr:nvCxnSpPr>
      <xdr:spPr>
        <a:xfrm flipV="1">
          <a:off x="3797300" y="571608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25400</xdr:rowOff>
    </xdr:from>
    <xdr:to>
      <xdr:col>15</xdr:col>
      <xdr:colOff>101600</xdr:colOff>
      <xdr:row>33</xdr:row>
      <xdr:rowOff>127000</xdr:rowOff>
    </xdr:to>
    <xdr:sp macro="" textlink="">
      <xdr:nvSpPr>
        <xdr:cNvPr id="76" name="楕円 75"/>
        <xdr:cNvSpPr/>
      </xdr:nvSpPr>
      <xdr:spPr>
        <a:xfrm>
          <a:off x="2857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76200</xdr:rowOff>
    </xdr:from>
    <xdr:to>
      <xdr:col>19</xdr:col>
      <xdr:colOff>177800</xdr:colOff>
      <xdr:row>33</xdr:row>
      <xdr:rowOff>125186</xdr:rowOff>
    </xdr:to>
    <xdr:cxnSp macro="">
      <xdr:nvCxnSpPr>
        <xdr:cNvPr id="77" name="直線コネクタ 76"/>
        <xdr:cNvCxnSpPr/>
      </xdr:nvCxnSpPr>
      <xdr:spPr>
        <a:xfrm>
          <a:off x="2908300" y="573405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78" name="n_1aveValue【道路】&#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85470</xdr:rowOff>
    </xdr:from>
    <xdr:ext cx="405111" cy="259045"/>
    <xdr:sp macro="" textlink="">
      <xdr:nvSpPr>
        <xdr:cNvPr id="79" name="n_2aveValue【道路】&#10;有形固定資産減価償却率"/>
        <xdr:cNvSpPr txBox="1"/>
      </xdr:nvSpPr>
      <xdr:spPr>
        <a:xfrm>
          <a:off x="2705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80" name="n_3aveValue【道路】&#10;有形固定資産減価償却率"/>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21063</xdr:rowOff>
    </xdr:from>
    <xdr:ext cx="405111" cy="259045"/>
    <xdr:sp macro="" textlink="">
      <xdr:nvSpPr>
        <xdr:cNvPr id="81" name="n_1mainValue【道路】&#10;有形固定資産減価償却率"/>
        <xdr:cNvSpPr txBox="1"/>
      </xdr:nvSpPr>
      <xdr:spPr>
        <a:xfrm>
          <a:off x="3582044" y="55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143527</xdr:rowOff>
    </xdr:from>
    <xdr:ext cx="405111" cy="259045"/>
    <xdr:sp macro="" textlink="">
      <xdr:nvSpPr>
        <xdr:cNvPr id="82" name="n_2mainValue【道路】&#10;有形固定資産減価償却率"/>
        <xdr:cNvSpPr txBox="1"/>
      </xdr:nvSpPr>
      <xdr:spPr>
        <a:xfrm>
          <a:off x="2705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07" name="直線コネクタ 106"/>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08"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09" name="直線コネクタ 108"/>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0"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1" name="直線コネクタ 110"/>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159402</xdr:rowOff>
    </xdr:from>
    <xdr:ext cx="469744" cy="259045"/>
    <xdr:sp macro="" textlink="">
      <xdr:nvSpPr>
        <xdr:cNvPr id="112" name="【道路】&#10;一人当たり延長平均値テキスト"/>
        <xdr:cNvSpPr txBox="1"/>
      </xdr:nvSpPr>
      <xdr:spPr>
        <a:xfrm>
          <a:off x="10515600" y="667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3" name="フローチャート: 判断 112"/>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4" name="フローチャート: 判断 113"/>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5" name="フローチャート: 判断 114"/>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6" name="フローチャート: 判断 115"/>
        <xdr:cNvSpPr/>
      </xdr:nvSpPr>
      <xdr:spPr>
        <a:xfrm>
          <a:off x="7810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141478</xdr:rowOff>
    </xdr:from>
    <xdr:to>
      <xdr:col>55</xdr:col>
      <xdr:colOff>50800</xdr:colOff>
      <xdr:row>38</xdr:row>
      <xdr:rowOff>71628</xdr:rowOff>
    </xdr:to>
    <xdr:sp macro="" textlink="">
      <xdr:nvSpPr>
        <xdr:cNvPr id="122" name="楕円 121"/>
        <xdr:cNvSpPr/>
      </xdr:nvSpPr>
      <xdr:spPr>
        <a:xfrm>
          <a:off x="104267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164355</xdr:rowOff>
    </xdr:from>
    <xdr:ext cx="534377" cy="259045"/>
    <xdr:sp macro="" textlink="">
      <xdr:nvSpPr>
        <xdr:cNvPr id="123" name="【道路】&#10;一人当たり延長該当値テキスト"/>
        <xdr:cNvSpPr txBox="1"/>
      </xdr:nvSpPr>
      <xdr:spPr>
        <a:xfrm>
          <a:off x="10515600" y="63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153543</xdr:rowOff>
    </xdr:from>
    <xdr:to>
      <xdr:col>50</xdr:col>
      <xdr:colOff>165100</xdr:colOff>
      <xdr:row>38</xdr:row>
      <xdr:rowOff>83693</xdr:rowOff>
    </xdr:to>
    <xdr:sp macro="" textlink="">
      <xdr:nvSpPr>
        <xdr:cNvPr id="124" name="楕円 123"/>
        <xdr:cNvSpPr/>
      </xdr:nvSpPr>
      <xdr:spPr>
        <a:xfrm>
          <a:off x="9588500" y="64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20828</xdr:rowOff>
    </xdr:from>
    <xdr:to>
      <xdr:col>55</xdr:col>
      <xdr:colOff>0</xdr:colOff>
      <xdr:row>38</xdr:row>
      <xdr:rowOff>32893</xdr:rowOff>
    </xdr:to>
    <xdr:cxnSp macro="">
      <xdr:nvCxnSpPr>
        <xdr:cNvPr id="125" name="直線コネクタ 124"/>
        <xdr:cNvCxnSpPr/>
      </xdr:nvCxnSpPr>
      <xdr:spPr>
        <a:xfrm flipV="1">
          <a:off x="9639300" y="653592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167132</xdr:rowOff>
    </xdr:from>
    <xdr:to>
      <xdr:col>46</xdr:col>
      <xdr:colOff>38100</xdr:colOff>
      <xdr:row>38</xdr:row>
      <xdr:rowOff>97282</xdr:rowOff>
    </xdr:to>
    <xdr:sp macro="" textlink="">
      <xdr:nvSpPr>
        <xdr:cNvPr id="126" name="楕円 125"/>
        <xdr:cNvSpPr/>
      </xdr:nvSpPr>
      <xdr:spPr>
        <a:xfrm>
          <a:off x="8699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32893</xdr:rowOff>
    </xdr:from>
    <xdr:to>
      <xdr:col>50</xdr:col>
      <xdr:colOff>114300</xdr:colOff>
      <xdr:row>38</xdr:row>
      <xdr:rowOff>46482</xdr:rowOff>
    </xdr:to>
    <xdr:cxnSp macro="">
      <xdr:nvCxnSpPr>
        <xdr:cNvPr id="127" name="直線コネクタ 126"/>
        <xdr:cNvCxnSpPr/>
      </xdr:nvCxnSpPr>
      <xdr:spPr>
        <a:xfrm flipV="1">
          <a:off x="8750300" y="6547993"/>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39641</xdr:rowOff>
    </xdr:from>
    <xdr:ext cx="534377" cy="259045"/>
    <xdr:sp macro="" textlink="">
      <xdr:nvSpPr>
        <xdr:cNvPr id="128" name="n_1aveValue【道路】&#10;一人当たり延長"/>
        <xdr:cNvSpPr txBox="1"/>
      </xdr:nvSpPr>
      <xdr:spPr>
        <a:xfrm>
          <a:off x="93594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29"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30" name="n_3aveValue【道路】&#10;一人当たり延長"/>
        <xdr:cNvSpPr txBox="1"/>
      </xdr:nvSpPr>
      <xdr:spPr>
        <a:xfrm>
          <a:off x="7626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100220</xdr:rowOff>
    </xdr:from>
    <xdr:ext cx="534377" cy="259045"/>
    <xdr:sp macro="" textlink="">
      <xdr:nvSpPr>
        <xdr:cNvPr id="131" name="n_1mainValue【道路】&#10;一人当たり延長"/>
        <xdr:cNvSpPr txBox="1"/>
      </xdr:nvSpPr>
      <xdr:spPr>
        <a:xfrm>
          <a:off x="9359411" y="62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88409</xdr:rowOff>
    </xdr:from>
    <xdr:ext cx="534377" cy="259045"/>
    <xdr:sp macro="" textlink="">
      <xdr:nvSpPr>
        <xdr:cNvPr id="132" name="n_2mainValue【道路】&#10;一人当たり延長"/>
        <xdr:cNvSpPr txBox="1"/>
      </xdr:nvSpPr>
      <xdr:spPr>
        <a:xfrm>
          <a:off x="8483111" y="66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55" name="直線コネクタ 154"/>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56"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57" name="直線コネクタ 156"/>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9" name="直線コネクタ 15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60" name="【橋りょう・トンネ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1" name="フローチャート: 判断 160"/>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2" name="フローチャート: 判断 161"/>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3" name="フローチャート: 判断 162"/>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64" name="フローチャート: 判断 163"/>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77216</xdr:rowOff>
    </xdr:from>
    <xdr:to>
      <xdr:col>24</xdr:col>
      <xdr:colOff>114300</xdr:colOff>
      <xdr:row>61</xdr:row>
      <xdr:rowOff>7366</xdr:rowOff>
    </xdr:to>
    <xdr:sp macro="" textlink="">
      <xdr:nvSpPr>
        <xdr:cNvPr id="170" name="楕円 169"/>
        <xdr:cNvSpPr/>
      </xdr:nvSpPr>
      <xdr:spPr>
        <a:xfrm>
          <a:off x="4584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55643</xdr:rowOff>
    </xdr:from>
    <xdr:ext cx="405111" cy="259045"/>
    <xdr:sp macro="" textlink="">
      <xdr:nvSpPr>
        <xdr:cNvPr id="171" name="【橋りょう・トンネル】&#10;有形固定資産減価償却率該当値テキスト"/>
        <xdr:cNvSpPr txBox="1"/>
      </xdr:nvSpPr>
      <xdr:spPr>
        <a:xfrm>
          <a:off x="4673600"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145796</xdr:rowOff>
    </xdr:from>
    <xdr:to>
      <xdr:col>20</xdr:col>
      <xdr:colOff>38100</xdr:colOff>
      <xdr:row>61</xdr:row>
      <xdr:rowOff>75946</xdr:rowOff>
    </xdr:to>
    <xdr:sp macro="" textlink="">
      <xdr:nvSpPr>
        <xdr:cNvPr id="172" name="楕円 171"/>
        <xdr:cNvSpPr/>
      </xdr:nvSpPr>
      <xdr:spPr>
        <a:xfrm>
          <a:off x="3746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128016</xdr:rowOff>
    </xdr:from>
    <xdr:to>
      <xdr:col>24</xdr:col>
      <xdr:colOff>63500</xdr:colOff>
      <xdr:row>61</xdr:row>
      <xdr:rowOff>25146</xdr:rowOff>
    </xdr:to>
    <xdr:cxnSp macro="">
      <xdr:nvCxnSpPr>
        <xdr:cNvPr id="173" name="直線コネクタ 172"/>
        <xdr:cNvCxnSpPr/>
      </xdr:nvCxnSpPr>
      <xdr:spPr>
        <a:xfrm flipV="1">
          <a:off x="3797300" y="104150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42926</xdr:rowOff>
    </xdr:from>
    <xdr:to>
      <xdr:col>15</xdr:col>
      <xdr:colOff>101600</xdr:colOff>
      <xdr:row>61</xdr:row>
      <xdr:rowOff>144526</xdr:rowOff>
    </xdr:to>
    <xdr:sp macro="" textlink="">
      <xdr:nvSpPr>
        <xdr:cNvPr id="174" name="楕円 173"/>
        <xdr:cNvSpPr/>
      </xdr:nvSpPr>
      <xdr:spPr>
        <a:xfrm>
          <a:off x="2857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25146</xdr:rowOff>
    </xdr:from>
    <xdr:to>
      <xdr:col>19</xdr:col>
      <xdr:colOff>177800</xdr:colOff>
      <xdr:row>61</xdr:row>
      <xdr:rowOff>93726</xdr:rowOff>
    </xdr:to>
    <xdr:cxnSp macro="">
      <xdr:nvCxnSpPr>
        <xdr:cNvPr id="175" name="直線コネクタ 174"/>
        <xdr:cNvCxnSpPr/>
      </xdr:nvCxnSpPr>
      <xdr:spPr>
        <a:xfrm flipV="1">
          <a:off x="2908300" y="104835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76" name="n_1ave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62755</xdr:rowOff>
    </xdr:from>
    <xdr:ext cx="405111" cy="259045"/>
    <xdr:sp macro="" textlink="">
      <xdr:nvSpPr>
        <xdr:cNvPr id="177" name="n_2aveValue【橋りょう・トンネル】&#10;有形固定資産減価償却率"/>
        <xdr:cNvSpPr txBox="1"/>
      </xdr:nvSpPr>
      <xdr:spPr>
        <a:xfrm>
          <a:off x="2705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78" name="n_3ave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67073</xdr:rowOff>
    </xdr:from>
    <xdr:ext cx="405111" cy="259045"/>
    <xdr:sp macro="" textlink="">
      <xdr:nvSpPr>
        <xdr:cNvPr id="179" name="n_1mainValue【橋りょう・トンネル】&#10;有形固定資産減価償却率"/>
        <xdr:cNvSpPr txBox="1"/>
      </xdr:nvSpPr>
      <xdr:spPr>
        <a:xfrm>
          <a:off x="35820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135653</xdr:rowOff>
    </xdr:from>
    <xdr:ext cx="405111" cy="259045"/>
    <xdr:sp macro="" textlink="">
      <xdr:nvSpPr>
        <xdr:cNvPr id="180" name="n_2mainValue【橋りょう・トンネル】&#10;有形固定資産減価償却率"/>
        <xdr:cNvSpPr txBox="1"/>
      </xdr:nvSpPr>
      <xdr:spPr>
        <a:xfrm>
          <a:off x="2705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06" name="直線コネクタ 205"/>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07"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08" name="直線コネクタ 207"/>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09"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0" name="直線コネクタ 209"/>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168209</xdr:rowOff>
    </xdr:from>
    <xdr:ext cx="599010" cy="259045"/>
    <xdr:sp macro="" textlink="">
      <xdr:nvSpPr>
        <xdr:cNvPr id="211" name="【橋りょう・トンネル】&#10;一人当たり有形固定資産（償却資産）額平均値テキスト"/>
        <xdr:cNvSpPr txBox="1"/>
      </xdr:nvSpPr>
      <xdr:spPr>
        <a:xfrm>
          <a:off x="10515600" y="10626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12" name="フローチャート: 判断 211"/>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13" name="フローチャート: 判断 212"/>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14" name="フローチャート: 判断 213"/>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15" name="フローチャート: 判断 214"/>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18175</xdr:rowOff>
    </xdr:from>
    <xdr:to>
      <xdr:col>55</xdr:col>
      <xdr:colOff>50800</xdr:colOff>
      <xdr:row>63</xdr:row>
      <xdr:rowOff>119775</xdr:rowOff>
    </xdr:to>
    <xdr:sp macro="" textlink="">
      <xdr:nvSpPr>
        <xdr:cNvPr id="221" name="楕円 220"/>
        <xdr:cNvSpPr/>
      </xdr:nvSpPr>
      <xdr:spPr>
        <a:xfrm>
          <a:off x="10426700" y="10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168052</xdr:rowOff>
    </xdr:from>
    <xdr:ext cx="599010" cy="259045"/>
    <xdr:sp macro="" textlink="">
      <xdr:nvSpPr>
        <xdr:cNvPr id="222" name="【橋りょう・トンネル】&#10;一人当たり有形固定資産（償却資産）額該当値テキスト"/>
        <xdr:cNvSpPr txBox="1"/>
      </xdr:nvSpPr>
      <xdr:spPr>
        <a:xfrm>
          <a:off x="10515600" y="1079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20384</xdr:rowOff>
    </xdr:from>
    <xdr:to>
      <xdr:col>50</xdr:col>
      <xdr:colOff>165100</xdr:colOff>
      <xdr:row>63</xdr:row>
      <xdr:rowOff>121984</xdr:rowOff>
    </xdr:to>
    <xdr:sp macro="" textlink="">
      <xdr:nvSpPr>
        <xdr:cNvPr id="223" name="楕円 222"/>
        <xdr:cNvSpPr/>
      </xdr:nvSpPr>
      <xdr:spPr>
        <a:xfrm>
          <a:off x="9588500" y="108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68975</xdr:rowOff>
    </xdr:from>
    <xdr:to>
      <xdr:col>55</xdr:col>
      <xdr:colOff>0</xdr:colOff>
      <xdr:row>63</xdr:row>
      <xdr:rowOff>71184</xdr:rowOff>
    </xdr:to>
    <xdr:cxnSp macro="">
      <xdr:nvCxnSpPr>
        <xdr:cNvPr id="224" name="直線コネクタ 223"/>
        <xdr:cNvCxnSpPr/>
      </xdr:nvCxnSpPr>
      <xdr:spPr>
        <a:xfrm flipV="1">
          <a:off x="9639300" y="10870325"/>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22680</xdr:rowOff>
    </xdr:from>
    <xdr:to>
      <xdr:col>46</xdr:col>
      <xdr:colOff>38100</xdr:colOff>
      <xdr:row>63</xdr:row>
      <xdr:rowOff>124280</xdr:rowOff>
    </xdr:to>
    <xdr:sp macro="" textlink="">
      <xdr:nvSpPr>
        <xdr:cNvPr id="225" name="楕円 224"/>
        <xdr:cNvSpPr/>
      </xdr:nvSpPr>
      <xdr:spPr>
        <a:xfrm>
          <a:off x="8699500" y="108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71184</xdr:rowOff>
    </xdr:from>
    <xdr:to>
      <xdr:col>50</xdr:col>
      <xdr:colOff>114300</xdr:colOff>
      <xdr:row>63</xdr:row>
      <xdr:rowOff>73480</xdr:rowOff>
    </xdr:to>
    <xdr:cxnSp macro="">
      <xdr:nvCxnSpPr>
        <xdr:cNvPr id="226" name="直線コネクタ 225"/>
        <xdr:cNvCxnSpPr/>
      </xdr:nvCxnSpPr>
      <xdr:spPr>
        <a:xfrm flipV="1">
          <a:off x="8750300" y="10872534"/>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115887</xdr:rowOff>
    </xdr:from>
    <xdr:ext cx="599010" cy="259045"/>
    <xdr:sp macro="" textlink="">
      <xdr:nvSpPr>
        <xdr:cNvPr id="227" name="n_1aveValue【橋りょう・トンネル】&#10;一人当たり有形固定資産（償却資産）額"/>
        <xdr:cNvSpPr txBox="1"/>
      </xdr:nvSpPr>
      <xdr:spPr>
        <a:xfrm>
          <a:off x="93270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115630</xdr:rowOff>
    </xdr:from>
    <xdr:ext cx="599010" cy="259045"/>
    <xdr:sp macro="" textlink="">
      <xdr:nvSpPr>
        <xdr:cNvPr id="228" name="n_2aveValue【橋りょう・トンネル】&#10;一人当たり有形固定資産（償却資産）額"/>
        <xdr:cNvSpPr txBox="1"/>
      </xdr:nvSpPr>
      <xdr:spPr>
        <a:xfrm>
          <a:off x="8450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29" name="n_3aveValue【橋りょう・トンネル】&#10;一人当たり有形固定資産（償却資産）額"/>
        <xdr:cNvSpPr txBox="1"/>
      </xdr:nvSpPr>
      <xdr:spPr>
        <a:xfrm>
          <a:off x="7561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113111</xdr:rowOff>
    </xdr:from>
    <xdr:ext cx="599010" cy="259045"/>
    <xdr:sp macro="" textlink="">
      <xdr:nvSpPr>
        <xdr:cNvPr id="230" name="n_1mainValue【橋りょう・トンネル】&#10;一人当たり有形固定資産（償却資産）額"/>
        <xdr:cNvSpPr txBox="1"/>
      </xdr:nvSpPr>
      <xdr:spPr>
        <a:xfrm>
          <a:off x="9327095" y="1091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115407</xdr:rowOff>
    </xdr:from>
    <xdr:ext cx="599010" cy="259045"/>
    <xdr:sp macro="" textlink="">
      <xdr:nvSpPr>
        <xdr:cNvPr id="231" name="n_2mainValue【橋りょう・トンネル】&#10;一人当たり有形固定資産（償却資産）額"/>
        <xdr:cNvSpPr txBox="1"/>
      </xdr:nvSpPr>
      <xdr:spPr>
        <a:xfrm>
          <a:off x="8450795" y="1091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56" name="直線コネクタ 255"/>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57"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58" name="直線コネクタ 257"/>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59"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60" name="直線コネクタ 259"/>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61" name="【公営住宅】&#10;有形固定資産減価償却率平均値テキスト"/>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62" name="フローチャート: 判断 261"/>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3" name="フローチャート: 判断 262"/>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64" name="フローチャート: 判断 263"/>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65" name="フローチャート: 判断 264"/>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120650</xdr:rowOff>
    </xdr:from>
    <xdr:to>
      <xdr:col>24</xdr:col>
      <xdr:colOff>114300</xdr:colOff>
      <xdr:row>81</xdr:row>
      <xdr:rowOff>50800</xdr:rowOff>
    </xdr:to>
    <xdr:sp macro="" textlink="">
      <xdr:nvSpPr>
        <xdr:cNvPr id="271" name="楕円 270"/>
        <xdr:cNvSpPr/>
      </xdr:nvSpPr>
      <xdr:spPr>
        <a:xfrm>
          <a:off x="4584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143527</xdr:rowOff>
    </xdr:from>
    <xdr:ext cx="405111" cy="259045"/>
    <xdr:sp macro="" textlink="">
      <xdr:nvSpPr>
        <xdr:cNvPr id="272" name="【公営住宅】&#10;有形固定資産減価償却率該当値テキスト"/>
        <xdr:cNvSpPr txBox="1"/>
      </xdr:nvSpPr>
      <xdr:spPr>
        <a:xfrm>
          <a:off x="4673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162561</xdr:rowOff>
    </xdr:from>
    <xdr:to>
      <xdr:col>20</xdr:col>
      <xdr:colOff>38100</xdr:colOff>
      <xdr:row>81</xdr:row>
      <xdr:rowOff>92711</xdr:rowOff>
    </xdr:to>
    <xdr:sp macro="" textlink="">
      <xdr:nvSpPr>
        <xdr:cNvPr id="273" name="楕円 272"/>
        <xdr:cNvSpPr/>
      </xdr:nvSpPr>
      <xdr:spPr>
        <a:xfrm>
          <a:off x="3746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0</xdr:rowOff>
    </xdr:from>
    <xdr:to>
      <xdr:col>24</xdr:col>
      <xdr:colOff>63500</xdr:colOff>
      <xdr:row>81</xdr:row>
      <xdr:rowOff>41911</xdr:rowOff>
    </xdr:to>
    <xdr:cxnSp macro="">
      <xdr:nvCxnSpPr>
        <xdr:cNvPr id="274" name="直線コネクタ 273"/>
        <xdr:cNvCxnSpPr/>
      </xdr:nvCxnSpPr>
      <xdr:spPr>
        <a:xfrm flipV="1">
          <a:off x="3797300" y="138874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75" name="楕円 274"/>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41911</xdr:rowOff>
    </xdr:from>
    <xdr:to>
      <xdr:col>19</xdr:col>
      <xdr:colOff>177800</xdr:colOff>
      <xdr:row>81</xdr:row>
      <xdr:rowOff>110489</xdr:rowOff>
    </xdr:to>
    <xdr:cxnSp macro="">
      <xdr:nvCxnSpPr>
        <xdr:cNvPr id="276" name="直線コネクタ 275"/>
        <xdr:cNvCxnSpPr/>
      </xdr:nvCxnSpPr>
      <xdr:spPr>
        <a:xfrm flipV="1">
          <a:off x="2908300" y="13929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77" name="n_1aveValue【公営住宅】&#10;有形固定資産減価償却率"/>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78" name="n_2ave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79"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109238</xdr:rowOff>
    </xdr:from>
    <xdr:ext cx="405111" cy="259045"/>
    <xdr:sp macro="" textlink="">
      <xdr:nvSpPr>
        <xdr:cNvPr id="280" name="n_1mainValue【公営住宅】&#10;有形固定資産減価償却率"/>
        <xdr:cNvSpPr txBox="1"/>
      </xdr:nvSpPr>
      <xdr:spPr>
        <a:xfrm>
          <a:off x="3582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281"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05" name="直線コネクタ 304"/>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06"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07" name="直線コネクタ 306"/>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08"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09" name="直線コネクタ 308"/>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119397</xdr:rowOff>
    </xdr:from>
    <xdr:ext cx="469744" cy="259045"/>
    <xdr:sp macro="" textlink="">
      <xdr:nvSpPr>
        <xdr:cNvPr id="310" name="【公営住宅】&#10;一人当たり面積平均値テキスト"/>
        <xdr:cNvSpPr txBox="1"/>
      </xdr:nvSpPr>
      <xdr:spPr>
        <a:xfrm>
          <a:off x="10515600" y="14178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11" name="フローチャート: 判断 310"/>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12" name="フローチャート: 判断 311"/>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13" name="フローチャート: 判断 312"/>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314" name="フローチャート: 判断 313"/>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160020</xdr:rowOff>
    </xdr:from>
    <xdr:to>
      <xdr:col>55</xdr:col>
      <xdr:colOff>50800</xdr:colOff>
      <xdr:row>82</xdr:row>
      <xdr:rowOff>90170</xdr:rowOff>
    </xdr:to>
    <xdr:sp macro="" textlink="">
      <xdr:nvSpPr>
        <xdr:cNvPr id="320" name="楕円 319"/>
        <xdr:cNvSpPr/>
      </xdr:nvSpPr>
      <xdr:spPr>
        <a:xfrm>
          <a:off x="104267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11447</xdr:rowOff>
    </xdr:from>
    <xdr:ext cx="469744" cy="259045"/>
    <xdr:sp macro="" textlink="">
      <xdr:nvSpPr>
        <xdr:cNvPr id="321" name="【公営住宅】&#10;一人当たり面積該当値テキスト"/>
        <xdr:cNvSpPr txBox="1"/>
      </xdr:nvSpPr>
      <xdr:spPr>
        <a:xfrm>
          <a:off x="10515600" y="1389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162561</xdr:rowOff>
    </xdr:from>
    <xdr:to>
      <xdr:col>50</xdr:col>
      <xdr:colOff>165100</xdr:colOff>
      <xdr:row>82</xdr:row>
      <xdr:rowOff>92711</xdr:rowOff>
    </xdr:to>
    <xdr:sp macro="" textlink="">
      <xdr:nvSpPr>
        <xdr:cNvPr id="322" name="楕円 321"/>
        <xdr:cNvSpPr/>
      </xdr:nvSpPr>
      <xdr:spPr>
        <a:xfrm>
          <a:off x="958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39370</xdr:rowOff>
    </xdr:from>
    <xdr:to>
      <xdr:col>55</xdr:col>
      <xdr:colOff>0</xdr:colOff>
      <xdr:row>82</xdr:row>
      <xdr:rowOff>41911</xdr:rowOff>
    </xdr:to>
    <xdr:cxnSp macro="">
      <xdr:nvCxnSpPr>
        <xdr:cNvPr id="323" name="直線コネクタ 322"/>
        <xdr:cNvCxnSpPr/>
      </xdr:nvCxnSpPr>
      <xdr:spPr>
        <a:xfrm flipV="1">
          <a:off x="9639300" y="140982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167639</xdr:rowOff>
    </xdr:from>
    <xdr:to>
      <xdr:col>46</xdr:col>
      <xdr:colOff>38100</xdr:colOff>
      <xdr:row>82</xdr:row>
      <xdr:rowOff>97789</xdr:rowOff>
    </xdr:to>
    <xdr:sp macro="" textlink="">
      <xdr:nvSpPr>
        <xdr:cNvPr id="324" name="楕円 323"/>
        <xdr:cNvSpPr/>
      </xdr:nvSpPr>
      <xdr:spPr>
        <a:xfrm>
          <a:off x="86995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41911</xdr:rowOff>
    </xdr:from>
    <xdr:to>
      <xdr:col>50</xdr:col>
      <xdr:colOff>114300</xdr:colOff>
      <xdr:row>82</xdr:row>
      <xdr:rowOff>46989</xdr:rowOff>
    </xdr:to>
    <xdr:cxnSp macro="">
      <xdr:nvCxnSpPr>
        <xdr:cNvPr id="325" name="直線コネクタ 324"/>
        <xdr:cNvCxnSpPr/>
      </xdr:nvCxnSpPr>
      <xdr:spPr>
        <a:xfrm flipV="1">
          <a:off x="8750300" y="141008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26"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27"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28" name="n_3aveValue【公営住宅】&#10;一人当たり面積"/>
        <xdr:cNvSpPr txBox="1"/>
      </xdr:nvSpPr>
      <xdr:spPr>
        <a:xfrm>
          <a:off x="7626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109238</xdr:rowOff>
    </xdr:from>
    <xdr:ext cx="469744" cy="259045"/>
    <xdr:sp macro="" textlink="">
      <xdr:nvSpPr>
        <xdr:cNvPr id="329" name="n_1mainValue【公営住宅】&#10;一人当たり面積"/>
        <xdr:cNvSpPr txBox="1"/>
      </xdr:nvSpPr>
      <xdr:spPr>
        <a:xfrm>
          <a:off x="9391727" y="138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114316</xdr:rowOff>
    </xdr:from>
    <xdr:ext cx="469744" cy="259045"/>
    <xdr:sp macro="" textlink="">
      <xdr:nvSpPr>
        <xdr:cNvPr id="330" name="n_2mainValue【公営住宅】&#10;一人当たり面積"/>
        <xdr:cNvSpPr txBox="1"/>
      </xdr:nvSpPr>
      <xdr:spPr>
        <a:xfrm>
          <a:off x="8515427" y="138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2" name="テキスト ボックス 34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0" name="テキスト ボックス 34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83820</xdr:rowOff>
    </xdr:from>
    <xdr:to>
      <xdr:col>24</xdr:col>
      <xdr:colOff>62865</xdr:colOff>
      <xdr:row>108</xdr:row>
      <xdr:rowOff>125730</xdr:rowOff>
    </xdr:to>
    <xdr:cxnSp macro="">
      <xdr:nvCxnSpPr>
        <xdr:cNvPr id="354" name="直線コネクタ 353"/>
        <xdr:cNvCxnSpPr/>
      </xdr:nvCxnSpPr>
      <xdr:spPr>
        <a:xfrm flipV="1">
          <a:off x="4634865" y="1705737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129557</xdr:rowOff>
    </xdr:from>
    <xdr:ext cx="340478" cy="259045"/>
    <xdr:sp macro="" textlink="">
      <xdr:nvSpPr>
        <xdr:cNvPr id="355" name="【港湾・漁港】&#10;有形固定資産減価償却率最小値テキスト"/>
        <xdr:cNvSpPr txBox="1"/>
      </xdr:nvSpPr>
      <xdr:spPr>
        <a:xfrm>
          <a:off x="4673600" y="1864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125730</xdr:rowOff>
    </xdr:from>
    <xdr:to>
      <xdr:col>24</xdr:col>
      <xdr:colOff>152400</xdr:colOff>
      <xdr:row>108</xdr:row>
      <xdr:rowOff>125730</xdr:rowOff>
    </xdr:to>
    <xdr:cxnSp macro="">
      <xdr:nvCxnSpPr>
        <xdr:cNvPr id="356" name="直線コネクタ 355"/>
        <xdr:cNvCxnSpPr/>
      </xdr:nvCxnSpPr>
      <xdr:spPr>
        <a:xfrm>
          <a:off x="4546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30497</xdr:rowOff>
    </xdr:from>
    <xdr:ext cx="405111" cy="259045"/>
    <xdr:sp macro="" textlink="">
      <xdr:nvSpPr>
        <xdr:cNvPr id="357" name="【港湾・漁港】&#10;有形固定資産減価償却率最大値テキスト"/>
        <xdr:cNvSpPr txBox="1"/>
      </xdr:nvSpPr>
      <xdr:spPr>
        <a:xfrm>
          <a:off x="4673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83820</xdr:rowOff>
    </xdr:from>
    <xdr:to>
      <xdr:col>24</xdr:col>
      <xdr:colOff>152400</xdr:colOff>
      <xdr:row>99</xdr:row>
      <xdr:rowOff>83820</xdr:rowOff>
    </xdr:to>
    <xdr:cxnSp macro="">
      <xdr:nvCxnSpPr>
        <xdr:cNvPr id="358" name="直線コネクタ 357"/>
        <xdr:cNvCxnSpPr/>
      </xdr:nvCxnSpPr>
      <xdr:spPr>
        <a:xfrm>
          <a:off x="4546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157497</xdr:rowOff>
    </xdr:from>
    <xdr:ext cx="405111" cy="259045"/>
    <xdr:sp macro="" textlink="">
      <xdr:nvSpPr>
        <xdr:cNvPr id="359" name="【港湾・漁港】&#10;有形固定資産減価償却率平均値テキスト"/>
        <xdr:cNvSpPr txBox="1"/>
      </xdr:nvSpPr>
      <xdr:spPr>
        <a:xfrm>
          <a:off x="4673600" y="16959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118745</xdr:rowOff>
    </xdr:from>
    <xdr:to>
      <xdr:col>24</xdr:col>
      <xdr:colOff>114300</xdr:colOff>
      <xdr:row>100</xdr:row>
      <xdr:rowOff>48895</xdr:rowOff>
    </xdr:to>
    <xdr:sp macro="" textlink="">
      <xdr:nvSpPr>
        <xdr:cNvPr id="360" name="フローチャート: 判断 359"/>
        <xdr:cNvSpPr/>
      </xdr:nvSpPr>
      <xdr:spPr>
        <a:xfrm>
          <a:off x="4584700" y="1709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40639</xdr:rowOff>
    </xdr:from>
    <xdr:to>
      <xdr:col>20</xdr:col>
      <xdr:colOff>38100</xdr:colOff>
      <xdr:row>101</xdr:row>
      <xdr:rowOff>142239</xdr:rowOff>
    </xdr:to>
    <xdr:sp macro="" textlink="">
      <xdr:nvSpPr>
        <xdr:cNvPr id="361" name="フローチャート: 判断 360"/>
        <xdr:cNvSpPr/>
      </xdr:nvSpPr>
      <xdr:spPr>
        <a:xfrm>
          <a:off x="3746500" y="1735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63500</xdr:rowOff>
    </xdr:from>
    <xdr:to>
      <xdr:col>15</xdr:col>
      <xdr:colOff>101600</xdr:colOff>
      <xdr:row>101</xdr:row>
      <xdr:rowOff>165100</xdr:rowOff>
    </xdr:to>
    <xdr:sp macro="" textlink="">
      <xdr:nvSpPr>
        <xdr:cNvPr id="362" name="フローチャート: 判断 361"/>
        <xdr:cNvSpPr/>
      </xdr:nvSpPr>
      <xdr:spPr>
        <a:xfrm>
          <a:off x="285750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122555</xdr:rowOff>
    </xdr:from>
    <xdr:to>
      <xdr:col>24</xdr:col>
      <xdr:colOff>114300</xdr:colOff>
      <xdr:row>102</xdr:row>
      <xdr:rowOff>52705</xdr:rowOff>
    </xdr:to>
    <xdr:sp macro="" textlink="">
      <xdr:nvSpPr>
        <xdr:cNvPr id="368" name="楕円 367"/>
        <xdr:cNvSpPr/>
      </xdr:nvSpPr>
      <xdr:spPr>
        <a:xfrm>
          <a:off x="45847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100982</xdr:rowOff>
    </xdr:from>
    <xdr:ext cx="405111" cy="259045"/>
    <xdr:sp macro="" textlink="">
      <xdr:nvSpPr>
        <xdr:cNvPr id="369" name="【港湾・漁港】&#10;有形固定資産減価償却率該当値テキスト"/>
        <xdr:cNvSpPr txBox="1"/>
      </xdr:nvSpPr>
      <xdr:spPr>
        <a:xfrm>
          <a:off x="4673600" y="1741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149225</xdr:rowOff>
    </xdr:from>
    <xdr:to>
      <xdr:col>20</xdr:col>
      <xdr:colOff>38100</xdr:colOff>
      <xdr:row>102</xdr:row>
      <xdr:rowOff>79375</xdr:rowOff>
    </xdr:to>
    <xdr:sp macro="" textlink="">
      <xdr:nvSpPr>
        <xdr:cNvPr id="370" name="楕円 369"/>
        <xdr:cNvSpPr/>
      </xdr:nvSpPr>
      <xdr:spPr>
        <a:xfrm>
          <a:off x="3746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1905</xdr:rowOff>
    </xdr:from>
    <xdr:to>
      <xdr:col>24</xdr:col>
      <xdr:colOff>63500</xdr:colOff>
      <xdr:row>102</xdr:row>
      <xdr:rowOff>28575</xdr:rowOff>
    </xdr:to>
    <xdr:cxnSp macro="">
      <xdr:nvCxnSpPr>
        <xdr:cNvPr id="371" name="直線コネクタ 370"/>
        <xdr:cNvCxnSpPr/>
      </xdr:nvCxnSpPr>
      <xdr:spPr>
        <a:xfrm flipV="1">
          <a:off x="3797300" y="174898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170180</xdr:rowOff>
    </xdr:from>
    <xdr:to>
      <xdr:col>15</xdr:col>
      <xdr:colOff>101600</xdr:colOff>
      <xdr:row>102</xdr:row>
      <xdr:rowOff>100330</xdr:rowOff>
    </xdr:to>
    <xdr:sp macro="" textlink="">
      <xdr:nvSpPr>
        <xdr:cNvPr id="372" name="楕円 371"/>
        <xdr:cNvSpPr/>
      </xdr:nvSpPr>
      <xdr:spPr>
        <a:xfrm>
          <a:off x="2857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28575</xdr:rowOff>
    </xdr:from>
    <xdr:to>
      <xdr:col>19</xdr:col>
      <xdr:colOff>177800</xdr:colOff>
      <xdr:row>102</xdr:row>
      <xdr:rowOff>49530</xdr:rowOff>
    </xdr:to>
    <xdr:cxnSp macro="">
      <xdr:nvCxnSpPr>
        <xdr:cNvPr id="373" name="直線コネクタ 372"/>
        <xdr:cNvCxnSpPr/>
      </xdr:nvCxnSpPr>
      <xdr:spPr>
        <a:xfrm flipV="1">
          <a:off x="2908300" y="175164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158766</xdr:rowOff>
    </xdr:from>
    <xdr:ext cx="405111" cy="259045"/>
    <xdr:sp macro="" textlink="">
      <xdr:nvSpPr>
        <xdr:cNvPr id="374" name="n_1aveValue【港湾・漁港】&#10;有形固定資産減価償却率"/>
        <xdr:cNvSpPr txBox="1"/>
      </xdr:nvSpPr>
      <xdr:spPr>
        <a:xfrm>
          <a:off x="3582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10177</xdr:rowOff>
    </xdr:from>
    <xdr:ext cx="405111" cy="259045"/>
    <xdr:sp macro="" textlink="">
      <xdr:nvSpPr>
        <xdr:cNvPr id="375" name="n_2aveValue【港湾・漁港】&#10;有形固定資産減価償却率"/>
        <xdr:cNvSpPr txBox="1"/>
      </xdr:nvSpPr>
      <xdr:spPr>
        <a:xfrm>
          <a:off x="2705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70502</xdr:rowOff>
    </xdr:from>
    <xdr:ext cx="405111" cy="259045"/>
    <xdr:sp macro="" textlink="">
      <xdr:nvSpPr>
        <xdr:cNvPr id="376" name="n_1mainValue【港湾・漁港】&#10;有形固定資産減価償却率"/>
        <xdr:cNvSpPr txBox="1"/>
      </xdr:nvSpPr>
      <xdr:spPr>
        <a:xfrm>
          <a:off x="3582044" y="1755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377" name="n_2mainValue【港湾・漁港】&#10;有形固定資産減価償却率"/>
        <xdr:cNvSpPr txBox="1"/>
      </xdr:nvSpPr>
      <xdr:spPr>
        <a:xfrm>
          <a:off x="27057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9" name="テキスト ボックス 38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91" name="テキスト ボックス 390"/>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93" name="テキスト ボックス 39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95" name="テキスト ボックス 39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97" name="テキスト ボックス 39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9" name="テキスト ボックス 39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15385</xdr:rowOff>
    </xdr:from>
    <xdr:to>
      <xdr:col>54</xdr:col>
      <xdr:colOff>189865</xdr:colOff>
      <xdr:row>108</xdr:row>
      <xdr:rowOff>148506</xdr:rowOff>
    </xdr:to>
    <xdr:cxnSp macro="">
      <xdr:nvCxnSpPr>
        <xdr:cNvPr id="401" name="直線コネクタ 400"/>
        <xdr:cNvCxnSpPr/>
      </xdr:nvCxnSpPr>
      <xdr:spPr>
        <a:xfrm flipV="1">
          <a:off x="10476865" y="17160385"/>
          <a:ext cx="0" cy="15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152333</xdr:rowOff>
    </xdr:from>
    <xdr:ext cx="378565" cy="259045"/>
    <xdr:sp macro="" textlink="">
      <xdr:nvSpPr>
        <xdr:cNvPr id="402" name="【港湾・漁港】&#10;一人当たり有形固定資産（償却資産）額最小値テキスト"/>
        <xdr:cNvSpPr txBox="1"/>
      </xdr:nvSpPr>
      <xdr:spPr>
        <a:xfrm>
          <a:off x="10515600" y="18668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148506</xdr:rowOff>
    </xdr:from>
    <xdr:to>
      <xdr:col>55</xdr:col>
      <xdr:colOff>88900</xdr:colOff>
      <xdr:row>108</xdr:row>
      <xdr:rowOff>148506</xdr:rowOff>
    </xdr:to>
    <xdr:cxnSp macro="">
      <xdr:nvCxnSpPr>
        <xdr:cNvPr id="403" name="直線コネクタ 402"/>
        <xdr:cNvCxnSpPr/>
      </xdr:nvCxnSpPr>
      <xdr:spPr>
        <a:xfrm>
          <a:off x="10388600" y="1866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133512</xdr:rowOff>
    </xdr:from>
    <xdr:ext cx="599010" cy="259045"/>
    <xdr:sp macro="" textlink="">
      <xdr:nvSpPr>
        <xdr:cNvPr id="404" name="【港湾・漁港】&#10;一人当たり有形固定資産（償却資産）額最大値テキスト"/>
        <xdr:cNvSpPr txBox="1"/>
      </xdr:nvSpPr>
      <xdr:spPr>
        <a:xfrm>
          <a:off x="10515600" y="1693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15385</xdr:rowOff>
    </xdr:from>
    <xdr:to>
      <xdr:col>55</xdr:col>
      <xdr:colOff>88900</xdr:colOff>
      <xdr:row>100</xdr:row>
      <xdr:rowOff>15385</xdr:rowOff>
    </xdr:to>
    <xdr:cxnSp macro="">
      <xdr:nvCxnSpPr>
        <xdr:cNvPr id="405" name="直線コネクタ 404"/>
        <xdr:cNvCxnSpPr/>
      </xdr:nvCxnSpPr>
      <xdr:spPr>
        <a:xfrm>
          <a:off x="10388600" y="1716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135800</xdr:rowOff>
    </xdr:from>
    <xdr:ext cx="534377" cy="259045"/>
    <xdr:sp macro="" textlink="">
      <xdr:nvSpPr>
        <xdr:cNvPr id="406" name="【港湾・漁港】&#10;一人当たり有形固定資産（償却資産）額平均値テキスト"/>
        <xdr:cNvSpPr txBox="1"/>
      </xdr:nvSpPr>
      <xdr:spPr>
        <a:xfrm>
          <a:off x="10515600" y="18138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112923</xdr:rowOff>
    </xdr:from>
    <xdr:to>
      <xdr:col>55</xdr:col>
      <xdr:colOff>50800</xdr:colOff>
      <xdr:row>107</xdr:row>
      <xdr:rowOff>43073</xdr:rowOff>
    </xdr:to>
    <xdr:sp macro="" textlink="">
      <xdr:nvSpPr>
        <xdr:cNvPr id="407" name="フローチャート: 判断 406"/>
        <xdr:cNvSpPr/>
      </xdr:nvSpPr>
      <xdr:spPr>
        <a:xfrm>
          <a:off x="10426700" y="1828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46196</xdr:rowOff>
    </xdr:from>
    <xdr:to>
      <xdr:col>50</xdr:col>
      <xdr:colOff>165100</xdr:colOff>
      <xdr:row>105</xdr:row>
      <xdr:rowOff>147796</xdr:rowOff>
    </xdr:to>
    <xdr:sp macro="" textlink="">
      <xdr:nvSpPr>
        <xdr:cNvPr id="408" name="フローチャート: 判断 407"/>
        <xdr:cNvSpPr/>
      </xdr:nvSpPr>
      <xdr:spPr>
        <a:xfrm>
          <a:off x="9588500" y="180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96555</xdr:rowOff>
    </xdr:from>
    <xdr:to>
      <xdr:col>46</xdr:col>
      <xdr:colOff>38100</xdr:colOff>
      <xdr:row>105</xdr:row>
      <xdr:rowOff>26705</xdr:rowOff>
    </xdr:to>
    <xdr:sp macro="" textlink="">
      <xdr:nvSpPr>
        <xdr:cNvPr id="409" name="フローチャート: 判断 408"/>
        <xdr:cNvSpPr/>
      </xdr:nvSpPr>
      <xdr:spPr>
        <a:xfrm>
          <a:off x="8699500" y="179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147563</xdr:rowOff>
    </xdr:from>
    <xdr:to>
      <xdr:col>55</xdr:col>
      <xdr:colOff>50800</xdr:colOff>
      <xdr:row>108</xdr:row>
      <xdr:rowOff>77713</xdr:rowOff>
    </xdr:to>
    <xdr:sp macro="" textlink="">
      <xdr:nvSpPr>
        <xdr:cNvPr id="415" name="楕円 414"/>
        <xdr:cNvSpPr/>
      </xdr:nvSpPr>
      <xdr:spPr>
        <a:xfrm>
          <a:off x="10426700" y="184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62490</xdr:rowOff>
    </xdr:from>
    <xdr:ext cx="534377" cy="259045"/>
    <xdr:sp macro="" textlink="">
      <xdr:nvSpPr>
        <xdr:cNvPr id="416" name="【港湾・漁港】&#10;一人当たり有形固定資産（償却資産）額該当値テキスト"/>
        <xdr:cNvSpPr txBox="1"/>
      </xdr:nvSpPr>
      <xdr:spPr>
        <a:xfrm>
          <a:off x="10515600" y="184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149369</xdr:rowOff>
    </xdr:from>
    <xdr:to>
      <xdr:col>50</xdr:col>
      <xdr:colOff>165100</xdr:colOff>
      <xdr:row>108</xdr:row>
      <xdr:rowOff>79519</xdr:rowOff>
    </xdr:to>
    <xdr:sp macro="" textlink="">
      <xdr:nvSpPr>
        <xdr:cNvPr id="417" name="楕円 416"/>
        <xdr:cNvSpPr/>
      </xdr:nvSpPr>
      <xdr:spPr>
        <a:xfrm>
          <a:off x="9588500" y="184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26913</xdr:rowOff>
    </xdr:from>
    <xdr:to>
      <xdr:col>55</xdr:col>
      <xdr:colOff>0</xdr:colOff>
      <xdr:row>108</xdr:row>
      <xdr:rowOff>28719</xdr:rowOff>
    </xdr:to>
    <xdr:cxnSp macro="">
      <xdr:nvCxnSpPr>
        <xdr:cNvPr id="418" name="直線コネクタ 417"/>
        <xdr:cNvCxnSpPr/>
      </xdr:nvCxnSpPr>
      <xdr:spPr>
        <a:xfrm flipV="1">
          <a:off x="9639300" y="18543513"/>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151954</xdr:rowOff>
    </xdr:from>
    <xdr:to>
      <xdr:col>46</xdr:col>
      <xdr:colOff>38100</xdr:colOff>
      <xdr:row>108</xdr:row>
      <xdr:rowOff>82104</xdr:rowOff>
    </xdr:to>
    <xdr:sp macro="" textlink="">
      <xdr:nvSpPr>
        <xdr:cNvPr id="419" name="楕円 418"/>
        <xdr:cNvSpPr/>
      </xdr:nvSpPr>
      <xdr:spPr>
        <a:xfrm>
          <a:off x="8699500" y="184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28719</xdr:rowOff>
    </xdr:from>
    <xdr:to>
      <xdr:col>50</xdr:col>
      <xdr:colOff>114300</xdr:colOff>
      <xdr:row>108</xdr:row>
      <xdr:rowOff>31304</xdr:rowOff>
    </xdr:to>
    <xdr:cxnSp macro="">
      <xdr:nvCxnSpPr>
        <xdr:cNvPr id="420" name="直線コネクタ 419"/>
        <xdr:cNvCxnSpPr/>
      </xdr:nvCxnSpPr>
      <xdr:spPr>
        <a:xfrm flipV="1">
          <a:off x="8750300" y="18545319"/>
          <a:ext cx="8890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164323</xdr:rowOff>
    </xdr:from>
    <xdr:ext cx="534377" cy="259045"/>
    <xdr:sp macro="" textlink="">
      <xdr:nvSpPr>
        <xdr:cNvPr id="421" name="n_1aveValue【港湾・漁港】&#10;一人当たり有形固定資産（償却資産）額"/>
        <xdr:cNvSpPr txBox="1"/>
      </xdr:nvSpPr>
      <xdr:spPr>
        <a:xfrm>
          <a:off x="9359411" y="178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43232</xdr:rowOff>
    </xdr:from>
    <xdr:ext cx="534377" cy="259045"/>
    <xdr:sp macro="" textlink="">
      <xdr:nvSpPr>
        <xdr:cNvPr id="422" name="n_2aveValue【港湾・漁港】&#10;一人当たり有形固定資産（償却資産）額"/>
        <xdr:cNvSpPr txBox="1"/>
      </xdr:nvSpPr>
      <xdr:spPr>
        <a:xfrm>
          <a:off x="8483111" y="17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70646</xdr:rowOff>
    </xdr:from>
    <xdr:ext cx="534377" cy="259045"/>
    <xdr:sp macro="" textlink="">
      <xdr:nvSpPr>
        <xdr:cNvPr id="423" name="n_1mainValue【港湾・漁港】&#10;一人当たり有形固定資産（償却資産）額"/>
        <xdr:cNvSpPr txBox="1"/>
      </xdr:nvSpPr>
      <xdr:spPr>
        <a:xfrm>
          <a:off x="9359411" y="185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73231</xdr:rowOff>
    </xdr:from>
    <xdr:ext cx="534377" cy="259045"/>
    <xdr:sp macro="" textlink="">
      <xdr:nvSpPr>
        <xdr:cNvPr id="424" name="n_2mainValue【港湾・漁港】&#10;一人当たり有形固定資産（償却資産）額"/>
        <xdr:cNvSpPr txBox="1"/>
      </xdr:nvSpPr>
      <xdr:spPr>
        <a:xfrm>
          <a:off x="8483111" y="185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6" name="直線コネクタ 43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7" name="テキスト ボックス 43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8" name="直線コネクタ 43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9" name="テキスト ボックス 43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40" name="直線コネクタ 43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1" name="テキスト ボックス 44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2" name="直線コネクタ 44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3" name="テキスト ボックス 44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5" name="テキスト ボックス 4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447" name="直線コネクタ 446"/>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48"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49" name="直線コネクタ 448"/>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450"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451" name="直線コネクタ 450"/>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83837</xdr:rowOff>
    </xdr:from>
    <xdr:ext cx="405111" cy="259045"/>
    <xdr:sp macro="" textlink="">
      <xdr:nvSpPr>
        <xdr:cNvPr id="452" name="【認定こども園・幼稚園・保育所】&#10;有形固定資産減価償却率平均値テキスト"/>
        <xdr:cNvSpPr txBox="1"/>
      </xdr:nvSpPr>
      <xdr:spPr>
        <a:xfrm>
          <a:off x="16357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53" name="フローチャート: 判断 452"/>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454" name="フローチャート: 判断 453"/>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455" name="フローチャート: 判断 454"/>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56" name="フローチャート: 判断 455"/>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62" name="楕円 461"/>
        <xdr:cNvSpPr/>
      </xdr:nvSpPr>
      <xdr:spPr>
        <a:xfrm>
          <a:off x="16268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13987</xdr:rowOff>
    </xdr:from>
    <xdr:ext cx="405111" cy="259045"/>
    <xdr:sp macro="" textlink="">
      <xdr:nvSpPr>
        <xdr:cNvPr id="463" name="【認定こども園・幼稚園・保育所】&#10;有形固定資産減価償却率該当値テキスト"/>
        <xdr:cNvSpPr txBox="1"/>
      </xdr:nvSpPr>
      <xdr:spPr>
        <a:xfrm>
          <a:off x="16357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121412</xdr:rowOff>
    </xdr:from>
    <xdr:to>
      <xdr:col>81</xdr:col>
      <xdr:colOff>101600</xdr:colOff>
      <xdr:row>36</xdr:row>
      <xdr:rowOff>51562</xdr:rowOff>
    </xdr:to>
    <xdr:sp macro="" textlink="">
      <xdr:nvSpPr>
        <xdr:cNvPr id="464" name="楕円 463"/>
        <xdr:cNvSpPr/>
      </xdr:nvSpPr>
      <xdr:spPr>
        <a:xfrm>
          <a:off x="15430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xdr:rowOff>
    </xdr:from>
    <xdr:to>
      <xdr:col>85</xdr:col>
      <xdr:colOff>127000</xdr:colOff>
      <xdr:row>36</xdr:row>
      <xdr:rowOff>41910</xdr:rowOff>
    </xdr:to>
    <xdr:cxnSp macro="">
      <xdr:nvCxnSpPr>
        <xdr:cNvPr id="465" name="直線コネクタ 464"/>
        <xdr:cNvCxnSpPr/>
      </xdr:nvCxnSpPr>
      <xdr:spPr>
        <a:xfrm>
          <a:off x="15481300" y="617296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xdr:rowOff>
    </xdr:from>
    <xdr:to>
      <xdr:col>76</xdr:col>
      <xdr:colOff>165100</xdr:colOff>
      <xdr:row>36</xdr:row>
      <xdr:rowOff>106426</xdr:rowOff>
    </xdr:to>
    <xdr:sp macro="" textlink="">
      <xdr:nvSpPr>
        <xdr:cNvPr id="466" name="楕円 465"/>
        <xdr:cNvSpPr/>
      </xdr:nvSpPr>
      <xdr:spPr>
        <a:xfrm>
          <a:off x="14541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xdr:rowOff>
    </xdr:from>
    <xdr:to>
      <xdr:col>81</xdr:col>
      <xdr:colOff>50800</xdr:colOff>
      <xdr:row>36</xdr:row>
      <xdr:rowOff>55626</xdr:rowOff>
    </xdr:to>
    <xdr:cxnSp macro="">
      <xdr:nvCxnSpPr>
        <xdr:cNvPr id="467" name="直線コネクタ 466"/>
        <xdr:cNvCxnSpPr/>
      </xdr:nvCxnSpPr>
      <xdr:spPr>
        <a:xfrm flipV="1">
          <a:off x="14592300" y="617296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161561</xdr:rowOff>
    </xdr:from>
    <xdr:ext cx="405111" cy="259045"/>
    <xdr:sp macro="" textlink="">
      <xdr:nvSpPr>
        <xdr:cNvPr id="468" name="n_1aveValue【認定こども園・幼稚園・保育所】&#10;有形固定資産減価償却率"/>
        <xdr:cNvSpPr txBox="1"/>
      </xdr:nvSpPr>
      <xdr:spPr>
        <a:xfrm>
          <a:off x="15266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469" name="n_2aveValue【認定こども園・幼稚園・保育所】&#10;有形固定資産減価償却率"/>
        <xdr:cNvSpPr txBox="1"/>
      </xdr:nvSpPr>
      <xdr:spPr>
        <a:xfrm>
          <a:off x="14389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470" name="n_3aveValue【認定こども園・幼稚園・保育所】&#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68089</xdr:rowOff>
    </xdr:from>
    <xdr:ext cx="405111" cy="259045"/>
    <xdr:sp macro="" textlink="">
      <xdr:nvSpPr>
        <xdr:cNvPr id="471" name="n_1mainValue【認定こども園・幼稚園・保育所】&#10;有形固定資産減価償却率"/>
        <xdr:cNvSpPr txBox="1"/>
      </xdr:nvSpPr>
      <xdr:spPr>
        <a:xfrm>
          <a:off x="1526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122953</xdr:rowOff>
    </xdr:from>
    <xdr:ext cx="405111" cy="259045"/>
    <xdr:sp macro="" textlink="">
      <xdr:nvSpPr>
        <xdr:cNvPr id="472" name="n_2mainValue【認定こども園・幼稚園・保育所】&#10;有形固定資産減価償却率"/>
        <xdr:cNvSpPr txBox="1"/>
      </xdr:nvSpPr>
      <xdr:spPr>
        <a:xfrm>
          <a:off x="143897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83" name="テキスト ボックス 48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84" name="直線コネクタ 4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5" name="テキスト ボックス 4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6" name="直線コネクタ 4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7" name="テキスト ボックス 4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8" name="直線コネクタ 4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9" name="テキスト ボックス 4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0" name="直線コネクタ 4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1" name="テキスト ボックス 4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2" name="直線コネクタ 4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3" name="テキスト ボックス 4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497" name="直線コネクタ 496"/>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98"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99" name="直線コネクタ 498"/>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500"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501" name="直線コネクタ 500"/>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144797</xdr:rowOff>
    </xdr:from>
    <xdr:ext cx="469744" cy="259045"/>
    <xdr:sp macro="" textlink="">
      <xdr:nvSpPr>
        <xdr:cNvPr id="502" name="【認定こども園・幼稚園・保育所】&#10;一人当たり面積平均値テキスト"/>
        <xdr:cNvSpPr txBox="1"/>
      </xdr:nvSpPr>
      <xdr:spPr>
        <a:xfrm>
          <a:off x="221996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503" name="フローチャート: 判断 502"/>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504" name="フローチャート: 判断 503"/>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505" name="フローチャート: 判断 504"/>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506" name="フローチャート: 判断 505"/>
        <xdr:cNvSpPr/>
      </xdr:nvSpPr>
      <xdr:spPr>
        <a:xfrm>
          <a:off x="19494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33020</xdr:rowOff>
    </xdr:from>
    <xdr:to>
      <xdr:col>116</xdr:col>
      <xdr:colOff>114300</xdr:colOff>
      <xdr:row>36</xdr:row>
      <xdr:rowOff>134620</xdr:rowOff>
    </xdr:to>
    <xdr:sp macro="" textlink="">
      <xdr:nvSpPr>
        <xdr:cNvPr id="512" name="楕円 511"/>
        <xdr:cNvSpPr/>
      </xdr:nvSpPr>
      <xdr:spPr>
        <a:xfrm>
          <a:off x="22110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55897</xdr:rowOff>
    </xdr:from>
    <xdr:ext cx="469744" cy="259045"/>
    <xdr:sp macro="" textlink="">
      <xdr:nvSpPr>
        <xdr:cNvPr id="513" name="【認定こども園・幼稚園・保育所】&#10;一人当たり面積該当値テキスト"/>
        <xdr:cNvSpPr txBox="1"/>
      </xdr:nvSpPr>
      <xdr:spPr>
        <a:xfrm>
          <a:off x="221996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40640</xdr:rowOff>
    </xdr:from>
    <xdr:to>
      <xdr:col>112</xdr:col>
      <xdr:colOff>38100</xdr:colOff>
      <xdr:row>36</xdr:row>
      <xdr:rowOff>142240</xdr:rowOff>
    </xdr:to>
    <xdr:sp macro="" textlink="">
      <xdr:nvSpPr>
        <xdr:cNvPr id="514" name="楕円 513"/>
        <xdr:cNvSpPr/>
      </xdr:nvSpPr>
      <xdr:spPr>
        <a:xfrm>
          <a:off x="2127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83820</xdr:rowOff>
    </xdr:from>
    <xdr:to>
      <xdr:col>116</xdr:col>
      <xdr:colOff>63500</xdr:colOff>
      <xdr:row>36</xdr:row>
      <xdr:rowOff>91440</xdr:rowOff>
    </xdr:to>
    <xdr:cxnSp macro="">
      <xdr:nvCxnSpPr>
        <xdr:cNvPr id="515" name="直線コネクタ 514"/>
        <xdr:cNvCxnSpPr/>
      </xdr:nvCxnSpPr>
      <xdr:spPr>
        <a:xfrm flipV="1">
          <a:off x="21323300" y="6256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48260</xdr:rowOff>
    </xdr:from>
    <xdr:to>
      <xdr:col>107</xdr:col>
      <xdr:colOff>101600</xdr:colOff>
      <xdr:row>36</xdr:row>
      <xdr:rowOff>149860</xdr:rowOff>
    </xdr:to>
    <xdr:sp macro="" textlink="">
      <xdr:nvSpPr>
        <xdr:cNvPr id="516" name="楕円 515"/>
        <xdr:cNvSpPr/>
      </xdr:nvSpPr>
      <xdr:spPr>
        <a:xfrm>
          <a:off x="2038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91440</xdr:rowOff>
    </xdr:from>
    <xdr:to>
      <xdr:col>111</xdr:col>
      <xdr:colOff>177800</xdr:colOff>
      <xdr:row>36</xdr:row>
      <xdr:rowOff>99060</xdr:rowOff>
    </xdr:to>
    <xdr:cxnSp macro="">
      <xdr:nvCxnSpPr>
        <xdr:cNvPr id="517" name="直線コネクタ 516"/>
        <xdr:cNvCxnSpPr/>
      </xdr:nvCxnSpPr>
      <xdr:spPr>
        <a:xfrm flipV="1">
          <a:off x="20434300" y="6263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518" name="n_1ave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519"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520" name="n_3aveValue【認定こども園・幼稚園・保育所】&#10;一人当たり面積"/>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158767</xdr:rowOff>
    </xdr:from>
    <xdr:ext cx="469744" cy="259045"/>
    <xdr:sp macro="" textlink="">
      <xdr:nvSpPr>
        <xdr:cNvPr id="521" name="n_1mainValue【認定こども園・幼稚園・保育所】&#10;一人当たり面積"/>
        <xdr:cNvSpPr txBox="1"/>
      </xdr:nvSpPr>
      <xdr:spPr>
        <a:xfrm>
          <a:off x="210757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166387</xdr:rowOff>
    </xdr:from>
    <xdr:ext cx="469744" cy="259045"/>
    <xdr:sp macro="" textlink="">
      <xdr:nvSpPr>
        <xdr:cNvPr id="522" name="n_2mainValue【認定こども園・幼稚園・保育所】&#10;一人当たり面積"/>
        <xdr:cNvSpPr txBox="1"/>
      </xdr:nvSpPr>
      <xdr:spPr>
        <a:xfrm>
          <a:off x="20199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3" name="テキスト ボックス 53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4" name="直線コネクタ 5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5" name="テキスト ボックス 5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6" name="直線コネクタ 5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7" name="テキスト ボックス 5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8" name="直線コネクタ 5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9" name="テキスト ボックス 5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0" name="直線コネクタ 5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1" name="テキスト ボックス 5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2" name="直線コネクタ 5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3" name="テキスト ボックス 5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5" name="テキスト ボックス 5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547" name="直線コネクタ 546"/>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548"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549" name="直線コネクタ 548"/>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550"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551" name="直線コネクタ 550"/>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5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53" name="フローチャート: 判断 55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554" name="フローチャート: 判断 55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55" name="フローチャート: 判断 554"/>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154940</xdr:rowOff>
    </xdr:from>
    <xdr:to>
      <xdr:col>72</xdr:col>
      <xdr:colOff>38100</xdr:colOff>
      <xdr:row>61</xdr:row>
      <xdr:rowOff>85090</xdr:rowOff>
    </xdr:to>
    <xdr:sp macro="" textlink="">
      <xdr:nvSpPr>
        <xdr:cNvPr id="556" name="フローチャート: 判断 555"/>
        <xdr:cNvSpPr/>
      </xdr:nvSpPr>
      <xdr:spPr>
        <a:xfrm>
          <a:off x="13652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562" name="楕円 561"/>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86377</xdr:rowOff>
    </xdr:from>
    <xdr:ext cx="405111" cy="259045"/>
    <xdr:sp macro="" textlink="">
      <xdr:nvSpPr>
        <xdr:cNvPr id="563" name="【学校施設】&#10;有形固定資産減価償却率該当値テキスト"/>
        <xdr:cNvSpPr txBox="1"/>
      </xdr:nvSpPr>
      <xdr:spPr>
        <a:xfrm>
          <a:off x="16357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48260</xdr:rowOff>
    </xdr:from>
    <xdr:to>
      <xdr:col>81</xdr:col>
      <xdr:colOff>101600</xdr:colOff>
      <xdr:row>57</xdr:row>
      <xdr:rowOff>149860</xdr:rowOff>
    </xdr:to>
    <xdr:sp macro="" textlink="">
      <xdr:nvSpPr>
        <xdr:cNvPr id="564" name="楕円 563"/>
        <xdr:cNvSpPr/>
      </xdr:nvSpPr>
      <xdr:spPr>
        <a:xfrm>
          <a:off x="15430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99060</xdr:rowOff>
    </xdr:from>
    <xdr:to>
      <xdr:col>85</xdr:col>
      <xdr:colOff>127000</xdr:colOff>
      <xdr:row>57</xdr:row>
      <xdr:rowOff>114300</xdr:rowOff>
    </xdr:to>
    <xdr:cxnSp macro="">
      <xdr:nvCxnSpPr>
        <xdr:cNvPr id="565" name="直線コネクタ 564"/>
        <xdr:cNvCxnSpPr/>
      </xdr:nvCxnSpPr>
      <xdr:spPr>
        <a:xfrm>
          <a:off x="15481300" y="98717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78740</xdr:rowOff>
    </xdr:from>
    <xdr:to>
      <xdr:col>76</xdr:col>
      <xdr:colOff>165100</xdr:colOff>
      <xdr:row>58</xdr:row>
      <xdr:rowOff>8890</xdr:rowOff>
    </xdr:to>
    <xdr:sp macro="" textlink="">
      <xdr:nvSpPr>
        <xdr:cNvPr id="566" name="楕円 565"/>
        <xdr:cNvSpPr/>
      </xdr:nvSpPr>
      <xdr:spPr>
        <a:xfrm>
          <a:off x="14541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99060</xdr:rowOff>
    </xdr:from>
    <xdr:to>
      <xdr:col>81</xdr:col>
      <xdr:colOff>50800</xdr:colOff>
      <xdr:row>57</xdr:row>
      <xdr:rowOff>129540</xdr:rowOff>
    </xdr:to>
    <xdr:cxnSp macro="">
      <xdr:nvCxnSpPr>
        <xdr:cNvPr id="567" name="直線コネクタ 566"/>
        <xdr:cNvCxnSpPr/>
      </xdr:nvCxnSpPr>
      <xdr:spPr>
        <a:xfrm flipV="1">
          <a:off x="14592300" y="98717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3827</xdr:rowOff>
    </xdr:from>
    <xdr:ext cx="405111" cy="259045"/>
    <xdr:sp macro="" textlink="">
      <xdr:nvSpPr>
        <xdr:cNvPr id="568" name="n_1aveValue【学校施設】&#10;有形固定資産減価償却率"/>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569" name="n_2ave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101617</xdr:rowOff>
    </xdr:from>
    <xdr:ext cx="405111" cy="259045"/>
    <xdr:sp macro="" textlink="">
      <xdr:nvSpPr>
        <xdr:cNvPr id="570" name="n_3aveValue【学校施設】&#10;有形固定資産減価償却率"/>
        <xdr:cNvSpPr txBox="1"/>
      </xdr:nvSpPr>
      <xdr:spPr>
        <a:xfrm>
          <a:off x="13500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166387</xdr:rowOff>
    </xdr:from>
    <xdr:ext cx="405111" cy="259045"/>
    <xdr:sp macro="" textlink="">
      <xdr:nvSpPr>
        <xdr:cNvPr id="571" name="n_1mainValue【学校施設】&#10;有形固定資産減価償却率"/>
        <xdr:cNvSpPr txBox="1"/>
      </xdr:nvSpPr>
      <xdr:spPr>
        <a:xfrm>
          <a:off x="15266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25417</xdr:rowOff>
    </xdr:from>
    <xdr:ext cx="405111" cy="259045"/>
    <xdr:sp macro="" textlink="">
      <xdr:nvSpPr>
        <xdr:cNvPr id="572" name="n_2mainValue【学校施設】&#10;有形固定資産減価償却率"/>
        <xdr:cNvSpPr txBox="1"/>
      </xdr:nvSpPr>
      <xdr:spPr>
        <a:xfrm>
          <a:off x="14389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3" name="テキスト ボックス 5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84" name="直線コネクタ 583"/>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5" name="テキスト ボックス 584"/>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6" name="直線コネクタ 58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7" name="テキスト ボックス 58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8" name="直線コネクタ 587"/>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9" name="テキスト ボックス 588"/>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92" name="直線コネクタ 591"/>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93" name="テキスト ボックス 592"/>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4" name="直線コネクタ 59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5" name="テキスト ボックス 59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6" name="直線コネクタ 595"/>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7" name="テキスト ボックス 596"/>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601" name="直線コネクタ 600"/>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602"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603" name="直線コネクタ 602"/>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604"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605" name="直線コネクタ 604"/>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47642</xdr:rowOff>
    </xdr:from>
    <xdr:ext cx="469744" cy="259045"/>
    <xdr:sp macro="" textlink="">
      <xdr:nvSpPr>
        <xdr:cNvPr id="606" name="【学校施設】&#10;一人当たり面積平均値テキスト"/>
        <xdr:cNvSpPr txBox="1"/>
      </xdr:nvSpPr>
      <xdr:spPr>
        <a:xfrm>
          <a:off x="22199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607" name="フローチャート: 判断 606"/>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608" name="フローチャート: 判断 607"/>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609" name="フローチャート: 判断 608"/>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610" name="フローチャート: 判断 609"/>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44926</xdr:rowOff>
    </xdr:from>
    <xdr:to>
      <xdr:col>116</xdr:col>
      <xdr:colOff>114300</xdr:colOff>
      <xdr:row>60</xdr:row>
      <xdr:rowOff>146526</xdr:rowOff>
    </xdr:to>
    <xdr:sp macro="" textlink="">
      <xdr:nvSpPr>
        <xdr:cNvPr id="616" name="楕円 615"/>
        <xdr:cNvSpPr/>
      </xdr:nvSpPr>
      <xdr:spPr>
        <a:xfrm>
          <a:off x="22110700" y="103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67803</xdr:rowOff>
    </xdr:from>
    <xdr:ext cx="469744" cy="259045"/>
    <xdr:sp macro="" textlink="">
      <xdr:nvSpPr>
        <xdr:cNvPr id="617" name="【学校施設】&#10;一人当たり面積該当値テキスト"/>
        <xdr:cNvSpPr txBox="1"/>
      </xdr:nvSpPr>
      <xdr:spPr>
        <a:xfrm>
          <a:off x="22199600" y="1018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79216</xdr:rowOff>
    </xdr:from>
    <xdr:to>
      <xdr:col>112</xdr:col>
      <xdr:colOff>38100</xdr:colOff>
      <xdr:row>61</xdr:row>
      <xdr:rowOff>9366</xdr:rowOff>
    </xdr:to>
    <xdr:sp macro="" textlink="">
      <xdr:nvSpPr>
        <xdr:cNvPr id="618" name="楕円 617"/>
        <xdr:cNvSpPr/>
      </xdr:nvSpPr>
      <xdr:spPr>
        <a:xfrm>
          <a:off x="21272500" y="1036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95726</xdr:rowOff>
    </xdr:from>
    <xdr:to>
      <xdr:col>116</xdr:col>
      <xdr:colOff>63500</xdr:colOff>
      <xdr:row>60</xdr:row>
      <xdr:rowOff>130016</xdr:rowOff>
    </xdr:to>
    <xdr:cxnSp macro="">
      <xdr:nvCxnSpPr>
        <xdr:cNvPr id="619" name="直線コネクタ 618"/>
        <xdr:cNvCxnSpPr/>
      </xdr:nvCxnSpPr>
      <xdr:spPr>
        <a:xfrm flipV="1">
          <a:off x="21323300" y="103827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93504</xdr:rowOff>
    </xdr:from>
    <xdr:to>
      <xdr:col>107</xdr:col>
      <xdr:colOff>101600</xdr:colOff>
      <xdr:row>61</xdr:row>
      <xdr:rowOff>23654</xdr:rowOff>
    </xdr:to>
    <xdr:sp macro="" textlink="">
      <xdr:nvSpPr>
        <xdr:cNvPr id="620" name="楕円 619"/>
        <xdr:cNvSpPr/>
      </xdr:nvSpPr>
      <xdr:spPr>
        <a:xfrm>
          <a:off x="20383500" y="10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130016</xdr:rowOff>
    </xdr:from>
    <xdr:to>
      <xdr:col>111</xdr:col>
      <xdr:colOff>177800</xdr:colOff>
      <xdr:row>60</xdr:row>
      <xdr:rowOff>144304</xdr:rowOff>
    </xdr:to>
    <xdr:cxnSp macro="">
      <xdr:nvCxnSpPr>
        <xdr:cNvPr id="621" name="直線コネクタ 620"/>
        <xdr:cNvCxnSpPr/>
      </xdr:nvCxnSpPr>
      <xdr:spPr>
        <a:xfrm flipV="1">
          <a:off x="20434300" y="1041701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27640</xdr:rowOff>
    </xdr:from>
    <xdr:ext cx="469744" cy="259045"/>
    <xdr:sp macro="" textlink="">
      <xdr:nvSpPr>
        <xdr:cNvPr id="622" name="n_1aveValue【学校施設】&#10;一人当たり面積"/>
        <xdr:cNvSpPr txBox="1"/>
      </xdr:nvSpPr>
      <xdr:spPr>
        <a:xfrm>
          <a:off x="210757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86218</xdr:rowOff>
    </xdr:from>
    <xdr:ext cx="469744" cy="259045"/>
    <xdr:sp macro="" textlink="">
      <xdr:nvSpPr>
        <xdr:cNvPr id="623" name="n_2aveValue【学校施設】&#10;一人当たり面積"/>
        <xdr:cNvSpPr txBox="1"/>
      </xdr:nvSpPr>
      <xdr:spPr>
        <a:xfrm>
          <a:off x="20199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624" name="n_3aveValue【学校施設】&#10;一人当たり面積"/>
        <xdr:cNvSpPr txBox="1"/>
      </xdr:nvSpPr>
      <xdr:spPr>
        <a:xfrm>
          <a:off x="19310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25893</xdr:rowOff>
    </xdr:from>
    <xdr:ext cx="469744" cy="259045"/>
    <xdr:sp macro="" textlink="">
      <xdr:nvSpPr>
        <xdr:cNvPr id="625" name="n_1mainValue【学校施設】&#10;一人当たり面積"/>
        <xdr:cNvSpPr txBox="1"/>
      </xdr:nvSpPr>
      <xdr:spPr>
        <a:xfrm>
          <a:off x="21075727" y="1014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40181</xdr:rowOff>
    </xdr:from>
    <xdr:ext cx="469744" cy="259045"/>
    <xdr:sp macro="" textlink="">
      <xdr:nvSpPr>
        <xdr:cNvPr id="626" name="n_2mainValue【学校施設】&#10;一人当たり面積"/>
        <xdr:cNvSpPr txBox="1"/>
      </xdr:nvSpPr>
      <xdr:spPr>
        <a:xfrm>
          <a:off x="20199427" y="101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7" name="テキスト ボックス 63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9" name="テキスト ボックス 63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7" name="テキスト ボックス 64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9" name="テキスト ボックス 6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651" name="直線コネクタ 650"/>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652"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653" name="直線コネクタ 652"/>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6"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7" name="フローチャート: 判断 656"/>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58" name="フローチャート: 判断 657"/>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59" name="フローチャート: 判断 658"/>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660" name="フローチャート: 判断 659"/>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57786</xdr:rowOff>
    </xdr:from>
    <xdr:to>
      <xdr:col>85</xdr:col>
      <xdr:colOff>177800</xdr:colOff>
      <xdr:row>79</xdr:row>
      <xdr:rowOff>159386</xdr:rowOff>
    </xdr:to>
    <xdr:sp macro="" textlink="">
      <xdr:nvSpPr>
        <xdr:cNvPr id="666" name="楕円 665"/>
        <xdr:cNvSpPr/>
      </xdr:nvSpPr>
      <xdr:spPr>
        <a:xfrm>
          <a:off x="162687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80663</xdr:rowOff>
    </xdr:from>
    <xdr:ext cx="405111" cy="259045"/>
    <xdr:sp macro="" textlink="">
      <xdr:nvSpPr>
        <xdr:cNvPr id="667" name="【児童館】&#10;有形固定資産減価償却率該当値テキスト"/>
        <xdr:cNvSpPr txBox="1"/>
      </xdr:nvSpPr>
      <xdr:spPr>
        <a:xfrm>
          <a:off x="16357600"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71120</xdr:rowOff>
    </xdr:from>
    <xdr:to>
      <xdr:col>81</xdr:col>
      <xdr:colOff>101600</xdr:colOff>
      <xdr:row>80</xdr:row>
      <xdr:rowOff>1270</xdr:rowOff>
    </xdr:to>
    <xdr:sp macro="" textlink="">
      <xdr:nvSpPr>
        <xdr:cNvPr id="668" name="楕円 667"/>
        <xdr:cNvSpPr/>
      </xdr:nvSpPr>
      <xdr:spPr>
        <a:xfrm>
          <a:off x="15430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108586</xdr:rowOff>
    </xdr:from>
    <xdr:to>
      <xdr:col>85</xdr:col>
      <xdr:colOff>127000</xdr:colOff>
      <xdr:row>79</xdr:row>
      <xdr:rowOff>121920</xdr:rowOff>
    </xdr:to>
    <xdr:cxnSp macro="">
      <xdr:nvCxnSpPr>
        <xdr:cNvPr id="669" name="直線コネクタ 668"/>
        <xdr:cNvCxnSpPr/>
      </xdr:nvCxnSpPr>
      <xdr:spPr>
        <a:xfrm flipV="1">
          <a:off x="15481300" y="1365313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82550</xdr:rowOff>
    </xdr:from>
    <xdr:to>
      <xdr:col>76</xdr:col>
      <xdr:colOff>165100</xdr:colOff>
      <xdr:row>80</xdr:row>
      <xdr:rowOff>12700</xdr:rowOff>
    </xdr:to>
    <xdr:sp macro="" textlink="">
      <xdr:nvSpPr>
        <xdr:cNvPr id="670" name="楕円 669"/>
        <xdr:cNvSpPr/>
      </xdr:nvSpPr>
      <xdr:spPr>
        <a:xfrm>
          <a:off x="14541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121920</xdr:rowOff>
    </xdr:from>
    <xdr:to>
      <xdr:col>81</xdr:col>
      <xdr:colOff>50800</xdr:colOff>
      <xdr:row>79</xdr:row>
      <xdr:rowOff>133350</xdr:rowOff>
    </xdr:to>
    <xdr:cxnSp macro="">
      <xdr:nvCxnSpPr>
        <xdr:cNvPr id="671" name="直線コネクタ 670"/>
        <xdr:cNvCxnSpPr/>
      </xdr:nvCxnSpPr>
      <xdr:spPr>
        <a:xfrm flipV="1">
          <a:off x="14592300" y="13666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672" name="n_1aveValue【児童館】&#10;有形固定資産減価償却率"/>
        <xdr:cNvSpPr txBox="1"/>
      </xdr:nvSpPr>
      <xdr:spPr>
        <a:xfrm>
          <a:off x="15266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673" name="n_2aveValue【児童館】&#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674" name="n_3aveValue【児童館】&#10;有形固定資産減価償却率"/>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17797</xdr:rowOff>
    </xdr:from>
    <xdr:ext cx="405111" cy="259045"/>
    <xdr:sp macro="" textlink="">
      <xdr:nvSpPr>
        <xdr:cNvPr id="675" name="n_1mainValue【児童館】&#10;有形固定資産減価償却率"/>
        <xdr:cNvSpPr txBox="1"/>
      </xdr:nvSpPr>
      <xdr:spPr>
        <a:xfrm>
          <a:off x="152660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29227</xdr:rowOff>
    </xdr:from>
    <xdr:ext cx="405111" cy="259045"/>
    <xdr:sp macro="" textlink="">
      <xdr:nvSpPr>
        <xdr:cNvPr id="676" name="n_2mainValue【児童館】&#10;有形固定資産減価償却率"/>
        <xdr:cNvSpPr txBox="1"/>
      </xdr:nvSpPr>
      <xdr:spPr>
        <a:xfrm>
          <a:off x="14389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00" name="直線コネクタ 699"/>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1"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2" name="直線コネクタ 70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03"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04" name="直線コネクタ 70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7" name="フローチャート: 判断 70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708" name="フローチャート: 判断 707"/>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9" name="フローチャート: 判断 70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15" name="楕円 714"/>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16"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17" name="楕円 716"/>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18" name="直線コネクタ 717"/>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19" name="楕円 718"/>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0" name="直線コネクタ 719"/>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1"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22"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23"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24"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25"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6" name="テキスト ボックス 73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8" name="テキスト ボックス 73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8" name="テキスト ボックス 74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750" name="直線コネクタ 749"/>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1"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52" name="直線コネクタ 751"/>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53"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54" name="直線コネクタ 753"/>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55"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56" name="フローチャート: 判断 755"/>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757" name="フローチャート: 判断 756"/>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58" name="フローチャート: 判断 757"/>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759" name="フローチャート: 判断 758"/>
        <xdr:cNvSpPr/>
      </xdr:nvSpPr>
      <xdr:spPr>
        <a:xfrm>
          <a:off x="1365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151130</xdr:rowOff>
    </xdr:from>
    <xdr:to>
      <xdr:col>85</xdr:col>
      <xdr:colOff>177800</xdr:colOff>
      <xdr:row>101</xdr:row>
      <xdr:rowOff>81280</xdr:rowOff>
    </xdr:to>
    <xdr:sp macro="" textlink="">
      <xdr:nvSpPr>
        <xdr:cNvPr id="765" name="楕円 764"/>
        <xdr:cNvSpPr/>
      </xdr:nvSpPr>
      <xdr:spPr>
        <a:xfrm>
          <a:off x="16268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104157</xdr:rowOff>
    </xdr:from>
    <xdr:ext cx="405111" cy="259045"/>
    <xdr:sp macro="" textlink="">
      <xdr:nvSpPr>
        <xdr:cNvPr id="766" name="【公民館】&#10;有形固定資産減価償却率該当値テキスト"/>
        <xdr:cNvSpPr txBox="1"/>
      </xdr:nvSpPr>
      <xdr:spPr>
        <a:xfrm>
          <a:off x="16357600"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17780</xdr:rowOff>
    </xdr:from>
    <xdr:to>
      <xdr:col>81</xdr:col>
      <xdr:colOff>101600</xdr:colOff>
      <xdr:row>101</xdr:row>
      <xdr:rowOff>119380</xdr:rowOff>
    </xdr:to>
    <xdr:sp macro="" textlink="">
      <xdr:nvSpPr>
        <xdr:cNvPr id="767" name="楕円 766"/>
        <xdr:cNvSpPr/>
      </xdr:nvSpPr>
      <xdr:spPr>
        <a:xfrm>
          <a:off x="15430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30480</xdr:rowOff>
    </xdr:from>
    <xdr:to>
      <xdr:col>85</xdr:col>
      <xdr:colOff>127000</xdr:colOff>
      <xdr:row>101</xdr:row>
      <xdr:rowOff>68580</xdr:rowOff>
    </xdr:to>
    <xdr:cxnSp macro="">
      <xdr:nvCxnSpPr>
        <xdr:cNvPr id="768" name="直線コネクタ 767"/>
        <xdr:cNvCxnSpPr/>
      </xdr:nvCxnSpPr>
      <xdr:spPr>
        <a:xfrm flipV="1">
          <a:off x="15481300" y="173469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147320</xdr:rowOff>
    </xdr:from>
    <xdr:to>
      <xdr:col>76</xdr:col>
      <xdr:colOff>165100</xdr:colOff>
      <xdr:row>101</xdr:row>
      <xdr:rowOff>77470</xdr:rowOff>
    </xdr:to>
    <xdr:sp macro="" textlink="">
      <xdr:nvSpPr>
        <xdr:cNvPr id="769" name="楕円 768"/>
        <xdr:cNvSpPr/>
      </xdr:nvSpPr>
      <xdr:spPr>
        <a:xfrm>
          <a:off x="14541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26670</xdr:rowOff>
    </xdr:from>
    <xdr:to>
      <xdr:col>81</xdr:col>
      <xdr:colOff>50800</xdr:colOff>
      <xdr:row>101</xdr:row>
      <xdr:rowOff>68580</xdr:rowOff>
    </xdr:to>
    <xdr:cxnSp macro="">
      <xdr:nvCxnSpPr>
        <xdr:cNvPr id="770" name="直線コネクタ 769"/>
        <xdr:cNvCxnSpPr/>
      </xdr:nvCxnSpPr>
      <xdr:spPr>
        <a:xfrm>
          <a:off x="14592300" y="17343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91457</xdr:rowOff>
    </xdr:from>
    <xdr:ext cx="405111" cy="259045"/>
    <xdr:sp macro="" textlink="">
      <xdr:nvSpPr>
        <xdr:cNvPr id="771" name="n_1aveValue【公民館】&#10;有形固定資産減価償却率"/>
        <xdr:cNvSpPr txBox="1"/>
      </xdr:nvSpPr>
      <xdr:spPr>
        <a:xfrm>
          <a:off x="152660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72"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90188</xdr:rowOff>
    </xdr:from>
    <xdr:ext cx="405111" cy="259045"/>
    <xdr:sp macro="" textlink="">
      <xdr:nvSpPr>
        <xdr:cNvPr id="773" name="n_3aveValue【公民館】&#10;有形固定資産減価償却率"/>
        <xdr:cNvSpPr txBox="1"/>
      </xdr:nvSpPr>
      <xdr:spPr>
        <a:xfrm>
          <a:off x="13500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135907</xdr:rowOff>
    </xdr:from>
    <xdr:ext cx="405111" cy="259045"/>
    <xdr:sp macro="" textlink="">
      <xdr:nvSpPr>
        <xdr:cNvPr id="774" name="n_1mainValue【公民館】&#10;有形固定資産減価償却率"/>
        <xdr:cNvSpPr txBox="1"/>
      </xdr:nvSpPr>
      <xdr:spPr>
        <a:xfrm>
          <a:off x="152660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93997</xdr:rowOff>
    </xdr:from>
    <xdr:ext cx="405111" cy="259045"/>
    <xdr:sp macro="" textlink="">
      <xdr:nvSpPr>
        <xdr:cNvPr id="775" name="n_2mainValue【公民館】&#10;有形固定資産減価償却率"/>
        <xdr:cNvSpPr txBox="1"/>
      </xdr:nvSpPr>
      <xdr:spPr>
        <a:xfrm>
          <a:off x="14389744"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6" name="直線コネクタ 78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7" name="テキスト ボックス 78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8" name="直線コネクタ 78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9" name="テキスト ボックス 78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0" name="直線コネクタ 78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1" name="テキスト ボックス 79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2" name="直線コネクタ 79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3" name="テキスト ボックス 79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797" name="直線コネクタ 796"/>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98"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99" name="直線コネクタ 798"/>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800"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801" name="直線コネクタ 800"/>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02"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03" name="フローチャート: 判断 80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04" name="フローチャート: 判断 803"/>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805" name="フローチャート: 判断 804"/>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06" name="フローチャート: 判断 805"/>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812" name="楕円 811"/>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813" name="【公民館】&#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100837</xdr:rowOff>
    </xdr:from>
    <xdr:to>
      <xdr:col>112</xdr:col>
      <xdr:colOff>38100</xdr:colOff>
      <xdr:row>106</xdr:row>
      <xdr:rowOff>30987</xdr:rowOff>
    </xdr:to>
    <xdr:sp macro="" textlink="">
      <xdr:nvSpPr>
        <xdr:cNvPr id="814" name="楕円 813"/>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106</xdr:row>
      <xdr:rowOff>39624</xdr:rowOff>
    </xdr:to>
    <xdr:cxnSp macro="">
      <xdr:nvCxnSpPr>
        <xdr:cNvPr id="815" name="直線コネクタ 814"/>
        <xdr:cNvCxnSpPr/>
      </xdr:nvCxnSpPr>
      <xdr:spPr>
        <a:xfrm>
          <a:off x="21323300" y="18153887"/>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16" name="楕円 815"/>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105</xdr:row>
      <xdr:rowOff>156211</xdr:rowOff>
    </xdr:to>
    <xdr:cxnSp macro="">
      <xdr:nvCxnSpPr>
        <xdr:cNvPr id="817" name="直線コネクタ 816"/>
        <xdr:cNvCxnSpPr/>
      </xdr:nvCxnSpPr>
      <xdr:spPr>
        <a:xfrm flipV="1">
          <a:off x="20434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818" name="n_1ave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159529</xdr:rowOff>
    </xdr:from>
    <xdr:ext cx="469744" cy="259045"/>
    <xdr:sp macro="" textlink="">
      <xdr:nvSpPr>
        <xdr:cNvPr id="819" name="n_2aveValue【公民館】&#10;一人当たり面積"/>
        <xdr:cNvSpPr txBox="1"/>
      </xdr:nvSpPr>
      <xdr:spPr>
        <a:xfrm>
          <a:off x="20199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20"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22114</xdr:rowOff>
    </xdr:from>
    <xdr:ext cx="469744" cy="259045"/>
    <xdr:sp macro="" textlink="">
      <xdr:nvSpPr>
        <xdr:cNvPr id="821" name="n_1main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22" name="n_2main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学校施設と</a:t>
          </a:r>
          <a:r>
            <a:rPr kumimoji="1" lang="ja-JP" altLang="ja-JP" sz="1100">
              <a:solidFill>
                <a:schemeClr val="dk1"/>
              </a:solidFill>
              <a:effectLst/>
              <a:latin typeface="+mn-lt"/>
              <a:ea typeface="+mn-ea"/>
              <a:cs typeface="+mn-cs"/>
            </a:rPr>
            <a:t>いった例外を除けばほとんどの施設について目に見えるような形で投資を行っていないため、有形固定資産減価償却率が微増となっている。</a:t>
          </a:r>
          <a:endParaRPr lang="ja-JP" altLang="ja-JP" sz="1400">
            <a:effectLst/>
          </a:endParaRPr>
        </a:p>
        <a:p>
          <a:r>
            <a:rPr kumimoji="1" lang="ja-JP" altLang="ja-JP" sz="1100">
              <a:solidFill>
                <a:schemeClr val="dk1"/>
              </a:solidFill>
              <a:effectLst/>
              <a:latin typeface="+mn-lt"/>
              <a:ea typeface="+mn-ea"/>
              <a:cs typeface="+mn-cs"/>
            </a:rPr>
            <a:t>同様に、一人当たりの有形固定資産額、延長、面積についても、ほとんどの施設について新増設されていないことから人口減少の影響もあり、微増となっている。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認定こども園・幼稚園・保育所、学校施設の有形固定資産減価償却率の微減は、春日保育園移転改築事業、三雲中学校校舎増築事業、鎌田中学校校舎改築事業等の実施によるものと考えられる。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23512</xdr:rowOff>
    </xdr:from>
    <xdr:ext cx="405111" cy="259045"/>
    <xdr:sp macro="" textlink="">
      <xdr:nvSpPr>
        <xdr:cNvPr id="60" name="【図書館】&#10;有形固定資産減価償却率平均値テキスト"/>
        <xdr:cNvSpPr txBox="1"/>
      </xdr:nvSpPr>
      <xdr:spPr>
        <a:xfrm>
          <a:off x="4673600" y="619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120650</xdr:rowOff>
    </xdr:from>
    <xdr:to>
      <xdr:col>10</xdr:col>
      <xdr:colOff>165100</xdr:colOff>
      <xdr:row>36</xdr:row>
      <xdr:rowOff>50800</xdr:rowOff>
    </xdr:to>
    <xdr:sp macro="" textlink="">
      <xdr:nvSpPr>
        <xdr:cNvPr id="64" name="フローチャート: 判断 63"/>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170180</xdr:rowOff>
    </xdr:from>
    <xdr:to>
      <xdr:col>24</xdr:col>
      <xdr:colOff>114300</xdr:colOff>
      <xdr:row>39</xdr:row>
      <xdr:rowOff>100330</xdr:rowOff>
    </xdr:to>
    <xdr:sp macro="" textlink="">
      <xdr:nvSpPr>
        <xdr:cNvPr id="70" name="楕円 69"/>
        <xdr:cNvSpPr/>
      </xdr:nvSpPr>
      <xdr:spPr>
        <a:xfrm>
          <a:off x="4584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148607</xdr:rowOff>
    </xdr:from>
    <xdr:ext cx="405111" cy="259045"/>
    <xdr:sp macro="" textlink="">
      <xdr:nvSpPr>
        <xdr:cNvPr id="71" name="【図書館】&#10;有形固定資産減価償却率該当値テキスト"/>
        <xdr:cNvSpPr txBox="1"/>
      </xdr:nvSpPr>
      <xdr:spPr>
        <a:xfrm>
          <a:off x="46736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40640</xdr:rowOff>
    </xdr:from>
    <xdr:to>
      <xdr:col>20</xdr:col>
      <xdr:colOff>38100</xdr:colOff>
      <xdr:row>39</xdr:row>
      <xdr:rowOff>142240</xdr:rowOff>
    </xdr:to>
    <xdr:sp macro="" textlink="">
      <xdr:nvSpPr>
        <xdr:cNvPr id="72" name="楕円 71"/>
        <xdr:cNvSpPr/>
      </xdr:nvSpPr>
      <xdr:spPr>
        <a:xfrm>
          <a:off x="3746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91440</xdr:rowOff>
    </xdr:to>
    <xdr:cxnSp macro="">
      <xdr:nvCxnSpPr>
        <xdr:cNvPr id="73" name="直線コネクタ 72"/>
        <xdr:cNvCxnSpPr/>
      </xdr:nvCxnSpPr>
      <xdr:spPr>
        <a:xfrm flipV="1">
          <a:off x="3797300" y="67360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103505</xdr:rowOff>
    </xdr:from>
    <xdr:to>
      <xdr:col>15</xdr:col>
      <xdr:colOff>101600</xdr:colOff>
      <xdr:row>37</xdr:row>
      <xdr:rowOff>33655</xdr:rowOff>
    </xdr:to>
    <xdr:sp macro="" textlink="">
      <xdr:nvSpPr>
        <xdr:cNvPr id="74" name="楕円 73"/>
        <xdr:cNvSpPr/>
      </xdr:nvSpPr>
      <xdr:spPr>
        <a:xfrm>
          <a:off x="2857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154305</xdr:rowOff>
    </xdr:from>
    <xdr:to>
      <xdr:col>19</xdr:col>
      <xdr:colOff>177800</xdr:colOff>
      <xdr:row>39</xdr:row>
      <xdr:rowOff>91440</xdr:rowOff>
    </xdr:to>
    <xdr:cxnSp macro="">
      <xdr:nvCxnSpPr>
        <xdr:cNvPr id="75" name="直線コネクタ 74"/>
        <xdr:cNvCxnSpPr/>
      </xdr:nvCxnSpPr>
      <xdr:spPr>
        <a:xfrm>
          <a:off x="2908300" y="6326505"/>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134002</xdr:rowOff>
    </xdr:from>
    <xdr:ext cx="405111" cy="259045"/>
    <xdr:sp macro="" textlink="">
      <xdr:nvSpPr>
        <xdr:cNvPr id="76" name="n_1aveValue【図書館】&#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89552</xdr:rowOff>
    </xdr:from>
    <xdr:ext cx="405111" cy="259045"/>
    <xdr:sp macro="" textlink="">
      <xdr:nvSpPr>
        <xdr:cNvPr id="77"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78" name="n_3ave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133367</xdr:rowOff>
    </xdr:from>
    <xdr:ext cx="405111" cy="259045"/>
    <xdr:sp macro="" textlink="">
      <xdr:nvSpPr>
        <xdr:cNvPr id="79" name="n_1mainValue【図書館】&#10;有形固定資産減価償却率"/>
        <xdr:cNvSpPr txBox="1"/>
      </xdr:nvSpPr>
      <xdr:spPr>
        <a:xfrm>
          <a:off x="3582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0" name="n_2mainValue【図書館】&#10;有形固定資産減価償却率"/>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2" name="直線コネクタ 101"/>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3"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4" name="直線コネクタ 103"/>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5"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6" name="直線コネクタ 105"/>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07"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8" name="フローチャート: 判断 107"/>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09" name="フローチャート: 判断 108"/>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10" name="フローチャート: 判断 109"/>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36830</xdr:rowOff>
    </xdr:from>
    <xdr:to>
      <xdr:col>41</xdr:col>
      <xdr:colOff>101600</xdr:colOff>
      <xdr:row>37</xdr:row>
      <xdr:rowOff>138430</xdr:rowOff>
    </xdr:to>
    <xdr:sp macro="" textlink="">
      <xdr:nvSpPr>
        <xdr:cNvPr id="111" name="フローチャート: 判断 110"/>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7" name="楕円 116"/>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18"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19" name="楕円 118"/>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20" name="直線コネクタ 119"/>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21" name="楕円 120"/>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41910</xdr:rowOff>
    </xdr:to>
    <xdr:cxnSp macro="">
      <xdr:nvCxnSpPr>
        <xdr:cNvPr id="122" name="直線コネクタ 121"/>
        <xdr:cNvCxnSpPr/>
      </xdr:nvCxnSpPr>
      <xdr:spPr>
        <a:xfrm flipV="1">
          <a:off x="8750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83837</xdr:rowOff>
    </xdr:from>
    <xdr:ext cx="469744" cy="259045"/>
    <xdr:sp macro="" textlink="">
      <xdr:nvSpPr>
        <xdr:cNvPr id="123" name="n_1ave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24" name="n_2ave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25" name="n_3ave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26"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83837</xdr:rowOff>
    </xdr:from>
    <xdr:ext cx="469744" cy="259045"/>
    <xdr:sp macro="" textlink="">
      <xdr:nvSpPr>
        <xdr:cNvPr id="127" name="n_2mainValue【図書館】&#10;一人当たり面積"/>
        <xdr:cNvSpPr txBox="1"/>
      </xdr:nvSpPr>
      <xdr:spPr>
        <a:xfrm>
          <a:off x="8515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2" name="直線コネクタ 151"/>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4" name="直線コネクタ 15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5"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6" name="直線コネクタ 155"/>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9" name="フローチャート: 判断 158"/>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60" name="フローチャート: 判断 159"/>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61" name="フローチャート: 判断 160"/>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67" name="楕円 166"/>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68" name="【体育館・プー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162560</xdr:rowOff>
    </xdr:from>
    <xdr:to>
      <xdr:col>20</xdr:col>
      <xdr:colOff>38100</xdr:colOff>
      <xdr:row>59</xdr:row>
      <xdr:rowOff>92710</xdr:rowOff>
    </xdr:to>
    <xdr:sp macro="" textlink="">
      <xdr:nvSpPr>
        <xdr:cNvPr id="169" name="楕円 168"/>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45720</xdr:rowOff>
    </xdr:to>
    <xdr:cxnSp macro="">
      <xdr:nvCxnSpPr>
        <xdr:cNvPr id="170" name="直線コネクタ 169"/>
        <xdr:cNvCxnSpPr/>
      </xdr:nvCxnSpPr>
      <xdr:spPr>
        <a:xfrm>
          <a:off x="3797300" y="10157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27305</xdr:rowOff>
    </xdr:from>
    <xdr:to>
      <xdr:col>15</xdr:col>
      <xdr:colOff>101600</xdr:colOff>
      <xdr:row>59</xdr:row>
      <xdr:rowOff>128905</xdr:rowOff>
    </xdr:to>
    <xdr:sp macro="" textlink="">
      <xdr:nvSpPr>
        <xdr:cNvPr id="171" name="楕円 170"/>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41910</xdr:rowOff>
    </xdr:from>
    <xdr:to>
      <xdr:col>19</xdr:col>
      <xdr:colOff>177800</xdr:colOff>
      <xdr:row>59</xdr:row>
      <xdr:rowOff>78105</xdr:rowOff>
    </xdr:to>
    <xdr:cxnSp macro="">
      <xdr:nvCxnSpPr>
        <xdr:cNvPr id="172" name="直線コネクタ 171"/>
        <xdr:cNvCxnSpPr/>
      </xdr:nvCxnSpPr>
      <xdr:spPr>
        <a:xfrm flipV="1">
          <a:off x="2908300" y="101574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3" name="n_1ave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74" name="n_2ave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75"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109237</xdr:rowOff>
    </xdr:from>
    <xdr:ext cx="405111" cy="259045"/>
    <xdr:sp macro="" textlink="">
      <xdr:nvSpPr>
        <xdr:cNvPr id="176" name="n_1mainValue【体育館・プール】&#10;有形固定資産減価償却率"/>
        <xdr:cNvSpPr txBox="1"/>
      </xdr:nvSpPr>
      <xdr:spPr>
        <a:xfrm>
          <a:off x="3582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145432</xdr:rowOff>
    </xdr:from>
    <xdr:ext cx="405111" cy="259045"/>
    <xdr:sp macro="" textlink="">
      <xdr:nvSpPr>
        <xdr:cNvPr id="177" name="n_2mainValue【体育館・プール】&#10;有形固定資産減価償却率"/>
        <xdr:cNvSpPr txBox="1"/>
      </xdr:nvSpPr>
      <xdr:spPr>
        <a:xfrm>
          <a:off x="2705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02" name="直線コネクタ 201"/>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3"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4" name="直線コネクタ 203"/>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5"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6" name="直線コネクタ 205"/>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128287</xdr:rowOff>
    </xdr:from>
    <xdr:ext cx="469744" cy="259045"/>
    <xdr:sp macro="" textlink="">
      <xdr:nvSpPr>
        <xdr:cNvPr id="207" name="【体育館・プール】&#10;一人当たり面積平均値テキスト"/>
        <xdr:cNvSpPr txBox="1"/>
      </xdr:nvSpPr>
      <xdr:spPr>
        <a:xfrm>
          <a:off x="10515600" y="1007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08" name="フローチャート: 判断 207"/>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09" name="フローチャート: 判断 208"/>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10" name="フローチャート: 判断 209"/>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101600</xdr:rowOff>
    </xdr:from>
    <xdr:to>
      <xdr:col>41</xdr:col>
      <xdr:colOff>101600</xdr:colOff>
      <xdr:row>61</xdr:row>
      <xdr:rowOff>31750</xdr:rowOff>
    </xdr:to>
    <xdr:sp macro="" textlink="">
      <xdr:nvSpPr>
        <xdr:cNvPr id="211" name="フローチャート: 判断 210"/>
        <xdr:cNvSpPr/>
      </xdr:nvSpPr>
      <xdr:spPr>
        <a:xfrm>
          <a:off x="781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93980</xdr:rowOff>
    </xdr:from>
    <xdr:to>
      <xdr:col>55</xdr:col>
      <xdr:colOff>50800</xdr:colOff>
      <xdr:row>63</xdr:row>
      <xdr:rowOff>24130</xdr:rowOff>
    </xdr:to>
    <xdr:sp macro="" textlink="">
      <xdr:nvSpPr>
        <xdr:cNvPr id="217" name="楕円 216"/>
        <xdr:cNvSpPr/>
      </xdr:nvSpPr>
      <xdr:spPr>
        <a:xfrm>
          <a:off x="10426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72407</xdr:rowOff>
    </xdr:from>
    <xdr:ext cx="469744" cy="259045"/>
    <xdr:sp macro="" textlink="">
      <xdr:nvSpPr>
        <xdr:cNvPr id="218" name="【体育館・プール】&#10;一人当たり面積該当値テキスト"/>
        <xdr:cNvSpPr txBox="1"/>
      </xdr:nvSpPr>
      <xdr:spPr>
        <a:xfrm>
          <a:off x="10515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19" name="楕円 218"/>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144780</xdr:rowOff>
    </xdr:from>
    <xdr:to>
      <xdr:col>55</xdr:col>
      <xdr:colOff>0</xdr:colOff>
      <xdr:row>62</xdr:row>
      <xdr:rowOff>152400</xdr:rowOff>
    </xdr:to>
    <xdr:cxnSp macro="">
      <xdr:nvCxnSpPr>
        <xdr:cNvPr id="220" name="直線コネクタ 219"/>
        <xdr:cNvCxnSpPr/>
      </xdr:nvCxnSpPr>
      <xdr:spPr>
        <a:xfrm flipV="1">
          <a:off x="9639300" y="1077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21" name="楕円 220"/>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152400</xdr:rowOff>
    </xdr:to>
    <xdr:cxnSp macro="">
      <xdr:nvCxnSpPr>
        <xdr:cNvPr id="222" name="直線コネクタ 221"/>
        <xdr:cNvCxnSpPr/>
      </xdr:nvCxnSpPr>
      <xdr:spPr>
        <a:xfrm>
          <a:off x="8750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36847</xdr:rowOff>
    </xdr:from>
    <xdr:ext cx="469744" cy="259045"/>
    <xdr:sp macro="" textlink="">
      <xdr:nvSpPr>
        <xdr:cNvPr id="223" name="n_1aveValue【体育館・プール】&#10;一人当たり面積"/>
        <xdr:cNvSpPr txBox="1"/>
      </xdr:nvSpPr>
      <xdr:spPr>
        <a:xfrm>
          <a:off x="93917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24" name="n_2aveValue【体育館・プール】&#10;一人当たり面積"/>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48277</xdr:rowOff>
    </xdr:from>
    <xdr:ext cx="469744" cy="259045"/>
    <xdr:sp macro="" textlink="">
      <xdr:nvSpPr>
        <xdr:cNvPr id="225" name="n_3aveValue【体育館・プール】&#10;一人当たり面積"/>
        <xdr:cNvSpPr txBox="1"/>
      </xdr:nvSpPr>
      <xdr:spPr>
        <a:xfrm>
          <a:off x="7626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26"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27" name="n_2mainValue【体育館・プール】&#10;一人当たり面積"/>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52" name="直線コネクタ 251"/>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3"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4" name="直線コネクタ 253"/>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55"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56" name="直線コネクタ 255"/>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57" name="【福祉施設】&#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58" name="フローチャート: 判断 257"/>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59" name="フローチャート: 判断 258"/>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60" name="フローチャート: 判断 259"/>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61" name="フローチャート: 判断 260"/>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109220</xdr:rowOff>
    </xdr:from>
    <xdr:to>
      <xdr:col>24</xdr:col>
      <xdr:colOff>114300</xdr:colOff>
      <xdr:row>79</xdr:row>
      <xdr:rowOff>39370</xdr:rowOff>
    </xdr:to>
    <xdr:sp macro="" textlink="">
      <xdr:nvSpPr>
        <xdr:cNvPr id="267" name="楕円 266"/>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132097</xdr:rowOff>
    </xdr:from>
    <xdr:ext cx="405111" cy="259045"/>
    <xdr:sp macro="" textlink="">
      <xdr:nvSpPr>
        <xdr:cNvPr id="268" name="【福祉施設】&#10;有形固定資産減価償却率該当値テキスト"/>
        <xdr:cNvSpPr txBox="1"/>
      </xdr:nvSpPr>
      <xdr:spPr>
        <a:xfrm>
          <a:off x="4673600"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17780</xdr:rowOff>
    </xdr:from>
    <xdr:to>
      <xdr:col>20</xdr:col>
      <xdr:colOff>38100</xdr:colOff>
      <xdr:row>79</xdr:row>
      <xdr:rowOff>119380</xdr:rowOff>
    </xdr:to>
    <xdr:sp macro="" textlink="">
      <xdr:nvSpPr>
        <xdr:cNvPr id="269" name="楕円 268"/>
        <xdr:cNvSpPr/>
      </xdr:nvSpPr>
      <xdr:spPr>
        <a:xfrm>
          <a:off x="3746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160020</xdr:rowOff>
    </xdr:from>
    <xdr:to>
      <xdr:col>24</xdr:col>
      <xdr:colOff>63500</xdr:colOff>
      <xdr:row>79</xdr:row>
      <xdr:rowOff>68580</xdr:rowOff>
    </xdr:to>
    <xdr:cxnSp macro="">
      <xdr:nvCxnSpPr>
        <xdr:cNvPr id="270" name="直線コネクタ 269"/>
        <xdr:cNvCxnSpPr/>
      </xdr:nvCxnSpPr>
      <xdr:spPr>
        <a:xfrm flipV="1">
          <a:off x="3797300" y="135331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121938</xdr:rowOff>
    </xdr:from>
    <xdr:ext cx="405111" cy="259045"/>
    <xdr:sp macro="" textlink="">
      <xdr:nvSpPr>
        <xdr:cNvPr id="271" name="n_1aveValue【福祉施設】&#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124477</xdr:rowOff>
    </xdr:from>
    <xdr:ext cx="405111" cy="259045"/>
    <xdr:sp macro="" textlink="">
      <xdr:nvSpPr>
        <xdr:cNvPr id="272" name="n_2aveValue【福祉施設】&#10;有形固定資産減価償却率"/>
        <xdr:cNvSpPr txBox="1"/>
      </xdr:nvSpPr>
      <xdr:spPr>
        <a:xfrm>
          <a:off x="2705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116857</xdr:rowOff>
    </xdr:from>
    <xdr:ext cx="405111" cy="259045"/>
    <xdr:sp macro="" textlink="">
      <xdr:nvSpPr>
        <xdr:cNvPr id="273" name="n_3aveValue【福祉施設】&#10;有形固定資産減価償却率"/>
        <xdr:cNvSpPr txBox="1"/>
      </xdr:nvSpPr>
      <xdr:spPr>
        <a:xfrm>
          <a:off x="1816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135907</xdr:rowOff>
    </xdr:from>
    <xdr:ext cx="405111" cy="259045"/>
    <xdr:sp macro="" textlink="">
      <xdr:nvSpPr>
        <xdr:cNvPr id="274" name="n_1mainValue【福祉施設】&#10;有形固定資産減価償却率"/>
        <xdr:cNvSpPr txBox="1"/>
      </xdr:nvSpPr>
      <xdr:spPr>
        <a:xfrm>
          <a:off x="35820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285" name="直線コネクタ 284"/>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286" name="テキスト ボックス 285"/>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289" name="直線コネクタ 288"/>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290" name="テキスト ボックス 289"/>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293" name="直線コネクタ 292"/>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294" name="テキスト ボックス 293"/>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297" name="直線コネクタ 296"/>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298" name="テキスト ボックス 297"/>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02" name="直線コネクタ 301"/>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3"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4" name="直線コネクタ 303"/>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05"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06" name="直線コネクタ 305"/>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07"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08" name="フローチャート: 判断 307"/>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09" name="フローチャート: 判断 308"/>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10" name="フローチャート: 判断 309"/>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xdr:rowOff>
    </xdr:from>
    <xdr:to>
      <xdr:col>41</xdr:col>
      <xdr:colOff>101600</xdr:colOff>
      <xdr:row>82</xdr:row>
      <xdr:rowOff>117475</xdr:rowOff>
    </xdr:to>
    <xdr:sp macro="" textlink="">
      <xdr:nvSpPr>
        <xdr:cNvPr id="311" name="フローチャート: 判断 310"/>
        <xdr:cNvSpPr/>
      </xdr:nvSpPr>
      <xdr:spPr>
        <a:xfrm>
          <a:off x="7810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17" name="楕円 316"/>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18" name="【福祉施設】&#10;一人当たり面積該当値テキスト"/>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149225</xdr:rowOff>
    </xdr:from>
    <xdr:to>
      <xdr:col>50</xdr:col>
      <xdr:colOff>165100</xdr:colOff>
      <xdr:row>86</xdr:row>
      <xdr:rowOff>79375</xdr:rowOff>
    </xdr:to>
    <xdr:sp macro="" textlink="">
      <xdr:nvSpPr>
        <xdr:cNvPr id="319" name="楕円 318"/>
        <xdr:cNvSpPr/>
      </xdr:nvSpPr>
      <xdr:spPr>
        <a:xfrm>
          <a:off x="9588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28575</xdr:rowOff>
    </xdr:to>
    <xdr:cxnSp macro="">
      <xdr:nvCxnSpPr>
        <xdr:cNvPr id="320" name="直線コネクタ 319"/>
        <xdr:cNvCxnSpPr/>
      </xdr:nvCxnSpPr>
      <xdr:spPr>
        <a:xfrm flipV="1">
          <a:off x="9639300" y="147637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21"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22" name="n_2ave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134002</xdr:rowOff>
    </xdr:from>
    <xdr:ext cx="469744" cy="259045"/>
    <xdr:sp macro="" textlink="">
      <xdr:nvSpPr>
        <xdr:cNvPr id="323" name="n_3aveValue【福祉施設】&#10;一人当たり面積"/>
        <xdr:cNvSpPr txBox="1"/>
      </xdr:nvSpPr>
      <xdr:spPr>
        <a:xfrm>
          <a:off x="7626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70502</xdr:rowOff>
    </xdr:from>
    <xdr:ext cx="469744" cy="259045"/>
    <xdr:sp macro="" textlink="">
      <xdr:nvSpPr>
        <xdr:cNvPr id="324" name="n_1mainValue【福祉施設】&#10;一人当たり面積"/>
        <xdr:cNvSpPr txBox="1"/>
      </xdr:nvSpPr>
      <xdr:spPr>
        <a:xfrm>
          <a:off x="93917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5" name="直線コネクタ 3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6" name="テキスト ボックス 3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7" name="直線コネクタ 3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8" name="テキスト ボックス 3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9" name="直線コネクタ 3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0" name="テキスト ボックス 3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1" name="直線コネクタ 3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2" name="テキスト ボックス 3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3" name="直線コネクタ 3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4" name="テキスト ボックス 3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5" name="直線コネクタ 3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6" name="テキスト ボックス 3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8" name="テキスト ボックス 3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50" name="直線コネクタ 349"/>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1"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2" name="直線コネクタ 351"/>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53"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54" name="直線コネクタ 353"/>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55"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56" name="フローチャート: 判断 355"/>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57" name="フローチャート: 判断 356"/>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154395</xdr:rowOff>
    </xdr:from>
    <xdr:to>
      <xdr:col>15</xdr:col>
      <xdr:colOff>101600</xdr:colOff>
      <xdr:row>104</xdr:row>
      <xdr:rowOff>84545</xdr:rowOff>
    </xdr:to>
    <xdr:sp macro="" textlink="">
      <xdr:nvSpPr>
        <xdr:cNvPr id="358" name="フローチャート: 判断 357"/>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59" name="フローチャート: 判断 358"/>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0" name="テキスト ボックス 3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80918</xdr:rowOff>
    </xdr:from>
    <xdr:to>
      <xdr:col>24</xdr:col>
      <xdr:colOff>114300</xdr:colOff>
      <xdr:row>104</xdr:row>
      <xdr:rowOff>11068</xdr:rowOff>
    </xdr:to>
    <xdr:sp macro="" textlink="">
      <xdr:nvSpPr>
        <xdr:cNvPr id="365" name="楕円 364"/>
        <xdr:cNvSpPr/>
      </xdr:nvSpPr>
      <xdr:spPr>
        <a:xfrm>
          <a:off x="4584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103795</xdr:rowOff>
    </xdr:from>
    <xdr:ext cx="405111" cy="259045"/>
    <xdr:sp macro="" textlink="">
      <xdr:nvSpPr>
        <xdr:cNvPr id="366" name="【市民会館】&#10;有形固定資産減価償却率該当値テキスト"/>
        <xdr:cNvSpPr txBox="1"/>
      </xdr:nvSpPr>
      <xdr:spPr>
        <a:xfrm>
          <a:off x="4673600" y="1759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367" name="楕円 366"/>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131718</xdr:rowOff>
    </xdr:from>
    <xdr:to>
      <xdr:col>24</xdr:col>
      <xdr:colOff>63500</xdr:colOff>
      <xdr:row>103</xdr:row>
      <xdr:rowOff>167639</xdr:rowOff>
    </xdr:to>
    <xdr:cxnSp macro="">
      <xdr:nvCxnSpPr>
        <xdr:cNvPr id="368" name="直線コネクタ 367"/>
        <xdr:cNvCxnSpPr/>
      </xdr:nvCxnSpPr>
      <xdr:spPr>
        <a:xfrm flipV="1">
          <a:off x="3797300" y="177910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147864</xdr:rowOff>
    </xdr:from>
    <xdr:to>
      <xdr:col>15</xdr:col>
      <xdr:colOff>101600</xdr:colOff>
      <xdr:row>104</xdr:row>
      <xdr:rowOff>78014</xdr:rowOff>
    </xdr:to>
    <xdr:sp macro="" textlink="">
      <xdr:nvSpPr>
        <xdr:cNvPr id="369" name="楕円 368"/>
        <xdr:cNvSpPr/>
      </xdr:nvSpPr>
      <xdr:spPr>
        <a:xfrm>
          <a:off x="2857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27214</xdr:rowOff>
    </xdr:to>
    <xdr:cxnSp macro="">
      <xdr:nvCxnSpPr>
        <xdr:cNvPr id="370" name="直線コネクタ 369"/>
        <xdr:cNvCxnSpPr/>
      </xdr:nvCxnSpPr>
      <xdr:spPr>
        <a:xfrm flipV="1">
          <a:off x="2908300" y="178269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7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75672</xdr:rowOff>
    </xdr:from>
    <xdr:ext cx="405111" cy="259045"/>
    <xdr:sp macro="" textlink="">
      <xdr:nvSpPr>
        <xdr:cNvPr id="372"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73"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63516</xdr:rowOff>
    </xdr:from>
    <xdr:ext cx="405111" cy="259045"/>
    <xdr:sp macro="" textlink="">
      <xdr:nvSpPr>
        <xdr:cNvPr id="374" name="n_1main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94541</xdr:rowOff>
    </xdr:from>
    <xdr:ext cx="405111" cy="259045"/>
    <xdr:sp macro="" textlink="">
      <xdr:nvSpPr>
        <xdr:cNvPr id="375" name="n_2mainValue【市民会館】&#10;有形固定資産減価償却率"/>
        <xdr:cNvSpPr txBox="1"/>
      </xdr:nvSpPr>
      <xdr:spPr>
        <a:xfrm>
          <a:off x="2705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6" name="直線コネクタ 38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7" name="テキスト ボックス 38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8" name="直線コネクタ 38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9" name="テキスト ボックス 38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1" name="テキスト ボックス 39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2" name="直線コネクタ 39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3" name="テキスト ボックス 39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4" name="直線コネクタ 39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5" name="テキスト ボックス 39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399" name="直線コネクタ 398"/>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00"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01" name="直線コネクタ 400"/>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02"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03" name="直線コネクタ 40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154957</xdr:rowOff>
    </xdr:from>
    <xdr:ext cx="469744" cy="259045"/>
    <xdr:sp macro="" textlink="">
      <xdr:nvSpPr>
        <xdr:cNvPr id="404" name="【市民会館】&#10;一人当たり面積平均値テキスト"/>
        <xdr:cNvSpPr txBox="1"/>
      </xdr:nvSpPr>
      <xdr:spPr>
        <a:xfrm>
          <a:off x="10515600" y="1781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05" name="フローチャート: 判断 404"/>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6" name="フローチャート: 判断 40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07" name="フローチャート: 判断 406"/>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08" name="フローチャート: 判断 407"/>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14" name="楕円 413"/>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15" name="【市民会館】&#10;一人当たり面積該当値テキスト"/>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16" name="楕円 415"/>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105</xdr:row>
      <xdr:rowOff>163830</xdr:rowOff>
    </xdr:to>
    <xdr:cxnSp macro="">
      <xdr:nvCxnSpPr>
        <xdr:cNvPr id="417" name="直線コネクタ 416"/>
        <xdr:cNvCxnSpPr/>
      </xdr:nvCxnSpPr>
      <xdr:spPr>
        <a:xfrm>
          <a:off x="9639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18" name="楕円 417"/>
        <xdr:cNvSpPr/>
      </xdr:nvSpPr>
      <xdr:spPr>
        <a:xfrm>
          <a:off x="869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106</xdr:row>
      <xdr:rowOff>0</xdr:rowOff>
    </xdr:to>
    <xdr:cxnSp macro="">
      <xdr:nvCxnSpPr>
        <xdr:cNvPr id="419" name="直線コネクタ 418"/>
        <xdr:cNvCxnSpPr/>
      </xdr:nvCxnSpPr>
      <xdr:spPr>
        <a:xfrm flipV="1">
          <a:off x="8750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20"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21"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22" name="n_3ave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34307</xdr:rowOff>
    </xdr:from>
    <xdr:ext cx="469744" cy="259045"/>
    <xdr:sp macro="" textlink="">
      <xdr:nvSpPr>
        <xdr:cNvPr id="423" name="n_1main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24" name="n_2main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6" name="テキスト ボックス 43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6" name="テキスト ボックス 4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8" name="テキスト ボックス 4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39</xdr:row>
      <xdr:rowOff>35378</xdr:rowOff>
    </xdr:to>
    <xdr:cxnSp macro="">
      <xdr:nvCxnSpPr>
        <xdr:cNvPr id="450" name="直線コネクタ 449"/>
        <xdr:cNvCxnSpPr/>
      </xdr:nvCxnSpPr>
      <xdr:spPr>
        <a:xfrm flipV="1">
          <a:off x="16318864" y="5727519"/>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39205</xdr:rowOff>
    </xdr:from>
    <xdr:ext cx="405111" cy="259045"/>
    <xdr:sp macro="" textlink="">
      <xdr:nvSpPr>
        <xdr:cNvPr id="451" name="【一般廃棄物処理施設】&#10;有形固定資産減価償却率最小値テキスト"/>
        <xdr:cNvSpPr txBox="1"/>
      </xdr:nvSpPr>
      <xdr:spPr>
        <a:xfrm>
          <a:off x="16357600" y="672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35378</xdr:rowOff>
    </xdr:from>
    <xdr:to>
      <xdr:col>86</xdr:col>
      <xdr:colOff>25400</xdr:colOff>
      <xdr:row>39</xdr:row>
      <xdr:rowOff>35378</xdr:rowOff>
    </xdr:to>
    <xdr:cxnSp macro="">
      <xdr:nvCxnSpPr>
        <xdr:cNvPr id="452" name="直線コネクタ 451"/>
        <xdr:cNvCxnSpPr/>
      </xdr:nvCxnSpPr>
      <xdr:spPr>
        <a:xfrm>
          <a:off x="16230600" y="672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53"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54" name="直線コネクタ 453"/>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33581</xdr:rowOff>
    </xdr:from>
    <xdr:ext cx="405111" cy="259045"/>
    <xdr:sp macro="" textlink="">
      <xdr:nvSpPr>
        <xdr:cNvPr id="455" name="【一般廃棄物処理施設】&#10;有形固定資産減価償却率平均値テキスト"/>
        <xdr:cNvSpPr txBox="1"/>
      </xdr:nvSpPr>
      <xdr:spPr>
        <a:xfrm>
          <a:off x="16357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xdr:rowOff>
    </xdr:from>
    <xdr:to>
      <xdr:col>85</xdr:col>
      <xdr:colOff>177800</xdr:colOff>
      <xdr:row>37</xdr:row>
      <xdr:rowOff>112304</xdr:rowOff>
    </xdr:to>
    <xdr:sp macro="" textlink="">
      <xdr:nvSpPr>
        <xdr:cNvPr id="456" name="フローチャート: 判断 455"/>
        <xdr:cNvSpPr/>
      </xdr:nvSpPr>
      <xdr:spPr>
        <a:xfrm>
          <a:off x="16268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38463</xdr:rowOff>
    </xdr:from>
    <xdr:to>
      <xdr:col>81</xdr:col>
      <xdr:colOff>101600</xdr:colOff>
      <xdr:row>37</xdr:row>
      <xdr:rowOff>140063</xdr:rowOff>
    </xdr:to>
    <xdr:sp macro="" textlink="">
      <xdr:nvSpPr>
        <xdr:cNvPr id="457" name="フローチャート: 判断 456"/>
        <xdr:cNvSpPr/>
      </xdr:nvSpPr>
      <xdr:spPr>
        <a:xfrm>
          <a:off x="15430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54792</xdr:rowOff>
    </xdr:from>
    <xdr:to>
      <xdr:col>76</xdr:col>
      <xdr:colOff>165100</xdr:colOff>
      <xdr:row>37</xdr:row>
      <xdr:rowOff>156392</xdr:rowOff>
    </xdr:to>
    <xdr:sp macro="" textlink="">
      <xdr:nvSpPr>
        <xdr:cNvPr id="458" name="フローチャート: 判断 457"/>
        <xdr:cNvSpPr/>
      </xdr:nvSpPr>
      <xdr:spPr>
        <a:xfrm>
          <a:off x="14541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4173</xdr:rowOff>
    </xdr:from>
    <xdr:to>
      <xdr:col>72</xdr:col>
      <xdr:colOff>38100</xdr:colOff>
      <xdr:row>37</xdr:row>
      <xdr:rowOff>105773</xdr:rowOff>
    </xdr:to>
    <xdr:sp macro="" textlink="">
      <xdr:nvSpPr>
        <xdr:cNvPr id="459" name="フローチャート: 判断 458"/>
        <xdr:cNvSpPr/>
      </xdr:nvSpPr>
      <xdr:spPr>
        <a:xfrm>
          <a:off x="13652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156028</xdr:rowOff>
    </xdr:from>
    <xdr:to>
      <xdr:col>85</xdr:col>
      <xdr:colOff>177800</xdr:colOff>
      <xdr:row>39</xdr:row>
      <xdr:rowOff>86178</xdr:rowOff>
    </xdr:to>
    <xdr:sp macro="" textlink="">
      <xdr:nvSpPr>
        <xdr:cNvPr id="465" name="楕円 464"/>
        <xdr:cNvSpPr/>
      </xdr:nvSpPr>
      <xdr:spPr>
        <a:xfrm>
          <a:off x="16268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70955</xdr:rowOff>
    </xdr:from>
    <xdr:ext cx="405111" cy="259045"/>
    <xdr:sp macro="" textlink="">
      <xdr:nvSpPr>
        <xdr:cNvPr id="466" name="【一般廃棄物処理施設】&#10;有形固定資産減価償却率該当値テキスト"/>
        <xdr:cNvSpPr txBox="1"/>
      </xdr:nvSpPr>
      <xdr:spPr>
        <a:xfrm>
          <a:off x="16357600" y="658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467" name="楕円 466"/>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35378</xdr:rowOff>
    </xdr:from>
    <xdr:to>
      <xdr:col>85</xdr:col>
      <xdr:colOff>127000</xdr:colOff>
      <xdr:row>39</xdr:row>
      <xdr:rowOff>68035</xdr:rowOff>
    </xdr:to>
    <xdr:cxnSp macro="">
      <xdr:nvCxnSpPr>
        <xdr:cNvPr id="468" name="直線コネクタ 467"/>
        <xdr:cNvCxnSpPr/>
      </xdr:nvCxnSpPr>
      <xdr:spPr>
        <a:xfrm flipV="1">
          <a:off x="15481300" y="6721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98878</xdr:rowOff>
    </xdr:from>
    <xdr:to>
      <xdr:col>76</xdr:col>
      <xdr:colOff>165100</xdr:colOff>
      <xdr:row>42</xdr:row>
      <xdr:rowOff>29028</xdr:rowOff>
    </xdr:to>
    <xdr:sp macro="" textlink="">
      <xdr:nvSpPr>
        <xdr:cNvPr id="469" name="楕円 468"/>
        <xdr:cNvSpPr/>
      </xdr:nvSpPr>
      <xdr:spPr>
        <a:xfrm>
          <a:off x="14541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41</xdr:row>
      <xdr:rowOff>149678</xdr:rowOff>
    </xdr:to>
    <xdr:cxnSp macro="">
      <xdr:nvCxnSpPr>
        <xdr:cNvPr id="470" name="直線コネクタ 469"/>
        <xdr:cNvCxnSpPr/>
      </xdr:nvCxnSpPr>
      <xdr:spPr>
        <a:xfrm flipV="1">
          <a:off x="14592300" y="6754585"/>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156590</xdr:rowOff>
    </xdr:from>
    <xdr:ext cx="405111" cy="259045"/>
    <xdr:sp macro="" textlink="">
      <xdr:nvSpPr>
        <xdr:cNvPr id="471" name="n_1aveValue【一般廃棄物処理施設】&#10;有形固定資産減価償却率"/>
        <xdr:cNvSpPr txBox="1"/>
      </xdr:nvSpPr>
      <xdr:spPr>
        <a:xfrm>
          <a:off x="15266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1469</xdr:rowOff>
    </xdr:from>
    <xdr:ext cx="405111" cy="259045"/>
    <xdr:sp macro="" textlink="">
      <xdr:nvSpPr>
        <xdr:cNvPr id="472" name="n_2aveValue【一般廃棄物処理施設】&#10;有形固定資産減価償却率"/>
        <xdr:cNvSpPr txBox="1"/>
      </xdr:nvSpPr>
      <xdr:spPr>
        <a:xfrm>
          <a:off x="14389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122300</xdr:rowOff>
    </xdr:from>
    <xdr:ext cx="405111" cy="259045"/>
    <xdr:sp macro="" textlink="">
      <xdr:nvSpPr>
        <xdr:cNvPr id="473" name="n_3aveValue【一般廃棄物処理施設】&#10;有形固定資産減価償却率"/>
        <xdr:cNvSpPr txBox="1"/>
      </xdr:nvSpPr>
      <xdr:spPr>
        <a:xfrm>
          <a:off x="13500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474" name="n_1mainValue【一般廃棄物処理施設】&#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20155</xdr:rowOff>
    </xdr:from>
    <xdr:ext cx="340478" cy="259045"/>
    <xdr:sp macro="" textlink="">
      <xdr:nvSpPr>
        <xdr:cNvPr id="475" name="n_2mainValue【一般廃棄物処理施設】&#10;有形固定資産減価償却率"/>
        <xdr:cNvSpPr txBox="1"/>
      </xdr:nvSpPr>
      <xdr:spPr>
        <a:xfrm>
          <a:off x="144220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4" name="テキスト ボックス 4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5" name="直線コネクタ 4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6" name="直線コネクタ 48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7" name="テキスト ボックス 48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8" name="直線コネクタ 48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9" name="テキスト ボックス 48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0" name="直線コネクタ 4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1" name="テキスト ボックス 49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2" name="直線コネクタ 49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3" name="テキスト ボックス 49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4" name="直線コネクタ 49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5" name="テキスト ボックス 49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499" name="直線コネクタ 498"/>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00"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01" name="直線コネクタ 500"/>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02"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03" name="直線コネクタ 502"/>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906</xdr:rowOff>
    </xdr:from>
    <xdr:ext cx="534377" cy="259045"/>
    <xdr:sp macro="" textlink="">
      <xdr:nvSpPr>
        <xdr:cNvPr id="504" name="【一般廃棄物処理施設】&#10;一人当たり有形固定資産（償却資産）額平均値テキスト"/>
        <xdr:cNvSpPr txBox="1"/>
      </xdr:nvSpPr>
      <xdr:spPr>
        <a:xfrm>
          <a:off x="22199600" y="617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05" name="フローチャート: 判断 504"/>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06" name="フローチャート: 判断 505"/>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135141</xdr:rowOff>
    </xdr:from>
    <xdr:to>
      <xdr:col>107</xdr:col>
      <xdr:colOff>101600</xdr:colOff>
      <xdr:row>37</xdr:row>
      <xdr:rowOff>65291</xdr:rowOff>
    </xdr:to>
    <xdr:sp macro="" textlink="">
      <xdr:nvSpPr>
        <xdr:cNvPr id="507" name="フローチャート: 判断 506"/>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43701</xdr:rowOff>
    </xdr:from>
    <xdr:to>
      <xdr:col>102</xdr:col>
      <xdr:colOff>165100</xdr:colOff>
      <xdr:row>37</xdr:row>
      <xdr:rowOff>145301</xdr:rowOff>
    </xdr:to>
    <xdr:sp macro="" textlink="">
      <xdr:nvSpPr>
        <xdr:cNvPr id="508" name="フローチャート: 判断 507"/>
        <xdr:cNvSpPr/>
      </xdr:nvSpPr>
      <xdr:spPr>
        <a:xfrm>
          <a:off x="19494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6591</xdr:rowOff>
    </xdr:from>
    <xdr:to>
      <xdr:col>116</xdr:col>
      <xdr:colOff>114300</xdr:colOff>
      <xdr:row>37</xdr:row>
      <xdr:rowOff>108191</xdr:rowOff>
    </xdr:to>
    <xdr:sp macro="" textlink="">
      <xdr:nvSpPr>
        <xdr:cNvPr id="514" name="楕円 513"/>
        <xdr:cNvSpPr/>
      </xdr:nvSpPr>
      <xdr:spPr>
        <a:xfrm>
          <a:off x="22110700" y="63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156468</xdr:rowOff>
    </xdr:from>
    <xdr:ext cx="534377" cy="259045"/>
    <xdr:sp macro="" textlink="">
      <xdr:nvSpPr>
        <xdr:cNvPr id="515" name="【一般廃棄物処理施設】&#10;一人当たり有形固定資産（償却資産）額該当値テキスト"/>
        <xdr:cNvSpPr txBox="1"/>
      </xdr:nvSpPr>
      <xdr:spPr>
        <a:xfrm>
          <a:off x="22199600" y="632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9779</xdr:rowOff>
    </xdr:from>
    <xdr:to>
      <xdr:col>112</xdr:col>
      <xdr:colOff>38100</xdr:colOff>
      <xdr:row>37</xdr:row>
      <xdr:rowOff>111379</xdr:rowOff>
    </xdr:to>
    <xdr:sp macro="" textlink="">
      <xdr:nvSpPr>
        <xdr:cNvPr id="516" name="楕円 515"/>
        <xdr:cNvSpPr/>
      </xdr:nvSpPr>
      <xdr:spPr>
        <a:xfrm>
          <a:off x="21272500" y="63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57391</xdr:rowOff>
    </xdr:from>
    <xdr:to>
      <xdr:col>116</xdr:col>
      <xdr:colOff>63500</xdr:colOff>
      <xdr:row>37</xdr:row>
      <xdr:rowOff>60579</xdr:rowOff>
    </xdr:to>
    <xdr:cxnSp macro="">
      <xdr:nvCxnSpPr>
        <xdr:cNvPr id="517" name="直線コネクタ 516"/>
        <xdr:cNvCxnSpPr/>
      </xdr:nvCxnSpPr>
      <xdr:spPr>
        <a:xfrm flipV="1">
          <a:off x="21323300" y="6401041"/>
          <a:ext cx="8382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138316</xdr:rowOff>
    </xdr:from>
    <xdr:to>
      <xdr:col>107</xdr:col>
      <xdr:colOff>101600</xdr:colOff>
      <xdr:row>39</xdr:row>
      <xdr:rowOff>68466</xdr:rowOff>
    </xdr:to>
    <xdr:sp macro="" textlink="">
      <xdr:nvSpPr>
        <xdr:cNvPr id="518" name="楕円 517"/>
        <xdr:cNvSpPr/>
      </xdr:nvSpPr>
      <xdr:spPr>
        <a:xfrm>
          <a:off x="20383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60579</xdr:rowOff>
    </xdr:from>
    <xdr:to>
      <xdr:col>111</xdr:col>
      <xdr:colOff>177800</xdr:colOff>
      <xdr:row>39</xdr:row>
      <xdr:rowOff>17666</xdr:rowOff>
    </xdr:to>
    <xdr:cxnSp macro="">
      <xdr:nvCxnSpPr>
        <xdr:cNvPr id="519" name="直線コネクタ 518"/>
        <xdr:cNvCxnSpPr/>
      </xdr:nvCxnSpPr>
      <xdr:spPr>
        <a:xfrm flipV="1">
          <a:off x="20434300" y="6404229"/>
          <a:ext cx="889000" cy="29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46156</xdr:rowOff>
    </xdr:from>
    <xdr:ext cx="534377" cy="259045"/>
    <xdr:sp macro="" textlink="">
      <xdr:nvSpPr>
        <xdr:cNvPr id="520" name="n_1aveValue【一般廃棄物処理施設】&#10;一人当たり有形固定資産（償却資産）額"/>
        <xdr:cNvSpPr txBox="1"/>
      </xdr:nvSpPr>
      <xdr:spPr>
        <a:xfrm>
          <a:off x="210434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81818</xdr:rowOff>
    </xdr:from>
    <xdr:ext cx="534377" cy="259045"/>
    <xdr:sp macro="" textlink="">
      <xdr:nvSpPr>
        <xdr:cNvPr id="521" name="n_2aveValue【一般廃棄物処理施設】&#10;一人当たり有形固定資産（償却資産）額"/>
        <xdr:cNvSpPr txBox="1"/>
      </xdr:nvSpPr>
      <xdr:spPr>
        <a:xfrm>
          <a:off x="20167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161828</xdr:rowOff>
    </xdr:from>
    <xdr:ext cx="534377" cy="259045"/>
    <xdr:sp macro="" textlink="">
      <xdr:nvSpPr>
        <xdr:cNvPr id="522" name="n_3aveValue【一般廃棄物処理施設】&#10;一人当たり有形固定資産（償却資産）額"/>
        <xdr:cNvSpPr txBox="1"/>
      </xdr:nvSpPr>
      <xdr:spPr>
        <a:xfrm>
          <a:off x="19278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102506</xdr:rowOff>
    </xdr:from>
    <xdr:ext cx="534377" cy="259045"/>
    <xdr:sp macro="" textlink="">
      <xdr:nvSpPr>
        <xdr:cNvPr id="523" name="n_1mainValue【一般廃棄物処理施設】&#10;一人当たり有形固定資産（償却資産）額"/>
        <xdr:cNvSpPr txBox="1"/>
      </xdr:nvSpPr>
      <xdr:spPr>
        <a:xfrm>
          <a:off x="21043411" y="64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59593</xdr:rowOff>
    </xdr:from>
    <xdr:ext cx="534377" cy="259045"/>
    <xdr:sp macro="" textlink="">
      <xdr:nvSpPr>
        <xdr:cNvPr id="524" name="n_2mainValue【一般廃棄物処理施設】&#10;一人当たり有形固定資産（償却資産）額"/>
        <xdr:cNvSpPr txBox="1"/>
      </xdr:nvSpPr>
      <xdr:spPr>
        <a:xfrm>
          <a:off x="20167111" y="67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5" name="テキスト ボックス 53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6" name="直線コネクタ 5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37" name="テキスト ボックス 53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8" name="直線コネクタ 5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9" name="テキスト ボックス 5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0" name="直線コネクタ 5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1" name="テキスト ボックス 5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2" name="直線コネクタ 5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3" name="テキスト ボックス 5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4" name="直線コネクタ 5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5" name="テキスト ボックス 5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6" name="直線コネクタ 5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47" name="テキスト ボックス 54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9" name="テキスト ボックス 5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62</xdr:row>
      <xdr:rowOff>101237</xdr:rowOff>
    </xdr:to>
    <xdr:cxnSp macro="">
      <xdr:nvCxnSpPr>
        <xdr:cNvPr id="551" name="直線コネクタ 550"/>
        <xdr:cNvCxnSpPr/>
      </xdr:nvCxnSpPr>
      <xdr:spPr>
        <a:xfrm flipV="1">
          <a:off x="16318864" y="9516291"/>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105064</xdr:rowOff>
    </xdr:from>
    <xdr:ext cx="405111" cy="259045"/>
    <xdr:sp macro="" textlink="">
      <xdr:nvSpPr>
        <xdr:cNvPr id="552" name="【保健センター・保健所】&#10;有形固定資産減価償却率最小値テキスト"/>
        <xdr:cNvSpPr txBox="1"/>
      </xdr:nvSpPr>
      <xdr:spPr>
        <a:xfrm>
          <a:off x="16357600" y="1073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101237</xdr:rowOff>
    </xdr:from>
    <xdr:to>
      <xdr:col>86</xdr:col>
      <xdr:colOff>25400</xdr:colOff>
      <xdr:row>62</xdr:row>
      <xdr:rowOff>101237</xdr:rowOff>
    </xdr:to>
    <xdr:cxnSp macro="">
      <xdr:nvCxnSpPr>
        <xdr:cNvPr id="553" name="直線コネクタ 552"/>
        <xdr:cNvCxnSpPr/>
      </xdr:nvCxnSpPr>
      <xdr:spPr>
        <a:xfrm>
          <a:off x="16230600" y="1073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4"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5" name="直線コネクタ 554"/>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40657</xdr:rowOff>
    </xdr:from>
    <xdr:ext cx="405111" cy="259045"/>
    <xdr:sp macro="" textlink="">
      <xdr:nvSpPr>
        <xdr:cNvPr id="556" name="【保健センター・保健所】&#10;有形固定資産減価償却率平均値テキスト"/>
        <xdr:cNvSpPr txBox="1"/>
      </xdr:nvSpPr>
      <xdr:spPr>
        <a:xfrm>
          <a:off x="16357600" y="981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57" name="フローチャート: 判断 556"/>
        <xdr:cNvSpPr/>
      </xdr:nvSpPr>
      <xdr:spPr>
        <a:xfrm>
          <a:off x="16268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7983</xdr:rowOff>
    </xdr:from>
    <xdr:to>
      <xdr:col>81</xdr:col>
      <xdr:colOff>101600</xdr:colOff>
      <xdr:row>58</xdr:row>
      <xdr:rowOff>109583</xdr:rowOff>
    </xdr:to>
    <xdr:sp macro="" textlink="">
      <xdr:nvSpPr>
        <xdr:cNvPr id="558" name="フローチャート: 判断 557"/>
        <xdr:cNvSpPr/>
      </xdr:nvSpPr>
      <xdr:spPr>
        <a:xfrm>
          <a:off x="15430500" y="995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169635</xdr:rowOff>
    </xdr:from>
    <xdr:to>
      <xdr:col>76</xdr:col>
      <xdr:colOff>165100</xdr:colOff>
      <xdr:row>58</xdr:row>
      <xdr:rowOff>99785</xdr:rowOff>
    </xdr:to>
    <xdr:sp macro="" textlink="">
      <xdr:nvSpPr>
        <xdr:cNvPr id="559" name="フローチャート: 判断 558"/>
        <xdr:cNvSpPr/>
      </xdr:nvSpPr>
      <xdr:spPr>
        <a:xfrm>
          <a:off x="14541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27577</xdr:rowOff>
    </xdr:from>
    <xdr:to>
      <xdr:col>72</xdr:col>
      <xdr:colOff>38100</xdr:colOff>
      <xdr:row>56</xdr:row>
      <xdr:rowOff>129177</xdr:rowOff>
    </xdr:to>
    <xdr:sp macro="" textlink="">
      <xdr:nvSpPr>
        <xdr:cNvPr id="560" name="フローチャート: 判断 559"/>
        <xdr:cNvSpPr/>
      </xdr:nvSpPr>
      <xdr:spPr>
        <a:xfrm>
          <a:off x="13652500" y="96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50437</xdr:rowOff>
    </xdr:from>
    <xdr:to>
      <xdr:col>85</xdr:col>
      <xdr:colOff>177800</xdr:colOff>
      <xdr:row>62</xdr:row>
      <xdr:rowOff>152037</xdr:rowOff>
    </xdr:to>
    <xdr:sp macro="" textlink="">
      <xdr:nvSpPr>
        <xdr:cNvPr id="566" name="楕円 565"/>
        <xdr:cNvSpPr/>
      </xdr:nvSpPr>
      <xdr:spPr>
        <a:xfrm>
          <a:off x="16268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136814</xdr:rowOff>
    </xdr:from>
    <xdr:ext cx="405111" cy="259045"/>
    <xdr:sp macro="" textlink="">
      <xdr:nvSpPr>
        <xdr:cNvPr id="567" name="【保健センター・保健所】&#10;有形固定資産減価償却率該当値テキスト"/>
        <xdr:cNvSpPr txBox="1"/>
      </xdr:nvSpPr>
      <xdr:spPr>
        <a:xfrm>
          <a:off x="16357600" y="1059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119017</xdr:rowOff>
    </xdr:from>
    <xdr:to>
      <xdr:col>81</xdr:col>
      <xdr:colOff>101600</xdr:colOff>
      <xdr:row>63</xdr:row>
      <xdr:rowOff>49167</xdr:rowOff>
    </xdr:to>
    <xdr:sp macro="" textlink="">
      <xdr:nvSpPr>
        <xdr:cNvPr id="568" name="楕円 567"/>
        <xdr:cNvSpPr/>
      </xdr:nvSpPr>
      <xdr:spPr>
        <a:xfrm>
          <a:off x="15430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101237</xdr:rowOff>
    </xdr:from>
    <xdr:to>
      <xdr:col>85</xdr:col>
      <xdr:colOff>127000</xdr:colOff>
      <xdr:row>62</xdr:row>
      <xdr:rowOff>169817</xdr:rowOff>
    </xdr:to>
    <xdr:cxnSp macro="">
      <xdr:nvCxnSpPr>
        <xdr:cNvPr id="569" name="直線コネクタ 568"/>
        <xdr:cNvCxnSpPr/>
      </xdr:nvCxnSpPr>
      <xdr:spPr>
        <a:xfrm flipV="1">
          <a:off x="15481300" y="1073113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25944</xdr:rowOff>
    </xdr:from>
    <xdr:to>
      <xdr:col>76</xdr:col>
      <xdr:colOff>165100</xdr:colOff>
      <xdr:row>63</xdr:row>
      <xdr:rowOff>127544</xdr:rowOff>
    </xdr:to>
    <xdr:sp macro="" textlink="">
      <xdr:nvSpPr>
        <xdr:cNvPr id="570" name="楕円 569"/>
        <xdr:cNvSpPr/>
      </xdr:nvSpPr>
      <xdr:spPr>
        <a:xfrm>
          <a:off x="14541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169817</xdr:rowOff>
    </xdr:from>
    <xdr:to>
      <xdr:col>81</xdr:col>
      <xdr:colOff>50800</xdr:colOff>
      <xdr:row>63</xdr:row>
      <xdr:rowOff>76744</xdr:rowOff>
    </xdr:to>
    <xdr:cxnSp macro="">
      <xdr:nvCxnSpPr>
        <xdr:cNvPr id="571" name="直線コネクタ 570"/>
        <xdr:cNvCxnSpPr/>
      </xdr:nvCxnSpPr>
      <xdr:spPr>
        <a:xfrm flipV="1">
          <a:off x="14592300" y="107997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126110</xdr:rowOff>
    </xdr:from>
    <xdr:ext cx="405111" cy="259045"/>
    <xdr:sp macro="" textlink="">
      <xdr:nvSpPr>
        <xdr:cNvPr id="572" name="n_1aveValue【保健センター・保健所】&#10;有形固定資産減価償却率"/>
        <xdr:cNvSpPr txBox="1"/>
      </xdr:nvSpPr>
      <xdr:spPr>
        <a:xfrm>
          <a:off x="15266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573" name="n_2aveValue【保健センター・保健所】&#10;有形固定資産減価償却率"/>
        <xdr:cNvSpPr txBox="1"/>
      </xdr:nvSpPr>
      <xdr:spPr>
        <a:xfrm>
          <a:off x="14389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145704</xdr:rowOff>
    </xdr:from>
    <xdr:ext cx="405111" cy="259045"/>
    <xdr:sp macro="" textlink="">
      <xdr:nvSpPr>
        <xdr:cNvPr id="574" name="n_3aveValue【保健センター・保健所】&#10;有形固定資産減価償却率"/>
        <xdr:cNvSpPr txBox="1"/>
      </xdr:nvSpPr>
      <xdr:spPr>
        <a:xfrm>
          <a:off x="13500744"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40294</xdr:rowOff>
    </xdr:from>
    <xdr:ext cx="405111" cy="259045"/>
    <xdr:sp macro="" textlink="">
      <xdr:nvSpPr>
        <xdr:cNvPr id="575" name="n_1mainValue【保健センター・保健所】&#10;有形固定資産減価償却率"/>
        <xdr:cNvSpPr txBox="1"/>
      </xdr:nvSpPr>
      <xdr:spPr>
        <a:xfrm>
          <a:off x="15266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118671</xdr:rowOff>
    </xdr:from>
    <xdr:ext cx="405111" cy="259045"/>
    <xdr:sp macro="" textlink="">
      <xdr:nvSpPr>
        <xdr:cNvPr id="576" name="n_2mainValue【保健センター・保健所】&#10;有形固定資産減価償却率"/>
        <xdr:cNvSpPr txBox="1"/>
      </xdr:nvSpPr>
      <xdr:spPr>
        <a:xfrm>
          <a:off x="14389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7" name="直線コネクタ 5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8" name="テキスト ボックス 5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9" name="直線コネクタ 5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0" name="テキスト ボックス 5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1" name="直線コネクタ 5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2" name="テキスト ボックス 5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3" name="直線コネクタ 5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4" name="テキスト ボックス 5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5" name="直線コネクタ 5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6" name="テキスト ボックス 5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00" name="直線コネクタ 599"/>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0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2" name="直線コネクタ 60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03"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04" name="直線コネクタ 603"/>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05"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06" name="フローチャート: 判断 605"/>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07" name="フローチャート: 判断 606"/>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76200</xdr:rowOff>
    </xdr:from>
    <xdr:to>
      <xdr:col>107</xdr:col>
      <xdr:colOff>101600</xdr:colOff>
      <xdr:row>63</xdr:row>
      <xdr:rowOff>6350</xdr:rowOff>
    </xdr:to>
    <xdr:sp macro="" textlink="">
      <xdr:nvSpPr>
        <xdr:cNvPr id="608" name="フローチャート: 判断 607"/>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09" name="フローチャート: 判断 608"/>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15" name="楕円 614"/>
        <xdr:cNvSpPr/>
      </xdr:nvSpPr>
      <xdr:spPr>
        <a:xfrm>
          <a:off x="22110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168927</xdr:rowOff>
    </xdr:from>
    <xdr:ext cx="469744" cy="259045"/>
    <xdr:sp macro="" textlink="">
      <xdr:nvSpPr>
        <xdr:cNvPr id="616" name="【保健センター・保健所】&#10;一人当たり面積該当値テキスト"/>
        <xdr:cNvSpPr txBox="1"/>
      </xdr:nvSpPr>
      <xdr:spPr>
        <a:xfrm>
          <a:off x="22199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146050</xdr:rowOff>
    </xdr:from>
    <xdr:to>
      <xdr:col>112</xdr:col>
      <xdr:colOff>38100</xdr:colOff>
      <xdr:row>62</xdr:row>
      <xdr:rowOff>76200</xdr:rowOff>
    </xdr:to>
    <xdr:sp macro="" textlink="">
      <xdr:nvSpPr>
        <xdr:cNvPr id="617" name="楕円 616"/>
        <xdr:cNvSpPr/>
      </xdr:nvSpPr>
      <xdr:spPr>
        <a:xfrm>
          <a:off x="21272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25400</xdr:rowOff>
    </xdr:from>
    <xdr:to>
      <xdr:col>116</xdr:col>
      <xdr:colOff>63500</xdr:colOff>
      <xdr:row>62</xdr:row>
      <xdr:rowOff>25400</xdr:rowOff>
    </xdr:to>
    <xdr:cxnSp macro="">
      <xdr:nvCxnSpPr>
        <xdr:cNvPr id="618" name="直線コネクタ 617"/>
        <xdr:cNvCxnSpPr/>
      </xdr:nvCxnSpPr>
      <xdr:spPr>
        <a:xfrm>
          <a:off x="21323300" y="1065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19" name="楕円 618"/>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25400</xdr:rowOff>
    </xdr:from>
    <xdr:to>
      <xdr:col>111</xdr:col>
      <xdr:colOff>177800</xdr:colOff>
      <xdr:row>63</xdr:row>
      <xdr:rowOff>57150</xdr:rowOff>
    </xdr:to>
    <xdr:cxnSp macro="">
      <xdr:nvCxnSpPr>
        <xdr:cNvPr id="620" name="直線コネクタ 619"/>
        <xdr:cNvCxnSpPr/>
      </xdr:nvCxnSpPr>
      <xdr:spPr>
        <a:xfrm flipV="1">
          <a:off x="20434300" y="10655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21"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22" name="n_2ave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623"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92727</xdr:rowOff>
    </xdr:from>
    <xdr:ext cx="469744" cy="259045"/>
    <xdr:sp macro="" textlink="">
      <xdr:nvSpPr>
        <xdr:cNvPr id="624" name="n_1mainValue【保健センター・保健所】&#10;一人当たり面積"/>
        <xdr:cNvSpPr txBox="1"/>
      </xdr:nvSpPr>
      <xdr:spPr>
        <a:xfrm>
          <a:off x="210757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25"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6" name="テキスト ボックス 63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8" name="テキスト ボックス 63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8" name="テキスト ボックス 64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0" name="テキスト ボックス 64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52" name="直線コネクタ 651"/>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53"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54" name="直線コネクタ 653"/>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55"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6" name="直線コネクタ 65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27776</xdr:rowOff>
    </xdr:from>
    <xdr:ext cx="405111" cy="259045"/>
    <xdr:sp macro="" textlink="">
      <xdr:nvSpPr>
        <xdr:cNvPr id="657" name="【消防施設】&#10;有形固定資産減価償却率平均値テキスト"/>
        <xdr:cNvSpPr txBox="1"/>
      </xdr:nvSpPr>
      <xdr:spPr>
        <a:xfrm>
          <a:off x="16357600" y="1374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58" name="フローチャート: 判断 657"/>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59" name="フローチャート: 判断 658"/>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60" name="フローチャート: 判断 659"/>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96701</xdr:rowOff>
    </xdr:from>
    <xdr:to>
      <xdr:col>72</xdr:col>
      <xdr:colOff>38100</xdr:colOff>
      <xdr:row>84</xdr:row>
      <xdr:rowOff>26851</xdr:rowOff>
    </xdr:to>
    <xdr:sp macro="" textlink="">
      <xdr:nvSpPr>
        <xdr:cNvPr id="661" name="フローチャート: 判断 660"/>
        <xdr:cNvSpPr/>
      </xdr:nvSpPr>
      <xdr:spPr>
        <a:xfrm>
          <a:off x="13652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667" name="楕円 666"/>
        <xdr:cNvSpPr/>
      </xdr:nvSpPr>
      <xdr:spPr>
        <a:xfrm>
          <a:off x="162687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145704</xdr:rowOff>
    </xdr:from>
    <xdr:ext cx="405111" cy="259045"/>
    <xdr:sp macro="" textlink="">
      <xdr:nvSpPr>
        <xdr:cNvPr id="668" name="【消防施設】&#10;有形固定資産減価償却率該当値テキスト"/>
        <xdr:cNvSpPr txBox="1"/>
      </xdr:nvSpPr>
      <xdr:spPr>
        <a:xfrm>
          <a:off x="16357600" y="1351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3629</xdr:rowOff>
    </xdr:from>
    <xdr:to>
      <xdr:col>81</xdr:col>
      <xdr:colOff>101600</xdr:colOff>
      <xdr:row>80</xdr:row>
      <xdr:rowOff>105229</xdr:rowOff>
    </xdr:to>
    <xdr:sp macro="" textlink="">
      <xdr:nvSpPr>
        <xdr:cNvPr id="669" name="楕円 668"/>
        <xdr:cNvSpPr/>
      </xdr:nvSpPr>
      <xdr:spPr>
        <a:xfrm>
          <a:off x="15430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2177</xdr:rowOff>
    </xdr:from>
    <xdr:to>
      <xdr:col>85</xdr:col>
      <xdr:colOff>127000</xdr:colOff>
      <xdr:row>80</xdr:row>
      <xdr:rowOff>54429</xdr:rowOff>
    </xdr:to>
    <xdr:cxnSp macro="">
      <xdr:nvCxnSpPr>
        <xdr:cNvPr id="670" name="直線コネクタ 669"/>
        <xdr:cNvCxnSpPr/>
      </xdr:nvCxnSpPr>
      <xdr:spPr>
        <a:xfrm flipV="1">
          <a:off x="15481300" y="1371817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71" name="楕円 670"/>
        <xdr:cNvSpPr/>
      </xdr:nvSpPr>
      <xdr:spPr>
        <a:xfrm>
          <a:off x="14541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54429</xdr:rowOff>
    </xdr:from>
    <xdr:to>
      <xdr:col>81</xdr:col>
      <xdr:colOff>50800</xdr:colOff>
      <xdr:row>82</xdr:row>
      <xdr:rowOff>64226</xdr:rowOff>
    </xdr:to>
    <xdr:cxnSp macro="">
      <xdr:nvCxnSpPr>
        <xdr:cNvPr id="672" name="直線コネクタ 671"/>
        <xdr:cNvCxnSpPr/>
      </xdr:nvCxnSpPr>
      <xdr:spPr>
        <a:xfrm flipV="1">
          <a:off x="14592300" y="13770429"/>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673" name="n_1aveValue【消防施設】&#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674"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43378</xdr:rowOff>
    </xdr:from>
    <xdr:ext cx="405111" cy="259045"/>
    <xdr:sp macro="" textlink="">
      <xdr:nvSpPr>
        <xdr:cNvPr id="675" name="n_3aveValue【消防施設】&#10;有形固定資産減価償却率"/>
        <xdr:cNvSpPr txBox="1"/>
      </xdr:nvSpPr>
      <xdr:spPr>
        <a:xfrm>
          <a:off x="13500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121756</xdr:rowOff>
    </xdr:from>
    <xdr:ext cx="405111" cy="259045"/>
    <xdr:sp macro="" textlink="">
      <xdr:nvSpPr>
        <xdr:cNvPr id="676" name="n_1mainValue【消防施設】&#10;有形固定資産減価償却率"/>
        <xdr:cNvSpPr txBox="1"/>
      </xdr:nvSpPr>
      <xdr:spPr>
        <a:xfrm>
          <a:off x="15266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77" name="n_2main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699" name="直線コネクタ 698"/>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00"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01" name="直線コネクタ 700"/>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2"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3" name="直線コネクタ 702"/>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704" name="【消防施設】&#10;一人当たり面積平均値テキスト"/>
        <xdr:cNvSpPr txBox="1"/>
      </xdr:nvSpPr>
      <xdr:spPr>
        <a:xfrm>
          <a:off x="22199600" y="1419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05" name="フローチャート: 判断 704"/>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06" name="フローチャート: 判断 705"/>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07" name="フローチャート: 判断 706"/>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08" name="フローチャート: 判断 707"/>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4" name="楕円 713"/>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142257</xdr:rowOff>
    </xdr:from>
    <xdr:ext cx="469744" cy="259045"/>
    <xdr:sp macro="" textlink="">
      <xdr:nvSpPr>
        <xdr:cNvPr id="715" name="【消防施設】&#10;一人当たり面積該当値テキスト"/>
        <xdr:cNvSpPr txBox="1"/>
      </xdr:nvSpPr>
      <xdr:spPr>
        <a:xfrm>
          <a:off x="2219960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16" name="楕円 715"/>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17" name="直線コネクタ 716"/>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18" name="楕円 717"/>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85</xdr:row>
      <xdr:rowOff>81535</xdr:rowOff>
    </xdr:to>
    <xdr:cxnSp macro="">
      <xdr:nvCxnSpPr>
        <xdr:cNvPr id="719" name="直線コネクタ 718"/>
        <xdr:cNvCxnSpPr/>
      </xdr:nvCxnSpPr>
      <xdr:spPr>
        <a:xfrm flipV="1">
          <a:off x="20434300" y="14508480"/>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68851</xdr:rowOff>
    </xdr:from>
    <xdr:ext cx="469744" cy="259045"/>
    <xdr:sp macro="" textlink="">
      <xdr:nvSpPr>
        <xdr:cNvPr id="720"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21"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22"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23"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24" name="n_2mainValue【消防施設】&#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6" name="テキスト ボックス 73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4" name="テキスト ボックス 74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6" name="テキスト ボックス 7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48" name="直線コネクタ 747"/>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49"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50" name="直線コネクタ 749"/>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51"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52" name="直線コネクタ 751"/>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753" name="【庁舎】&#10;有形固定資産減価償却率平均値テキスト"/>
        <xdr:cNvSpPr txBox="1"/>
      </xdr:nvSpPr>
      <xdr:spPr>
        <a:xfrm>
          <a:off x="16357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54" name="フローチャート: 判断 753"/>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55" name="フローチャート: 判断 754"/>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56" name="フローチャート: 判断 755"/>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120650</xdr:rowOff>
    </xdr:from>
    <xdr:to>
      <xdr:col>72</xdr:col>
      <xdr:colOff>38100</xdr:colOff>
      <xdr:row>103</xdr:row>
      <xdr:rowOff>50800</xdr:rowOff>
    </xdr:to>
    <xdr:sp macro="" textlink="">
      <xdr:nvSpPr>
        <xdr:cNvPr id="757" name="フローチャート: 判断 756"/>
        <xdr:cNvSpPr/>
      </xdr:nvSpPr>
      <xdr:spPr>
        <a:xfrm>
          <a:off x="1365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xdr:rowOff>
    </xdr:from>
    <xdr:to>
      <xdr:col>85</xdr:col>
      <xdr:colOff>177800</xdr:colOff>
      <xdr:row>101</xdr:row>
      <xdr:rowOff>109855</xdr:rowOff>
    </xdr:to>
    <xdr:sp macro="" textlink="">
      <xdr:nvSpPr>
        <xdr:cNvPr id="763" name="楕円 762"/>
        <xdr:cNvSpPr/>
      </xdr:nvSpPr>
      <xdr:spPr>
        <a:xfrm>
          <a:off x="162687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94632</xdr:rowOff>
    </xdr:from>
    <xdr:ext cx="405111" cy="259045"/>
    <xdr:sp macro="" textlink="">
      <xdr:nvSpPr>
        <xdr:cNvPr id="764" name="【庁舎】&#10;有形固定資産減価償却率該当値テキスト"/>
        <xdr:cNvSpPr txBox="1"/>
      </xdr:nvSpPr>
      <xdr:spPr>
        <a:xfrm>
          <a:off x="16357600" y="1723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21589</xdr:rowOff>
    </xdr:from>
    <xdr:to>
      <xdr:col>81</xdr:col>
      <xdr:colOff>101600</xdr:colOff>
      <xdr:row>101</xdr:row>
      <xdr:rowOff>123189</xdr:rowOff>
    </xdr:to>
    <xdr:sp macro="" textlink="">
      <xdr:nvSpPr>
        <xdr:cNvPr id="765" name="楕円 764"/>
        <xdr:cNvSpPr/>
      </xdr:nvSpPr>
      <xdr:spPr>
        <a:xfrm>
          <a:off x="15430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59055</xdr:rowOff>
    </xdr:from>
    <xdr:to>
      <xdr:col>85</xdr:col>
      <xdr:colOff>127000</xdr:colOff>
      <xdr:row>101</xdr:row>
      <xdr:rowOff>72389</xdr:rowOff>
    </xdr:to>
    <xdr:cxnSp macro="">
      <xdr:nvCxnSpPr>
        <xdr:cNvPr id="766" name="直線コネクタ 765"/>
        <xdr:cNvCxnSpPr/>
      </xdr:nvCxnSpPr>
      <xdr:spPr>
        <a:xfrm flipV="1">
          <a:off x="15481300" y="173755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31114</xdr:rowOff>
    </xdr:from>
    <xdr:to>
      <xdr:col>76</xdr:col>
      <xdr:colOff>165100</xdr:colOff>
      <xdr:row>101</xdr:row>
      <xdr:rowOff>132714</xdr:rowOff>
    </xdr:to>
    <xdr:sp macro="" textlink="">
      <xdr:nvSpPr>
        <xdr:cNvPr id="767" name="楕円 766"/>
        <xdr:cNvSpPr/>
      </xdr:nvSpPr>
      <xdr:spPr>
        <a:xfrm>
          <a:off x="14541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72389</xdr:rowOff>
    </xdr:from>
    <xdr:to>
      <xdr:col>81</xdr:col>
      <xdr:colOff>50800</xdr:colOff>
      <xdr:row>101</xdr:row>
      <xdr:rowOff>81914</xdr:rowOff>
    </xdr:to>
    <xdr:cxnSp macro="">
      <xdr:nvCxnSpPr>
        <xdr:cNvPr id="768" name="直線コネクタ 767"/>
        <xdr:cNvCxnSpPr/>
      </xdr:nvCxnSpPr>
      <xdr:spPr>
        <a:xfrm flipV="1">
          <a:off x="14592300" y="173888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150513</xdr:rowOff>
    </xdr:from>
    <xdr:ext cx="405111" cy="259045"/>
    <xdr:sp macro="" textlink="">
      <xdr:nvSpPr>
        <xdr:cNvPr id="769" name="n_1aveValue【庁舎】&#10;有形固定資産減価償却率"/>
        <xdr:cNvSpPr txBox="1"/>
      </xdr:nvSpPr>
      <xdr:spPr>
        <a:xfrm>
          <a:off x="15266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163847</xdr:rowOff>
    </xdr:from>
    <xdr:ext cx="405111" cy="259045"/>
    <xdr:sp macro="" textlink="">
      <xdr:nvSpPr>
        <xdr:cNvPr id="770" name="n_2aveValue【庁舎】&#10;有形固定資産減価償却率"/>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67327</xdr:rowOff>
    </xdr:from>
    <xdr:ext cx="405111" cy="259045"/>
    <xdr:sp macro="" textlink="">
      <xdr:nvSpPr>
        <xdr:cNvPr id="771" name="n_3aveValue【庁舎】&#10;有形固定資産減価償却率"/>
        <xdr:cNvSpPr txBox="1"/>
      </xdr:nvSpPr>
      <xdr:spPr>
        <a:xfrm>
          <a:off x="13500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139716</xdr:rowOff>
    </xdr:from>
    <xdr:ext cx="405111" cy="259045"/>
    <xdr:sp macro="" textlink="">
      <xdr:nvSpPr>
        <xdr:cNvPr id="772" name="n_1mainValue【庁舎】&#10;有形固定資産減価償却率"/>
        <xdr:cNvSpPr txBox="1"/>
      </xdr:nvSpPr>
      <xdr:spPr>
        <a:xfrm>
          <a:off x="15266044"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149241</xdr:rowOff>
    </xdr:from>
    <xdr:ext cx="405111" cy="259045"/>
    <xdr:sp macro="" textlink="">
      <xdr:nvSpPr>
        <xdr:cNvPr id="773" name="n_2mainValue【庁舎】&#10;有形固定資産減価償却率"/>
        <xdr:cNvSpPr txBox="1"/>
      </xdr:nvSpPr>
      <xdr:spPr>
        <a:xfrm>
          <a:off x="143897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4" name="テキスト ボックス 7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5" name="直線コネクタ 78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6" name="テキスト ボックス 78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89" name="直線コネクタ 78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0" name="テキスト ボックス 78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794" name="直線コネクタ 793"/>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795" name="【庁舎】&#10;一人当たり面積最小値テキスト"/>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796" name="直線コネクタ 795"/>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97"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98" name="直線コネクタ 797"/>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122572</xdr:rowOff>
    </xdr:from>
    <xdr:ext cx="469744" cy="259045"/>
    <xdr:sp macro="" textlink="">
      <xdr:nvSpPr>
        <xdr:cNvPr id="799" name="【庁舎】&#10;一人当たり面積平均値テキスト"/>
        <xdr:cNvSpPr txBox="1"/>
      </xdr:nvSpPr>
      <xdr:spPr>
        <a:xfrm>
          <a:off x="22199600" y="1778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800" name="フローチャート: 判断 799"/>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801" name="フローチャート: 判断 800"/>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168275</xdr:rowOff>
    </xdr:from>
    <xdr:to>
      <xdr:col>107</xdr:col>
      <xdr:colOff>101600</xdr:colOff>
      <xdr:row>105</xdr:row>
      <xdr:rowOff>98425</xdr:rowOff>
    </xdr:to>
    <xdr:sp macro="" textlink="">
      <xdr:nvSpPr>
        <xdr:cNvPr id="802" name="フローチャート: 判断 801"/>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03" name="フローチャート: 判断 802"/>
        <xdr:cNvSpPr/>
      </xdr:nvSpPr>
      <xdr:spPr>
        <a:xfrm>
          <a:off x="19494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09" name="楕円 808"/>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10"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88264</xdr:rowOff>
    </xdr:from>
    <xdr:to>
      <xdr:col>112</xdr:col>
      <xdr:colOff>38100</xdr:colOff>
      <xdr:row>107</xdr:row>
      <xdr:rowOff>18414</xdr:rowOff>
    </xdr:to>
    <xdr:sp macro="" textlink="">
      <xdr:nvSpPr>
        <xdr:cNvPr id="811" name="楕円 810"/>
        <xdr:cNvSpPr/>
      </xdr:nvSpPr>
      <xdr:spPr>
        <a:xfrm>
          <a:off x="2127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139064</xdr:rowOff>
    </xdr:from>
    <xdr:to>
      <xdr:col>116</xdr:col>
      <xdr:colOff>63500</xdr:colOff>
      <xdr:row>106</xdr:row>
      <xdr:rowOff>144780</xdr:rowOff>
    </xdr:to>
    <xdr:cxnSp macro="">
      <xdr:nvCxnSpPr>
        <xdr:cNvPr id="812" name="直線コネクタ 811"/>
        <xdr:cNvCxnSpPr/>
      </xdr:nvCxnSpPr>
      <xdr:spPr>
        <a:xfrm>
          <a:off x="21323300" y="183127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13" name="楕円 812"/>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139064</xdr:rowOff>
    </xdr:to>
    <xdr:cxnSp macro="">
      <xdr:nvCxnSpPr>
        <xdr:cNvPr id="814" name="直線コネクタ 813"/>
        <xdr:cNvCxnSpPr/>
      </xdr:nvCxnSpPr>
      <xdr:spPr>
        <a:xfrm>
          <a:off x="20434300" y="182613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63516</xdr:rowOff>
    </xdr:from>
    <xdr:ext cx="469744" cy="259045"/>
    <xdr:sp macro="" textlink="">
      <xdr:nvSpPr>
        <xdr:cNvPr id="815"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114952</xdr:rowOff>
    </xdr:from>
    <xdr:ext cx="469744" cy="259045"/>
    <xdr:sp macro="" textlink="">
      <xdr:nvSpPr>
        <xdr:cNvPr id="816" name="n_2aveValue【庁舎】&#10;一人当たり面積"/>
        <xdr:cNvSpPr txBox="1"/>
      </xdr:nvSpPr>
      <xdr:spPr>
        <a:xfrm>
          <a:off x="20199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817" name="n_3aveValue【庁舎】&#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9541</xdr:rowOff>
    </xdr:from>
    <xdr:ext cx="469744" cy="259045"/>
    <xdr:sp macro="" textlink="">
      <xdr:nvSpPr>
        <xdr:cNvPr id="818" name="n_1mainValue【庁舎】&#10;一人当たり面積"/>
        <xdr:cNvSpPr txBox="1"/>
      </xdr:nvSpPr>
      <xdr:spPr>
        <a:xfrm>
          <a:off x="21075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19" name="n_2main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施設の建て替え</a:t>
          </a:r>
          <a:r>
            <a:rPr kumimoji="1" lang="ja-JP" altLang="en-US" sz="1100">
              <a:solidFill>
                <a:schemeClr val="dk1"/>
              </a:solidFill>
              <a:effectLst/>
              <a:latin typeface="+mn-lt"/>
              <a:ea typeface="+mn-ea"/>
              <a:cs typeface="+mn-cs"/>
            </a:rPr>
            <a:t>や大規模改修</a:t>
          </a:r>
          <a:r>
            <a:rPr kumimoji="1" lang="ja-JP" altLang="ja-JP" sz="1100">
              <a:solidFill>
                <a:schemeClr val="dk1"/>
              </a:solidFill>
              <a:effectLst/>
              <a:latin typeface="+mn-lt"/>
              <a:ea typeface="+mn-ea"/>
              <a:cs typeface="+mn-cs"/>
            </a:rPr>
            <a:t>を実施したため一般廃棄物処理施設、保健センター</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の減価償却率が下位に位置している。</a:t>
          </a:r>
          <a:endParaRPr lang="ja-JP" altLang="ja-JP" sz="1400">
            <a:effectLst/>
          </a:endParaRPr>
        </a:p>
        <a:p>
          <a:r>
            <a:rPr kumimoji="1" lang="ja-JP" altLang="ja-JP" sz="1100">
              <a:solidFill>
                <a:schemeClr val="dk1"/>
              </a:solidFill>
              <a:effectLst/>
              <a:latin typeface="+mn-lt"/>
              <a:ea typeface="+mn-ea"/>
              <a:cs typeface="+mn-cs"/>
            </a:rPr>
            <a:t>庁舎については</a:t>
          </a:r>
          <a:r>
            <a:rPr kumimoji="1" lang="ja-JP" altLang="en-US" sz="1100">
              <a:solidFill>
                <a:schemeClr val="dk1"/>
              </a:solidFill>
              <a:effectLst/>
              <a:latin typeface="+mn-lt"/>
              <a:ea typeface="+mn-ea"/>
              <a:cs typeface="+mn-cs"/>
            </a:rPr>
            <a:t>空調設備の更新を実施</a:t>
          </a:r>
          <a:r>
            <a:rPr kumimoji="1" lang="ja-JP" altLang="ja-JP" sz="1100">
              <a:solidFill>
                <a:schemeClr val="dk1"/>
              </a:solidFill>
              <a:effectLst/>
              <a:latin typeface="+mn-lt"/>
              <a:ea typeface="+mn-ea"/>
              <a:cs typeface="+mn-cs"/>
            </a:rPr>
            <a:t>したものの、改修費用を必要最小限度にとどめたため、減価償却率は高位に留まっている状況にある。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体育館・プールの減価償却率が微減しているのは松阪公園プール塗装改修工事を実施した</a:t>
          </a:r>
          <a:r>
            <a:rPr kumimoji="1" lang="ja-JP" altLang="ja-JP" sz="1100">
              <a:solidFill>
                <a:schemeClr val="dk1"/>
              </a:solidFill>
              <a:effectLst/>
              <a:latin typeface="+mn-lt"/>
              <a:ea typeface="+mn-ea"/>
              <a:cs typeface="+mn-cs"/>
            </a:rPr>
            <a:t>ことによる影響であると思われる。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当市経年比較において近年、数値はほぼ横ばいに推移しているものの、類似団体平均より下回っている。単年度指標においては過去</a:t>
          </a:r>
          <a:r>
            <a:rPr kumimoji="1" lang="en-US" altLang="ja-JP" sz="1050">
              <a:solidFill>
                <a:sysClr val="windowText" lastClr="000000"/>
              </a:solidFill>
              <a:effectLst/>
              <a:latin typeface="+mn-lt"/>
              <a:ea typeface="+mn-ea"/>
              <a:cs typeface="+mn-cs"/>
            </a:rPr>
            <a:t>3</a:t>
          </a:r>
          <a:r>
            <a:rPr kumimoji="1" lang="ja-JP" altLang="ja-JP" sz="1050">
              <a:solidFill>
                <a:sysClr val="windowText" lastClr="000000"/>
              </a:solidFill>
              <a:effectLst/>
              <a:latin typeface="+mn-lt"/>
              <a:ea typeface="+mn-ea"/>
              <a:cs typeface="+mn-cs"/>
            </a:rPr>
            <a:t>ヵ年では</a:t>
          </a:r>
          <a:r>
            <a:rPr kumimoji="1" lang="en-US" altLang="ja-JP" sz="1050">
              <a:solidFill>
                <a:sysClr val="windowText" lastClr="000000"/>
              </a:solidFill>
              <a:effectLst/>
              <a:latin typeface="+mn-lt"/>
              <a:ea typeface="+mn-ea"/>
              <a:cs typeface="+mn-cs"/>
            </a:rPr>
            <a:t>H28</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0.619→H29</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0.618</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H30</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0.604</a:t>
          </a:r>
          <a:r>
            <a:rPr kumimoji="1" lang="ja-JP" altLang="ja-JP" sz="1050">
              <a:solidFill>
                <a:sysClr val="windowText" lastClr="000000"/>
              </a:solidFill>
              <a:effectLst/>
              <a:latin typeface="+mn-lt"/>
              <a:ea typeface="+mn-ea"/>
              <a:cs typeface="+mn-cs"/>
            </a:rPr>
            <a:t>と、</a:t>
          </a:r>
          <a:r>
            <a:rPr kumimoji="1" lang="en-US" altLang="ja-JP" sz="1050">
              <a:solidFill>
                <a:sysClr val="windowText" lastClr="000000"/>
              </a:solidFill>
              <a:effectLst/>
              <a:latin typeface="+mn-lt"/>
              <a:ea typeface="+mn-ea"/>
              <a:cs typeface="+mn-cs"/>
            </a:rPr>
            <a:t>H28</a:t>
          </a:r>
          <a:r>
            <a:rPr kumimoji="1" lang="ja-JP" altLang="ja-JP" sz="1050">
              <a:solidFill>
                <a:sysClr val="windowText" lastClr="000000"/>
              </a:solidFill>
              <a:effectLst/>
              <a:latin typeface="+mn-lt"/>
              <a:ea typeface="+mn-ea"/>
              <a:cs typeface="+mn-cs"/>
            </a:rPr>
            <a:t>年度の単年度数値から大きく下がって</a:t>
          </a:r>
          <a:r>
            <a:rPr kumimoji="1" lang="ja-JP" altLang="en-US" sz="1050">
              <a:solidFill>
                <a:sysClr val="windowText" lastClr="000000"/>
              </a:solidFill>
              <a:effectLst/>
              <a:latin typeface="+mn-lt"/>
              <a:ea typeface="+mn-ea"/>
              <a:cs typeface="+mn-cs"/>
            </a:rPr>
            <a:t>いる。</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平成</a:t>
          </a:r>
          <a:r>
            <a:rPr kumimoji="1" lang="en-US" altLang="ja-JP" sz="1050">
              <a:solidFill>
                <a:sysClr val="windowText" lastClr="000000"/>
              </a:solidFill>
              <a:effectLst/>
              <a:latin typeface="+mn-lt"/>
              <a:ea typeface="+mn-ea"/>
              <a:cs typeface="+mn-cs"/>
            </a:rPr>
            <a:t>29</a:t>
          </a:r>
          <a:r>
            <a:rPr kumimoji="1" lang="ja-JP" altLang="en-US" sz="1050">
              <a:solidFill>
                <a:sysClr val="windowText" lastClr="000000"/>
              </a:solidFill>
              <a:effectLst/>
              <a:latin typeface="+mn-lt"/>
              <a:ea typeface="+mn-ea"/>
              <a:cs typeface="+mn-cs"/>
            </a:rPr>
            <a:t>年度から令和元年度までを集中投資期間とし、合併特例事業債を財源とし投資的経費が伸びるとともに、同時にその市債の償還を極短期間に償還を実施する短期償還を借入翌年から実施している。平成</a:t>
          </a:r>
          <a:r>
            <a:rPr kumimoji="1" lang="en-US" altLang="ja-JP" sz="1050">
              <a:solidFill>
                <a:sysClr val="windowText" lastClr="000000"/>
              </a:solidFill>
              <a:effectLst/>
              <a:latin typeface="+mn-lt"/>
              <a:ea typeface="+mn-ea"/>
              <a:cs typeface="+mn-cs"/>
            </a:rPr>
            <a:t>30</a:t>
          </a:r>
          <a:r>
            <a:rPr kumimoji="1" lang="ja-JP" altLang="en-US" sz="1050">
              <a:solidFill>
                <a:sysClr val="windowText" lastClr="000000"/>
              </a:solidFill>
              <a:effectLst/>
              <a:latin typeface="+mn-lt"/>
              <a:ea typeface="+mn-ea"/>
              <a:cs typeface="+mn-cs"/>
            </a:rPr>
            <a:t>年度は短期償還実施の初年度となることから一時的に財政力指数は悪化するとの想定であるが、短期償還終了後は過去の数値付近に回帰すると思われる。</a:t>
          </a:r>
          <a:endParaRPr lang="ja-JP" altLang="ja-JP" sz="12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1" name="直線コネクタ 70"/>
        <xdr:cNvCxnSpPr/>
      </xdr:nvCxnSpPr>
      <xdr:spPr>
        <a:xfrm>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4" name="直線コネクタ 73"/>
        <xdr:cNvCxnSpPr/>
      </xdr:nvCxnSpPr>
      <xdr:spPr>
        <a:xfrm>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7" name="直線コネクタ 76"/>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80" name="直線コネクタ 79"/>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90" name="楕円 89"/>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129012</xdr:rowOff>
    </xdr:from>
    <xdr:ext cx="762000" cy="259045"/>
    <xdr:sp macro="" textlink="">
      <xdr:nvSpPr>
        <xdr:cNvPr id="91" name="財政力該当値テキスト"/>
        <xdr:cNvSpPr txBox="1"/>
      </xdr:nvSpPr>
      <xdr:spPr>
        <a:xfrm>
          <a:off x="5041900" y="73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ea"/>
              <a:ea typeface="+mn-ea"/>
              <a:cs typeface="+mn-cs"/>
            </a:rPr>
            <a:t>平成</a:t>
          </a:r>
          <a:r>
            <a:rPr kumimoji="1" lang="en-US" altLang="ja-JP" sz="1000">
              <a:solidFill>
                <a:sysClr val="windowText" lastClr="000000"/>
              </a:solidFill>
              <a:effectLst/>
              <a:latin typeface="+mn-ea"/>
              <a:ea typeface="+mn-ea"/>
              <a:cs typeface="+mn-cs"/>
            </a:rPr>
            <a:t>30</a:t>
          </a:r>
          <a:r>
            <a:rPr kumimoji="1" lang="ja-JP" altLang="ja-JP" sz="1000">
              <a:solidFill>
                <a:sysClr val="windowText" lastClr="000000"/>
              </a:solidFill>
              <a:effectLst/>
              <a:latin typeface="+mn-ea"/>
              <a:ea typeface="+mn-ea"/>
              <a:cs typeface="+mn-cs"/>
            </a:rPr>
            <a:t>年度は、分子においては主に</a:t>
          </a:r>
          <a:r>
            <a:rPr kumimoji="1" lang="ja-JP" altLang="en-US" sz="1000">
              <a:solidFill>
                <a:sysClr val="windowText" lastClr="000000"/>
              </a:solidFill>
              <a:effectLst/>
              <a:latin typeface="+mn-ea"/>
              <a:ea typeface="+mn-ea"/>
              <a:cs typeface="+mn-cs"/>
            </a:rPr>
            <a:t>人件費　</a:t>
          </a:r>
          <a:r>
            <a:rPr kumimoji="1" lang="en-US" altLang="ja-JP" sz="1000">
              <a:solidFill>
                <a:sysClr val="windowText" lastClr="000000"/>
              </a:solidFill>
              <a:effectLst/>
              <a:latin typeface="+mn-ea"/>
              <a:ea typeface="+mn-ea"/>
              <a:cs typeface="+mn-cs"/>
            </a:rPr>
            <a:t>168,257</a:t>
          </a:r>
          <a:r>
            <a:rPr kumimoji="1" lang="ja-JP" altLang="en-US" sz="1000">
              <a:solidFill>
                <a:sysClr val="windowText" lastClr="000000"/>
              </a:solidFill>
              <a:effectLst/>
              <a:latin typeface="+mn-ea"/>
              <a:ea typeface="+mn-ea"/>
              <a:cs typeface="+mn-cs"/>
            </a:rPr>
            <a:t>千円増、公債費　</a:t>
          </a:r>
          <a:r>
            <a:rPr kumimoji="1" lang="en-US" altLang="ja-JP" sz="1000">
              <a:solidFill>
                <a:sysClr val="windowText" lastClr="000000"/>
              </a:solidFill>
              <a:effectLst/>
              <a:latin typeface="+mn-ea"/>
              <a:ea typeface="+mn-ea"/>
              <a:cs typeface="+mn-cs"/>
            </a:rPr>
            <a:t>941,307</a:t>
          </a:r>
          <a:r>
            <a:rPr kumimoji="1" lang="ja-JP" altLang="en-US" sz="1000">
              <a:solidFill>
                <a:sysClr val="windowText" lastClr="000000"/>
              </a:solidFill>
              <a:effectLst/>
              <a:latin typeface="+mn-ea"/>
              <a:ea typeface="+mn-ea"/>
              <a:cs typeface="+mn-cs"/>
            </a:rPr>
            <a:t>千円増　補助費等　</a:t>
          </a:r>
          <a:r>
            <a:rPr kumimoji="1" lang="en-US" altLang="ja-JP" sz="1000">
              <a:solidFill>
                <a:sysClr val="windowText" lastClr="000000"/>
              </a:solidFill>
              <a:effectLst/>
              <a:latin typeface="+mn-ea"/>
              <a:ea typeface="+mn-ea"/>
              <a:cs typeface="+mn-cs"/>
            </a:rPr>
            <a:t>534,015</a:t>
          </a:r>
          <a:r>
            <a:rPr kumimoji="1" lang="ja-JP" altLang="en-US" sz="1000">
              <a:solidFill>
                <a:sysClr val="windowText" lastClr="000000"/>
              </a:solidFill>
              <a:effectLst/>
              <a:latin typeface="+mn-ea"/>
              <a:ea typeface="+mn-ea"/>
              <a:cs typeface="+mn-cs"/>
            </a:rPr>
            <a:t>千円増、扶助費　</a:t>
          </a:r>
          <a:r>
            <a:rPr kumimoji="1" lang="en-US" altLang="ja-JP" sz="1000">
              <a:solidFill>
                <a:sysClr val="windowText" lastClr="000000"/>
              </a:solidFill>
              <a:effectLst/>
              <a:latin typeface="+mn-ea"/>
              <a:ea typeface="+mn-ea"/>
              <a:cs typeface="+mn-cs"/>
            </a:rPr>
            <a:t>470,535</a:t>
          </a:r>
          <a:r>
            <a:rPr kumimoji="1" lang="ja-JP" altLang="en-US" sz="1000">
              <a:solidFill>
                <a:sysClr val="windowText" lastClr="000000"/>
              </a:solidFill>
              <a:effectLst/>
              <a:latin typeface="+mn-ea"/>
              <a:ea typeface="+mn-ea"/>
              <a:cs typeface="+mn-cs"/>
            </a:rPr>
            <a:t>千円減、物件費　</a:t>
          </a:r>
          <a:r>
            <a:rPr kumimoji="1" lang="en-US" altLang="ja-JP" sz="1000">
              <a:solidFill>
                <a:sysClr val="windowText" lastClr="000000"/>
              </a:solidFill>
              <a:effectLst/>
              <a:latin typeface="+mn-ea"/>
              <a:ea typeface="+mn-ea"/>
              <a:cs typeface="+mn-cs"/>
            </a:rPr>
            <a:t>104,161</a:t>
          </a:r>
          <a:r>
            <a:rPr kumimoji="1" lang="ja-JP" altLang="en-US" sz="1000">
              <a:solidFill>
                <a:sysClr val="windowText" lastClr="000000"/>
              </a:solidFill>
              <a:effectLst/>
              <a:latin typeface="+mn-ea"/>
              <a:ea typeface="+mn-ea"/>
              <a:cs typeface="+mn-cs"/>
            </a:rPr>
            <a:t>千円増等。</a:t>
          </a:r>
          <a:endParaRPr kumimoji="1" lang="en-US" altLang="ja-JP" sz="1000">
            <a:solidFill>
              <a:sysClr val="windowText" lastClr="000000"/>
            </a:solidFill>
            <a:effectLst/>
            <a:latin typeface="+mn-ea"/>
            <a:ea typeface="+mn-ea"/>
            <a:cs typeface="+mn-cs"/>
          </a:endParaRPr>
        </a:p>
        <a:p>
          <a:pPr algn="l"/>
          <a:r>
            <a:rPr kumimoji="1" lang="ja-JP" altLang="ja-JP" sz="1000">
              <a:solidFill>
                <a:sysClr val="windowText" lastClr="000000"/>
              </a:solidFill>
              <a:effectLst/>
              <a:latin typeface="+mn-ea"/>
              <a:ea typeface="+mn-ea"/>
              <a:cs typeface="+mn-cs"/>
            </a:rPr>
            <a:t>　分母では</a:t>
          </a:r>
          <a:r>
            <a:rPr kumimoji="1" lang="ja-JP" altLang="en-US" sz="1000">
              <a:solidFill>
                <a:sysClr val="windowText" lastClr="000000"/>
              </a:solidFill>
              <a:effectLst/>
              <a:latin typeface="+mn-ea"/>
              <a:ea typeface="+mn-ea"/>
              <a:cs typeface="+mn-cs"/>
            </a:rPr>
            <a:t>地方税　</a:t>
          </a:r>
          <a:r>
            <a:rPr kumimoji="1" lang="en-US" altLang="ja-JP" sz="1000">
              <a:solidFill>
                <a:sysClr val="windowText" lastClr="000000"/>
              </a:solidFill>
              <a:effectLst/>
              <a:latin typeface="+mn-ea"/>
              <a:ea typeface="+mn-ea"/>
              <a:cs typeface="+mn-cs"/>
            </a:rPr>
            <a:t>357,837</a:t>
          </a:r>
          <a:r>
            <a:rPr kumimoji="1" lang="ja-JP" altLang="en-US" sz="1000">
              <a:solidFill>
                <a:sysClr val="windowText" lastClr="000000"/>
              </a:solidFill>
              <a:effectLst/>
              <a:latin typeface="+mn-ea"/>
              <a:ea typeface="+mn-ea"/>
              <a:cs typeface="+mn-cs"/>
            </a:rPr>
            <a:t>千円、地方消費税交付金　</a:t>
          </a:r>
          <a:r>
            <a:rPr kumimoji="1" lang="en-US" altLang="ja-JP" sz="1000">
              <a:solidFill>
                <a:sysClr val="windowText" lastClr="000000"/>
              </a:solidFill>
              <a:effectLst/>
              <a:latin typeface="+mn-ea"/>
              <a:ea typeface="+mn-ea"/>
              <a:cs typeface="+mn-cs"/>
            </a:rPr>
            <a:t>194,654</a:t>
          </a:r>
          <a:r>
            <a:rPr kumimoji="1" lang="ja-JP" altLang="en-US" sz="1000">
              <a:solidFill>
                <a:sysClr val="windowText" lastClr="000000"/>
              </a:solidFill>
              <a:effectLst/>
              <a:latin typeface="+mn-ea"/>
              <a:ea typeface="+mn-ea"/>
              <a:cs typeface="+mn-cs"/>
            </a:rPr>
            <a:t>千円、普通交付税　</a:t>
          </a:r>
          <a:r>
            <a:rPr kumimoji="1" lang="en-US" altLang="ja-JP" sz="1000">
              <a:solidFill>
                <a:sysClr val="windowText" lastClr="000000"/>
              </a:solidFill>
              <a:effectLst/>
              <a:latin typeface="+mn-ea"/>
              <a:ea typeface="+mn-ea"/>
              <a:cs typeface="+mn-cs"/>
            </a:rPr>
            <a:t>493,352</a:t>
          </a:r>
          <a:r>
            <a:rPr kumimoji="1" lang="ja-JP" altLang="en-US" sz="1000">
              <a:solidFill>
                <a:sysClr val="windowText" lastClr="000000"/>
              </a:solidFill>
              <a:effectLst/>
              <a:latin typeface="+mn-ea"/>
              <a:ea typeface="+mn-ea"/>
              <a:cs typeface="+mn-cs"/>
            </a:rPr>
            <a:t>千円の増等による</a:t>
          </a:r>
          <a:r>
            <a:rPr kumimoji="1" lang="ja-JP" altLang="ja-JP" sz="1000">
              <a:solidFill>
                <a:sysClr val="windowText" lastClr="000000"/>
              </a:solidFill>
              <a:effectLst/>
              <a:latin typeface="+mn-ea"/>
              <a:ea typeface="+mn-ea"/>
              <a:cs typeface="+mn-cs"/>
            </a:rPr>
            <a:t>。</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　指標は</a:t>
          </a:r>
          <a:r>
            <a:rPr kumimoji="1" lang="ja-JP" altLang="en-US" sz="1000">
              <a:solidFill>
                <a:sysClr val="windowText" lastClr="000000"/>
              </a:solidFill>
              <a:effectLst/>
              <a:latin typeface="+mn-ea"/>
              <a:ea typeface="+mn-ea"/>
              <a:cs typeface="+mn-cs"/>
            </a:rPr>
            <a:t>大きく</a:t>
          </a:r>
          <a:r>
            <a:rPr kumimoji="1" lang="ja-JP" altLang="ja-JP" sz="1000">
              <a:solidFill>
                <a:sysClr val="windowText" lastClr="000000"/>
              </a:solidFill>
              <a:effectLst/>
              <a:latin typeface="+mn-ea"/>
              <a:ea typeface="+mn-ea"/>
              <a:cs typeface="+mn-cs"/>
            </a:rPr>
            <a:t>下落傾向の数値を示している。</a:t>
          </a:r>
          <a:r>
            <a:rPr kumimoji="1" lang="ja-JP" altLang="en-US" sz="1000">
              <a:solidFill>
                <a:sysClr val="windowText" lastClr="000000"/>
              </a:solidFill>
              <a:effectLst/>
              <a:latin typeface="+mn-ea"/>
              <a:ea typeface="+mn-ea"/>
              <a:cs typeface="+mn-cs"/>
            </a:rPr>
            <a:t>本年度より合併特例事業債の短期償還を実施している関係で公債費が大きく伸びている状況にある。この傾向は短期償還実施予定の令和元年度、</a:t>
          </a:r>
          <a:r>
            <a:rPr kumimoji="1" lang="en-US" altLang="ja-JP" sz="1000">
              <a:solidFill>
                <a:sysClr val="windowText" lastClr="000000"/>
              </a:solidFill>
              <a:effectLst/>
              <a:latin typeface="+mn-ea"/>
              <a:ea typeface="+mn-ea"/>
              <a:cs typeface="+mn-cs"/>
            </a:rPr>
            <a:t>2</a:t>
          </a:r>
          <a:r>
            <a:rPr kumimoji="1" lang="ja-JP" altLang="en-US" sz="1000">
              <a:solidFill>
                <a:sysClr val="windowText" lastClr="000000"/>
              </a:solidFill>
              <a:effectLst/>
              <a:latin typeface="+mn-ea"/>
              <a:ea typeface="+mn-ea"/>
              <a:cs typeface="+mn-cs"/>
            </a:rPr>
            <a:t>年度まではさらに進むものの、終了後は改善するものと想定している。</a:t>
          </a:r>
          <a:endParaRPr lang="ja-JP" altLang="ja-JP" sz="1000">
            <a:solidFill>
              <a:sysClr val="windowText" lastClr="000000"/>
            </a:solidFill>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101177</xdr:rowOff>
    </xdr:to>
    <xdr:cxnSp macro="">
      <xdr:nvCxnSpPr>
        <xdr:cNvPr id="134" name="直線コネクタ 133"/>
        <xdr:cNvCxnSpPr/>
      </xdr:nvCxnSpPr>
      <xdr:spPr>
        <a:xfrm>
          <a:off x="4114800" y="1112477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101617</xdr:rowOff>
    </xdr:from>
    <xdr:ext cx="762000" cy="259045"/>
    <xdr:sp macro="" textlink="">
      <xdr:nvSpPr>
        <xdr:cNvPr id="135" name="財政構造の弾力性平均値テキスト"/>
        <xdr:cNvSpPr txBox="1"/>
      </xdr:nvSpPr>
      <xdr:spPr>
        <a:xfrm>
          <a:off x="5041900" y="1090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36830</xdr:rowOff>
    </xdr:to>
    <xdr:cxnSp macro="">
      <xdr:nvCxnSpPr>
        <xdr:cNvPr id="137" name="直線コネクタ 136"/>
        <xdr:cNvCxnSpPr/>
      </xdr:nvCxnSpPr>
      <xdr:spPr>
        <a:xfrm flipV="1">
          <a:off x="3225800" y="111247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39" name="テキスト ボックス 138"/>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36830</xdr:rowOff>
    </xdr:to>
    <xdr:cxnSp macro="">
      <xdr:nvCxnSpPr>
        <xdr:cNvPr id="140" name="直線コネクタ 139"/>
        <xdr:cNvCxnSpPr/>
      </xdr:nvCxnSpPr>
      <xdr:spPr>
        <a:xfrm>
          <a:off x="2336800" y="1116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42" name="テキスト ボックス 141"/>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66</xdr:row>
      <xdr:rowOff>26246</xdr:rowOff>
    </xdr:to>
    <xdr:cxnSp macro="">
      <xdr:nvCxnSpPr>
        <xdr:cNvPr id="143" name="直線コネクタ 142"/>
        <xdr:cNvCxnSpPr/>
      </xdr:nvCxnSpPr>
      <xdr:spPr>
        <a:xfrm flipV="1">
          <a:off x="1447800" y="111649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30921</xdr:rowOff>
    </xdr:from>
    <xdr:ext cx="762000" cy="259045"/>
    <xdr:sp macro="" textlink="">
      <xdr:nvSpPr>
        <xdr:cNvPr id="147" name="テキスト ボックス 146"/>
        <xdr:cNvSpPr txBox="1"/>
      </xdr:nvSpPr>
      <xdr:spPr>
        <a:xfrm>
          <a:off x="1066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3" name="楕円 152"/>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4"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5" name="楕円 154"/>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41504</xdr:rowOff>
    </xdr:from>
    <xdr:ext cx="736600" cy="259045"/>
    <xdr:sp macro="" textlink="">
      <xdr:nvSpPr>
        <xdr:cNvPr id="156" name="テキスト ボックス 155"/>
        <xdr:cNvSpPr txBox="1"/>
      </xdr:nvSpPr>
      <xdr:spPr>
        <a:xfrm>
          <a:off x="3733800" y="1084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7" name="楕円 156"/>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8" name="テキスト ボックス 157"/>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59" name="楕円 158"/>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56321</xdr:rowOff>
    </xdr:from>
    <xdr:ext cx="762000" cy="259045"/>
    <xdr:sp macro="" textlink="">
      <xdr:nvSpPr>
        <xdr:cNvPr id="160" name="テキスト ボックス 159"/>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61" name="楕円 160"/>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2" name="テキスト ボックス 161"/>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年度の人件費は、退職者の増に伴う退職手当の増、支給月数の増に伴う期末勤勉手当の増等により、全体として増額となった。</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物件費では</a:t>
          </a:r>
          <a:r>
            <a:rPr kumimoji="1" lang="ja-JP" altLang="en-US" sz="1100">
              <a:solidFill>
                <a:sysClr val="windowText" lastClr="000000"/>
              </a:solidFill>
              <a:effectLst/>
              <a:latin typeface="+mn-lt"/>
              <a:ea typeface="+mn-ea"/>
              <a:cs typeface="+mn-cs"/>
            </a:rPr>
            <a:t>老朽化した施設の解体が重なり事業費が増加し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また、ふるさと応援寄付金に関する返礼品の増等もあり、</a:t>
          </a:r>
          <a:r>
            <a:rPr kumimoji="1" lang="ja-JP" altLang="ja-JP" sz="1100">
              <a:solidFill>
                <a:sysClr val="windowText" lastClr="000000"/>
              </a:solidFill>
              <a:effectLst/>
              <a:latin typeface="+mn-lt"/>
              <a:ea typeface="+mn-ea"/>
              <a:cs typeface="+mn-cs"/>
            </a:rPr>
            <a:t>大きく増となっている。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20241</xdr:rowOff>
    </xdr:from>
    <xdr:to>
      <xdr:col>23</xdr:col>
      <xdr:colOff>133350</xdr:colOff>
      <xdr:row>85</xdr:row>
      <xdr:rowOff>85463</xdr:rowOff>
    </xdr:to>
    <xdr:cxnSp macro="">
      <xdr:nvCxnSpPr>
        <xdr:cNvPr id="195" name="直線コネクタ 194"/>
        <xdr:cNvCxnSpPr/>
      </xdr:nvCxnSpPr>
      <xdr:spPr>
        <a:xfrm>
          <a:off x="4114800" y="14593491"/>
          <a:ext cx="838200" cy="6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43637</xdr:rowOff>
    </xdr:from>
    <xdr:ext cx="762000" cy="259045"/>
    <xdr:sp macro="" textlink="">
      <xdr:nvSpPr>
        <xdr:cNvPr id="196" name="人件費・物件費等の状況平均値テキスト"/>
        <xdr:cNvSpPr txBox="1"/>
      </xdr:nvSpPr>
      <xdr:spPr>
        <a:xfrm>
          <a:off x="5041900" y="1444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126949</xdr:rowOff>
    </xdr:from>
    <xdr:to>
      <xdr:col>19</xdr:col>
      <xdr:colOff>133350</xdr:colOff>
      <xdr:row>85</xdr:row>
      <xdr:rowOff>20241</xdr:rowOff>
    </xdr:to>
    <xdr:cxnSp macro="">
      <xdr:nvCxnSpPr>
        <xdr:cNvPr id="198" name="直線コネクタ 197"/>
        <xdr:cNvCxnSpPr/>
      </xdr:nvCxnSpPr>
      <xdr:spPr>
        <a:xfrm>
          <a:off x="3225800" y="14528749"/>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104101</xdr:rowOff>
    </xdr:from>
    <xdr:ext cx="736600" cy="259045"/>
    <xdr:sp macro="" textlink="">
      <xdr:nvSpPr>
        <xdr:cNvPr id="200" name="テキスト ボックス 199"/>
        <xdr:cNvSpPr txBox="1"/>
      </xdr:nvSpPr>
      <xdr:spPr>
        <a:xfrm>
          <a:off x="3733800" y="1467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126949</xdr:rowOff>
    </xdr:from>
    <xdr:to>
      <xdr:col>15</xdr:col>
      <xdr:colOff>82550</xdr:colOff>
      <xdr:row>84</xdr:row>
      <xdr:rowOff>129484</xdr:rowOff>
    </xdr:to>
    <xdr:cxnSp macro="">
      <xdr:nvCxnSpPr>
        <xdr:cNvPr id="201" name="直線コネクタ 200"/>
        <xdr:cNvCxnSpPr/>
      </xdr:nvCxnSpPr>
      <xdr:spPr>
        <a:xfrm flipV="1">
          <a:off x="2336800" y="14528749"/>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85110</xdr:rowOff>
    </xdr:from>
    <xdr:ext cx="762000" cy="259045"/>
    <xdr:sp macro="" textlink="">
      <xdr:nvSpPr>
        <xdr:cNvPr id="203" name="テキスト ボックス 202"/>
        <xdr:cNvSpPr txBox="1"/>
      </xdr:nvSpPr>
      <xdr:spPr>
        <a:xfrm>
          <a:off x="2844800" y="1465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129484</xdr:rowOff>
    </xdr:from>
    <xdr:to>
      <xdr:col>11</xdr:col>
      <xdr:colOff>31750</xdr:colOff>
      <xdr:row>84</xdr:row>
      <xdr:rowOff>145940</xdr:rowOff>
    </xdr:to>
    <xdr:cxnSp macro="">
      <xdr:nvCxnSpPr>
        <xdr:cNvPr id="204" name="直線コネクタ 203"/>
        <xdr:cNvCxnSpPr/>
      </xdr:nvCxnSpPr>
      <xdr:spPr>
        <a:xfrm flipV="1">
          <a:off x="1447800" y="14531284"/>
          <a:ext cx="889000" cy="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36296</xdr:rowOff>
    </xdr:from>
    <xdr:ext cx="762000" cy="259045"/>
    <xdr:sp macro="" textlink="">
      <xdr:nvSpPr>
        <xdr:cNvPr id="206" name="テキスト ボックス 205"/>
        <xdr:cNvSpPr txBox="1"/>
      </xdr:nvSpPr>
      <xdr:spPr>
        <a:xfrm>
          <a:off x="1955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101181</xdr:rowOff>
    </xdr:from>
    <xdr:ext cx="762000" cy="259045"/>
    <xdr:sp macro="" textlink="">
      <xdr:nvSpPr>
        <xdr:cNvPr id="208" name="テキスト ボックス 207"/>
        <xdr:cNvSpPr txBox="1"/>
      </xdr:nvSpPr>
      <xdr:spPr>
        <a:xfrm>
          <a:off x="1066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34663</xdr:rowOff>
    </xdr:from>
    <xdr:to>
      <xdr:col>23</xdr:col>
      <xdr:colOff>184150</xdr:colOff>
      <xdr:row>85</xdr:row>
      <xdr:rowOff>136263</xdr:rowOff>
    </xdr:to>
    <xdr:sp macro="" textlink="">
      <xdr:nvSpPr>
        <xdr:cNvPr id="214" name="楕円 213"/>
        <xdr:cNvSpPr/>
      </xdr:nvSpPr>
      <xdr:spPr>
        <a:xfrm>
          <a:off x="4902200" y="146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6740</xdr:rowOff>
    </xdr:from>
    <xdr:ext cx="762000" cy="259045"/>
    <xdr:sp macro="" textlink="">
      <xdr:nvSpPr>
        <xdr:cNvPr id="215" name="人件費・物件費等の状況該当値テキスト"/>
        <xdr:cNvSpPr txBox="1"/>
      </xdr:nvSpPr>
      <xdr:spPr>
        <a:xfrm>
          <a:off x="5041900" y="1457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140891</xdr:rowOff>
    </xdr:from>
    <xdr:to>
      <xdr:col>19</xdr:col>
      <xdr:colOff>184150</xdr:colOff>
      <xdr:row>85</xdr:row>
      <xdr:rowOff>71041</xdr:rowOff>
    </xdr:to>
    <xdr:sp macro="" textlink="">
      <xdr:nvSpPr>
        <xdr:cNvPr id="216" name="楕円 215"/>
        <xdr:cNvSpPr/>
      </xdr:nvSpPr>
      <xdr:spPr>
        <a:xfrm>
          <a:off x="4064000" y="145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81218</xdr:rowOff>
    </xdr:from>
    <xdr:ext cx="736600" cy="259045"/>
    <xdr:sp macro="" textlink="">
      <xdr:nvSpPr>
        <xdr:cNvPr id="217" name="テキスト ボックス 216"/>
        <xdr:cNvSpPr txBox="1"/>
      </xdr:nvSpPr>
      <xdr:spPr>
        <a:xfrm>
          <a:off x="3733800" y="1431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76149</xdr:rowOff>
    </xdr:from>
    <xdr:to>
      <xdr:col>15</xdr:col>
      <xdr:colOff>133350</xdr:colOff>
      <xdr:row>85</xdr:row>
      <xdr:rowOff>6299</xdr:rowOff>
    </xdr:to>
    <xdr:sp macro="" textlink="">
      <xdr:nvSpPr>
        <xdr:cNvPr id="218" name="楕円 217"/>
        <xdr:cNvSpPr/>
      </xdr:nvSpPr>
      <xdr:spPr>
        <a:xfrm>
          <a:off x="3175000" y="144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16476</xdr:rowOff>
    </xdr:from>
    <xdr:ext cx="762000" cy="259045"/>
    <xdr:sp macro="" textlink="">
      <xdr:nvSpPr>
        <xdr:cNvPr id="219" name="テキスト ボックス 218"/>
        <xdr:cNvSpPr txBox="1"/>
      </xdr:nvSpPr>
      <xdr:spPr>
        <a:xfrm>
          <a:off x="2844800" y="1424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78684</xdr:rowOff>
    </xdr:from>
    <xdr:to>
      <xdr:col>11</xdr:col>
      <xdr:colOff>82550</xdr:colOff>
      <xdr:row>85</xdr:row>
      <xdr:rowOff>8834</xdr:rowOff>
    </xdr:to>
    <xdr:sp macro="" textlink="">
      <xdr:nvSpPr>
        <xdr:cNvPr id="220" name="楕円 219"/>
        <xdr:cNvSpPr/>
      </xdr:nvSpPr>
      <xdr:spPr>
        <a:xfrm>
          <a:off x="2286000" y="144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19011</xdr:rowOff>
    </xdr:from>
    <xdr:ext cx="762000" cy="259045"/>
    <xdr:sp macro="" textlink="">
      <xdr:nvSpPr>
        <xdr:cNvPr id="221" name="テキスト ボックス 220"/>
        <xdr:cNvSpPr txBox="1"/>
      </xdr:nvSpPr>
      <xdr:spPr>
        <a:xfrm>
          <a:off x="1955800" y="1424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95140</xdr:rowOff>
    </xdr:from>
    <xdr:to>
      <xdr:col>7</xdr:col>
      <xdr:colOff>31750</xdr:colOff>
      <xdr:row>85</xdr:row>
      <xdr:rowOff>25290</xdr:rowOff>
    </xdr:to>
    <xdr:sp macro="" textlink="">
      <xdr:nvSpPr>
        <xdr:cNvPr id="222" name="楕円 221"/>
        <xdr:cNvSpPr/>
      </xdr:nvSpPr>
      <xdr:spPr>
        <a:xfrm>
          <a:off x="1397000" y="144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35467</xdr:rowOff>
    </xdr:from>
    <xdr:ext cx="762000" cy="259045"/>
    <xdr:sp macro="" textlink="">
      <xdr:nvSpPr>
        <xdr:cNvPr id="223" name="テキスト ボックス 222"/>
        <xdr:cNvSpPr txBox="1"/>
      </xdr:nvSpPr>
      <xdr:spPr>
        <a:xfrm>
          <a:off x="1066800" y="142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類似団体平均を下回っており、水準として高いものではない。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原則的に人事院勧告に準拠させていることから、大きな特殊要因がない限り、このままで推移すると見込まれ、今後も適正な水準の確保に努めていく。</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86</xdr:row>
      <xdr:rowOff>1059</xdr:rowOff>
    </xdr:to>
    <xdr:cxnSp macro="">
      <xdr:nvCxnSpPr>
        <xdr:cNvPr id="257" name="直線コネクタ 256"/>
        <xdr:cNvCxnSpPr/>
      </xdr:nvCxnSpPr>
      <xdr:spPr>
        <a:xfrm flipV="1">
          <a:off x="16179800" y="1466532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42986</xdr:rowOff>
    </xdr:from>
    <xdr:ext cx="762000" cy="259045"/>
    <xdr:sp macro="" textlink="">
      <xdr:nvSpPr>
        <xdr:cNvPr id="258" name="給与水準   （国との比較）平均値テキスト"/>
        <xdr:cNvSpPr txBox="1"/>
      </xdr:nvSpPr>
      <xdr:spPr>
        <a:xfrm>
          <a:off x="17106900" y="14787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86</xdr:row>
      <xdr:rowOff>1059</xdr:rowOff>
    </xdr:to>
    <xdr:cxnSp macro="">
      <xdr:nvCxnSpPr>
        <xdr:cNvPr id="260" name="直線コネクタ 259"/>
        <xdr:cNvCxnSpPr/>
      </xdr:nvCxnSpPr>
      <xdr:spPr>
        <a:xfrm>
          <a:off x="15290800" y="147457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61384</xdr:rowOff>
    </xdr:to>
    <xdr:cxnSp macro="">
      <xdr:nvCxnSpPr>
        <xdr:cNvPr id="263" name="直線コネクタ 262"/>
        <xdr:cNvCxnSpPr/>
      </xdr:nvCxnSpPr>
      <xdr:spPr>
        <a:xfrm flipV="1">
          <a:off x="14401800" y="147457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65" name="テキスト ボックス 264"/>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61384</xdr:rowOff>
    </xdr:to>
    <xdr:cxnSp macro="">
      <xdr:nvCxnSpPr>
        <xdr:cNvPr id="266" name="直線コネクタ 265"/>
        <xdr:cNvCxnSpPr/>
      </xdr:nvCxnSpPr>
      <xdr:spPr>
        <a:xfrm>
          <a:off x="13512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68" name="テキスト ボックス 267"/>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70" name="テキスト ボックス 269"/>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6" name="楕円 275"/>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7" name="給与水準   （国との比較）該当値テキスト"/>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8" name="楕円 277"/>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62036</xdr:rowOff>
    </xdr:from>
    <xdr:ext cx="736600" cy="259045"/>
    <xdr:sp macro="" textlink="">
      <xdr:nvSpPr>
        <xdr:cNvPr id="279" name="テキスト ボックス 278"/>
        <xdr:cNvSpPr txBox="1"/>
      </xdr:nvSpPr>
      <xdr:spPr>
        <a:xfrm>
          <a:off x="15798800" y="14463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0" name="楕円 279"/>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62036</xdr:rowOff>
    </xdr:from>
    <xdr:ext cx="762000" cy="259045"/>
    <xdr:sp macro="" textlink="">
      <xdr:nvSpPr>
        <xdr:cNvPr id="281" name="テキスト ボックス 280"/>
        <xdr:cNvSpPr txBox="1"/>
      </xdr:nvSpPr>
      <xdr:spPr>
        <a:xfrm>
          <a:off x="14909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3" name="テキスト ボックス 282"/>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他の類似団体と比較して面積が広く、人口密度も低いため、効率的でない業務を抱えざるを得ない現状があるが、平成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月に策定した「松阪市公共施設等総合管理計画」に基づき、効果的・効率的な公共施設の最適化に取り組んでいくとともに、引き続き適正な定員管理の推進を図っていく。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具体的には、平成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年度以降の定員管理の適正なあり方を示した「松阪市定員適正化方針」（平成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月策定）に基づき、現在取組を進めているところである。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94742</xdr:rowOff>
    </xdr:from>
    <xdr:to>
      <xdr:col>81</xdr:col>
      <xdr:colOff>44450</xdr:colOff>
      <xdr:row>65</xdr:row>
      <xdr:rowOff>147828</xdr:rowOff>
    </xdr:to>
    <xdr:cxnSp macro="">
      <xdr:nvCxnSpPr>
        <xdr:cNvPr id="318" name="直線コネクタ 317"/>
        <xdr:cNvCxnSpPr/>
      </xdr:nvCxnSpPr>
      <xdr:spPr>
        <a:xfrm>
          <a:off x="16179800" y="1123899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17289</xdr:rowOff>
    </xdr:from>
    <xdr:ext cx="762000" cy="259045"/>
    <xdr:sp macro="" textlink="">
      <xdr:nvSpPr>
        <xdr:cNvPr id="319" name="定員管理の状況平均値テキスト"/>
        <xdr:cNvSpPr txBox="1"/>
      </xdr:nvSpPr>
      <xdr:spPr>
        <a:xfrm>
          <a:off x="17106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60960</xdr:rowOff>
    </xdr:from>
    <xdr:to>
      <xdr:col>77</xdr:col>
      <xdr:colOff>44450</xdr:colOff>
      <xdr:row>65</xdr:row>
      <xdr:rowOff>94742</xdr:rowOff>
    </xdr:to>
    <xdr:cxnSp macro="">
      <xdr:nvCxnSpPr>
        <xdr:cNvPr id="321" name="直線コネクタ 320"/>
        <xdr:cNvCxnSpPr/>
      </xdr:nvCxnSpPr>
      <xdr:spPr>
        <a:xfrm>
          <a:off x="15290800" y="112052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98061</xdr:rowOff>
    </xdr:from>
    <xdr:ext cx="736600" cy="259045"/>
    <xdr:sp macro="" textlink="">
      <xdr:nvSpPr>
        <xdr:cNvPr id="323" name="テキスト ボックス 322"/>
        <xdr:cNvSpPr txBox="1"/>
      </xdr:nvSpPr>
      <xdr:spPr>
        <a:xfrm>
          <a:off x="15798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46482</xdr:rowOff>
    </xdr:from>
    <xdr:to>
      <xdr:col>72</xdr:col>
      <xdr:colOff>203200</xdr:colOff>
      <xdr:row>65</xdr:row>
      <xdr:rowOff>60960</xdr:rowOff>
    </xdr:to>
    <xdr:cxnSp macro="">
      <xdr:nvCxnSpPr>
        <xdr:cNvPr id="324" name="直線コネクタ 323"/>
        <xdr:cNvCxnSpPr/>
      </xdr:nvCxnSpPr>
      <xdr:spPr>
        <a:xfrm>
          <a:off x="14401800" y="111907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93235</xdr:rowOff>
    </xdr:from>
    <xdr:ext cx="762000" cy="259045"/>
    <xdr:sp macro="" textlink="">
      <xdr:nvSpPr>
        <xdr:cNvPr id="326" name="テキスト ボックス 325"/>
        <xdr:cNvSpPr txBox="1"/>
      </xdr:nvSpPr>
      <xdr:spPr>
        <a:xfrm>
          <a:off x="14909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46482</xdr:rowOff>
    </xdr:from>
    <xdr:to>
      <xdr:col>68</xdr:col>
      <xdr:colOff>152400</xdr:colOff>
      <xdr:row>65</xdr:row>
      <xdr:rowOff>46482</xdr:rowOff>
    </xdr:to>
    <xdr:cxnSp macro="">
      <xdr:nvCxnSpPr>
        <xdr:cNvPr id="327" name="直線コネクタ 326"/>
        <xdr:cNvCxnSpPr/>
      </xdr:nvCxnSpPr>
      <xdr:spPr>
        <a:xfrm>
          <a:off x="13512800" y="11190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8" name="フローチャート: 判断 327"/>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44975</xdr:rowOff>
    </xdr:from>
    <xdr:ext cx="762000" cy="259045"/>
    <xdr:sp macro="" textlink="">
      <xdr:nvSpPr>
        <xdr:cNvPr id="329" name="テキスト ボックス 328"/>
        <xdr:cNvSpPr txBox="1"/>
      </xdr:nvSpPr>
      <xdr:spPr>
        <a:xfrm>
          <a:off x="14020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0" name="フローチャート: 判断 329"/>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31" name="テキスト ボックス 330"/>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97028</xdr:rowOff>
    </xdr:from>
    <xdr:to>
      <xdr:col>81</xdr:col>
      <xdr:colOff>95250</xdr:colOff>
      <xdr:row>66</xdr:row>
      <xdr:rowOff>27178</xdr:rowOff>
    </xdr:to>
    <xdr:sp macro="" textlink="">
      <xdr:nvSpPr>
        <xdr:cNvPr id="337" name="楕円 336"/>
        <xdr:cNvSpPr/>
      </xdr:nvSpPr>
      <xdr:spPr>
        <a:xfrm>
          <a:off x="16967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164355</xdr:rowOff>
    </xdr:from>
    <xdr:ext cx="762000" cy="259045"/>
    <xdr:sp macro="" textlink="">
      <xdr:nvSpPr>
        <xdr:cNvPr id="338" name="定員管理の状況該当値テキスト"/>
        <xdr:cNvSpPr txBox="1"/>
      </xdr:nvSpPr>
      <xdr:spPr>
        <a:xfrm>
          <a:off x="17106900" y="1113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43942</xdr:rowOff>
    </xdr:from>
    <xdr:to>
      <xdr:col>77</xdr:col>
      <xdr:colOff>95250</xdr:colOff>
      <xdr:row>65</xdr:row>
      <xdr:rowOff>145542</xdr:rowOff>
    </xdr:to>
    <xdr:sp macro="" textlink="">
      <xdr:nvSpPr>
        <xdr:cNvPr id="339" name="楕円 338"/>
        <xdr:cNvSpPr/>
      </xdr:nvSpPr>
      <xdr:spPr>
        <a:xfrm>
          <a:off x="16129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130319</xdr:rowOff>
    </xdr:from>
    <xdr:ext cx="736600" cy="259045"/>
    <xdr:sp macro="" textlink="">
      <xdr:nvSpPr>
        <xdr:cNvPr id="340" name="テキスト ボックス 339"/>
        <xdr:cNvSpPr txBox="1"/>
      </xdr:nvSpPr>
      <xdr:spPr>
        <a:xfrm>
          <a:off x="15798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10160</xdr:rowOff>
    </xdr:from>
    <xdr:to>
      <xdr:col>73</xdr:col>
      <xdr:colOff>44450</xdr:colOff>
      <xdr:row>65</xdr:row>
      <xdr:rowOff>111760</xdr:rowOff>
    </xdr:to>
    <xdr:sp macro="" textlink="">
      <xdr:nvSpPr>
        <xdr:cNvPr id="341" name="楕円 340"/>
        <xdr:cNvSpPr/>
      </xdr:nvSpPr>
      <xdr:spPr>
        <a:xfrm>
          <a:off x="15240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96537</xdr:rowOff>
    </xdr:from>
    <xdr:ext cx="762000" cy="259045"/>
    <xdr:sp macro="" textlink="">
      <xdr:nvSpPr>
        <xdr:cNvPr id="342" name="テキスト ボックス 341"/>
        <xdr:cNvSpPr txBox="1"/>
      </xdr:nvSpPr>
      <xdr:spPr>
        <a:xfrm>
          <a:off x="14909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167132</xdr:rowOff>
    </xdr:from>
    <xdr:to>
      <xdr:col>68</xdr:col>
      <xdr:colOff>203200</xdr:colOff>
      <xdr:row>65</xdr:row>
      <xdr:rowOff>97282</xdr:rowOff>
    </xdr:to>
    <xdr:sp macro="" textlink="">
      <xdr:nvSpPr>
        <xdr:cNvPr id="343" name="楕円 342"/>
        <xdr:cNvSpPr/>
      </xdr:nvSpPr>
      <xdr:spPr>
        <a:xfrm>
          <a:off x="14351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82059</xdr:rowOff>
    </xdr:from>
    <xdr:ext cx="762000" cy="259045"/>
    <xdr:sp macro="" textlink="">
      <xdr:nvSpPr>
        <xdr:cNvPr id="344" name="テキスト ボックス 343"/>
        <xdr:cNvSpPr txBox="1"/>
      </xdr:nvSpPr>
      <xdr:spPr>
        <a:xfrm>
          <a:off x="14020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167132</xdr:rowOff>
    </xdr:from>
    <xdr:to>
      <xdr:col>64</xdr:col>
      <xdr:colOff>152400</xdr:colOff>
      <xdr:row>65</xdr:row>
      <xdr:rowOff>97282</xdr:rowOff>
    </xdr:to>
    <xdr:sp macro="" textlink="">
      <xdr:nvSpPr>
        <xdr:cNvPr id="345" name="楕円 344"/>
        <xdr:cNvSpPr/>
      </xdr:nvSpPr>
      <xdr:spPr>
        <a:xfrm>
          <a:off x="13462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82059</xdr:rowOff>
    </xdr:from>
    <xdr:ext cx="762000" cy="259045"/>
    <xdr:sp macro="" textlink="">
      <xdr:nvSpPr>
        <xdr:cNvPr id="346" name="テキスト ボックス 345"/>
        <xdr:cNvSpPr txBox="1"/>
      </xdr:nvSpPr>
      <xdr:spPr>
        <a:xfrm>
          <a:off x="13131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29</a:t>
          </a:r>
          <a:r>
            <a:rPr lang="ja-JP" altLang="ja-JP" sz="1050" b="0" i="0" baseline="0">
              <a:solidFill>
                <a:sysClr val="windowText" lastClr="000000"/>
              </a:solidFill>
              <a:effectLst/>
              <a:latin typeface="+mn-lt"/>
              <a:ea typeface="+mn-ea"/>
              <a:cs typeface="+mn-cs"/>
            </a:rPr>
            <a:t>年度と平成</a:t>
          </a:r>
          <a:r>
            <a:rPr lang="en-US" altLang="ja-JP" sz="1050" b="0" i="0" baseline="0">
              <a:solidFill>
                <a:sysClr val="windowText" lastClr="000000"/>
              </a:solidFill>
              <a:effectLst/>
              <a:latin typeface="+mn-lt"/>
              <a:ea typeface="+mn-ea"/>
              <a:cs typeface="+mn-cs"/>
            </a:rPr>
            <a:t>30</a:t>
          </a:r>
          <a:r>
            <a:rPr lang="ja-JP" altLang="ja-JP" sz="1050" b="0" i="0" baseline="0">
              <a:solidFill>
                <a:sysClr val="windowText" lastClr="000000"/>
              </a:solidFill>
              <a:effectLst/>
              <a:latin typeface="+mn-lt"/>
              <a:ea typeface="+mn-ea"/>
              <a:cs typeface="+mn-cs"/>
            </a:rPr>
            <a:t>年度の指数の違いは、平成</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年度と平成</a:t>
          </a:r>
          <a:r>
            <a:rPr lang="en-US" altLang="ja-JP" sz="1050" b="0" i="0" baseline="0">
              <a:solidFill>
                <a:sysClr val="windowText" lastClr="000000"/>
              </a:solidFill>
              <a:effectLst/>
              <a:latin typeface="+mn-lt"/>
              <a:ea typeface="+mn-ea"/>
              <a:cs typeface="+mn-cs"/>
            </a:rPr>
            <a:t>30</a:t>
          </a:r>
          <a:r>
            <a:rPr lang="ja-JP" altLang="ja-JP" sz="1050" b="0" i="0" baseline="0">
              <a:solidFill>
                <a:sysClr val="windowText" lastClr="000000"/>
              </a:solidFill>
              <a:effectLst/>
              <a:latin typeface="+mn-lt"/>
              <a:ea typeface="+mn-ea"/>
              <a:cs typeface="+mn-cs"/>
            </a:rPr>
            <a:t>年度の単年度実質公債費比率の差に由来する。主に、元利償還金の</a:t>
          </a:r>
          <a:r>
            <a:rPr lang="ja-JP" altLang="en-US" sz="1050" b="0" i="0" baseline="0">
              <a:solidFill>
                <a:sysClr val="windowText" lastClr="000000"/>
              </a:solidFill>
              <a:effectLst/>
              <a:latin typeface="+mn-lt"/>
              <a:ea typeface="+mn-ea"/>
              <a:cs typeface="+mn-cs"/>
            </a:rPr>
            <a:t>増</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8.7</a:t>
          </a:r>
          <a:r>
            <a:rPr lang="ja-JP" altLang="ja-JP" sz="1050" b="0" i="0" baseline="0">
              <a:solidFill>
                <a:sysClr val="windowText" lastClr="000000"/>
              </a:solidFill>
              <a:effectLst/>
              <a:latin typeface="+mn-lt"/>
              <a:ea typeface="+mn-ea"/>
              <a:cs typeface="+mn-cs"/>
            </a:rPr>
            <a:t>億円）、交付税算入公債費の額の</a:t>
          </a:r>
          <a:r>
            <a:rPr lang="ja-JP" altLang="en-US" sz="1050" b="0" i="0" baseline="0">
              <a:solidFill>
                <a:sysClr val="windowText" lastClr="000000"/>
              </a:solidFill>
              <a:effectLst/>
              <a:latin typeface="+mn-lt"/>
              <a:ea typeface="+mn-ea"/>
              <a:cs typeface="+mn-cs"/>
            </a:rPr>
            <a:t>増</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10.5</a:t>
          </a:r>
          <a:r>
            <a:rPr lang="ja-JP" altLang="ja-JP" sz="1050" b="0" i="0" baseline="0">
              <a:solidFill>
                <a:sysClr val="windowText" lastClr="000000"/>
              </a:solidFill>
              <a:effectLst/>
              <a:latin typeface="+mn-lt"/>
              <a:ea typeface="+mn-ea"/>
              <a:cs typeface="+mn-cs"/>
            </a:rPr>
            <a:t>億円）といった分子の減となる要因で単年度指標が</a:t>
          </a:r>
          <a:r>
            <a:rPr lang="ja-JP" altLang="en-US" sz="1050" b="0" i="0" baseline="0">
              <a:solidFill>
                <a:sysClr val="windowText" lastClr="000000"/>
              </a:solidFill>
              <a:effectLst/>
              <a:latin typeface="+mn-lt"/>
              <a:ea typeface="+mn-ea"/>
              <a:cs typeface="+mn-cs"/>
            </a:rPr>
            <a:t>上昇</a:t>
          </a:r>
          <a:r>
            <a:rPr lang="ja-JP" altLang="ja-JP" sz="1050" b="0" i="0" baseline="0">
              <a:solidFill>
                <a:sysClr val="windowText" lastClr="000000"/>
              </a:solidFill>
              <a:effectLst/>
              <a:latin typeface="+mn-lt"/>
              <a:ea typeface="+mn-ea"/>
              <a:cs typeface="+mn-cs"/>
            </a:rPr>
            <a:t>している。</a:t>
          </a:r>
          <a:endParaRPr lang="en-US" altLang="ja-JP" sz="1050" b="0" i="0" baseline="0">
            <a:solidFill>
              <a:sysClr val="windowText" lastClr="000000"/>
            </a:solidFill>
            <a:effectLst/>
            <a:latin typeface="+mn-lt"/>
            <a:ea typeface="+mn-ea"/>
            <a:cs typeface="+mn-cs"/>
          </a:endParaRPr>
        </a:p>
        <a:p>
          <a:pPr algn="l" rtl="1" eaLnBrk="1" fontAlgn="auto" latinLnBrk="0" hangingPunct="1"/>
          <a:r>
            <a:rPr lang="ja-JP" altLang="en-US" sz="1050" b="0" i="0" baseline="0">
              <a:solidFill>
                <a:sysClr val="windowText" lastClr="000000"/>
              </a:solidFill>
              <a:effectLst/>
              <a:latin typeface="+mn-lt"/>
              <a:ea typeface="+mn-ea"/>
              <a:cs typeface="+mn-cs"/>
            </a:rPr>
            <a:t>　ただし</a:t>
          </a:r>
          <a:r>
            <a:rPr lang="ja-JP" altLang="ja-JP"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29</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単年度</a:t>
          </a:r>
          <a:r>
            <a:rPr lang="ja-JP" altLang="ja-JP" sz="1050" b="0" i="0" baseline="0">
              <a:solidFill>
                <a:sysClr val="windowText" lastClr="000000"/>
              </a:solidFill>
              <a:effectLst/>
              <a:latin typeface="+mn-lt"/>
              <a:ea typeface="+mn-ea"/>
              <a:cs typeface="+mn-cs"/>
            </a:rPr>
            <a:t>数値は比較的</a:t>
          </a:r>
          <a:r>
            <a:rPr lang="ja-JP" altLang="en-US" sz="1050" b="0" i="0" baseline="0">
              <a:solidFill>
                <a:sysClr val="windowText" lastClr="000000"/>
              </a:solidFill>
              <a:effectLst/>
              <a:latin typeface="+mn-lt"/>
              <a:ea typeface="+mn-ea"/>
              <a:cs typeface="+mn-cs"/>
            </a:rPr>
            <a:t>低かった</a:t>
          </a:r>
          <a:r>
            <a:rPr lang="ja-JP" altLang="ja-JP" sz="1050" b="0" i="0" baseline="0">
              <a:solidFill>
                <a:sysClr val="windowText" lastClr="000000"/>
              </a:solidFill>
              <a:effectLst/>
              <a:latin typeface="+mn-lt"/>
              <a:ea typeface="+mn-ea"/>
              <a:cs typeface="+mn-cs"/>
            </a:rPr>
            <a:t>こともあり、平均値として</a:t>
          </a:r>
          <a:r>
            <a:rPr lang="ja-JP" altLang="en-US" sz="1050" b="0" i="0" baseline="0">
              <a:solidFill>
                <a:sysClr val="windowText" lastClr="000000"/>
              </a:solidFill>
              <a:effectLst/>
              <a:latin typeface="+mn-lt"/>
              <a:ea typeface="+mn-ea"/>
              <a:cs typeface="+mn-cs"/>
            </a:rPr>
            <a:t>は横ばいとなっている</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これまで</a:t>
          </a:r>
          <a:r>
            <a:rPr kumimoji="1" lang="ja-JP" altLang="ja-JP" sz="1050">
              <a:solidFill>
                <a:sysClr val="windowText" lastClr="000000"/>
              </a:solidFill>
              <a:effectLst/>
              <a:latin typeface="+mn-lt"/>
              <a:ea typeface="+mn-ea"/>
              <a:cs typeface="+mn-cs"/>
            </a:rPr>
            <a:t>元利償還金は平成</a:t>
          </a:r>
          <a:r>
            <a:rPr kumimoji="1" lang="en-US" altLang="ja-JP" sz="1050">
              <a:solidFill>
                <a:sysClr val="windowText" lastClr="000000"/>
              </a:solidFill>
              <a:effectLst/>
              <a:latin typeface="+mn-lt"/>
              <a:ea typeface="+mn-ea"/>
              <a:cs typeface="+mn-cs"/>
            </a:rPr>
            <a:t>22</a:t>
          </a:r>
          <a:r>
            <a:rPr kumimoji="1" lang="ja-JP" altLang="ja-JP" sz="1050">
              <a:solidFill>
                <a:sysClr val="windowText" lastClr="000000"/>
              </a:solidFill>
              <a:effectLst/>
              <a:latin typeface="+mn-lt"/>
              <a:ea typeface="+mn-ea"/>
              <a:cs typeface="+mn-cs"/>
            </a:rPr>
            <a:t>年より臨時</a:t>
          </a:r>
          <a:r>
            <a:rPr kumimoji="1" lang="ja-JP" altLang="ja-JP" sz="1000">
              <a:solidFill>
                <a:sysClr val="windowText" lastClr="000000"/>
              </a:solidFill>
              <a:effectLst/>
              <a:latin typeface="+mn-lt"/>
              <a:ea typeface="+mn-ea"/>
              <a:cs typeface="+mn-cs"/>
            </a:rPr>
            <a:t>財政</a:t>
          </a:r>
          <a:r>
            <a:rPr kumimoji="1" lang="ja-JP" altLang="ja-JP" sz="1050">
              <a:solidFill>
                <a:sysClr val="windowText" lastClr="000000"/>
              </a:solidFill>
              <a:effectLst/>
              <a:latin typeface="+mn-lt"/>
              <a:ea typeface="+mn-ea"/>
              <a:cs typeface="+mn-cs"/>
            </a:rPr>
            <a:t>対策債の限度額以下で借入し、抑制に努めていることもあり、元利償還金等は年々減少してい</a:t>
          </a:r>
          <a:r>
            <a:rPr kumimoji="1" lang="ja-JP" altLang="en-US" sz="1050">
              <a:solidFill>
                <a:sysClr val="windowText" lastClr="000000"/>
              </a:solidFill>
              <a:effectLst/>
              <a:latin typeface="+mn-lt"/>
              <a:ea typeface="+mn-ea"/>
              <a:cs typeface="+mn-cs"/>
            </a:rPr>
            <a:t>た</a:t>
          </a:r>
          <a:r>
            <a:rPr kumimoji="1" lang="ja-JP" altLang="ja-JP" sz="1050">
              <a:solidFill>
                <a:sysClr val="windowText" lastClr="000000"/>
              </a:solidFill>
              <a:effectLst/>
              <a:latin typeface="+mn-lt"/>
              <a:ea typeface="+mn-ea"/>
              <a:cs typeface="+mn-cs"/>
            </a:rPr>
            <a:t>が、平成</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年度より集中投資期間としていること</a:t>
          </a:r>
          <a:r>
            <a:rPr kumimoji="1" lang="ja-JP" altLang="en-US" sz="1050">
              <a:solidFill>
                <a:sysClr val="windowText" lastClr="000000"/>
              </a:solidFill>
              <a:effectLst/>
              <a:latin typeface="+mn-lt"/>
              <a:ea typeface="+mn-ea"/>
              <a:cs typeface="+mn-cs"/>
            </a:rPr>
            <a:t>と同時に短期償還を実施するため数値</a:t>
          </a:r>
          <a:r>
            <a:rPr kumimoji="1" lang="ja-JP" altLang="ja-JP" sz="1050">
              <a:solidFill>
                <a:sysClr val="windowText" lastClr="000000"/>
              </a:solidFill>
              <a:effectLst/>
              <a:latin typeface="+mn-lt"/>
              <a:ea typeface="+mn-ea"/>
              <a:cs typeface="+mn-cs"/>
            </a:rPr>
            <a:t>の上昇が</a:t>
          </a:r>
          <a:r>
            <a:rPr kumimoji="1" lang="ja-JP" altLang="en-US" sz="1050">
              <a:solidFill>
                <a:sysClr val="windowText" lastClr="000000"/>
              </a:solidFill>
              <a:effectLst/>
              <a:latin typeface="+mn-lt"/>
              <a:ea typeface="+mn-ea"/>
              <a:cs typeface="+mn-cs"/>
            </a:rPr>
            <a:t>確実であ</a:t>
          </a:r>
          <a:r>
            <a:rPr kumimoji="1" lang="ja-JP" altLang="ja-JP" sz="1050">
              <a:solidFill>
                <a:sysClr val="windowText" lastClr="000000"/>
              </a:solidFill>
              <a:effectLst/>
              <a:latin typeface="+mn-lt"/>
              <a:ea typeface="+mn-ea"/>
              <a:cs typeface="+mn-cs"/>
            </a:rPr>
            <a:t>る。</a:t>
          </a:r>
          <a:endParaRPr lang="ja-JP" altLang="ja-JP" sz="1200">
            <a:solidFill>
              <a:sysClr val="windowText" lastClr="000000"/>
            </a:solidFill>
            <a:effectLst/>
          </a:endParaRPr>
        </a:p>
        <a:p>
          <a:pPr algn="l"/>
          <a:r>
            <a:rPr kumimoji="1" lang="ja-JP" altLang="ja-JP" sz="1050">
              <a:solidFill>
                <a:sysClr val="windowText" lastClr="000000"/>
              </a:solidFill>
              <a:effectLst/>
              <a:latin typeface="+mn-lt"/>
              <a:ea typeface="+mn-ea"/>
              <a:cs typeface="+mn-cs"/>
            </a:rPr>
            <a:t>　</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129794</xdr:rowOff>
    </xdr:from>
    <xdr:to>
      <xdr:col>81</xdr:col>
      <xdr:colOff>44450</xdr:colOff>
      <xdr:row>37</xdr:row>
      <xdr:rowOff>149098</xdr:rowOff>
    </xdr:to>
    <xdr:cxnSp macro="">
      <xdr:nvCxnSpPr>
        <xdr:cNvPr id="378" name="直線コネクタ 377"/>
        <xdr:cNvCxnSpPr/>
      </xdr:nvCxnSpPr>
      <xdr:spPr>
        <a:xfrm flipV="1">
          <a:off x="16179800" y="64734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7383</xdr:rowOff>
    </xdr:from>
    <xdr:ext cx="762000" cy="259045"/>
    <xdr:sp macro="" textlink="">
      <xdr:nvSpPr>
        <xdr:cNvPr id="379" name="公債費負担の状況平均値テキスト"/>
        <xdr:cNvSpPr txBox="1"/>
      </xdr:nvSpPr>
      <xdr:spPr>
        <a:xfrm>
          <a:off x="17106900" y="669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149098</xdr:rowOff>
    </xdr:from>
    <xdr:to>
      <xdr:col>77</xdr:col>
      <xdr:colOff>44450</xdr:colOff>
      <xdr:row>38</xdr:row>
      <xdr:rowOff>45212</xdr:rowOff>
    </xdr:to>
    <xdr:cxnSp macro="">
      <xdr:nvCxnSpPr>
        <xdr:cNvPr id="381" name="直線コネクタ 380"/>
        <xdr:cNvCxnSpPr/>
      </xdr:nvCxnSpPr>
      <xdr:spPr>
        <a:xfrm flipV="1">
          <a:off x="15290800" y="64927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169943</xdr:rowOff>
    </xdr:from>
    <xdr:ext cx="736600" cy="259045"/>
    <xdr:sp macro="" textlink="">
      <xdr:nvSpPr>
        <xdr:cNvPr id="383" name="テキスト ボックス 382"/>
        <xdr:cNvSpPr txBox="1"/>
      </xdr:nvSpPr>
      <xdr:spPr>
        <a:xfrm>
          <a:off x="15798800" y="685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45212</xdr:rowOff>
    </xdr:from>
    <xdr:to>
      <xdr:col>72</xdr:col>
      <xdr:colOff>203200</xdr:colOff>
      <xdr:row>38</xdr:row>
      <xdr:rowOff>132080</xdr:rowOff>
    </xdr:to>
    <xdr:cxnSp macro="">
      <xdr:nvCxnSpPr>
        <xdr:cNvPr id="384" name="直線コネクタ 383"/>
        <xdr:cNvCxnSpPr/>
      </xdr:nvCxnSpPr>
      <xdr:spPr>
        <a:xfrm flipV="1">
          <a:off x="14401800" y="65603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86" name="テキスト ボックス 38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57150</xdr:rowOff>
    </xdr:to>
    <xdr:cxnSp macro="">
      <xdr:nvCxnSpPr>
        <xdr:cNvPr id="387" name="直線コネクタ 386"/>
        <xdr:cNvCxnSpPr/>
      </xdr:nvCxnSpPr>
      <xdr:spPr>
        <a:xfrm flipV="1">
          <a:off x="13512800" y="664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8" name="フローチャート: 判断 387"/>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169943</xdr:rowOff>
    </xdr:from>
    <xdr:ext cx="762000" cy="259045"/>
    <xdr:sp macro="" textlink="">
      <xdr:nvSpPr>
        <xdr:cNvPr id="389" name="テキスト ボックス 388"/>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0" name="フローチャート: 判断 389"/>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112031</xdr:rowOff>
    </xdr:from>
    <xdr:ext cx="762000" cy="259045"/>
    <xdr:sp macro="" textlink="">
      <xdr:nvSpPr>
        <xdr:cNvPr id="391" name="テキスト ボックス 390"/>
        <xdr:cNvSpPr txBox="1"/>
      </xdr:nvSpPr>
      <xdr:spPr>
        <a:xfrm>
          <a:off x="13131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78994</xdr:rowOff>
    </xdr:from>
    <xdr:to>
      <xdr:col>81</xdr:col>
      <xdr:colOff>95250</xdr:colOff>
      <xdr:row>38</xdr:row>
      <xdr:rowOff>9144</xdr:rowOff>
    </xdr:to>
    <xdr:sp macro="" textlink="">
      <xdr:nvSpPr>
        <xdr:cNvPr id="397" name="楕円 396"/>
        <xdr:cNvSpPr/>
      </xdr:nvSpPr>
      <xdr:spPr>
        <a:xfrm>
          <a:off x="169672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95521</xdr:rowOff>
    </xdr:from>
    <xdr:ext cx="762000" cy="259045"/>
    <xdr:sp macro="" textlink="">
      <xdr:nvSpPr>
        <xdr:cNvPr id="398" name="公債費負担の状況該当値テキスト"/>
        <xdr:cNvSpPr txBox="1"/>
      </xdr:nvSpPr>
      <xdr:spPr>
        <a:xfrm>
          <a:off x="17106900" y="626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98298</xdr:rowOff>
    </xdr:from>
    <xdr:to>
      <xdr:col>77</xdr:col>
      <xdr:colOff>95250</xdr:colOff>
      <xdr:row>38</xdr:row>
      <xdr:rowOff>28448</xdr:rowOff>
    </xdr:to>
    <xdr:sp macro="" textlink="">
      <xdr:nvSpPr>
        <xdr:cNvPr id="399" name="楕円 398"/>
        <xdr:cNvSpPr/>
      </xdr:nvSpPr>
      <xdr:spPr>
        <a:xfrm>
          <a:off x="16129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38625</xdr:rowOff>
    </xdr:from>
    <xdr:ext cx="736600" cy="259045"/>
    <xdr:sp macro="" textlink="">
      <xdr:nvSpPr>
        <xdr:cNvPr id="400" name="テキスト ボックス 399"/>
        <xdr:cNvSpPr txBox="1"/>
      </xdr:nvSpPr>
      <xdr:spPr>
        <a:xfrm>
          <a:off x="15798800" y="621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165862</xdr:rowOff>
    </xdr:from>
    <xdr:to>
      <xdr:col>73</xdr:col>
      <xdr:colOff>44450</xdr:colOff>
      <xdr:row>38</xdr:row>
      <xdr:rowOff>96012</xdr:rowOff>
    </xdr:to>
    <xdr:sp macro="" textlink="">
      <xdr:nvSpPr>
        <xdr:cNvPr id="401" name="楕円 400"/>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106189</xdr:rowOff>
    </xdr:from>
    <xdr:ext cx="762000" cy="259045"/>
    <xdr:sp macro="" textlink="">
      <xdr:nvSpPr>
        <xdr:cNvPr id="402" name="テキスト ボックス 401"/>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3" name="楕円 402"/>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4" name="テキスト ボックス 403"/>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5" name="楕円 404"/>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6" name="テキスト ボックス 405"/>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年度に引き続き</a:t>
          </a:r>
          <a:r>
            <a:rPr lang="ja-JP" altLang="en-US" sz="1100" b="0" i="0" baseline="0">
              <a:solidFill>
                <a:sysClr val="windowText" lastClr="000000"/>
              </a:solidFill>
              <a:effectLst/>
              <a:latin typeface="+mn-lt"/>
              <a:ea typeface="+mn-ea"/>
              <a:cs typeface="+mn-cs"/>
            </a:rPr>
            <a:t>算定されなかった。</a:t>
          </a:r>
          <a:r>
            <a:rPr lang="ja-JP" altLang="ja-JP" sz="1100" b="0" i="0" baseline="0">
              <a:solidFill>
                <a:sysClr val="windowText" lastClr="000000"/>
              </a:solidFill>
              <a:effectLst/>
              <a:latin typeface="+mn-lt"/>
              <a:ea typeface="+mn-ea"/>
              <a:cs typeface="+mn-cs"/>
            </a:rPr>
            <a:t>地方債残高が</a:t>
          </a:r>
          <a:r>
            <a:rPr lang="ja-JP" altLang="en-US" sz="1100" b="0" i="0" baseline="0">
              <a:solidFill>
                <a:sysClr val="windowText" lastClr="000000"/>
              </a:solidFill>
              <a:effectLst/>
              <a:latin typeface="+mn-lt"/>
              <a:ea typeface="+mn-ea"/>
              <a:cs typeface="+mn-cs"/>
            </a:rPr>
            <a:t>大幅な</a:t>
          </a:r>
          <a:r>
            <a:rPr lang="ja-JP" altLang="ja-JP" sz="1100" b="0" i="0" baseline="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億円</a:t>
          </a:r>
          <a:r>
            <a:rPr lang="ja-JP" altLang="ja-JP" sz="1100" b="0" i="0" baseline="0">
              <a:solidFill>
                <a:sysClr val="windowText" lastClr="000000"/>
              </a:solidFill>
              <a:effectLst/>
              <a:latin typeface="+mn-lt"/>
              <a:ea typeface="+mn-ea"/>
              <a:cs typeface="+mn-cs"/>
            </a:rPr>
            <a:t>）となったが、</a:t>
          </a:r>
          <a:r>
            <a:rPr kumimoji="1" lang="ja-JP" altLang="en-US" sz="1100">
              <a:solidFill>
                <a:sysClr val="windowText" lastClr="000000"/>
              </a:solidFill>
              <a:effectLst/>
              <a:latin typeface="+mn-lt"/>
              <a:ea typeface="+mn-ea"/>
              <a:cs typeface="+mn-cs"/>
            </a:rPr>
            <a:t>充当可能財源（基金当）のこれまでの蓄積</a:t>
          </a:r>
          <a:r>
            <a:rPr lang="ja-JP" altLang="ja-JP" sz="1100" b="0" i="0" baseline="0">
              <a:solidFill>
                <a:sysClr val="windowText" lastClr="000000"/>
              </a:solidFill>
              <a:effectLst/>
              <a:latin typeface="+mn-lt"/>
              <a:ea typeface="+mn-ea"/>
              <a:cs typeface="+mn-cs"/>
            </a:rPr>
            <a:t>により、分子がマイナスとなった</a:t>
          </a:r>
          <a:r>
            <a:rPr lang="ja-JP" altLang="en-US" sz="1100" b="0" i="0" baseline="0">
              <a:solidFill>
                <a:sysClr val="windowText" lastClr="000000"/>
              </a:solidFill>
              <a:effectLst/>
              <a:latin typeface="+mn-lt"/>
              <a:ea typeface="+mn-ea"/>
              <a:cs typeface="+mn-cs"/>
            </a:rPr>
            <a:t>模様である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algn="l" rtl="1"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今後は</a:t>
          </a:r>
          <a:r>
            <a:rPr kumimoji="1" lang="ja-JP" altLang="ja-JP" sz="1100">
              <a:solidFill>
                <a:sysClr val="windowText" lastClr="000000"/>
              </a:solidFill>
              <a:effectLst/>
              <a:latin typeface="+mn-lt"/>
              <a:ea typeface="+mn-ea"/>
              <a:cs typeface="+mn-cs"/>
            </a:rPr>
            <a:t>合併特例事業債を活用した大型事業に着手し</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ことから市債発行が大幅に増加する</a:t>
          </a:r>
          <a:r>
            <a:rPr kumimoji="1" lang="ja-JP" altLang="en-US" sz="1100">
              <a:solidFill>
                <a:sysClr val="windowText" lastClr="000000"/>
              </a:solidFill>
              <a:effectLst/>
              <a:latin typeface="+mn-lt"/>
              <a:ea typeface="+mn-ea"/>
              <a:cs typeface="+mn-cs"/>
            </a:rPr>
            <a:t>ことが確実で、今後数年間は＋数値に移行すると</a:t>
          </a:r>
          <a:r>
            <a:rPr kumimoji="1" lang="ja-JP" altLang="ja-JP" sz="1100">
              <a:solidFill>
                <a:sysClr val="windowText" lastClr="000000"/>
              </a:solidFill>
              <a:effectLst/>
              <a:latin typeface="+mn-lt"/>
              <a:ea typeface="+mn-ea"/>
              <a:cs typeface="+mn-cs"/>
            </a:rPr>
            <a:t>思われる</a:t>
          </a:r>
          <a:r>
            <a:rPr kumimoji="1" lang="ja-JP" altLang="en-US" sz="1100">
              <a:solidFill>
                <a:sysClr val="windowText" lastClr="000000"/>
              </a:solidFill>
              <a:effectLst/>
              <a:latin typeface="+mn-lt"/>
              <a:ea typeface="+mn-ea"/>
              <a:cs typeface="+mn-cs"/>
            </a:rPr>
            <a:t>。同時に</a:t>
          </a:r>
          <a:r>
            <a:rPr kumimoji="1" lang="ja-JP" altLang="ja-JP" sz="1100">
              <a:solidFill>
                <a:sysClr val="windowText" lastClr="000000"/>
              </a:solidFill>
              <a:effectLst/>
              <a:latin typeface="+mn-lt"/>
              <a:ea typeface="+mn-ea"/>
              <a:cs typeface="+mn-cs"/>
            </a:rPr>
            <a:t>起債残高抑制のために</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基金等を利用し、短期償還などの方策に着手してい</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20337</xdr:rowOff>
    </xdr:from>
    <xdr:ext cx="762000" cy="259045"/>
    <xdr:sp macro="" textlink="">
      <xdr:nvSpPr>
        <xdr:cNvPr id="440" name="将来負担の状況平均値テキスト"/>
        <xdr:cNvSpPr txBox="1"/>
      </xdr:nvSpPr>
      <xdr:spPr>
        <a:xfrm>
          <a:off x="17106900" y="242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1" name="フローチャート: 判断 440"/>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2" name="フローチャート: 判断 441"/>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3" name="テキスト ボックス 442"/>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113411</xdr:rowOff>
    </xdr:from>
    <xdr:to>
      <xdr:col>73</xdr:col>
      <xdr:colOff>44450</xdr:colOff>
      <xdr:row>15</xdr:row>
      <xdr:rowOff>43561</xdr:rowOff>
    </xdr:to>
    <xdr:sp macro="" textlink="">
      <xdr:nvSpPr>
        <xdr:cNvPr id="444" name="フローチャート: 判断 443"/>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5" name="テキスト ボックス 444"/>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29760</xdr:rowOff>
    </xdr:from>
    <xdr:to>
      <xdr:col>68</xdr:col>
      <xdr:colOff>203200</xdr:colOff>
      <xdr:row>14</xdr:row>
      <xdr:rowOff>131360</xdr:rowOff>
    </xdr:to>
    <xdr:sp macro="" textlink="">
      <xdr:nvSpPr>
        <xdr:cNvPr id="446" name="フローチャート: 判断 445"/>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47" name="テキスト ボックス 446"/>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48" name="フローチャート: 判断 447"/>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49" name="テキスト ボックス 448"/>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定年退職者数が</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年度においては前年比増となったものの、</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年度をピークに減少傾向にあり、人件費に占める退職手当の割合が低下してきている。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類似団体平均と比べてもやや低い水準にあり、今後も諸手当の見直し、時間外勤務の抑制を図りつつ、同時に効率的な運営に向けて取り組んでいく。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76200</xdr:rowOff>
    </xdr:from>
    <xdr:to>
      <xdr:col>24</xdr:col>
      <xdr:colOff>25400</xdr:colOff>
      <xdr:row>36</xdr:row>
      <xdr:rowOff>88900</xdr:rowOff>
    </xdr:to>
    <xdr:cxnSp macro="">
      <xdr:nvCxnSpPr>
        <xdr:cNvPr id="66" name="直線コネクタ 65"/>
        <xdr:cNvCxnSpPr/>
      </xdr:nvCxnSpPr>
      <xdr:spPr>
        <a:xfrm flipV="1">
          <a:off x="3987800" y="624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67" name="人件費平均値テキスト"/>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36</xdr:row>
      <xdr:rowOff>88900</xdr:rowOff>
    </xdr:to>
    <xdr:cxnSp macro="">
      <xdr:nvCxnSpPr>
        <xdr:cNvPr id="69" name="直線コネクタ 68"/>
        <xdr:cNvCxnSpPr/>
      </xdr:nvCxnSpPr>
      <xdr:spPr>
        <a:xfrm>
          <a:off x="3098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76200</xdr:rowOff>
    </xdr:from>
    <xdr:to>
      <xdr:col>15</xdr:col>
      <xdr:colOff>98425</xdr:colOff>
      <xdr:row>36</xdr:row>
      <xdr:rowOff>139700</xdr:rowOff>
    </xdr:to>
    <xdr:cxnSp macro="">
      <xdr:nvCxnSpPr>
        <xdr:cNvPr id="72" name="直線コネクタ 71"/>
        <xdr:cNvCxnSpPr/>
      </xdr:nvCxnSpPr>
      <xdr:spPr>
        <a:xfrm flipV="1">
          <a:off x="2209800" y="624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4" name="テキスト ボックス 73"/>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139700</xdr:rowOff>
    </xdr:from>
    <xdr:to>
      <xdr:col>11</xdr:col>
      <xdr:colOff>9525</xdr:colOff>
      <xdr:row>37</xdr:row>
      <xdr:rowOff>95250</xdr:rowOff>
    </xdr:to>
    <xdr:cxnSp macro="">
      <xdr:nvCxnSpPr>
        <xdr:cNvPr id="75" name="直線コネクタ 74"/>
        <xdr:cNvCxnSpPr/>
      </xdr:nvCxnSpPr>
      <xdr:spPr>
        <a:xfrm flipV="1">
          <a:off x="1320800" y="6311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111777</xdr:rowOff>
    </xdr:from>
    <xdr:ext cx="762000" cy="259045"/>
    <xdr:sp macro="" textlink="">
      <xdr:nvSpPr>
        <xdr:cNvPr id="79" name="テキスト ボックス 78"/>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25400</xdr:rowOff>
    </xdr:from>
    <xdr:to>
      <xdr:col>24</xdr:col>
      <xdr:colOff>76200</xdr:colOff>
      <xdr:row>36</xdr:row>
      <xdr:rowOff>127000</xdr:rowOff>
    </xdr:to>
    <xdr:sp macro="" textlink="">
      <xdr:nvSpPr>
        <xdr:cNvPr id="85" name="楕円 84"/>
        <xdr:cNvSpPr/>
      </xdr:nvSpPr>
      <xdr:spPr>
        <a:xfrm>
          <a:off x="4775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41927</xdr:rowOff>
    </xdr:from>
    <xdr:ext cx="762000" cy="259045"/>
    <xdr:sp macro="" textlink="">
      <xdr:nvSpPr>
        <xdr:cNvPr id="86" name="人件費該当値テキスト"/>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25400</xdr:rowOff>
    </xdr:from>
    <xdr:to>
      <xdr:col>15</xdr:col>
      <xdr:colOff>149225</xdr:colOff>
      <xdr:row>36</xdr:row>
      <xdr:rowOff>127000</xdr:rowOff>
    </xdr:to>
    <xdr:sp macro="" textlink="">
      <xdr:nvSpPr>
        <xdr:cNvPr id="89" name="楕円 88"/>
        <xdr:cNvSpPr/>
      </xdr:nvSpPr>
      <xdr:spPr>
        <a:xfrm>
          <a:off x="3048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137177</xdr:rowOff>
    </xdr:from>
    <xdr:ext cx="762000" cy="259045"/>
    <xdr:sp macro="" textlink="">
      <xdr:nvSpPr>
        <xdr:cNvPr id="90" name="テキスト ボックス 89"/>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88900</xdr:rowOff>
    </xdr:from>
    <xdr:to>
      <xdr:col>11</xdr:col>
      <xdr:colOff>60325</xdr:colOff>
      <xdr:row>37</xdr:row>
      <xdr:rowOff>19050</xdr:rowOff>
    </xdr:to>
    <xdr:sp macro="" textlink="">
      <xdr:nvSpPr>
        <xdr:cNvPr id="91" name="楕円 90"/>
        <xdr:cNvSpPr/>
      </xdr:nvSpPr>
      <xdr:spPr>
        <a:xfrm>
          <a:off x="2159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92" name="テキスト ボックス 91"/>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156227</xdr:rowOff>
    </xdr:from>
    <xdr:ext cx="762000" cy="259045"/>
    <xdr:sp macro="" textlink="">
      <xdr:nvSpPr>
        <xdr:cNvPr id="94" name="テキスト ボックス 93"/>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年度は、新規建設の大型施設があり、その管理経費や備品購入費</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が新規に計上されたことにより、物件費にかかる経常収支比率は増加したが</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同様、平成</a:t>
          </a:r>
          <a:r>
            <a:rPr lang="en-US" altLang="ja-JP" sz="1100" b="0" i="0" baseline="0">
              <a:solidFill>
                <a:sysClr val="windowText" lastClr="000000"/>
              </a:solidFill>
              <a:effectLst/>
              <a:latin typeface="+mn-lt"/>
              <a:ea typeface="+mn-ea"/>
              <a:cs typeface="+mn-cs"/>
            </a:rPr>
            <a:t>30</a:t>
          </a:r>
          <a:r>
            <a:rPr lang="ja-JP" altLang="en-US" sz="1100" b="0" i="0" baseline="0">
              <a:solidFill>
                <a:sysClr val="windowText" lastClr="000000"/>
              </a:solidFill>
              <a:effectLst/>
              <a:latin typeface="+mn-lt"/>
              <a:ea typeface="+mn-ea"/>
              <a:cs typeface="+mn-cs"/>
            </a:rPr>
            <a:t>年度も</a:t>
          </a:r>
          <a:r>
            <a:rPr lang="ja-JP" altLang="ja-JP" sz="1100" b="0" i="0" baseline="0">
              <a:solidFill>
                <a:sysClr val="windowText" lastClr="000000"/>
              </a:solidFill>
              <a:effectLst/>
              <a:latin typeface="+mn-lt"/>
              <a:ea typeface="+mn-ea"/>
              <a:cs typeface="+mn-cs"/>
            </a:rPr>
            <a:t>それらが少なかったこともあり減となったものである。</a:t>
          </a:r>
          <a:endParaRPr lang="ja-JP" altLang="ja-JP" sz="1400">
            <a:solidFill>
              <a:sysClr val="windowText" lastClr="000000"/>
            </a:solidFill>
            <a:effectLst/>
          </a:endParaRPr>
        </a:p>
        <a:p>
          <a:pPr algn="l" rtl="1" eaLnBrk="1" fontAlgn="auto" latinLnBrk="0" hangingPunct="1"/>
          <a:r>
            <a:rPr lang="ja-JP" altLang="ja-JP" sz="1100" b="0" i="0" baseline="0">
              <a:solidFill>
                <a:sysClr val="windowText" lastClr="000000"/>
              </a:solidFill>
              <a:effectLst/>
              <a:latin typeface="+mn-lt"/>
              <a:ea typeface="+mn-ea"/>
              <a:cs typeface="+mn-cs"/>
            </a:rPr>
            <a:t>　いわゆる合併による普通交付税の算定の特例の終了も見据え、施設の見直しを中心に、引き続き物件費の抑制に努める。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61686</xdr:rowOff>
    </xdr:from>
    <xdr:to>
      <xdr:col>82</xdr:col>
      <xdr:colOff>107950</xdr:colOff>
      <xdr:row>16</xdr:row>
      <xdr:rowOff>61686</xdr:rowOff>
    </xdr:to>
    <xdr:cxnSp macro="">
      <xdr:nvCxnSpPr>
        <xdr:cNvPr id="129" name="直線コネクタ 128"/>
        <xdr:cNvCxnSpPr/>
      </xdr:nvCxnSpPr>
      <xdr:spPr>
        <a:xfrm>
          <a:off x="15671800" y="2804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61686</xdr:rowOff>
    </xdr:from>
    <xdr:to>
      <xdr:col>78</xdr:col>
      <xdr:colOff>69850</xdr:colOff>
      <xdr:row>16</xdr:row>
      <xdr:rowOff>127000</xdr:rowOff>
    </xdr:to>
    <xdr:cxnSp macro="">
      <xdr:nvCxnSpPr>
        <xdr:cNvPr id="132" name="直線コネクタ 131"/>
        <xdr:cNvCxnSpPr/>
      </xdr:nvCxnSpPr>
      <xdr:spPr>
        <a:xfrm flipV="1">
          <a:off x="14782800" y="2804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94343</xdr:rowOff>
    </xdr:from>
    <xdr:to>
      <xdr:col>73</xdr:col>
      <xdr:colOff>180975</xdr:colOff>
      <xdr:row>16</xdr:row>
      <xdr:rowOff>127000</xdr:rowOff>
    </xdr:to>
    <xdr:cxnSp macro="">
      <xdr:nvCxnSpPr>
        <xdr:cNvPr id="135" name="直線コネクタ 134"/>
        <xdr:cNvCxnSpPr/>
      </xdr:nvCxnSpPr>
      <xdr:spPr>
        <a:xfrm>
          <a:off x="13893800" y="2837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94343</xdr:rowOff>
    </xdr:from>
    <xdr:to>
      <xdr:col>69</xdr:col>
      <xdr:colOff>92075</xdr:colOff>
      <xdr:row>16</xdr:row>
      <xdr:rowOff>110671</xdr:rowOff>
    </xdr:to>
    <xdr:cxnSp macro="">
      <xdr:nvCxnSpPr>
        <xdr:cNvPr id="138" name="直線コネクタ 137"/>
        <xdr:cNvCxnSpPr/>
      </xdr:nvCxnSpPr>
      <xdr:spPr>
        <a:xfrm flipV="1">
          <a:off x="13004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121756</xdr:rowOff>
    </xdr:from>
    <xdr:ext cx="762000" cy="259045"/>
    <xdr:sp macro="" textlink="">
      <xdr:nvSpPr>
        <xdr:cNvPr id="140" name="テキスト ボックス 139"/>
        <xdr:cNvSpPr txBox="1"/>
      </xdr:nvSpPr>
      <xdr:spPr>
        <a:xfrm>
          <a:off x="13512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2" name="テキスト ボックス 141"/>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10886</xdr:rowOff>
    </xdr:from>
    <xdr:to>
      <xdr:col>82</xdr:col>
      <xdr:colOff>158750</xdr:colOff>
      <xdr:row>16</xdr:row>
      <xdr:rowOff>112486</xdr:rowOff>
    </xdr:to>
    <xdr:sp macro="" textlink="">
      <xdr:nvSpPr>
        <xdr:cNvPr id="148" name="楕円 147"/>
        <xdr:cNvSpPr/>
      </xdr:nvSpPr>
      <xdr:spPr>
        <a:xfrm>
          <a:off x="164592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27413</xdr:rowOff>
    </xdr:from>
    <xdr:ext cx="762000" cy="259045"/>
    <xdr:sp macro="" textlink="">
      <xdr:nvSpPr>
        <xdr:cNvPr id="149" name="物件費該当値テキスト"/>
        <xdr:cNvSpPr txBox="1"/>
      </xdr:nvSpPr>
      <xdr:spPr>
        <a:xfrm>
          <a:off x="16598900" y="2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10886</xdr:rowOff>
    </xdr:from>
    <xdr:to>
      <xdr:col>78</xdr:col>
      <xdr:colOff>120650</xdr:colOff>
      <xdr:row>16</xdr:row>
      <xdr:rowOff>112486</xdr:rowOff>
    </xdr:to>
    <xdr:sp macro="" textlink="">
      <xdr:nvSpPr>
        <xdr:cNvPr id="150" name="楕円 149"/>
        <xdr:cNvSpPr/>
      </xdr:nvSpPr>
      <xdr:spPr>
        <a:xfrm>
          <a:off x="15621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122663</xdr:rowOff>
    </xdr:from>
    <xdr:ext cx="736600" cy="259045"/>
    <xdr:sp macro="" textlink="">
      <xdr:nvSpPr>
        <xdr:cNvPr id="151" name="テキスト ボックス 150"/>
        <xdr:cNvSpPr txBox="1"/>
      </xdr:nvSpPr>
      <xdr:spPr>
        <a:xfrm>
          <a:off x="15290800" y="252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3" name="テキスト ボックス 15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43543</xdr:rowOff>
    </xdr:from>
    <xdr:to>
      <xdr:col>69</xdr:col>
      <xdr:colOff>142875</xdr:colOff>
      <xdr:row>16</xdr:row>
      <xdr:rowOff>145143</xdr:rowOff>
    </xdr:to>
    <xdr:sp macro="" textlink="">
      <xdr:nvSpPr>
        <xdr:cNvPr id="154" name="楕円 153"/>
        <xdr:cNvSpPr/>
      </xdr:nvSpPr>
      <xdr:spPr>
        <a:xfrm>
          <a:off x="13843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155320</xdr:rowOff>
    </xdr:from>
    <xdr:ext cx="762000" cy="259045"/>
    <xdr:sp macro="" textlink="">
      <xdr:nvSpPr>
        <xdr:cNvPr id="155" name="テキスト ボックス 154"/>
        <xdr:cNvSpPr txBox="1"/>
      </xdr:nvSpPr>
      <xdr:spPr>
        <a:xfrm>
          <a:off x="13512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7" name="テキスト ボックス 156"/>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年度の経常的な扶助費は、平成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年度と比較すると大きく</a:t>
          </a:r>
          <a:r>
            <a:rPr lang="ja-JP" altLang="en-US" sz="1100" b="0" i="0" baseline="0">
              <a:solidFill>
                <a:sysClr val="windowText" lastClr="000000"/>
              </a:solidFill>
              <a:effectLst/>
              <a:latin typeface="+mn-lt"/>
              <a:ea typeface="+mn-ea"/>
              <a:cs typeface="+mn-cs"/>
            </a:rPr>
            <a:t>下降して</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ja-JP" sz="1100" b="0" i="0" baseline="0">
              <a:solidFill>
                <a:sysClr val="windowText" lastClr="000000"/>
              </a:solidFill>
              <a:effectLst/>
              <a:latin typeface="+mn-lt"/>
              <a:ea typeface="+mn-ea"/>
              <a:cs typeface="+mn-cs"/>
            </a:rPr>
            <a:t>いる（</a:t>
          </a:r>
          <a:r>
            <a:rPr lang="en-US" altLang="ja-JP" sz="1100" b="0" i="0" baseline="0">
              <a:solidFill>
                <a:sysClr val="windowText" lastClr="000000"/>
              </a:solidFill>
              <a:effectLst/>
              <a:latin typeface="+mn-lt"/>
              <a:ea typeface="+mn-ea"/>
              <a:cs typeface="+mn-cs"/>
            </a:rPr>
            <a:t>1.4</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これは従来、扶助費の拡大の要因であった生活保護関連経費は引き続き減</a:t>
          </a:r>
          <a:r>
            <a:rPr lang="ja-JP" altLang="en-US" sz="1100" b="0" i="0" baseline="0">
              <a:solidFill>
                <a:sysClr val="windowText" lastClr="000000"/>
              </a:solidFill>
              <a:effectLst/>
              <a:latin typeface="+mn-lt"/>
              <a:ea typeface="+mn-ea"/>
              <a:cs typeface="+mn-cs"/>
            </a:rPr>
            <a:t>り、合わせて臨時福祉給付金支給事業が皆減となったことに</a:t>
          </a:r>
          <a:r>
            <a:rPr lang="ja-JP" altLang="ja-JP" sz="1100" b="0" i="0" baseline="0">
              <a:solidFill>
                <a:sysClr val="windowText" lastClr="000000"/>
              </a:solidFill>
              <a:effectLst/>
              <a:latin typeface="+mn-lt"/>
              <a:ea typeface="+mn-ea"/>
              <a:cs typeface="+mn-cs"/>
            </a:rPr>
            <a:t>よるものと思われる。</a:t>
          </a:r>
          <a:endParaRPr lang="ja-JP" altLang="ja-JP" sz="1400">
            <a:solidFill>
              <a:sysClr val="windowText" lastClr="000000"/>
            </a:solidFill>
            <a:effectLst/>
          </a:endParaRPr>
        </a:p>
        <a:p>
          <a:pPr algn="l" rtl="1" eaLnBrk="1" fontAlgn="auto" latinLnBrk="0" hangingPunct="1"/>
          <a:r>
            <a:rPr lang="ja-JP" altLang="ja-JP" sz="1100" b="0" i="0" baseline="0">
              <a:solidFill>
                <a:sysClr val="windowText" lastClr="000000"/>
              </a:solidFill>
              <a:effectLst/>
              <a:latin typeface="+mn-lt"/>
              <a:ea typeface="+mn-ea"/>
              <a:cs typeface="+mn-cs"/>
            </a:rPr>
            <a:t>　扶助費が</a:t>
          </a:r>
          <a:r>
            <a:rPr lang="ja-JP" altLang="en-US" sz="1100" b="0" i="0" baseline="0">
              <a:solidFill>
                <a:sysClr val="windowText" lastClr="000000"/>
              </a:solidFill>
              <a:effectLst/>
              <a:latin typeface="+mn-lt"/>
              <a:ea typeface="+mn-ea"/>
              <a:cs typeface="+mn-cs"/>
            </a:rPr>
            <a:t>増加傾向にあるか今後も注視していく</a:t>
          </a:r>
          <a:r>
            <a:rPr lang="ja-JP" altLang="ja-JP" sz="1100" b="0" i="0" baseline="0">
              <a:solidFill>
                <a:sysClr val="windowText" lastClr="000000"/>
              </a:solidFill>
              <a:effectLst/>
              <a:latin typeface="+mn-lt"/>
              <a:ea typeface="+mn-ea"/>
              <a:cs typeface="+mn-cs"/>
            </a:rPr>
            <a:t>必要</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ある。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58</xdr:row>
      <xdr:rowOff>88900</xdr:rowOff>
    </xdr:to>
    <xdr:cxnSp macro="">
      <xdr:nvCxnSpPr>
        <xdr:cNvPr id="190" name="直線コネクタ 189"/>
        <xdr:cNvCxnSpPr/>
      </xdr:nvCxnSpPr>
      <xdr:spPr>
        <a:xfrm flipV="1">
          <a:off x="3987800" y="9766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58</xdr:row>
      <xdr:rowOff>88900</xdr:rowOff>
    </xdr:to>
    <xdr:cxnSp macro="">
      <xdr:nvCxnSpPr>
        <xdr:cNvPr id="193" name="直線コネクタ 192"/>
        <xdr:cNvCxnSpPr/>
      </xdr:nvCxnSpPr>
      <xdr:spPr>
        <a:xfrm>
          <a:off x="3098800" y="9823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69850</xdr:rowOff>
    </xdr:to>
    <xdr:cxnSp macro="">
      <xdr:nvCxnSpPr>
        <xdr:cNvPr id="196" name="直線コネクタ 195"/>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57</xdr:row>
      <xdr:rowOff>69850</xdr:rowOff>
    </xdr:to>
    <xdr:cxnSp macro="">
      <xdr:nvCxnSpPr>
        <xdr:cNvPr id="199" name="直線コネクタ 198"/>
        <xdr:cNvCxnSpPr/>
      </xdr:nvCxnSpPr>
      <xdr:spPr>
        <a:xfrm>
          <a:off x="1320800" y="9632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1" name="楕円 210"/>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2" name="テキスト ボックス 211"/>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3" name="楕円 212"/>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14" name="テキスト ボックス 213"/>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8" name="テキスト ボックス 217"/>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超高齢社会への移行を反映し、経常経費充当一般財源額において、なかんずく、後期高齢者医療事業及び介護保険事業への繰出金の増額が顕著であり、平成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年度は平成</a:t>
          </a:r>
          <a:r>
            <a:rPr lang="en-US" altLang="ja-JP" sz="1100">
              <a:solidFill>
                <a:sysClr val="windowText" lastClr="000000"/>
              </a:solidFill>
              <a:effectLst/>
              <a:latin typeface="+mn-lt"/>
              <a:ea typeface="+mn-ea"/>
              <a:cs typeface="+mn-cs"/>
            </a:rPr>
            <a:t>29</a:t>
          </a:r>
          <a:r>
            <a:rPr lang="ja-JP" altLang="ja-JP" sz="1100">
              <a:solidFill>
                <a:sysClr val="windowText" lastClr="000000"/>
              </a:solidFill>
              <a:effectLst/>
              <a:latin typeface="+mn-lt"/>
              <a:ea typeface="+mn-ea"/>
              <a:cs typeface="+mn-cs"/>
            </a:rPr>
            <a:t>年度に比べ、合わせて</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億円程度増加している。</a:t>
          </a:r>
          <a:endParaRPr lang="en-US" altLang="ja-JP" sz="1100">
            <a:solidFill>
              <a:sysClr val="windowText" lastClr="000000"/>
            </a:solidFill>
            <a:effectLst/>
            <a:latin typeface="+mn-lt"/>
            <a:ea typeface="+mn-ea"/>
            <a:cs typeface="+mn-cs"/>
          </a:endParaRPr>
        </a:p>
        <a:p>
          <a:pPr algn="l" rtl="1"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後期高齢者医療事業及び特に介護保険事業への繰出金の増額は今後も避けられないと考えられることから、他の経常経費の抑制に努める。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127000</xdr:rowOff>
    </xdr:to>
    <xdr:cxnSp macro="">
      <xdr:nvCxnSpPr>
        <xdr:cNvPr id="255" name="直線コネクタ 254"/>
        <xdr:cNvCxnSpPr/>
      </xdr:nvCxnSpPr>
      <xdr:spPr>
        <a:xfrm flipV="1">
          <a:off x="15671800" y="9871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164165</xdr:rowOff>
    </xdr:from>
    <xdr:ext cx="762000" cy="259045"/>
    <xdr:sp macro="" textlink="">
      <xdr:nvSpPr>
        <xdr:cNvPr id="256" name="その他平均値テキスト"/>
        <xdr:cNvSpPr txBox="1"/>
      </xdr:nvSpPr>
      <xdr:spPr>
        <a:xfrm>
          <a:off x="16598900" y="9593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58</xdr:row>
      <xdr:rowOff>12700</xdr:rowOff>
    </xdr:to>
    <xdr:cxnSp macro="">
      <xdr:nvCxnSpPr>
        <xdr:cNvPr id="258" name="直線コネクタ 257"/>
        <xdr:cNvCxnSpPr/>
      </xdr:nvCxnSpPr>
      <xdr:spPr>
        <a:xfrm flipV="1">
          <a:off x="14782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60" name="テキスト ボックス 259"/>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58</xdr:row>
      <xdr:rowOff>12700</xdr:rowOff>
    </xdr:to>
    <xdr:cxnSp macro="">
      <xdr:nvCxnSpPr>
        <xdr:cNvPr id="261" name="直線コネクタ 260"/>
        <xdr:cNvCxnSpPr/>
      </xdr:nvCxnSpPr>
      <xdr:spPr>
        <a:xfrm>
          <a:off x="13893800" y="9813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63" name="テキスト ボックス 262"/>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84138</xdr:rowOff>
    </xdr:to>
    <xdr:cxnSp macro="">
      <xdr:nvCxnSpPr>
        <xdr:cNvPr id="264" name="直線コネクタ 263"/>
        <xdr:cNvCxnSpPr/>
      </xdr:nvCxnSpPr>
      <xdr:spPr>
        <a:xfrm flipV="1">
          <a:off x="13004800" y="98139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6" name="テキスト ボックス 265"/>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68" name="テキスト ボックス 267"/>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74" name="楕円 273"/>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19702</xdr:rowOff>
    </xdr:from>
    <xdr:ext cx="762000" cy="259045"/>
    <xdr:sp macro="" textlink="">
      <xdr:nvSpPr>
        <xdr:cNvPr id="275" name="その他該当値テキスト"/>
        <xdr:cNvSpPr txBox="1"/>
      </xdr:nvSpPr>
      <xdr:spPr>
        <a:xfrm>
          <a:off x="16598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6" name="楕円 275"/>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7" name="テキスト ボックス 27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8" name="楕円 277"/>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9" name="テキスト ボックス 27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80" name="楕円 279"/>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81" name="テキスト ボックス 280"/>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82" name="楕円 281"/>
        <xdr:cNvSpPr/>
      </xdr:nvSpPr>
      <xdr:spPr>
        <a:xfrm>
          <a:off x="12954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83" name="テキスト ボックス 282"/>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松阪</a:t>
          </a:r>
          <a:r>
            <a:rPr lang="ja-JP" altLang="ja-JP" sz="1100">
              <a:solidFill>
                <a:sysClr val="windowText" lastClr="000000"/>
              </a:solidFill>
              <a:effectLst/>
              <a:latin typeface="+mn-lt"/>
              <a:ea typeface="+mn-ea"/>
              <a:cs typeface="+mn-cs"/>
            </a:rPr>
            <a:t>市は</a:t>
          </a:r>
          <a:r>
            <a:rPr lang="ja-JP" altLang="ja-JP" sz="1100" b="0" i="0" baseline="0">
              <a:solidFill>
                <a:sysClr val="windowText" lastClr="000000"/>
              </a:solidFill>
              <a:effectLst/>
              <a:latin typeface="+mn-lt"/>
              <a:ea typeface="+mn-ea"/>
              <a:cs typeface="+mn-cs"/>
            </a:rPr>
            <a:t>、し尿処理・常備消防業務等を一部事務組合で行っているため、類似団体平均値に比べ、経常収支比率が高い。</a:t>
          </a:r>
          <a:endParaRPr lang="ja-JP" altLang="ja-JP" sz="1400">
            <a:solidFill>
              <a:sysClr val="windowText" lastClr="000000"/>
            </a:solidFill>
            <a:effectLst/>
          </a:endParaRPr>
        </a:p>
        <a:p>
          <a:pPr algn="l" rtl="1" eaLnBrk="1" fontAlgn="auto" latinLnBrk="0" hangingPunct="1"/>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年度は公債費に関する</a:t>
          </a:r>
          <a:r>
            <a:rPr lang="ja-JP" altLang="en-US" sz="1100" b="0" i="0" baseline="0">
              <a:solidFill>
                <a:sysClr val="windowText" lastClr="000000"/>
              </a:solidFill>
              <a:effectLst/>
              <a:latin typeface="+mn-lt"/>
              <a:ea typeface="+mn-ea"/>
              <a:cs typeface="+mn-cs"/>
            </a:rPr>
            <a:t>繰出</a:t>
          </a:r>
          <a:r>
            <a:rPr lang="ja-JP" altLang="ja-JP" sz="1100" b="0" i="0" baseline="0">
              <a:solidFill>
                <a:sysClr val="windowText" lastClr="000000"/>
              </a:solidFill>
              <a:effectLst/>
              <a:latin typeface="+mn-lt"/>
              <a:ea typeface="+mn-ea"/>
              <a:cs typeface="+mn-cs"/>
            </a:rPr>
            <a:t>金が</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となったこと</a:t>
          </a:r>
          <a:r>
            <a:rPr lang="ja-JP" altLang="en-US" sz="1100" b="0" i="0" baseline="0">
              <a:solidFill>
                <a:sysClr val="windowText" lastClr="000000"/>
              </a:solidFill>
              <a:effectLst/>
              <a:latin typeface="+mn-lt"/>
              <a:ea typeface="+mn-ea"/>
              <a:cs typeface="+mn-cs"/>
            </a:rPr>
            <a:t>によ</a:t>
          </a:r>
          <a:r>
            <a:rPr lang="ja-JP" altLang="ja-JP" sz="1100" b="0" i="0" baseline="0">
              <a:solidFill>
                <a:sysClr val="windowText" lastClr="000000"/>
              </a:solidFill>
              <a:effectLst/>
              <a:latin typeface="+mn-lt"/>
              <a:ea typeface="+mn-ea"/>
              <a:cs typeface="+mn-cs"/>
            </a:rPr>
            <a:t>り</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algn="l" rtl="1" eaLnBrk="1" fontAlgn="auto" latinLnBrk="0" hangingPunct="1"/>
          <a:r>
            <a:rPr lang="ja-JP" altLang="ja-JP" sz="1100" b="0" i="0" baseline="0">
              <a:solidFill>
                <a:sysClr val="windowText" lastClr="000000"/>
              </a:solidFill>
              <a:effectLst/>
              <a:latin typeface="+mn-lt"/>
              <a:ea typeface="+mn-ea"/>
              <a:cs typeface="+mn-cs"/>
            </a:rPr>
            <a:t>　引き続き、法適用企業に対しては繰出基準を基本として、経営の健全化を求めるとともに、一部事務組合等の適正化、「補助金等に関する基本方針」に基づく補助金等の適正執行を徹底する。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39</xdr:row>
      <xdr:rowOff>86178</xdr:rowOff>
    </xdr:to>
    <xdr:cxnSp macro="">
      <xdr:nvCxnSpPr>
        <xdr:cNvPr id="318" name="直線コネクタ 317"/>
        <xdr:cNvCxnSpPr/>
      </xdr:nvCxnSpPr>
      <xdr:spPr>
        <a:xfrm>
          <a:off x="15671800" y="66529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149877</xdr:rowOff>
    </xdr:from>
    <xdr:ext cx="762000" cy="259045"/>
    <xdr:sp macro="" textlink="">
      <xdr:nvSpPr>
        <xdr:cNvPr id="319"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137885</xdr:rowOff>
    </xdr:from>
    <xdr:to>
      <xdr:col>78</xdr:col>
      <xdr:colOff>69850</xdr:colOff>
      <xdr:row>39</xdr:row>
      <xdr:rowOff>20865</xdr:rowOff>
    </xdr:to>
    <xdr:cxnSp macro="">
      <xdr:nvCxnSpPr>
        <xdr:cNvPr id="321" name="直線コネクタ 320"/>
        <xdr:cNvCxnSpPr/>
      </xdr:nvCxnSpPr>
      <xdr:spPr>
        <a:xfrm flipV="1">
          <a:off x="14782800" y="6652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23" name="テキスト ボックス 322"/>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20865</xdr:rowOff>
    </xdr:from>
    <xdr:to>
      <xdr:col>73</xdr:col>
      <xdr:colOff>180975</xdr:colOff>
      <xdr:row>39</xdr:row>
      <xdr:rowOff>42635</xdr:rowOff>
    </xdr:to>
    <xdr:cxnSp macro="">
      <xdr:nvCxnSpPr>
        <xdr:cNvPr id="324" name="直線コネクタ 323"/>
        <xdr:cNvCxnSpPr/>
      </xdr:nvCxnSpPr>
      <xdr:spPr>
        <a:xfrm flipV="1">
          <a:off x="13893800" y="670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26" name="テキスト ボックス 325"/>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42635</xdr:rowOff>
    </xdr:from>
    <xdr:to>
      <xdr:col>69</xdr:col>
      <xdr:colOff>92075</xdr:colOff>
      <xdr:row>39</xdr:row>
      <xdr:rowOff>129722</xdr:rowOff>
    </xdr:to>
    <xdr:cxnSp macro="">
      <xdr:nvCxnSpPr>
        <xdr:cNvPr id="327" name="直線コネクタ 326"/>
        <xdr:cNvCxnSpPr/>
      </xdr:nvCxnSpPr>
      <xdr:spPr>
        <a:xfrm flipV="1">
          <a:off x="13004800" y="672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35378</xdr:rowOff>
    </xdr:from>
    <xdr:to>
      <xdr:col>82</xdr:col>
      <xdr:colOff>158750</xdr:colOff>
      <xdr:row>39</xdr:row>
      <xdr:rowOff>136978</xdr:rowOff>
    </xdr:to>
    <xdr:sp macro="" textlink="">
      <xdr:nvSpPr>
        <xdr:cNvPr id="337" name="楕円 336"/>
        <xdr:cNvSpPr/>
      </xdr:nvSpPr>
      <xdr:spPr>
        <a:xfrm>
          <a:off x="16459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7455</xdr:rowOff>
    </xdr:from>
    <xdr:ext cx="762000" cy="259045"/>
    <xdr:sp macro="" textlink="">
      <xdr:nvSpPr>
        <xdr:cNvPr id="338" name="補助費等該当値テキスト"/>
        <xdr:cNvSpPr txBox="1"/>
      </xdr:nvSpPr>
      <xdr:spPr>
        <a:xfrm>
          <a:off x="16598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87085</xdr:rowOff>
    </xdr:from>
    <xdr:to>
      <xdr:col>78</xdr:col>
      <xdr:colOff>120650</xdr:colOff>
      <xdr:row>39</xdr:row>
      <xdr:rowOff>17235</xdr:rowOff>
    </xdr:to>
    <xdr:sp macro="" textlink="">
      <xdr:nvSpPr>
        <xdr:cNvPr id="339" name="楕円 338"/>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2012</xdr:rowOff>
    </xdr:from>
    <xdr:ext cx="736600" cy="259045"/>
    <xdr:sp macro="" textlink="">
      <xdr:nvSpPr>
        <xdr:cNvPr id="340" name="テキスト ボックス 339"/>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141515</xdr:rowOff>
    </xdr:from>
    <xdr:to>
      <xdr:col>74</xdr:col>
      <xdr:colOff>31750</xdr:colOff>
      <xdr:row>39</xdr:row>
      <xdr:rowOff>71665</xdr:rowOff>
    </xdr:to>
    <xdr:sp macro="" textlink="">
      <xdr:nvSpPr>
        <xdr:cNvPr id="341" name="楕円 340"/>
        <xdr:cNvSpPr/>
      </xdr:nvSpPr>
      <xdr:spPr>
        <a:xfrm>
          <a:off x="14732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56442</xdr:rowOff>
    </xdr:from>
    <xdr:ext cx="762000" cy="259045"/>
    <xdr:sp macro="" textlink="">
      <xdr:nvSpPr>
        <xdr:cNvPr id="342" name="テキスト ボックス 341"/>
        <xdr:cNvSpPr txBox="1"/>
      </xdr:nvSpPr>
      <xdr:spPr>
        <a:xfrm>
          <a:off x="14401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163285</xdr:rowOff>
    </xdr:from>
    <xdr:to>
      <xdr:col>69</xdr:col>
      <xdr:colOff>142875</xdr:colOff>
      <xdr:row>39</xdr:row>
      <xdr:rowOff>93435</xdr:rowOff>
    </xdr:to>
    <xdr:sp macro="" textlink="">
      <xdr:nvSpPr>
        <xdr:cNvPr id="343" name="楕円 342"/>
        <xdr:cNvSpPr/>
      </xdr:nvSpPr>
      <xdr:spPr>
        <a:xfrm>
          <a:off x="13843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78212</xdr:rowOff>
    </xdr:from>
    <xdr:ext cx="762000" cy="259045"/>
    <xdr:sp macro="" textlink="">
      <xdr:nvSpPr>
        <xdr:cNvPr id="344" name="テキスト ボックス 343"/>
        <xdr:cNvSpPr txBox="1"/>
      </xdr:nvSpPr>
      <xdr:spPr>
        <a:xfrm>
          <a:off x="13512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78922</xdr:rowOff>
    </xdr:from>
    <xdr:to>
      <xdr:col>65</xdr:col>
      <xdr:colOff>53975</xdr:colOff>
      <xdr:row>40</xdr:row>
      <xdr:rowOff>9072</xdr:rowOff>
    </xdr:to>
    <xdr:sp macro="" textlink="">
      <xdr:nvSpPr>
        <xdr:cNvPr id="345" name="楕円 344"/>
        <xdr:cNvSpPr/>
      </xdr:nvSpPr>
      <xdr:spPr>
        <a:xfrm>
          <a:off x="12954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165299</xdr:rowOff>
    </xdr:from>
    <xdr:ext cx="762000" cy="259045"/>
    <xdr:sp macro="" textlink="">
      <xdr:nvSpPr>
        <xdr:cNvPr id="346" name="テキスト ボックス 345"/>
        <xdr:cNvSpPr txBox="1"/>
      </xdr:nvSpPr>
      <xdr:spPr>
        <a:xfrm>
          <a:off x="12623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近年、臨時財政対策債の発行抑制に努め、公共事業の選択と集中に努めてきた結果、公債費にかかる経常収支比率は減少傾向に</a:t>
          </a:r>
          <a:r>
            <a:rPr lang="ja-JP" altLang="en-US" sz="1100" b="0" i="0" baseline="0">
              <a:solidFill>
                <a:sysClr val="windowText" lastClr="000000"/>
              </a:solidFill>
              <a:effectLst/>
              <a:latin typeface="+mn-lt"/>
              <a:ea typeface="+mn-ea"/>
              <a:cs typeface="+mn-cs"/>
            </a:rPr>
            <a:t>あった</a:t>
          </a:r>
          <a:r>
            <a:rPr lang="ja-JP" altLang="ja-JP" sz="1100" b="0" i="0" baseline="0">
              <a:solidFill>
                <a:sysClr val="windowText" lastClr="000000"/>
              </a:solidFill>
              <a:effectLst/>
              <a:latin typeface="+mn-lt"/>
              <a:ea typeface="+mn-ea"/>
              <a:cs typeface="+mn-cs"/>
            </a:rPr>
            <a:t>が、集中投資期間に入ったため起債発行額の増加は不可避である。</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償還方法</a:t>
          </a:r>
          <a:r>
            <a:rPr lang="ja-JP" altLang="en-US" sz="1100" b="0" i="0" baseline="0">
              <a:solidFill>
                <a:sysClr val="windowText" lastClr="000000"/>
              </a:solidFill>
              <a:effectLst/>
              <a:latin typeface="+mn-lt"/>
              <a:ea typeface="+mn-ea"/>
              <a:cs typeface="+mn-cs"/>
            </a:rPr>
            <a:t>については平成</a:t>
          </a:r>
          <a:r>
            <a:rPr lang="en-US" altLang="ja-JP" sz="1100" b="0" i="0" baseline="0">
              <a:solidFill>
                <a:sysClr val="windowText" lastClr="000000"/>
              </a:solidFill>
              <a:effectLst/>
              <a:latin typeface="+mn-lt"/>
              <a:ea typeface="+mn-ea"/>
              <a:cs typeface="+mn-cs"/>
            </a:rPr>
            <a:t>30</a:t>
          </a:r>
          <a:r>
            <a:rPr lang="ja-JP" altLang="en-US" sz="1100" b="0" i="0" baseline="0">
              <a:solidFill>
                <a:sysClr val="windowText" lastClr="000000"/>
              </a:solidFill>
              <a:effectLst/>
              <a:latin typeface="+mn-lt"/>
              <a:ea typeface="+mn-ea"/>
              <a:cs typeface="+mn-cs"/>
            </a:rPr>
            <a:t>年度から</a:t>
          </a:r>
          <a:r>
            <a:rPr lang="ja-JP" altLang="ja-JP" sz="1100" b="0" i="0" baseline="0">
              <a:solidFill>
                <a:sysClr val="windowText" lastClr="000000"/>
              </a:solidFill>
              <a:effectLst/>
              <a:latin typeface="+mn-lt"/>
              <a:ea typeface="+mn-ea"/>
              <a:cs typeface="+mn-cs"/>
            </a:rPr>
            <a:t>短期償還</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実施</a:t>
          </a:r>
          <a:r>
            <a:rPr lang="ja-JP" altLang="en-US" sz="1100" b="0" i="0" baseline="0">
              <a:solidFill>
                <a:sysClr val="windowText" lastClr="000000"/>
              </a:solidFill>
              <a:effectLst/>
              <a:latin typeface="+mn-lt"/>
              <a:ea typeface="+mn-ea"/>
              <a:cs typeface="+mn-cs"/>
            </a:rPr>
            <a:t>することにより</a:t>
          </a:r>
          <a:r>
            <a:rPr lang="ja-JP" altLang="ja-JP" sz="1100" b="0" i="0" baseline="0">
              <a:solidFill>
                <a:sysClr val="windowText" lastClr="000000"/>
              </a:solidFill>
              <a:effectLst/>
              <a:latin typeface="+mn-lt"/>
              <a:ea typeface="+mn-ea"/>
              <a:cs typeface="+mn-cs"/>
            </a:rPr>
            <a:t>公債費が</a:t>
          </a:r>
          <a:r>
            <a:rPr lang="ja-JP" altLang="en-US" sz="1100" b="0" i="0" baseline="0">
              <a:solidFill>
                <a:sysClr val="windowText" lastClr="000000"/>
              </a:solidFill>
              <a:effectLst/>
              <a:latin typeface="+mn-lt"/>
              <a:ea typeface="+mn-ea"/>
              <a:cs typeface="+mn-cs"/>
            </a:rPr>
            <a:t>数年間は</a:t>
          </a:r>
          <a:r>
            <a:rPr lang="ja-JP" altLang="ja-JP" sz="1100" b="0" i="0" baseline="0">
              <a:solidFill>
                <a:sysClr val="windowText" lastClr="000000"/>
              </a:solidFill>
              <a:effectLst/>
              <a:latin typeface="+mn-lt"/>
              <a:ea typeface="+mn-ea"/>
              <a:cs typeface="+mn-cs"/>
            </a:rPr>
            <a:t>増加する</a:t>
          </a:r>
          <a:r>
            <a:rPr lang="ja-JP" altLang="en-US" sz="1100" b="0" i="0" baseline="0">
              <a:solidFill>
                <a:sysClr val="windowText" lastClr="000000"/>
              </a:solidFill>
              <a:effectLst/>
              <a:latin typeface="+mn-lt"/>
              <a:ea typeface="+mn-ea"/>
              <a:cs typeface="+mn-cs"/>
            </a:rPr>
            <a:t>見込みであ</a:t>
          </a:r>
          <a:r>
            <a:rPr lang="ja-JP" altLang="ja-JP" sz="1100" b="0" i="0" baseline="0">
              <a:solidFill>
                <a:sysClr val="windowText" lastClr="000000"/>
              </a:solidFill>
              <a:effectLst/>
              <a:latin typeface="+mn-lt"/>
              <a:ea typeface="+mn-ea"/>
              <a:cs typeface="+mn-cs"/>
            </a:rPr>
            <a:t>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77</xdr:row>
      <xdr:rowOff>24130</xdr:rowOff>
    </xdr:to>
    <xdr:cxnSp macro="">
      <xdr:nvCxnSpPr>
        <xdr:cNvPr id="379" name="直線コネクタ 378"/>
        <xdr:cNvCxnSpPr/>
      </xdr:nvCxnSpPr>
      <xdr:spPr>
        <a:xfrm>
          <a:off x="3987800" y="130657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80"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81280</xdr:rowOff>
    </xdr:to>
    <xdr:cxnSp macro="">
      <xdr:nvCxnSpPr>
        <xdr:cNvPr id="382" name="直線コネクタ 381"/>
        <xdr:cNvCxnSpPr/>
      </xdr:nvCxnSpPr>
      <xdr:spPr>
        <a:xfrm flipV="1">
          <a:off x="3098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4" name="テキスト ボックス 383"/>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96520</xdr:rowOff>
    </xdr:to>
    <xdr:cxnSp macro="">
      <xdr:nvCxnSpPr>
        <xdr:cNvPr id="385" name="直線コネクタ 384"/>
        <xdr:cNvCxnSpPr/>
      </xdr:nvCxnSpPr>
      <xdr:spPr>
        <a:xfrm flipV="1">
          <a:off x="2209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7" name="テキスト ボックス 38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77</xdr:row>
      <xdr:rowOff>8889</xdr:rowOff>
    </xdr:to>
    <xdr:cxnSp macro="">
      <xdr:nvCxnSpPr>
        <xdr:cNvPr id="388" name="直線コネクタ 387"/>
        <xdr:cNvCxnSpPr/>
      </xdr:nvCxnSpPr>
      <xdr:spPr>
        <a:xfrm flipV="1">
          <a:off x="1320800" y="13126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フローチャート: 判断 390"/>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2" name="テキスト ボックス 391"/>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8" name="楕円 397"/>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9"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400" name="楕円 399"/>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401" name="テキスト ボックス 400"/>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402" name="楕円 401"/>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403" name="テキスト ボックス 402"/>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404" name="楕円 403"/>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405" name="テキスト ボックス 40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406" name="楕円 405"/>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407" name="テキスト ボックス 406"/>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平成</a:t>
          </a:r>
          <a:r>
            <a:rPr lang="en-US" altLang="ja-JP" sz="900" b="0" i="0" baseline="0">
              <a:solidFill>
                <a:sysClr val="windowText" lastClr="000000"/>
              </a:solidFill>
              <a:effectLst/>
              <a:latin typeface="+mn-lt"/>
              <a:ea typeface="+mn-ea"/>
              <a:cs typeface="+mn-cs"/>
            </a:rPr>
            <a:t>30</a:t>
          </a:r>
          <a:r>
            <a:rPr lang="ja-JP" altLang="ja-JP" sz="900" b="0" i="0" baseline="0">
              <a:solidFill>
                <a:sysClr val="windowText" lastClr="000000"/>
              </a:solidFill>
              <a:effectLst/>
              <a:latin typeface="+mn-lt"/>
              <a:ea typeface="+mn-ea"/>
              <a:cs typeface="+mn-cs"/>
            </a:rPr>
            <a:t>年度の公債費以外の開き（類似団体平均比：＋</a:t>
          </a:r>
          <a:r>
            <a:rPr lang="en-US" altLang="ja-JP" sz="900" b="0" i="0" baseline="0">
              <a:solidFill>
                <a:sysClr val="windowText" lastClr="000000"/>
              </a:solidFill>
              <a:effectLst/>
              <a:latin typeface="+mn-lt"/>
              <a:ea typeface="+mn-ea"/>
              <a:cs typeface="+mn-cs"/>
            </a:rPr>
            <a:t>3.0</a:t>
          </a:r>
          <a:r>
            <a:rPr lang="ja-JP" altLang="ja-JP" sz="900" b="0" i="0" baseline="0">
              <a:solidFill>
                <a:sysClr val="windowText" lastClr="000000"/>
              </a:solidFill>
              <a:effectLst/>
              <a:latin typeface="+mn-lt"/>
              <a:ea typeface="+mn-ea"/>
              <a:cs typeface="+mn-cs"/>
            </a:rPr>
            <a:t>ポイント）の要因は、主に、例年</a:t>
          </a: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扶助費</a:t>
          </a:r>
          <a:r>
            <a:rPr lang="ja-JP" altLang="en-US" sz="900" b="0" i="0" baseline="0">
              <a:solidFill>
                <a:sysClr val="windowText" lastClr="000000"/>
              </a:solidFill>
              <a:effectLst/>
              <a:latin typeface="+mn-lt"/>
              <a:ea typeface="+mn-ea"/>
              <a:cs typeface="+mn-cs"/>
            </a:rPr>
            <a:t>が原因であったが本年度は補助費が主な要因</a:t>
          </a:r>
          <a:r>
            <a:rPr lang="ja-JP" altLang="ja-JP" sz="900" b="0" i="0" baseline="0">
              <a:solidFill>
                <a:sysClr val="windowText" lastClr="000000"/>
              </a:solidFill>
              <a:effectLst/>
              <a:latin typeface="+mn-lt"/>
              <a:ea typeface="+mn-ea"/>
              <a:cs typeface="+mn-cs"/>
            </a:rPr>
            <a:t>である。</a:t>
          </a:r>
          <a:r>
            <a:rPr lang="ja-JP" altLang="en-US" sz="900" b="0" i="0" baseline="0">
              <a:solidFill>
                <a:sysClr val="windowText" lastClr="000000"/>
              </a:solidFill>
              <a:effectLst/>
              <a:latin typeface="+mn-lt"/>
              <a:ea typeface="+mn-ea"/>
              <a:cs typeface="+mn-cs"/>
            </a:rPr>
            <a:t>それもあり、</a:t>
          </a:r>
          <a:r>
            <a:rPr lang="ja-JP" altLang="ja-JP" sz="900" b="0" i="0" baseline="0">
              <a:solidFill>
                <a:sysClr val="windowText" lastClr="000000"/>
              </a:solidFill>
              <a:effectLst/>
              <a:latin typeface="+mn-lt"/>
              <a:ea typeface="+mn-ea"/>
              <a:cs typeface="+mn-cs"/>
            </a:rPr>
            <a:t>昨年度は開きが</a:t>
          </a:r>
          <a:r>
            <a:rPr lang="ja-JP" altLang="en-US" sz="900" b="0" i="0" baseline="0">
              <a:solidFill>
                <a:sysClr val="windowText" lastClr="000000"/>
              </a:solidFill>
              <a:effectLst/>
              <a:latin typeface="+mn-lt"/>
              <a:ea typeface="+mn-ea"/>
              <a:cs typeface="+mn-cs"/>
            </a:rPr>
            <a:t>拡大</a:t>
          </a:r>
          <a:r>
            <a:rPr lang="ja-JP" altLang="ja-JP" sz="900" b="0" i="0" baseline="0">
              <a:solidFill>
                <a:sysClr val="windowText" lastClr="000000"/>
              </a:solidFill>
              <a:effectLst/>
              <a:latin typeface="+mn-lt"/>
              <a:ea typeface="+mn-ea"/>
              <a:cs typeface="+mn-cs"/>
            </a:rPr>
            <a:t>したが、本年度は開く幅が</a:t>
          </a:r>
          <a:r>
            <a:rPr lang="ja-JP" altLang="en-US" sz="900" b="0" i="0" baseline="0">
              <a:solidFill>
                <a:sysClr val="windowText" lastClr="000000"/>
              </a:solidFill>
              <a:effectLst/>
              <a:latin typeface="+mn-lt"/>
              <a:ea typeface="+mn-ea"/>
              <a:cs typeface="+mn-cs"/>
            </a:rPr>
            <a:t>縮小</a:t>
          </a:r>
          <a:r>
            <a:rPr lang="ja-JP" altLang="ja-JP" sz="900" b="0" i="0" baseline="0">
              <a:solidFill>
                <a:sysClr val="windowText" lastClr="000000"/>
              </a:solidFill>
              <a:effectLst/>
              <a:latin typeface="+mn-lt"/>
              <a:ea typeface="+mn-ea"/>
              <a:cs typeface="+mn-cs"/>
            </a:rPr>
            <a:t>している。</a:t>
          </a:r>
          <a:endParaRPr lang="ja-JP" altLang="ja-JP" sz="1050">
            <a:solidFill>
              <a:sysClr val="windowText" lastClr="000000"/>
            </a:solidFill>
            <a:effectLst/>
          </a:endParaRPr>
        </a:p>
        <a:p>
          <a:pPr algn="l" rtl="1" eaLnBrk="1" fontAlgn="auto" latinLnBrk="0" hangingPunct="1"/>
          <a:r>
            <a:rPr lang="ja-JP" altLang="ja-JP" sz="900" b="0" i="0" baseline="0">
              <a:solidFill>
                <a:sysClr val="windowText" lastClr="000000"/>
              </a:solidFill>
              <a:effectLst/>
              <a:latin typeface="+mn-lt"/>
              <a:ea typeface="+mn-ea"/>
              <a:cs typeface="+mn-cs"/>
            </a:rPr>
            <a:t>　補助費等については消防、し尿処理に係る分担金以外の補助金が類似団体に比較すると多く、今後、いわゆる合併による普通交付税の算定の特例の終了も見据えるとともに、施設の更新を図るため大規模投資を行なうが、光熱水費の増加が見込まれることから、引き続き物件費等の他の経常経費の抑制に努める。</a:t>
          </a:r>
          <a:endParaRPr lang="ja-JP" altLang="ja-JP" sz="105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35561</xdr:rowOff>
    </xdr:to>
    <xdr:cxnSp macro="">
      <xdr:nvCxnSpPr>
        <xdr:cNvPr id="440" name="直線コネクタ 439"/>
        <xdr:cNvCxnSpPr/>
      </xdr:nvCxnSpPr>
      <xdr:spPr>
        <a:xfrm flipV="1">
          <a:off x="15671800" y="13362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41"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43180</xdr:rowOff>
    </xdr:to>
    <xdr:cxnSp macro="">
      <xdr:nvCxnSpPr>
        <xdr:cNvPr id="443" name="直線コネクタ 442"/>
        <xdr:cNvCxnSpPr/>
      </xdr:nvCxnSpPr>
      <xdr:spPr>
        <a:xfrm flipV="1">
          <a:off x="14782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43180</xdr:rowOff>
    </xdr:to>
    <xdr:cxnSp macro="">
      <xdr:nvCxnSpPr>
        <xdr:cNvPr id="446" name="直線コネクタ 445"/>
        <xdr:cNvCxnSpPr/>
      </xdr:nvCxnSpPr>
      <xdr:spPr>
        <a:xfrm>
          <a:off x="13893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96520</xdr:rowOff>
    </xdr:to>
    <xdr:cxnSp macro="">
      <xdr:nvCxnSpPr>
        <xdr:cNvPr id="449" name="直線コネクタ 448"/>
        <xdr:cNvCxnSpPr/>
      </xdr:nvCxnSpPr>
      <xdr:spPr>
        <a:xfrm flipV="1">
          <a:off x="13004800" y="1338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0" name="フローチャート: 判断 449"/>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1" name="テキスト ボックス 450"/>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2" name="フローチャート: 判断 451"/>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53" name="テキスト ボックス 452"/>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9" name="楕円 458"/>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60"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61" name="楕円 460"/>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62" name="テキスト ボックス 461"/>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63" name="楕円 462"/>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64" name="テキスト ボックス 463"/>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65" name="楕円 464"/>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66" name="テキスト ボックス 465"/>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45720</xdr:rowOff>
    </xdr:from>
    <xdr:to>
      <xdr:col>65</xdr:col>
      <xdr:colOff>53975</xdr:colOff>
      <xdr:row>78</xdr:row>
      <xdr:rowOff>147320</xdr:rowOff>
    </xdr:to>
    <xdr:sp macro="" textlink="">
      <xdr:nvSpPr>
        <xdr:cNvPr id="467" name="楕円 466"/>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132097</xdr:rowOff>
    </xdr:from>
    <xdr:ext cx="762000" cy="259045"/>
    <xdr:sp macro="" textlink="">
      <xdr:nvSpPr>
        <xdr:cNvPr id="468" name="テキスト ボックス 467"/>
        <xdr:cNvSpPr txBox="1"/>
      </xdr:nvSpPr>
      <xdr:spPr>
        <a:xfrm>
          <a:off x="12623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39705</xdr:rowOff>
    </xdr:from>
    <xdr:to>
      <xdr:col>29</xdr:col>
      <xdr:colOff>127000</xdr:colOff>
      <xdr:row>13</xdr:row>
      <xdr:rowOff>47843</xdr:rowOff>
    </xdr:to>
    <xdr:cxnSp macro="">
      <xdr:nvCxnSpPr>
        <xdr:cNvPr id="48" name="直線コネクタ 47"/>
        <xdr:cNvCxnSpPr/>
      </xdr:nvCxnSpPr>
      <xdr:spPr bwMode="auto">
        <a:xfrm>
          <a:off x="5003800" y="2144730"/>
          <a:ext cx="647700" cy="17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102669</xdr:rowOff>
    </xdr:from>
    <xdr:ext cx="762000" cy="259045"/>
    <xdr:sp macro="" textlink="">
      <xdr:nvSpPr>
        <xdr:cNvPr id="49" name="人口1人当たり決算額の推移平均値テキスト130"/>
        <xdr:cNvSpPr txBox="1"/>
      </xdr:nvSpPr>
      <xdr:spPr>
        <a:xfrm>
          <a:off x="5740400" y="2722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39705</xdr:rowOff>
    </xdr:from>
    <xdr:to>
      <xdr:col>26</xdr:col>
      <xdr:colOff>50800</xdr:colOff>
      <xdr:row>12</xdr:row>
      <xdr:rowOff>144084</xdr:rowOff>
    </xdr:to>
    <xdr:cxnSp macro="">
      <xdr:nvCxnSpPr>
        <xdr:cNvPr id="51" name="直線コネクタ 50"/>
        <xdr:cNvCxnSpPr/>
      </xdr:nvCxnSpPr>
      <xdr:spPr bwMode="auto">
        <a:xfrm flipV="1">
          <a:off x="4305300" y="2144730"/>
          <a:ext cx="698500" cy="10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58869</xdr:rowOff>
    </xdr:from>
    <xdr:ext cx="736600" cy="259045"/>
    <xdr:sp macro="" textlink="">
      <xdr:nvSpPr>
        <xdr:cNvPr id="53" name="テキスト ボックス 52"/>
        <xdr:cNvSpPr txBox="1"/>
      </xdr:nvSpPr>
      <xdr:spPr>
        <a:xfrm>
          <a:off x="4622800" y="28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101793</xdr:rowOff>
    </xdr:from>
    <xdr:to>
      <xdr:col>22</xdr:col>
      <xdr:colOff>114300</xdr:colOff>
      <xdr:row>12</xdr:row>
      <xdr:rowOff>144084</xdr:rowOff>
    </xdr:to>
    <xdr:cxnSp macro="">
      <xdr:nvCxnSpPr>
        <xdr:cNvPr id="54" name="直線コネクタ 53"/>
        <xdr:cNvCxnSpPr/>
      </xdr:nvCxnSpPr>
      <xdr:spPr bwMode="auto">
        <a:xfrm>
          <a:off x="3606800" y="220681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97136</xdr:rowOff>
    </xdr:from>
    <xdr:ext cx="762000" cy="259045"/>
    <xdr:sp macro="" textlink="">
      <xdr:nvSpPr>
        <xdr:cNvPr id="56" name="テキスト ボックス 55"/>
        <xdr:cNvSpPr txBox="1"/>
      </xdr:nvSpPr>
      <xdr:spPr>
        <a:xfrm>
          <a:off x="39243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108697</xdr:rowOff>
    </xdr:from>
    <xdr:to>
      <xdr:col>18</xdr:col>
      <xdr:colOff>177800</xdr:colOff>
      <xdr:row>12</xdr:row>
      <xdr:rowOff>101793</xdr:rowOff>
    </xdr:to>
    <xdr:cxnSp macro="">
      <xdr:nvCxnSpPr>
        <xdr:cNvPr id="57" name="直線コネクタ 56"/>
        <xdr:cNvCxnSpPr/>
      </xdr:nvCxnSpPr>
      <xdr:spPr bwMode="auto">
        <a:xfrm>
          <a:off x="2908300" y="2042272"/>
          <a:ext cx="698500" cy="164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79306</xdr:rowOff>
    </xdr:from>
    <xdr:ext cx="762000" cy="259045"/>
    <xdr:sp macro="" textlink="">
      <xdr:nvSpPr>
        <xdr:cNvPr id="59" name="テキスト ボックス 58"/>
        <xdr:cNvSpPr txBox="1"/>
      </xdr:nvSpPr>
      <xdr:spPr>
        <a:xfrm>
          <a:off x="32258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168493</xdr:rowOff>
    </xdr:from>
    <xdr:to>
      <xdr:col>29</xdr:col>
      <xdr:colOff>177800</xdr:colOff>
      <xdr:row>13</xdr:row>
      <xdr:rowOff>98643</xdr:rowOff>
    </xdr:to>
    <xdr:sp macro="" textlink="">
      <xdr:nvSpPr>
        <xdr:cNvPr id="67" name="楕円 66"/>
        <xdr:cNvSpPr/>
      </xdr:nvSpPr>
      <xdr:spPr bwMode="auto">
        <a:xfrm>
          <a:off x="5600700" y="2273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78914</xdr:rowOff>
    </xdr:from>
    <xdr:ext cx="762000" cy="259045"/>
    <xdr:sp macro="" textlink="">
      <xdr:nvSpPr>
        <xdr:cNvPr id="68" name="人口1人当たり決算額の推移該当値テキスト130"/>
        <xdr:cNvSpPr txBox="1"/>
      </xdr:nvSpPr>
      <xdr:spPr>
        <a:xfrm>
          <a:off x="5740400" y="21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160355</xdr:rowOff>
    </xdr:from>
    <xdr:to>
      <xdr:col>26</xdr:col>
      <xdr:colOff>101600</xdr:colOff>
      <xdr:row>12</xdr:row>
      <xdr:rowOff>90505</xdr:rowOff>
    </xdr:to>
    <xdr:sp macro="" textlink="">
      <xdr:nvSpPr>
        <xdr:cNvPr id="69" name="楕円 68"/>
        <xdr:cNvSpPr/>
      </xdr:nvSpPr>
      <xdr:spPr bwMode="auto">
        <a:xfrm>
          <a:off x="4953000" y="209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100682</xdr:rowOff>
    </xdr:from>
    <xdr:ext cx="736600" cy="259045"/>
    <xdr:sp macro="" textlink="">
      <xdr:nvSpPr>
        <xdr:cNvPr id="70" name="テキスト ボックス 69"/>
        <xdr:cNvSpPr txBox="1"/>
      </xdr:nvSpPr>
      <xdr:spPr>
        <a:xfrm>
          <a:off x="4622800" y="186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93284</xdr:rowOff>
    </xdr:from>
    <xdr:to>
      <xdr:col>22</xdr:col>
      <xdr:colOff>165100</xdr:colOff>
      <xdr:row>13</xdr:row>
      <xdr:rowOff>23434</xdr:rowOff>
    </xdr:to>
    <xdr:sp macro="" textlink="">
      <xdr:nvSpPr>
        <xdr:cNvPr id="71" name="楕円 70"/>
        <xdr:cNvSpPr/>
      </xdr:nvSpPr>
      <xdr:spPr bwMode="auto">
        <a:xfrm>
          <a:off x="4254500" y="219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33611</xdr:rowOff>
    </xdr:from>
    <xdr:ext cx="762000" cy="259045"/>
    <xdr:sp macro="" textlink="">
      <xdr:nvSpPr>
        <xdr:cNvPr id="72" name="テキスト ボックス 71"/>
        <xdr:cNvSpPr txBox="1"/>
      </xdr:nvSpPr>
      <xdr:spPr>
        <a:xfrm>
          <a:off x="3924300" y="196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50993</xdr:rowOff>
    </xdr:from>
    <xdr:to>
      <xdr:col>19</xdr:col>
      <xdr:colOff>38100</xdr:colOff>
      <xdr:row>12</xdr:row>
      <xdr:rowOff>152593</xdr:rowOff>
    </xdr:to>
    <xdr:sp macro="" textlink="">
      <xdr:nvSpPr>
        <xdr:cNvPr id="73" name="楕円 72"/>
        <xdr:cNvSpPr/>
      </xdr:nvSpPr>
      <xdr:spPr bwMode="auto">
        <a:xfrm>
          <a:off x="3556000" y="215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162770</xdr:rowOff>
    </xdr:from>
    <xdr:ext cx="762000" cy="259045"/>
    <xdr:sp macro="" textlink="">
      <xdr:nvSpPr>
        <xdr:cNvPr id="74" name="テキスト ボックス 73"/>
        <xdr:cNvSpPr txBox="1"/>
      </xdr:nvSpPr>
      <xdr:spPr>
        <a:xfrm>
          <a:off x="3225800" y="192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57897</xdr:rowOff>
    </xdr:from>
    <xdr:to>
      <xdr:col>15</xdr:col>
      <xdr:colOff>101600</xdr:colOff>
      <xdr:row>11</xdr:row>
      <xdr:rowOff>159497</xdr:rowOff>
    </xdr:to>
    <xdr:sp macro="" textlink="">
      <xdr:nvSpPr>
        <xdr:cNvPr id="75" name="楕円 74"/>
        <xdr:cNvSpPr/>
      </xdr:nvSpPr>
      <xdr:spPr bwMode="auto">
        <a:xfrm>
          <a:off x="2857500" y="199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169674</xdr:rowOff>
    </xdr:from>
    <xdr:ext cx="762000" cy="259045"/>
    <xdr:sp macro="" textlink="">
      <xdr:nvSpPr>
        <xdr:cNvPr id="76" name="テキスト ボックス 75"/>
        <xdr:cNvSpPr txBox="1"/>
      </xdr:nvSpPr>
      <xdr:spPr>
        <a:xfrm>
          <a:off x="2527300" y="176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11176</xdr:rowOff>
    </xdr:from>
    <xdr:to>
      <xdr:col>29</xdr:col>
      <xdr:colOff>127000</xdr:colOff>
      <xdr:row>36</xdr:row>
      <xdr:rowOff>97930</xdr:rowOff>
    </xdr:to>
    <xdr:cxnSp macro="">
      <xdr:nvCxnSpPr>
        <xdr:cNvPr id="109" name="直線コネクタ 108"/>
        <xdr:cNvCxnSpPr/>
      </xdr:nvCxnSpPr>
      <xdr:spPr bwMode="auto">
        <a:xfrm flipV="1">
          <a:off x="5003800" y="6964426"/>
          <a:ext cx="647700" cy="8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16489</xdr:rowOff>
    </xdr:from>
    <xdr:ext cx="762000" cy="259045"/>
    <xdr:sp macro="" textlink="">
      <xdr:nvSpPr>
        <xdr:cNvPr id="110" name="人口1人当たり決算額の推移平均値テキスト445"/>
        <xdr:cNvSpPr txBox="1"/>
      </xdr:nvSpPr>
      <xdr:spPr>
        <a:xfrm>
          <a:off x="5740400" y="6626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45123</xdr:rowOff>
    </xdr:from>
    <xdr:to>
      <xdr:col>26</xdr:col>
      <xdr:colOff>50800</xdr:colOff>
      <xdr:row>36</xdr:row>
      <xdr:rowOff>97930</xdr:rowOff>
    </xdr:to>
    <xdr:cxnSp macro="">
      <xdr:nvCxnSpPr>
        <xdr:cNvPr id="112" name="直線コネクタ 111"/>
        <xdr:cNvCxnSpPr/>
      </xdr:nvCxnSpPr>
      <xdr:spPr bwMode="auto">
        <a:xfrm>
          <a:off x="4305300" y="6998373"/>
          <a:ext cx="698500" cy="5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233849</xdr:rowOff>
    </xdr:from>
    <xdr:ext cx="736600" cy="259045"/>
    <xdr:sp macro="" textlink="">
      <xdr:nvSpPr>
        <xdr:cNvPr id="114" name="テキスト ボックス 113"/>
        <xdr:cNvSpPr txBox="1"/>
      </xdr:nvSpPr>
      <xdr:spPr>
        <a:xfrm>
          <a:off x="4622800" y="6501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311900</xdr:rowOff>
    </xdr:from>
    <xdr:to>
      <xdr:col>22</xdr:col>
      <xdr:colOff>114300</xdr:colOff>
      <xdr:row>36</xdr:row>
      <xdr:rowOff>45123</xdr:rowOff>
    </xdr:to>
    <xdr:cxnSp macro="">
      <xdr:nvCxnSpPr>
        <xdr:cNvPr id="115" name="直線コネクタ 114"/>
        <xdr:cNvCxnSpPr/>
      </xdr:nvCxnSpPr>
      <xdr:spPr bwMode="auto">
        <a:xfrm>
          <a:off x="3606800" y="6922250"/>
          <a:ext cx="698500" cy="7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222190</xdr:rowOff>
    </xdr:from>
    <xdr:ext cx="762000" cy="259045"/>
    <xdr:sp macro="" textlink="">
      <xdr:nvSpPr>
        <xdr:cNvPr id="117" name="テキスト ボックス 116"/>
        <xdr:cNvSpPr txBox="1"/>
      </xdr:nvSpPr>
      <xdr:spPr>
        <a:xfrm>
          <a:off x="3924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260503</xdr:rowOff>
    </xdr:from>
    <xdr:to>
      <xdr:col>18</xdr:col>
      <xdr:colOff>177800</xdr:colOff>
      <xdr:row>35</xdr:row>
      <xdr:rowOff>311900</xdr:rowOff>
    </xdr:to>
    <xdr:cxnSp macro="">
      <xdr:nvCxnSpPr>
        <xdr:cNvPr id="118" name="直線コネクタ 117"/>
        <xdr:cNvCxnSpPr/>
      </xdr:nvCxnSpPr>
      <xdr:spPr bwMode="auto">
        <a:xfrm>
          <a:off x="2908300" y="6870853"/>
          <a:ext cx="698500" cy="5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207827</xdr:rowOff>
    </xdr:from>
    <xdr:ext cx="762000" cy="259045"/>
    <xdr:sp macro="" textlink="">
      <xdr:nvSpPr>
        <xdr:cNvPr id="120" name="テキスト ボックス 119"/>
        <xdr:cNvSpPr txBox="1"/>
      </xdr:nvSpPr>
      <xdr:spPr>
        <a:xfrm>
          <a:off x="32258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303276</xdr:rowOff>
    </xdr:from>
    <xdr:to>
      <xdr:col>29</xdr:col>
      <xdr:colOff>177800</xdr:colOff>
      <xdr:row>36</xdr:row>
      <xdr:rowOff>61976</xdr:rowOff>
    </xdr:to>
    <xdr:sp macro="" textlink="">
      <xdr:nvSpPr>
        <xdr:cNvPr id="128" name="楕円 127"/>
        <xdr:cNvSpPr/>
      </xdr:nvSpPr>
      <xdr:spPr bwMode="auto">
        <a:xfrm>
          <a:off x="5600700" y="691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275353</xdr:rowOff>
    </xdr:from>
    <xdr:ext cx="762000" cy="259045"/>
    <xdr:sp macro="" textlink="">
      <xdr:nvSpPr>
        <xdr:cNvPr id="129" name="人口1人当たり決算額の推移該当値テキスト445"/>
        <xdr:cNvSpPr txBox="1"/>
      </xdr:nvSpPr>
      <xdr:spPr>
        <a:xfrm>
          <a:off x="5740400" y="688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47130</xdr:rowOff>
    </xdr:from>
    <xdr:to>
      <xdr:col>26</xdr:col>
      <xdr:colOff>101600</xdr:colOff>
      <xdr:row>36</xdr:row>
      <xdr:rowOff>148730</xdr:rowOff>
    </xdr:to>
    <xdr:sp macro="" textlink="">
      <xdr:nvSpPr>
        <xdr:cNvPr id="130" name="楕円 129"/>
        <xdr:cNvSpPr/>
      </xdr:nvSpPr>
      <xdr:spPr bwMode="auto">
        <a:xfrm>
          <a:off x="4953000" y="700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133507</xdr:rowOff>
    </xdr:from>
    <xdr:ext cx="736600" cy="259045"/>
    <xdr:sp macro="" textlink="">
      <xdr:nvSpPr>
        <xdr:cNvPr id="131" name="テキスト ボックス 130"/>
        <xdr:cNvSpPr txBox="1"/>
      </xdr:nvSpPr>
      <xdr:spPr>
        <a:xfrm>
          <a:off x="4622800" y="70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337223</xdr:rowOff>
    </xdr:from>
    <xdr:to>
      <xdr:col>22</xdr:col>
      <xdr:colOff>165100</xdr:colOff>
      <xdr:row>36</xdr:row>
      <xdr:rowOff>95923</xdr:rowOff>
    </xdr:to>
    <xdr:sp macro="" textlink="">
      <xdr:nvSpPr>
        <xdr:cNvPr id="132" name="楕円 131"/>
        <xdr:cNvSpPr/>
      </xdr:nvSpPr>
      <xdr:spPr bwMode="auto">
        <a:xfrm>
          <a:off x="4254500" y="694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80700</xdr:rowOff>
    </xdr:from>
    <xdr:ext cx="762000" cy="259045"/>
    <xdr:sp macro="" textlink="">
      <xdr:nvSpPr>
        <xdr:cNvPr id="133" name="テキスト ボックス 132"/>
        <xdr:cNvSpPr txBox="1"/>
      </xdr:nvSpPr>
      <xdr:spPr>
        <a:xfrm>
          <a:off x="3924300" y="703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261100</xdr:rowOff>
    </xdr:from>
    <xdr:to>
      <xdr:col>19</xdr:col>
      <xdr:colOff>38100</xdr:colOff>
      <xdr:row>36</xdr:row>
      <xdr:rowOff>19800</xdr:rowOff>
    </xdr:to>
    <xdr:sp macro="" textlink="">
      <xdr:nvSpPr>
        <xdr:cNvPr id="134" name="楕円 133"/>
        <xdr:cNvSpPr/>
      </xdr:nvSpPr>
      <xdr:spPr bwMode="auto">
        <a:xfrm>
          <a:off x="3556000" y="687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4577</xdr:rowOff>
    </xdr:from>
    <xdr:ext cx="762000" cy="259045"/>
    <xdr:sp macro="" textlink="">
      <xdr:nvSpPr>
        <xdr:cNvPr id="135" name="テキスト ボックス 134"/>
        <xdr:cNvSpPr txBox="1"/>
      </xdr:nvSpPr>
      <xdr:spPr>
        <a:xfrm>
          <a:off x="3225800" y="695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209703</xdr:rowOff>
    </xdr:from>
    <xdr:to>
      <xdr:col>15</xdr:col>
      <xdr:colOff>101600</xdr:colOff>
      <xdr:row>35</xdr:row>
      <xdr:rowOff>311303</xdr:rowOff>
    </xdr:to>
    <xdr:sp macro="" textlink="">
      <xdr:nvSpPr>
        <xdr:cNvPr id="136" name="楕円 135"/>
        <xdr:cNvSpPr/>
      </xdr:nvSpPr>
      <xdr:spPr bwMode="auto">
        <a:xfrm>
          <a:off x="2857500" y="682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321480</xdr:rowOff>
    </xdr:from>
    <xdr:ext cx="762000" cy="259045"/>
    <xdr:sp macro="" textlink="">
      <xdr:nvSpPr>
        <xdr:cNvPr id="137" name="テキスト ボックス 136"/>
        <xdr:cNvSpPr txBox="1"/>
      </xdr:nvSpPr>
      <xdr:spPr>
        <a:xfrm>
          <a:off x="2527300" y="658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89332</xdr:rowOff>
    </xdr:from>
    <xdr:to>
      <xdr:col>24</xdr:col>
      <xdr:colOff>63500</xdr:colOff>
      <xdr:row>34</xdr:row>
      <xdr:rowOff>128765</xdr:rowOff>
    </xdr:to>
    <xdr:cxnSp macro="">
      <xdr:nvCxnSpPr>
        <xdr:cNvPr id="61" name="直線コネクタ 60"/>
        <xdr:cNvCxnSpPr/>
      </xdr:nvCxnSpPr>
      <xdr:spPr>
        <a:xfrm flipV="1">
          <a:off x="3797300" y="5918632"/>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78376</xdr:rowOff>
    </xdr:from>
    <xdr:ext cx="534377" cy="259045"/>
    <xdr:sp macro="" textlink="">
      <xdr:nvSpPr>
        <xdr:cNvPr id="62" name="人件費平均値テキスト"/>
        <xdr:cNvSpPr txBox="1"/>
      </xdr:nvSpPr>
      <xdr:spPr>
        <a:xfrm>
          <a:off x="4686300" y="5907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128765</xdr:rowOff>
    </xdr:from>
    <xdr:to>
      <xdr:col>19</xdr:col>
      <xdr:colOff>177800</xdr:colOff>
      <xdr:row>35</xdr:row>
      <xdr:rowOff>32106</xdr:rowOff>
    </xdr:to>
    <xdr:cxnSp macro="">
      <xdr:nvCxnSpPr>
        <xdr:cNvPr id="64" name="直線コネクタ 63"/>
        <xdr:cNvCxnSpPr/>
      </xdr:nvCxnSpPr>
      <xdr:spPr>
        <a:xfrm flipV="1">
          <a:off x="2908300" y="5958065"/>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32999</xdr:rowOff>
    </xdr:from>
    <xdr:ext cx="534377" cy="259045"/>
    <xdr:sp macro="" textlink="">
      <xdr:nvSpPr>
        <xdr:cNvPr id="66" name="テキスト ボックス 65"/>
        <xdr:cNvSpPr txBox="1"/>
      </xdr:nvSpPr>
      <xdr:spPr>
        <a:xfrm>
          <a:off x="3530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101638</xdr:rowOff>
    </xdr:from>
    <xdr:to>
      <xdr:col>15</xdr:col>
      <xdr:colOff>50800</xdr:colOff>
      <xdr:row>35</xdr:row>
      <xdr:rowOff>32106</xdr:rowOff>
    </xdr:to>
    <xdr:cxnSp macro="">
      <xdr:nvCxnSpPr>
        <xdr:cNvPr id="67" name="直線コネクタ 66"/>
        <xdr:cNvCxnSpPr/>
      </xdr:nvCxnSpPr>
      <xdr:spPr>
        <a:xfrm>
          <a:off x="2019300" y="5930938"/>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68991</xdr:rowOff>
    </xdr:from>
    <xdr:ext cx="534377" cy="259045"/>
    <xdr:sp macro="" textlink="">
      <xdr:nvSpPr>
        <xdr:cNvPr id="69" name="テキスト ボックス 68"/>
        <xdr:cNvSpPr txBox="1"/>
      </xdr:nvSpPr>
      <xdr:spPr>
        <a:xfrm>
          <a:off x="2641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53137</xdr:rowOff>
    </xdr:from>
    <xdr:to>
      <xdr:col>10</xdr:col>
      <xdr:colOff>114300</xdr:colOff>
      <xdr:row>34</xdr:row>
      <xdr:rowOff>101638</xdr:rowOff>
    </xdr:to>
    <xdr:cxnSp macro="">
      <xdr:nvCxnSpPr>
        <xdr:cNvPr id="70" name="直線コネクタ 69"/>
        <xdr:cNvCxnSpPr/>
      </xdr:nvCxnSpPr>
      <xdr:spPr>
        <a:xfrm>
          <a:off x="1130300" y="588243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67784</xdr:rowOff>
    </xdr:from>
    <xdr:ext cx="534377" cy="259045"/>
    <xdr:sp macro="" textlink="">
      <xdr:nvSpPr>
        <xdr:cNvPr id="72" name="テキスト ボックス 71"/>
        <xdr:cNvSpPr txBox="1"/>
      </xdr:nvSpPr>
      <xdr:spPr>
        <a:xfrm>
          <a:off x="1752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38532</xdr:rowOff>
    </xdr:from>
    <xdr:to>
      <xdr:col>24</xdr:col>
      <xdr:colOff>114300</xdr:colOff>
      <xdr:row>34</xdr:row>
      <xdr:rowOff>140132</xdr:rowOff>
    </xdr:to>
    <xdr:sp macro="" textlink="">
      <xdr:nvSpPr>
        <xdr:cNvPr id="80" name="楕円 79"/>
        <xdr:cNvSpPr/>
      </xdr:nvSpPr>
      <xdr:spPr>
        <a:xfrm>
          <a:off x="4584700" y="58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61409</xdr:rowOff>
    </xdr:from>
    <xdr:ext cx="534377" cy="259045"/>
    <xdr:sp macro="" textlink="">
      <xdr:nvSpPr>
        <xdr:cNvPr id="81" name="人件費該当値テキスト"/>
        <xdr:cNvSpPr txBox="1"/>
      </xdr:nvSpPr>
      <xdr:spPr>
        <a:xfrm>
          <a:off x="4686300" y="57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77965</xdr:rowOff>
    </xdr:from>
    <xdr:to>
      <xdr:col>20</xdr:col>
      <xdr:colOff>38100</xdr:colOff>
      <xdr:row>35</xdr:row>
      <xdr:rowOff>8115</xdr:rowOff>
    </xdr:to>
    <xdr:sp macro="" textlink="">
      <xdr:nvSpPr>
        <xdr:cNvPr id="82" name="楕円 81"/>
        <xdr:cNvSpPr/>
      </xdr:nvSpPr>
      <xdr:spPr>
        <a:xfrm>
          <a:off x="3746500" y="59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24642</xdr:rowOff>
    </xdr:from>
    <xdr:ext cx="534377" cy="259045"/>
    <xdr:sp macro="" textlink="">
      <xdr:nvSpPr>
        <xdr:cNvPr id="83" name="テキスト ボックス 82"/>
        <xdr:cNvSpPr txBox="1"/>
      </xdr:nvSpPr>
      <xdr:spPr>
        <a:xfrm>
          <a:off x="3530111" y="56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152756</xdr:rowOff>
    </xdr:from>
    <xdr:to>
      <xdr:col>15</xdr:col>
      <xdr:colOff>101600</xdr:colOff>
      <xdr:row>35</xdr:row>
      <xdr:rowOff>82906</xdr:rowOff>
    </xdr:to>
    <xdr:sp macro="" textlink="">
      <xdr:nvSpPr>
        <xdr:cNvPr id="84" name="楕円 83"/>
        <xdr:cNvSpPr/>
      </xdr:nvSpPr>
      <xdr:spPr>
        <a:xfrm>
          <a:off x="2857500" y="59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74033</xdr:rowOff>
    </xdr:from>
    <xdr:ext cx="534377" cy="259045"/>
    <xdr:sp macro="" textlink="">
      <xdr:nvSpPr>
        <xdr:cNvPr id="85" name="テキスト ボックス 84"/>
        <xdr:cNvSpPr txBox="1"/>
      </xdr:nvSpPr>
      <xdr:spPr>
        <a:xfrm>
          <a:off x="2641111" y="60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50838</xdr:rowOff>
    </xdr:from>
    <xdr:to>
      <xdr:col>10</xdr:col>
      <xdr:colOff>165100</xdr:colOff>
      <xdr:row>34</xdr:row>
      <xdr:rowOff>152438</xdr:rowOff>
    </xdr:to>
    <xdr:sp macro="" textlink="">
      <xdr:nvSpPr>
        <xdr:cNvPr id="86" name="楕円 85"/>
        <xdr:cNvSpPr/>
      </xdr:nvSpPr>
      <xdr:spPr>
        <a:xfrm>
          <a:off x="1968500" y="58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168965</xdr:rowOff>
    </xdr:from>
    <xdr:ext cx="534377" cy="259045"/>
    <xdr:sp macro="" textlink="">
      <xdr:nvSpPr>
        <xdr:cNvPr id="87" name="テキスト ボックス 86"/>
        <xdr:cNvSpPr txBox="1"/>
      </xdr:nvSpPr>
      <xdr:spPr>
        <a:xfrm>
          <a:off x="1752111" y="56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2337</xdr:rowOff>
    </xdr:from>
    <xdr:to>
      <xdr:col>6</xdr:col>
      <xdr:colOff>38100</xdr:colOff>
      <xdr:row>34</xdr:row>
      <xdr:rowOff>103937</xdr:rowOff>
    </xdr:to>
    <xdr:sp macro="" textlink="">
      <xdr:nvSpPr>
        <xdr:cNvPr id="88" name="楕円 87"/>
        <xdr:cNvSpPr/>
      </xdr:nvSpPr>
      <xdr:spPr>
        <a:xfrm>
          <a:off x="1079500" y="58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120464</xdr:rowOff>
    </xdr:from>
    <xdr:ext cx="534377" cy="259045"/>
    <xdr:sp macro="" textlink="">
      <xdr:nvSpPr>
        <xdr:cNvPr id="89" name="テキスト ボックス 88"/>
        <xdr:cNvSpPr txBox="1"/>
      </xdr:nvSpPr>
      <xdr:spPr>
        <a:xfrm>
          <a:off x="863111" y="56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112573</xdr:rowOff>
    </xdr:from>
    <xdr:to>
      <xdr:col>24</xdr:col>
      <xdr:colOff>63500</xdr:colOff>
      <xdr:row>55</xdr:row>
      <xdr:rowOff>9207</xdr:rowOff>
    </xdr:to>
    <xdr:cxnSp macro="">
      <xdr:nvCxnSpPr>
        <xdr:cNvPr id="119" name="直線コネクタ 118"/>
        <xdr:cNvCxnSpPr/>
      </xdr:nvCxnSpPr>
      <xdr:spPr>
        <a:xfrm flipV="1">
          <a:off x="3797300" y="9370873"/>
          <a:ext cx="8382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50969</xdr:rowOff>
    </xdr:from>
    <xdr:ext cx="534377" cy="259045"/>
    <xdr:sp macro="" textlink="">
      <xdr:nvSpPr>
        <xdr:cNvPr id="120" name="物件費平均値テキスト"/>
        <xdr:cNvSpPr txBox="1"/>
      </xdr:nvSpPr>
      <xdr:spPr>
        <a:xfrm>
          <a:off x="4686300" y="913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9207</xdr:rowOff>
    </xdr:from>
    <xdr:to>
      <xdr:col>19</xdr:col>
      <xdr:colOff>177800</xdr:colOff>
      <xdr:row>55</xdr:row>
      <xdr:rowOff>44069</xdr:rowOff>
    </xdr:to>
    <xdr:cxnSp macro="">
      <xdr:nvCxnSpPr>
        <xdr:cNvPr id="122" name="直線コネクタ 121"/>
        <xdr:cNvCxnSpPr/>
      </xdr:nvCxnSpPr>
      <xdr:spPr>
        <a:xfrm flipV="1">
          <a:off x="2908300" y="943895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146676</xdr:rowOff>
    </xdr:from>
    <xdr:ext cx="534377" cy="259045"/>
    <xdr:sp macro="" textlink="">
      <xdr:nvSpPr>
        <xdr:cNvPr id="124" name="テキスト ボックス 123"/>
        <xdr:cNvSpPr txBox="1"/>
      </xdr:nvSpPr>
      <xdr:spPr>
        <a:xfrm>
          <a:off x="3530111" y="90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44069</xdr:rowOff>
    </xdr:from>
    <xdr:to>
      <xdr:col>15</xdr:col>
      <xdr:colOff>50800</xdr:colOff>
      <xdr:row>55</xdr:row>
      <xdr:rowOff>101371</xdr:rowOff>
    </xdr:to>
    <xdr:cxnSp macro="">
      <xdr:nvCxnSpPr>
        <xdr:cNvPr id="125" name="直線コネクタ 124"/>
        <xdr:cNvCxnSpPr/>
      </xdr:nvCxnSpPr>
      <xdr:spPr>
        <a:xfrm flipV="1">
          <a:off x="2019300" y="9473819"/>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151858</xdr:rowOff>
    </xdr:from>
    <xdr:ext cx="534377" cy="259045"/>
    <xdr:sp macro="" textlink="">
      <xdr:nvSpPr>
        <xdr:cNvPr id="127" name="テキスト ボックス 126"/>
        <xdr:cNvSpPr txBox="1"/>
      </xdr:nvSpPr>
      <xdr:spPr>
        <a:xfrm>
          <a:off x="2641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61709</xdr:rowOff>
    </xdr:from>
    <xdr:to>
      <xdr:col>10</xdr:col>
      <xdr:colOff>114300</xdr:colOff>
      <xdr:row>55</xdr:row>
      <xdr:rowOff>101371</xdr:rowOff>
    </xdr:to>
    <xdr:cxnSp macro="">
      <xdr:nvCxnSpPr>
        <xdr:cNvPr id="128" name="直線コネクタ 127"/>
        <xdr:cNvCxnSpPr/>
      </xdr:nvCxnSpPr>
      <xdr:spPr>
        <a:xfrm>
          <a:off x="1130300" y="949145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3115</xdr:rowOff>
    </xdr:from>
    <xdr:ext cx="534377" cy="259045"/>
    <xdr:sp macro="" textlink="">
      <xdr:nvSpPr>
        <xdr:cNvPr id="130" name="テキスト ボックス 129"/>
        <xdr:cNvSpPr txBox="1"/>
      </xdr:nvSpPr>
      <xdr:spPr>
        <a:xfrm>
          <a:off x="1752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10279</xdr:rowOff>
    </xdr:from>
    <xdr:ext cx="534377" cy="259045"/>
    <xdr:sp macro="" textlink="">
      <xdr:nvSpPr>
        <xdr:cNvPr id="132" name="テキスト ボックス 131"/>
        <xdr:cNvSpPr txBox="1"/>
      </xdr:nvSpPr>
      <xdr:spPr>
        <a:xfrm>
          <a:off x="863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61773</xdr:rowOff>
    </xdr:from>
    <xdr:to>
      <xdr:col>24</xdr:col>
      <xdr:colOff>114300</xdr:colOff>
      <xdr:row>54</xdr:row>
      <xdr:rowOff>163373</xdr:rowOff>
    </xdr:to>
    <xdr:sp macro="" textlink="">
      <xdr:nvSpPr>
        <xdr:cNvPr id="138" name="楕円 137"/>
        <xdr:cNvSpPr/>
      </xdr:nvSpPr>
      <xdr:spPr>
        <a:xfrm>
          <a:off x="4584700" y="93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40200</xdr:rowOff>
    </xdr:from>
    <xdr:ext cx="534377" cy="259045"/>
    <xdr:sp macro="" textlink="">
      <xdr:nvSpPr>
        <xdr:cNvPr id="139" name="物件費該当値テキスト"/>
        <xdr:cNvSpPr txBox="1"/>
      </xdr:nvSpPr>
      <xdr:spPr>
        <a:xfrm>
          <a:off x="4686300" y="929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129857</xdr:rowOff>
    </xdr:from>
    <xdr:to>
      <xdr:col>20</xdr:col>
      <xdr:colOff>38100</xdr:colOff>
      <xdr:row>55</xdr:row>
      <xdr:rowOff>60007</xdr:rowOff>
    </xdr:to>
    <xdr:sp macro="" textlink="">
      <xdr:nvSpPr>
        <xdr:cNvPr id="140" name="楕円 139"/>
        <xdr:cNvSpPr/>
      </xdr:nvSpPr>
      <xdr:spPr>
        <a:xfrm>
          <a:off x="3746500" y="93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51134</xdr:rowOff>
    </xdr:from>
    <xdr:ext cx="534377" cy="259045"/>
    <xdr:sp macro="" textlink="">
      <xdr:nvSpPr>
        <xdr:cNvPr id="141" name="テキスト ボックス 140"/>
        <xdr:cNvSpPr txBox="1"/>
      </xdr:nvSpPr>
      <xdr:spPr>
        <a:xfrm>
          <a:off x="3530111" y="948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164719</xdr:rowOff>
    </xdr:from>
    <xdr:to>
      <xdr:col>15</xdr:col>
      <xdr:colOff>101600</xdr:colOff>
      <xdr:row>55</xdr:row>
      <xdr:rowOff>94869</xdr:rowOff>
    </xdr:to>
    <xdr:sp macro="" textlink="">
      <xdr:nvSpPr>
        <xdr:cNvPr id="142" name="楕円 141"/>
        <xdr:cNvSpPr/>
      </xdr:nvSpPr>
      <xdr:spPr>
        <a:xfrm>
          <a:off x="2857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85996</xdr:rowOff>
    </xdr:from>
    <xdr:ext cx="534377" cy="259045"/>
    <xdr:sp macro="" textlink="">
      <xdr:nvSpPr>
        <xdr:cNvPr id="143" name="テキスト ボックス 142"/>
        <xdr:cNvSpPr txBox="1"/>
      </xdr:nvSpPr>
      <xdr:spPr>
        <a:xfrm>
          <a:off x="2641111" y="95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50571</xdr:rowOff>
    </xdr:from>
    <xdr:to>
      <xdr:col>10</xdr:col>
      <xdr:colOff>165100</xdr:colOff>
      <xdr:row>55</xdr:row>
      <xdr:rowOff>152171</xdr:rowOff>
    </xdr:to>
    <xdr:sp macro="" textlink="">
      <xdr:nvSpPr>
        <xdr:cNvPr id="144" name="楕円 143"/>
        <xdr:cNvSpPr/>
      </xdr:nvSpPr>
      <xdr:spPr>
        <a:xfrm>
          <a:off x="1968500" y="94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143298</xdr:rowOff>
    </xdr:from>
    <xdr:ext cx="534377" cy="259045"/>
    <xdr:sp macro="" textlink="">
      <xdr:nvSpPr>
        <xdr:cNvPr id="145" name="テキスト ボックス 144"/>
        <xdr:cNvSpPr txBox="1"/>
      </xdr:nvSpPr>
      <xdr:spPr>
        <a:xfrm>
          <a:off x="1752111" y="95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10909</xdr:rowOff>
    </xdr:from>
    <xdr:to>
      <xdr:col>6</xdr:col>
      <xdr:colOff>38100</xdr:colOff>
      <xdr:row>55</xdr:row>
      <xdr:rowOff>112509</xdr:rowOff>
    </xdr:to>
    <xdr:sp macro="" textlink="">
      <xdr:nvSpPr>
        <xdr:cNvPr id="146" name="楕円 145"/>
        <xdr:cNvSpPr/>
      </xdr:nvSpPr>
      <xdr:spPr>
        <a:xfrm>
          <a:off x="1079500" y="94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103636</xdr:rowOff>
    </xdr:from>
    <xdr:ext cx="534377" cy="259045"/>
    <xdr:sp macro="" textlink="">
      <xdr:nvSpPr>
        <xdr:cNvPr id="147" name="テキスト ボックス 146"/>
        <xdr:cNvSpPr txBox="1"/>
      </xdr:nvSpPr>
      <xdr:spPr>
        <a:xfrm>
          <a:off x="863111" y="95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24257</xdr:rowOff>
    </xdr:from>
    <xdr:to>
      <xdr:col>24</xdr:col>
      <xdr:colOff>63500</xdr:colOff>
      <xdr:row>72</xdr:row>
      <xdr:rowOff>153874</xdr:rowOff>
    </xdr:to>
    <xdr:cxnSp macro="">
      <xdr:nvCxnSpPr>
        <xdr:cNvPr id="174" name="直線コネクタ 173"/>
        <xdr:cNvCxnSpPr/>
      </xdr:nvCxnSpPr>
      <xdr:spPr>
        <a:xfrm flipV="1">
          <a:off x="3797300" y="12368657"/>
          <a:ext cx="838200" cy="1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99331</xdr:rowOff>
    </xdr:from>
    <xdr:ext cx="469744" cy="259045"/>
    <xdr:sp macro="" textlink="">
      <xdr:nvSpPr>
        <xdr:cNvPr id="175" name="維持補修費平均値テキスト"/>
        <xdr:cNvSpPr txBox="1"/>
      </xdr:nvSpPr>
      <xdr:spPr>
        <a:xfrm>
          <a:off x="4686300" y="12443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153874</xdr:rowOff>
    </xdr:from>
    <xdr:to>
      <xdr:col>19</xdr:col>
      <xdr:colOff>177800</xdr:colOff>
      <xdr:row>73</xdr:row>
      <xdr:rowOff>37287</xdr:rowOff>
    </xdr:to>
    <xdr:cxnSp macro="">
      <xdr:nvCxnSpPr>
        <xdr:cNvPr id="177" name="直線コネクタ 176"/>
        <xdr:cNvCxnSpPr/>
      </xdr:nvCxnSpPr>
      <xdr:spPr>
        <a:xfrm flipV="1">
          <a:off x="2908300" y="1249827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48810</xdr:rowOff>
    </xdr:from>
    <xdr:ext cx="469744" cy="259045"/>
    <xdr:sp macro="" textlink="">
      <xdr:nvSpPr>
        <xdr:cNvPr id="179" name="テキスト ボックス 178"/>
        <xdr:cNvSpPr txBox="1"/>
      </xdr:nvSpPr>
      <xdr:spPr>
        <a:xfrm>
          <a:off x="3562428" y="1256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83236</xdr:rowOff>
    </xdr:from>
    <xdr:to>
      <xdr:col>15</xdr:col>
      <xdr:colOff>50800</xdr:colOff>
      <xdr:row>73</xdr:row>
      <xdr:rowOff>37287</xdr:rowOff>
    </xdr:to>
    <xdr:cxnSp macro="">
      <xdr:nvCxnSpPr>
        <xdr:cNvPr id="180" name="直線コネクタ 179"/>
        <xdr:cNvCxnSpPr/>
      </xdr:nvCxnSpPr>
      <xdr:spPr>
        <a:xfrm>
          <a:off x="2019300" y="12427636"/>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97299</xdr:rowOff>
    </xdr:from>
    <xdr:ext cx="469744" cy="259045"/>
    <xdr:sp macro="" textlink="">
      <xdr:nvSpPr>
        <xdr:cNvPr id="182" name="テキスト ボックス 181"/>
        <xdr:cNvSpPr txBox="1"/>
      </xdr:nvSpPr>
      <xdr:spPr>
        <a:xfrm>
          <a:off x="2673428" y="122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83236</xdr:rowOff>
    </xdr:from>
    <xdr:to>
      <xdr:col>10</xdr:col>
      <xdr:colOff>114300</xdr:colOff>
      <xdr:row>72</xdr:row>
      <xdr:rowOff>91466</xdr:rowOff>
    </xdr:to>
    <xdr:cxnSp macro="">
      <xdr:nvCxnSpPr>
        <xdr:cNvPr id="183" name="直線コネクタ 182"/>
        <xdr:cNvCxnSpPr/>
      </xdr:nvCxnSpPr>
      <xdr:spPr>
        <a:xfrm flipV="1">
          <a:off x="1130300" y="12427636"/>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119</xdr:rowOff>
    </xdr:from>
    <xdr:ext cx="469744" cy="259045"/>
    <xdr:sp macro="" textlink="">
      <xdr:nvSpPr>
        <xdr:cNvPr id="185" name="テキスト ボックス 184"/>
        <xdr:cNvSpPr txBox="1"/>
      </xdr:nvSpPr>
      <xdr:spPr>
        <a:xfrm>
          <a:off x="1784428" y="1268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75328</xdr:rowOff>
    </xdr:from>
    <xdr:ext cx="469744" cy="259045"/>
    <xdr:sp macro="" textlink="">
      <xdr:nvSpPr>
        <xdr:cNvPr id="187" name="テキスト ボックス 186"/>
        <xdr:cNvSpPr txBox="1"/>
      </xdr:nvSpPr>
      <xdr:spPr>
        <a:xfrm>
          <a:off x="895428" y="1276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144907</xdr:rowOff>
    </xdr:from>
    <xdr:to>
      <xdr:col>24</xdr:col>
      <xdr:colOff>114300</xdr:colOff>
      <xdr:row>72</xdr:row>
      <xdr:rowOff>75057</xdr:rowOff>
    </xdr:to>
    <xdr:sp macro="" textlink="">
      <xdr:nvSpPr>
        <xdr:cNvPr id="193" name="楕円 192"/>
        <xdr:cNvSpPr/>
      </xdr:nvSpPr>
      <xdr:spPr>
        <a:xfrm>
          <a:off x="4584700" y="123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167784</xdr:rowOff>
    </xdr:from>
    <xdr:ext cx="469744" cy="259045"/>
    <xdr:sp macro="" textlink="">
      <xdr:nvSpPr>
        <xdr:cNvPr id="194" name="維持補修費該当値テキスト"/>
        <xdr:cNvSpPr txBox="1"/>
      </xdr:nvSpPr>
      <xdr:spPr>
        <a:xfrm>
          <a:off x="4686300" y="1216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103074</xdr:rowOff>
    </xdr:from>
    <xdr:to>
      <xdr:col>20</xdr:col>
      <xdr:colOff>38100</xdr:colOff>
      <xdr:row>73</xdr:row>
      <xdr:rowOff>33224</xdr:rowOff>
    </xdr:to>
    <xdr:sp macro="" textlink="">
      <xdr:nvSpPr>
        <xdr:cNvPr id="195" name="楕円 194"/>
        <xdr:cNvSpPr/>
      </xdr:nvSpPr>
      <xdr:spPr>
        <a:xfrm>
          <a:off x="3746500" y="124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49751</xdr:rowOff>
    </xdr:from>
    <xdr:ext cx="469744" cy="259045"/>
    <xdr:sp macro="" textlink="">
      <xdr:nvSpPr>
        <xdr:cNvPr id="196" name="テキスト ボックス 195"/>
        <xdr:cNvSpPr txBox="1"/>
      </xdr:nvSpPr>
      <xdr:spPr>
        <a:xfrm>
          <a:off x="3562428" y="1222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157937</xdr:rowOff>
    </xdr:from>
    <xdr:to>
      <xdr:col>15</xdr:col>
      <xdr:colOff>101600</xdr:colOff>
      <xdr:row>73</xdr:row>
      <xdr:rowOff>88087</xdr:rowOff>
    </xdr:to>
    <xdr:sp macro="" textlink="">
      <xdr:nvSpPr>
        <xdr:cNvPr id="197" name="楕円 196"/>
        <xdr:cNvSpPr/>
      </xdr:nvSpPr>
      <xdr:spPr>
        <a:xfrm>
          <a:off x="2857500" y="125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79214</xdr:rowOff>
    </xdr:from>
    <xdr:ext cx="469744" cy="259045"/>
    <xdr:sp macro="" textlink="">
      <xdr:nvSpPr>
        <xdr:cNvPr id="198" name="テキスト ボックス 197"/>
        <xdr:cNvSpPr txBox="1"/>
      </xdr:nvSpPr>
      <xdr:spPr>
        <a:xfrm>
          <a:off x="2673428" y="1259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32436</xdr:rowOff>
    </xdr:from>
    <xdr:to>
      <xdr:col>10</xdr:col>
      <xdr:colOff>165100</xdr:colOff>
      <xdr:row>72</xdr:row>
      <xdr:rowOff>134036</xdr:rowOff>
    </xdr:to>
    <xdr:sp macro="" textlink="">
      <xdr:nvSpPr>
        <xdr:cNvPr id="199" name="楕円 198"/>
        <xdr:cNvSpPr/>
      </xdr:nvSpPr>
      <xdr:spPr>
        <a:xfrm>
          <a:off x="1968500" y="123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150563</xdr:rowOff>
    </xdr:from>
    <xdr:ext cx="469744" cy="259045"/>
    <xdr:sp macro="" textlink="">
      <xdr:nvSpPr>
        <xdr:cNvPr id="200" name="テキスト ボックス 199"/>
        <xdr:cNvSpPr txBox="1"/>
      </xdr:nvSpPr>
      <xdr:spPr>
        <a:xfrm>
          <a:off x="1784428" y="1215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40666</xdr:rowOff>
    </xdr:from>
    <xdr:to>
      <xdr:col>6</xdr:col>
      <xdr:colOff>38100</xdr:colOff>
      <xdr:row>72</xdr:row>
      <xdr:rowOff>142266</xdr:rowOff>
    </xdr:to>
    <xdr:sp macro="" textlink="">
      <xdr:nvSpPr>
        <xdr:cNvPr id="201" name="楕円 200"/>
        <xdr:cNvSpPr/>
      </xdr:nvSpPr>
      <xdr:spPr>
        <a:xfrm>
          <a:off x="1079500" y="123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158793</xdr:rowOff>
    </xdr:from>
    <xdr:ext cx="469744" cy="259045"/>
    <xdr:sp macro="" textlink="">
      <xdr:nvSpPr>
        <xdr:cNvPr id="202" name="テキスト ボックス 201"/>
        <xdr:cNvSpPr txBox="1"/>
      </xdr:nvSpPr>
      <xdr:spPr>
        <a:xfrm>
          <a:off x="895428" y="1216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31268</xdr:rowOff>
    </xdr:from>
    <xdr:to>
      <xdr:col>24</xdr:col>
      <xdr:colOff>63500</xdr:colOff>
      <xdr:row>91</xdr:row>
      <xdr:rowOff>103048</xdr:rowOff>
    </xdr:to>
    <xdr:cxnSp macro="">
      <xdr:nvCxnSpPr>
        <xdr:cNvPr id="232" name="直線コネクタ 231"/>
        <xdr:cNvCxnSpPr/>
      </xdr:nvCxnSpPr>
      <xdr:spPr>
        <a:xfrm>
          <a:off x="3797300" y="15633218"/>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36237</xdr:rowOff>
    </xdr:from>
    <xdr:ext cx="534377" cy="259045"/>
    <xdr:sp macro="" textlink="">
      <xdr:nvSpPr>
        <xdr:cNvPr id="233" name="扶助費平均値テキスト"/>
        <xdr:cNvSpPr txBox="1"/>
      </xdr:nvSpPr>
      <xdr:spPr>
        <a:xfrm>
          <a:off x="4686300" y="16152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31268</xdr:rowOff>
    </xdr:from>
    <xdr:to>
      <xdr:col>19</xdr:col>
      <xdr:colOff>177800</xdr:colOff>
      <xdr:row>91</xdr:row>
      <xdr:rowOff>88988</xdr:rowOff>
    </xdr:to>
    <xdr:cxnSp macro="">
      <xdr:nvCxnSpPr>
        <xdr:cNvPr id="235" name="直線コネクタ 234"/>
        <xdr:cNvCxnSpPr/>
      </xdr:nvCxnSpPr>
      <xdr:spPr>
        <a:xfrm flipV="1">
          <a:off x="2908300" y="15633218"/>
          <a:ext cx="8890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146880</xdr:rowOff>
    </xdr:from>
    <xdr:ext cx="534377" cy="259045"/>
    <xdr:sp macro="" textlink="">
      <xdr:nvSpPr>
        <xdr:cNvPr id="237" name="テキスト ボックス 236"/>
        <xdr:cNvSpPr txBox="1"/>
      </xdr:nvSpPr>
      <xdr:spPr>
        <a:xfrm>
          <a:off x="3530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88988</xdr:rowOff>
    </xdr:from>
    <xdr:to>
      <xdr:col>15</xdr:col>
      <xdr:colOff>50800</xdr:colOff>
      <xdr:row>92</xdr:row>
      <xdr:rowOff>67653</xdr:rowOff>
    </xdr:to>
    <xdr:cxnSp macro="">
      <xdr:nvCxnSpPr>
        <xdr:cNvPr id="238" name="直線コネクタ 237"/>
        <xdr:cNvCxnSpPr/>
      </xdr:nvCxnSpPr>
      <xdr:spPr>
        <a:xfrm flipV="1">
          <a:off x="2019300" y="15690938"/>
          <a:ext cx="889000" cy="1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55135</xdr:rowOff>
    </xdr:from>
    <xdr:ext cx="534377" cy="259045"/>
    <xdr:sp macro="" textlink="">
      <xdr:nvSpPr>
        <xdr:cNvPr id="240" name="テキスト ボックス 239"/>
        <xdr:cNvSpPr txBox="1"/>
      </xdr:nvSpPr>
      <xdr:spPr>
        <a:xfrm>
          <a:off x="2641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67653</xdr:rowOff>
    </xdr:from>
    <xdr:to>
      <xdr:col>10</xdr:col>
      <xdr:colOff>114300</xdr:colOff>
      <xdr:row>93</xdr:row>
      <xdr:rowOff>7531</xdr:rowOff>
    </xdr:to>
    <xdr:cxnSp macro="">
      <xdr:nvCxnSpPr>
        <xdr:cNvPr id="241" name="直線コネクタ 240"/>
        <xdr:cNvCxnSpPr/>
      </xdr:nvCxnSpPr>
      <xdr:spPr>
        <a:xfrm flipV="1">
          <a:off x="1130300" y="15841053"/>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136211</xdr:rowOff>
    </xdr:from>
    <xdr:ext cx="534377" cy="259045"/>
    <xdr:sp macro="" textlink="">
      <xdr:nvSpPr>
        <xdr:cNvPr id="243" name="テキスト ボックス 242"/>
        <xdr:cNvSpPr txBox="1"/>
      </xdr:nvSpPr>
      <xdr:spPr>
        <a:xfrm>
          <a:off x="1752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53649</xdr:rowOff>
    </xdr:from>
    <xdr:ext cx="534377" cy="259045"/>
    <xdr:sp macro="" textlink="">
      <xdr:nvSpPr>
        <xdr:cNvPr id="245" name="テキスト ボックス 244"/>
        <xdr:cNvSpPr txBox="1"/>
      </xdr:nvSpPr>
      <xdr:spPr>
        <a:xfrm>
          <a:off x="863111" y="159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52248</xdr:rowOff>
    </xdr:from>
    <xdr:to>
      <xdr:col>24</xdr:col>
      <xdr:colOff>114300</xdr:colOff>
      <xdr:row>91</xdr:row>
      <xdr:rowOff>153848</xdr:rowOff>
    </xdr:to>
    <xdr:sp macro="" textlink="">
      <xdr:nvSpPr>
        <xdr:cNvPr id="251" name="楕円 250"/>
        <xdr:cNvSpPr/>
      </xdr:nvSpPr>
      <xdr:spPr>
        <a:xfrm>
          <a:off x="4584700" y="1565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138625</xdr:rowOff>
    </xdr:from>
    <xdr:ext cx="534377" cy="259045"/>
    <xdr:sp macro="" textlink="">
      <xdr:nvSpPr>
        <xdr:cNvPr id="252" name="扶助費該当値テキスト"/>
        <xdr:cNvSpPr txBox="1"/>
      </xdr:nvSpPr>
      <xdr:spPr>
        <a:xfrm>
          <a:off x="4686300" y="155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151918</xdr:rowOff>
    </xdr:from>
    <xdr:to>
      <xdr:col>20</xdr:col>
      <xdr:colOff>38100</xdr:colOff>
      <xdr:row>91</xdr:row>
      <xdr:rowOff>82068</xdr:rowOff>
    </xdr:to>
    <xdr:sp macro="" textlink="">
      <xdr:nvSpPr>
        <xdr:cNvPr id="253" name="楕円 252"/>
        <xdr:cNvSpPr/>
      </xdr:nvSpPr>
      <xdr:spPr>
        <a:xfrm>
          <a:off x="3746500" y="155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98595</xdr:rowOff>
    </xdr:from>
    <xdr:ext cx="534377" cy="259045"/>
    <xdr:sp macro="" textlink="">
      <xdr:nvSpPr>
        <xdr:cNvPr id="254" name="テキスト ボックス 253"/>
        <xdr:cNvSpPr txBox="1"/>
      </xdr:nvSpPr>
      <xdr:spPr>
        <a:xfrm>
          <a:off x="3530111" y="153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38188</xdr:rowOff>
    </xdr:from>
    <xdr:to>
      <xdr:col>15</xdr:col>
      <xdr:colOff>101600</xdr:colOff>
      <xdr:row>91</xdr:row>
      <xdr:rowOff>139788</xdr:rowOff>
    </xdr:to>
    <xdr:sp macro="" textlink="">
      <xdr:nvSpPr>
        <xdr:cNvPr id="255" name="楕円 254"/>
        <xdr:cNvSpPr/>
      </xdr:nvSpPr>
      <xdr:spPr>
        <a:xfrm>
          <a:off x="2857500" y="156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156315</xdr:rowOff>
    </xdr:from>
    <xdr:ext cx="534377" cy="259045"/>
    <xdr:sp macro="" textlink="">
      <xdr:nvSpPr>
        <xdr:cNvPr id="256" name="テキスト ボックス 255"/>
        <xdr:cNvSpPr txBox="1"/>
      </xdr:nvSpPr>
      <xdr:spPr>
        <a:xfrm>
          <a:off x="2641111" y="154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16853</xdr:rowOff>
    </xdr:from>
    <xdr:to>
      <xdr:col>10</xdr:col>
      <xdr:colOff>165100</xdr:colOff>
      <xdr:row>92</xdr:row>
      <xdr:rowOff>118453</xdr:rowOff>
    </xdr:to>
    <xdr:sp macro="" textlink="">
      <xdr:nvSpPr>
        <xdr:cNvPr id="257" name="楕円 256"/>
        <xdr:cNvSpPr/>
      </xdr:nvSpPr>
      <xdr:spPr>
        <a:xfrm>
          <a:off x="1968500" y="157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134980</xdr:rowOff>
    </xdr:from>
    <xdr:ext cx="534377" cy="259045"/>
    <xdr:sp macro="" textlink="">
      <xdr:nvSpPr>
        <xdr:cNvPr id="258" name="テキスト ボックス 257"/>
        <xdr:cNvSpPr txBox="1"/>
      </xdr:nvSpPr>
      <xdr:spPr>
        <a:xfrm>
          <a:off x="1752111" y="155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128181</xdr:rowOff>
    </xdr:from>
    <xdr:to>
      <xdr:col>6</xdr:col>
      <xdr:colOff>38100</xdr:colOff>
      <xdr:row>93</xdr:row>
      <xdr:rowOff>58331</xdr:rowOff>
    </xdr:to>
    <xdr:sp macro="" textlink="">
      <xdr:nvSpPr>
        <xdr:cNvPr id="259" name="楕円 258"/>
        <xdr:cNvSpPr/>
      </xdr:nvSpPr>
      <xdr:spPr>
        <a:xfrm>
          <a:off x="1079500" y="159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74858</xdr:rowOff>
    </xdr:from>
    <xdr:ext cx="534377" cy="259045"/>
    <xdr:sp macro="" textlink="">
      <xdr:nvSpPr>
        <xdr:cNvPr id="260" name="テキスト ボックス 259"/>
        <xdr:cNvSpPr txBox="1"/>
      </xdr:nvSpPr>
      <xdr:spPr>
        <a:xfrm>
          <a:off x="863111" y="156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67005</xdr:rowOff>
    </xdr:from>
    <xdr:to>
      <xdr:col>55</xdr:col>
      <xdr:colOff>0</xdr:colOff>
      <xdr:row>32</xdr:row>
      <xdr:rowOff>169161</xdr:rowOff>
    </xdr:to>
    <xdr:cxnSp macro="">
      <xdr:nvCxnSpPr>
        <xdr:cNvPr id="294" name="直線コネクタ 293"/>
        <xdr:cNvCxnSpPr/>
      </xdr:nvCxnSpPr>
      <xdr:spPr>
        <a:xfrm flipV="1">
          <a:off x="9639300" y="5553405"/>
          <a:ext cx="838200" cy="10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120848</xdr:rowOff>
    </xdr:from>
    <xdr:ext cx="534377" cy="259045"/>
    <xdr:sp macro="" textlink="">
      <xdr:nvSpPr>
        <xdr:cNvPr id="295" name="補助費等平均値テキスト"/>
        <xdr:cNvSpPr txBox="1"/>
      </xdr:nvSpPr>
      <xdr:spPr>
        <a:xfrm>
          <a:off x="10528300" y="6121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169161</xdr:rowOff>
    </xdr:from>
    <xdr:to>
      <xdr:col>50</xdr:col>
      <xdr:colOff>114300</xdr:colOff>
      <xdr:row>33</xdr:row>
      <xdr:rowOff>39316</xdr:rowOff>
    </xdr:to>
    <xdr:cxnSp macro="">
      <xdr:nvCxnSpPr>
        <xdr:cNvPr id="297" name="直線コネクタ 296"/>
        <xdr:cNvCxnSpPr/>
      </xdr:nvCxnSpPr>
      <xdr:spPr>
        <a:xfrm flipV="1">
          <a:off x="8750300" y="5655561"/>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103274</xdr:rowOff>
    </xdr:from>
    <xdr:ext cx="534377" cy="259045"/>
    <xdr:sp macro="" textlink="">
      <xdr:nvSpPr>
        <xdr:cNvPr id="299" name="テキスト ボックス 298"/>
        <xdr:cNvSpPr txBox="1"/>
      </xdr:nvSpPr>
      <xdr:spPr>
        <a:xfrm>
          <a:off x="9372111" y="62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134014</xdr:rowOff>
    </xdr:from>
    <xdr:to>
      <xdr:col>45</xdr:col>
      <xdr:colOff>177800</xdr:colOff>
      <xdr:row>33</xdr:row>
      <xdr:rowOff>39316</xdr:rowOff>
    </xdr:to>
    <xdr:cxnSp macro="">
      <xdr:nvCxnSpPr>
        <xdr:cNvPr id="300" name="直線コネクタ 299"/>
        <xdr:cNvCxnSpPr/>
      </xdr:nvCxnSpPr>
      <xdr:spPr>
        <a:xfrm>
          <a:off x="7861300" y="5620414"/>
          <a:ext cx="889000" cy="7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80414</xdr:rowOff>
    </xdr:from>
    <xdr:ext cx="534377" cy="259045"/>
    <xdr:sp macro="" textlink="">
      <xdr:nvSpPr>
        <xdr:cNvPr id="302" name="テキスト ボックス 301"/>
        <xdr:cNvSpPr txBox="1"/>
      </xdr:nvSpPr>
      <xdr:spPr>
        <a:xfrm>
          <a:off x="8483111" y="62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112211</xdr:rowOff>
    </xdr:from>
    <xdr:to>
      <xdr:col>41</xdr:col>
      <xdr:colOff>50800</xdr:colOff>
      <xdr:row>32</xdr:row>
      <xdr:rowOff>134014</xdr:rowOff>
    </xdr:to>
    <xdr:cxnSp macro="">
      <xdr:nvCxnSpPr>
        <xdr:cNvPr id="303" name="直線コネクタ 302"/>
        <xdr:cNvCxnSpPr/>
      </xdr:nvCxnSpPr>
      <xdr:spPr>
        <a:xfrm>
          <a:off x="6972300" y="5598611"/>
          <a:ext cx="889000" cy="2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33409</xdr:rowOff>
    </xdr:from>
    <xdr:ext cx="534377" cy="259045"/>
    <xdr:sp macro="" textlink="">
      <xdr:nvSpPr>
        <xdr:cNvPr id="305" name="テキスト ボックス 304"/>
        <xdr:cNvSpPr txBox="1"/>
      </xdr:nvSpPr>
      <xdr:spPr>
        <a:xfrm>
          <a:off x="7594111" y="62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113903</xdr:rowOff>
    </xdr:from>
    <xdr:to>
      <xdr:col>36</xdr:col>
      <xdr:colOff>165100</xdr:colOff>
      <xdr:row>37</xdr:row>
      <xdr:rowOff>44053</xdr:rowOff>
    </xdr:to>
    <xdr:sp macro="" textlink="">
      <xdr:nvSpPr>
        <xdr:cNvPr id="306" name="フローチャート: 判断 305"/>
        <xdr:cNvSpPr/>
      </xdr:nvSpPr>
      <xdr:spPr>
        <a:xfrm>
          <a:off x="6921500" y="62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35180</xdr:rowOff>
    </xdr:from>
    <xdr:ext cx="534377" cy="259045"/>
    <xdr:sp macro="" textlink="">
      <xdr:nvSpPr>
        <xdr:cNvPr id="307" name="テキスト ボックス 306"/>
        <xdr:cNvSpPr txBox="1"/>
      </xdr:nvSpPr>
      <xdr:spPr>
        <a:xfrm>
          <a:off x="6705111" y="63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16205</xdr:rowOff>
    </xdr:from>
    <xdr:to>
      <xdr:col>55</xdr:col>
      <xdr:colOff>50800</xdr:colOff>
      <xdr:row>32</xdr:row>
      <xdr:rowOff>117805</xdr:rowOff>
    </xdr:to>
    <xdr:sp macro="" textlink="">
      <xdr:nvSpPr>
        <xdr:cNvPr id="313" name="楕円 312"/>
        <xdr:cNvSpPr/>
      </xdr:nvSpPr>
      <xdr:spPr>
        <a:xfrm>
          <a:off x="10426700" y="55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39082</xdr:rowOff>
    </xdr:from>
    <xdr:ext cx="534377" cy="259045"/>
    <xdr:sp macro="" textlink="">
      <xdr:nvSpPr>
        <xdr:cNvPr id="314" name="補助費等該当値テキスト"/>
        <xdr:cNvSpPr txBox="1"/>
      </xdr:nvSpPr>
      <xdr:spPr>
        <a:xfrm>
          <a:off x="10528300" y="53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118361</xdr:rowOff>
    </xdr:from>
    <xdr:to>
      <xdr:col>50</xdr:col>
      <xdr:colOff>165100</xdr:colOff>
      <xdr:row>33</xdr:row>
      <xdr:rowOff>48511</xdr:rowOff>
    </xdr:to>
    <xdr:sp macro="" textlink="">
      <xdr:nvSpPr>
        <xdr:cNvPr id="315" name="楕円 314"/>
        <xdr:cNvSpPr/>
      </xdr:nvSpPr>
      <xdr:spPr>
        <a:xfrm>
          <a:off x="9588500" y="56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65038</xdr:rowOff>
    </xdr:from>
    <xdr:ext cx="534377" cy="259045"/>
    <xdr:sp macro="" textlink="">
      <xdr:nvSpPr>
        <xdr:cNvPr id="316" name="テキスト ボックス 315"/>
        <xdr:cNvSpPr txBox="1"/>
      </xdr:nvSpPr>
      <xdr:spPr>
        <a:xfrm>
          <a:off x="9372111" y="53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159966</xdr:rowOff>
    </xdr:from>
    <xdr:to>
      <xdr:col>46</xdr:col>
      <xdr:colOff>38100</xdr:colOff>
      <xdr:row>33</xdr:row>
      <xdr:rowOff>90116</xdr:rowOff>
    </xdr:to>
    <xdr:sp macro="" textlink="">
      <xdr:nvSpPr>
        <xdr:cNvPr id="317" name="楕円 316"/>
        <xdr:cNvSpPr/>
      </xdr:nvSpPr>
      <xdr:spPr>
        <a:xfrm>
          <a:off x="8699500" y="56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106643</xdr:rowOff>
    </xdr:from>
    <xdr:ext cx="534377" cy="259045"/>
    <xdr:sp macro="" textlink="">
      <xdr:nvSpPr>
        <xdr:cNvPr id="318" name="テキスト ボックス 317"/>
        <xdr:cNvSpPr txBox="1"/>
      </xdr:nvSpPr>
      <xdr:spPr>
        <a:xfrm>
          <a:off x="8483111" y="542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83214</xdr:rowOff>
    </xdr:from>
    <xdr:to>
      <xdr:col>41</xdr:col>
      <xdr:colOff>101600</xdr:colOff>
      <xdr:row>33</xdr:row>
      <xdr:rowOff>13364</xdr:rowOff>
    </xdr:to>
    <xdr:sp macro="" textlink="">
      <xdr:nvSpPr>
        <xdr:cNvPr id="319" name="楕円 318"/>
        <xdr:cNvSpPr/>
      </xdr:nvSpPr>
      <xdr:spPr>
        <a:xfrm>
          <a:off x="7810500" y="55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29891</xdr:rowOff>
    </xdr:from>
    <xdr:ext cx="534377" cy="259045"/>
    <xdr:sp macro="" textlink="">
      <xdr:nvSpPr>
        <xdr:cNvPr id="320" name="テキスト ボックス 319"/>
        <xdr:cNvSpPr txBox="1"/>
      </xdr:nvSpPr>
      <xdr:spPr>
        <a:xfrm>
          <a:off x="7594111" y="53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61411</xdr:rowOff>
    </xdr:from>
    <xdr:to>
      <xdr:col>36</xdr:col>
      <xdr:colOff>165100</xdr:colOff>
      <xdr:row>32</xdr:row>
      <xdr:rowOff>163011</xdr:rowOff>
    </xdr:to>
    <xdr:sp macro="" textlink="">
      <xdr:nvSpPr>
        <xdr:cNvPr id="321" name="楕円 320"/>
        <xdr:cNvSpPr/>
      </xdr:nvSpPr>
      <xdr:spPr>
        <a:xfrm>
          <a:off x="6921500" y="55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8088</xdr:rowOff>
    </xdr:from>
    <xdr:ext cx="534377" cy="259045"/>
    <xdr:sp macro="" textlink="">
      <xdr:nvSpPr>
        <xdr:cNvPr id="322" name="テキスト ボックス 321"/>
        <xdr:cNvSpPr txBox="1"/>
      </xdr:nvSpPr>
      <xdr:spPr>
        <a:xfrm>
          <a:off x="6705111" y="53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77825</xdr:rowOff>
    </xdr:from>
    <xdr:to>
      <xdr:col>55</xdr:col>
      <xdr:colOff>0</xdr:colOff>
      <xdr:row>58</xdr:row>
      <xdr:rowOff>39097</xdr:rowOff>
    </xdr:to>
    <xdr:cxnSp macro="">
      <xdr:nvCxnSpPr>
        <xdr:cNvPr id="352" name="直線コネクタ 351"/>
        <xdr:cNvCxnSpPr/>
      </xdr:nvCxnSpPr>
      <xdr:spPr>
        <a:xfrm flipV="1">
          <a:off x="9639300" y="9507575"/>
          <a:ext cx="838200" cy="47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123258</xdr:rowOff>
    </xdr:from>
    <xdr:ext cx="534377" cy="259045"/>
    <xdr:sp macro="" textlink="">
      <xdr:nvSpPr>
        <xdr:cNvPr id="353" name="普通建設事業費平均値テキスト"/>
        <xdr:cNvSpPr txBox="1"/>
      </xdr:nvSpPr>
      <xdr:spPr>
        <a:xfrm>
          <a:off x="10528300" y="955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39097</xdr:rowOff>
    </xdr:from>
    <xdr:to>
      <xdr:col>50</xdr:col>
      <xdr:colOff>114300</xdr:colOff>
      <xdr:row>58</xdr:row>
      <xdr:rowOff>49117</xdr:rowOff>
    </xdr:to>
    <xdr:cxnSp macro="">
      <xdr:nvCxnSpPr>
        <xdr:cNvPr id="355" name="直線コネクタ 354"/>
        <xdr:cNvCxnSpPr/>
      </xdr:nvCxnSpPr>
      <xdr:spPr>
        <a:xfrm flipV="1">
          <a:off x="8750300" y="998319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18908</xdr:rowOff>
    </xdr:from>
    <xdr:ext cx="534377" cy="259045"/>
    <xdr:sp macro="" textlink="">
      <xdr:nvSpPr>
        <xdr:cNvPr id="357" name="テキスト ボックス 356"/>
        <xdr:cNvSpPr txBox="1"/>
      </xdr:nvSpPr>
      <xdr:spPr>
        <a:xfrm>
          <a:off x="9372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49117</xdr:rowOff>
    </xdr:from>
    <xdr:to>
      <xdr:col>45</xdr:col>
      <xdr:colOff>177800</xdr:colOff>
      <xdr:row>58</xdr:row>
      <xdr:rowOff>99923</xdr:rowOff>
    </xdr:to>
    <xdr:cxnSp macro="">
      <xdr:nvCxnSpPr>
        <xdr:cNvPr id="358" name="直線コネクタ 357"/>
        <xdr:cNvCxnSpPr/>
      </xdr:nvCxnSpPr>
      <xdr:spPr>
        <a:xfrm flipV="1">
          <a:off x="7861300" y="9993217"/>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0" name="テキスト ボックス 359"/>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167208</xdr:rowOff>
    </xdr:from>
    <xdr:to>
      <xdr:col>41</xdr:col>
      <xdr:colOff>50800</xdr:colOff>
      <xdr:row>58</xdr:row>
      <xdr:rowOff>99923</xdr:rowOff>
    </xdr:to>
    <xdr:cxnSp macro="">
      <xdr:nvCxnSpPr>
        <xdr:cNvPr id="361" name="直線コネクタ 360"/>
        <xdr:cNvCxnSpPr/>
      </xdr:nvCxnSpPr>
      <xdr:spPr>
        <a:xfrm>
          <a:off x="6972300" y="9425508"/>
          <a:ext cx="889000" cy="6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60401</xdr:rowOff>
    </xdr:from>
    <xdr:to>
      <xdr:col>41</xdr:col>
      <xdr:colOff>101600</xdr:colOff>
      <xdr:row>55</xdr:row>
      <xdr:rowOff>162001</xdr:rowOff>
    </xdr:to>
    <xdr:sp macro="" textlink="">
      <xdr:nvSpPr>
        <xdr:cNvPr id="362" name="フローチャート: 判断 361"/>
        <xdr:cNvSpPr/>
      </xdr:nvSpPr>
      <xdr:spPr>
        <a:xfrm>
          <a:off x="7810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7078</xdr:rowOff>
    </xdr:from>
    <xdr:ext cx="534377" cy="259045"/>
    <xdr:sp macro="" textlink="">
      <xdr:nvSpPr>
        <xdr:cNvPr id="363" name="テキスト ボックス 362"/>
        <xdr:cNvSpPr txBox="1"/>
      </xdr:nvSpPr>
      <xdr:spPr>
        <a:xfrm>
          <a:off x="7594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4" name="フローチャート: 判断 363"/>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5" name="テキスト ボックス 364"/>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27025</xdr:rowOff>
    </xdr:from>
    <xdr:to>
      <xdr:col>55</xdr:col>
      <xdr:colOff>50800</xdr:colOff>
      <xdr:row>55</xdr:row>
      <xdr:rowOff>128625</xdr:rowOff>
    </xdr:to>
    <xdr:sp macro="" textlink="">
      <xdr:nvSpPr>
        <xdr:cNvPr id="371" name="楕円 370"/>
        <xdr:cNvSpPr/>
      </xdr:nvSpPr>
      <xdr:spPr>
        <a:xfrm>
          <a:off x="104267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49902</xdr:rowOff>
    </xdr:from>
    <xdr:ext cx="534377" cy="259045"/>
    <xdr:sp macro="" textlink="">
      <xdr:nvSpPr>
        <xdr:cNvPr id="372" name="普通建設事業費該当値テキスト"/>
        <xdr:cNvSpPr txBox="1"/>
      </xdr:nvSpPr>
      <xdr:spPr>
        <a:xfrm>
          <a:off x="10528300" y="93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159747</xdr:rowOff>
    </xdr:from>
    <xdr:to>
      <xdr:col>50</xdr:col>
      <xdr:colOff>165100</xdr:colOff>
      <xdr:row>58</xdr:row>
      <xdr:rowOff>89897</xdr:rowOff>
    </xdr:to>
    <xdr:sp macro="" textlink="">
      <xdr:nvSpPr>
        <xdr:cNvPr id="373" name="楕円 372"/>
        <xdr:cNvSpPr/>
      </xdr:nvSpPr>
      <xdr:spPr>
        <a:xfrm>
          <a:off x="9588500" y="99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81024</xdr:rowOff>
    </xdr:from>
    <xdr:ext cx="534377" cy="259045"/>
    <xdr:sp macro="" textlink="">
      <xdr:nvSpPr>
        <xdr:cNvPr id="374" name="テキスト ボックス 373"/>
        <xdr:cNvSpPr txBox="1"/>
      </xdr:nvSpPr>
      <xdr:spPr>
        <a:xfrm>
          <a:off x="9372111" y="100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169767</xdr:rowOff>
    </xdr:from>
    <xdr:to>
      <xdr:col>46</xdr:col>
      <xdr:colOff>38100</xdr:colOff>
      <xdr:row>58</xdr:row>
      <xdr:rowOff>99917</xdr:rowOff>
    </xdr:to>
    <xdr:sp macro="" textlink="">
      <xdr:nvSpPr>
        <xdr:cNvPr id="375" name="楕円 374"/>
        <xdr:cNvSpPr/>
      </xdr:nvSpPr>
      <xdr:spPr>
        <a:xfrm>
          <a:off x="8699500" y="99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91044</xdr:rowOff>
    </xdr:from>
    <xdr:ext cx="534377" cy="259045"/>
    <xdr:sp macro="" textlink="">
      <xdr:nvSpPr>
        <xdr:cNvPr id="376" name="テキスト ボックス 375"/>
        <xdr:cNvSpPr txBox="1"/>
      </xdr:nvSpPr>
      <xdr:spPr>
        <a:xfrm>
          <a:off x="8483111" y="100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49123</xdr:rowOff>
    </xdr:from>
    <xdr:to>
      <xdr:col>41</xdr:col>
      <xdr:colOff>101600</xdr:colOff>
      <xdr:row>58</xdr:row>
      <xdr:rowOff>150723</xdr:rowOff>
    </xdr:to>
    <xdr:sp macro="" textlink="">
      <xdr:nvSpPr>
        <xdr:cNvPr id="377" name="楕円 376"/>
        <xdr:cNvSpPr/>
      </xdr:nvSpPr>
      <xdr:spPr>
        <a:xfrm>
          <a:off x="7810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141850</xdr:rowOff>
    </xdr:from>
    <xdr:ext cx="534377" cy="259045"/>
    <xdr:sp macro="" textlink="">
      <xdr:nvSpPr>
        <xdr:cNvPr id="378" name="テキスト ボックス 377"/>
        <xdr:cNvSpPr txBox="1"/>
      </xdr:nvSpPr>
      <xdr:spPr>
        <a:xfrm>
          <a:off x="7594111" y="100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116408</xdr:rowOff>
    </xdr:from>
    <xdr:to>
      <xdr:col>36</xdr:col>
      <xdr:colOff>165100</xdr:colOff>
      <xdr:row>55</xdr:row>
      <xdr:rowOff>46558</xdr:rowOff>
    </xdr:to>
    <xdr:sp macro="" textlink="">
      <xdr:nvSpPr>
        <xdr:cNvPr id="379" name="楕円 378"/>
        <xdr:cNvSpPr/>
      </xdr:nvSpPr>
      <xdr:spPr>
        <a:xfrm>
          <a:off x="6921500" y="93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63085</xdr:rowOff>
    </xdr:from>
    <xdr:ext cx="534377" cy="259045"/>
    <xdr:sp macro="" textlink="">
      <xdr:nvSpPr>
        <xdr:cNvPr id="380" name="テキスト ボックス 379"/>
        <xdr:cNvSpPr txBox="1"/>
      </xdr:nvSpPr>
      <xdr:spPr>
        <a:xfrm>
          <a:off x="6705111" y="91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46137</xdr:rowOff>
    </xdr:from>
    <xdr:to>
      <xdr:col>55</xdr:col>
      <xdr:colOff>0</xdr:colOff>
      <xdr:row>78</xdr:row>
      <xdr:rowOff>32421</xdr:rowOff>
    </xdr:to>
    <xdr:cxnSp macro="">
      <xdr:nvCxnSpPr>
        <xdr:cNvPr id="411" name="直線コネクタ 410"/>
        <xdr:cNvCxnSpPr/>
      </xdr:nvCxnSpPr>
      <xdr:spPr>
        <a:xfrm flipV="1">
          <a:off x="9639300" y="13247787"/>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105768</xdr:rowOff>
    </xdr:from>
    <xdr:ext cx="534377" cy="259045"/>
    <xdr:sp macro="" textlink="">
      <xdr:nvSpPr>
        <xdr:cNvPr id="412" name="普通建設事業費 （ うち新規整備　）平均値テキスト"/>
        <xdr:cNvSpPr txBox="1"/>
      </xdr:nvSpPr>
      <xdr:spPr>
        <a:xfrm>
          <a:off x="10528300" y="12964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119551</xdr:rowOff>
    </xdr:from>
    <xdr:to>
      <xdr:col>50</xdr:col>
      <xdr:colOff>114300</xdr:colOff>
      <xdr:row>78</xdr:row>
      <xdr:rowOff>32421</xdr:rowOff>
    </xdr:to>
    <xdr:cxnSp macro="">
      <xdr:nvCxnSpPr>
        <xdr:cNvPr id="414" name="直線コネクタ 413"/>
        <xdr:cNvCxnSpPr/>
      </xdr:nvCxnSpPr>
      <xdr:spPr>
        <a:xfrm>
          <a:off x="8750300" y="13149751"/>
          <a:ext cx="889000" cy="25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6" name="テキスト ボックス 415"/>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60506</xdr:rowOff>
    </xdr:from>
    <xdr:to>
      <xdr:col>45</xdr:col>
      <xdr:colOff>177800</xdr:colOff>
      <xdr:row>76</xdr:row>
      <xdr:rowOff>119551</xdr:rowOff>
    </xdr:to>
    <xdr:cxnSp macro="">
      <xdr:nvCxnSpPr>
        <xdr:cNvPr id="417" name="直線コネクタ 416"/>
        <xdr:cNvCxnSpPr/>
      </xdr:nvCxnSpPr>
      <xdr:spPr>
        <a:xfrm>
          <a:off x="7861300" y="13090706"/>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9" name="テキスト ボックス 418"/>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42839</xdr:rowOff>
    </xdr:from>
    <xdr:to>
      <xdr:col>41</xdr:col>
      <xdr:colOff>50800</xdr:colOff>
      <xdr:row>76</xdr:row>
      <xdr:rowOff>60506</xdr:rowOff>
    </xdr:to>
    <xdr:cxnSp macro="">
      <xdr:nvCxnSpPr>
        <xdr:cNvPr id="420" name="直線コネクタ 419"/>
        <xdr:cNvCxnSpPr/>
      </xdr:nvCxnSpPr>
      <xdr:spPr>
        <a:xfrm>
          <a:off x="6972300" y="12387239"/>
          <a:ext cx="889000" cy="7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1" name="フローチャート: 判断 420"/>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19804</xdr:rowOff>
    </xdr:from>
    <xdr:ext cx="534377" cy="259045"/>
    <xdr:sp macro="" textlink="">
      <xdr:nvSpPr>
        <xdr:cNvPr id="422" name="テキスト ボックス 421"/>
        <xdr:cNvSpPr txBox="1"/>
      </xdr:nvSpPr>
      <xdr:spPr>
        <a:xfrm>
          <a:off x="7594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3" name="フローチャート: 判断 422"/>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4" name="テキスト ボックス 423"/>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166787</xdr:rowOff>
    </xdr:from>
    <xdr:to>
      <xdr:col>55</xdr:col>
      <xdr:colOff>50800</xdr:colOff>
      <xdr:row>77</xdr:row>
      <xdr:rowOff>96937</xdr:rowOff>
    </xdr:to>
    <xdr:sp macro="" textlink="">
      <xdr:nvSpPr>
        <xdr:cNvPr id="430" name="楕円 429"/>
        <xdr:cNvSpPr/>
      </xdr:nvSpPr>
      <xdr:spPr>
        <a:xfrm>
          <a:off x="10426700" y="131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145214</xdr:rowOff>
    </xdr:from>
    <xdr:ext cx="534377" cy="259045"/>
    <xdr:sp macro="" textlink="">
      <xdr:nvSpPr>
        <xdr:cNvPr id="431" name="普通建設事業費 （ うち新規整備　）該当値テキスト"/>
        <xdr:cNvSpPr txBox="1"/>
      </xdr:nvSpPr>
      <xdr:spPr>
        <a:xfrm>
          <a:off x="10528300" y="1317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153071</xdr:rowOff>
    </xdr:from>
    <xdr:to>
      <xdr:col>50</xdr:col>
      <xdr:colOff>165100</xdr:colOff>
      <xdr:row>78</xdr:row>
      <xdr:rowOff>83221</xdr:rowOff>
    </xdr:to>
    <xdr:sp macro="" textlink="">
      <xdr:nvSpPr>
        <xdr:cNvPr id="432" name="楕円 431"/>
        <xdr:cNvSpPr/>
      </xdr:nvSpPr>
      <xdr:spPr>
        <a:xfrm>
          <a:off x="9588500" y="13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74348</xdr:rowOff>
    </xdr:from>
    <xdr:ext cx="469744" cy="259045"/>
    <xdr:sp macro="" textlink="">
      <xdr:nvSpPr>
        <xdr:cNvPr id="433" name="テキスト ボックス 432"/>
        <xdr:cNvSpPr txBox="1"/>
      </xdr:nvSpPr>
      <xdr:spPr>
        <a:xfrm>
          <a:off x="9404428" y="1344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68751</xdr:rowOff>
    </xdr:from>
    <xdr:to>
      <xdr:col>46</xdr:col>
      <xdr:colOff>38100</xdr:colOff>
      <xdr:row>76</xdr:row>
      <xdr:rowOff>170351</xdr:rowOff>
    </xdr:to>
    <xdr:sp macro="" textlink="">
      <xdr:nvSpPr>
        <xdr:cNvPr id="434" name="楕円 433"/>
        <xdr:cNvSpPr/>
      </xdr:nvSpPr>
      <xdr:spPr>
        <a:xfrm>
          <a:off x="8699500" y="13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161478</xdr:rowOff>
    </xdr:from>
    <xdr:ext cx="534377" cy="259045"/>
    <xdr:sp macro="" textlink="">
      <xdr:nvSpPr>
        <xdr:cNvPr id="435" name="テキスト ボックス 434"/>
        <xdr:cNvSpPr txBox="1"/>
      </xdr:nvSpPr>
      <xdr:spPr>
        <a:xfrm>
          <a:off x="8483111" y="13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9706</xdr:rowOff>
    </xdr:from>
    <xdr:to>
      <xdr:col>41</xdr:col>
      <xdr:colOff>101600</xdr:colOff>
      <xdr:row>76</xdr:row>
      <xdr:rowOff>111306</xdr:rowOff>
    </xdr:to>
    <xdr:sp macro="" textlink="">
      <xdr:nvSpPr>
        <xdr:cNvPr id="436" name="楕円 435"/>
        <xdr:cNvSpPr/>
      </xdr:nvSpPr>
      <xdr:spPr>
        <a:xfrm>
          <a:off x="7810500" y="130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102433</xdr:rowOff>
    </xdr:from>
    <xdr:ext cx="534377" cy="259045"/>
    <xdr:sp macro="" textlink="">
      <xdr:nvSpPr>
        <xdr:cNvPr id="437" name="テキスト ボックス 436"/>
        <xdr:cNvSpPr txBox="1"/>
      </xdr:nvSpPr>
      <xdr:spPr>
        <a:xfrm>
          <a:off x="7594111" y="1313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163489</xdr:rowOff>
    </xdr:from>
    <xdr:to>
      <xdr:col>36</xdr:col>
      <xdr:colOff>165100</xdr:colOff>
      <xdr:row>72</xdr:row>
      <xdr:rowOff>93639</xdr:rowOff>
    </xdr:to>
    <xdr:sp macro="" textlink="">
      <xdr:nvSpPr>
        <xdr:cNvPr id="438" name="楕円 437"/>
        <xdr:cNvSpPr/>
      </xdr:nvSpPr>
      <xdr:spPr>
        <a:xfrm>
          <a:off x="6921500" y="123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110166</xdr:rowOff>
    </xdr:from>
    <xdr:ext cx="534377" cy="259045"/>
    <xdr:sp macro="" textlink="">
      <xdr:nvSpPr>
        <xdr:cNvPr id="439" name="テキスト ボックス 438"/>
        <xdr:cNvSpPr txBox="1"/>
      </xdr:nvSpPr>
      <xdr:spPr>
        <a:xfrm>
          <a:off x="6705111" y="1211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73144</xdr:rowOff>
    </xdr:from>
    <xdr:to>
      <xdr:col>54</xdr:col>
      <xdr:colOff>189865</xdr:colOff>
      <xdr:row>97</xdr:row>
      <xdr:rowOff>76704</xdr:rowOff>
    </xdr:to>
    <xdr:cxnSp macro="">
      <xdr:nvCxnSpPr>
        <xdr:cNvPr id="465" name="直線コネクタ 464"/>
        <xdr:cNvCxnSpPr/>
      </xdr:nvCxnSpPr>
      <xdr:spPr>
        <a:xfrm flipV="1">
          <a:off x="10475595" y="15503644"/>
          <a:ext cx="1270" cy="1203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80531</xdr:rowOff>
    </xdr:from>
    <xdr:ext cx="534377" cy="259045"/>
    <xdr:sp macro="" textlink="">
      <xdr:nvSpPr>
        <xdr:cNvPr id="466" name="普通建設事業費 （ うち更新整備　）最小値テキスト"/>
        <xdr:cNvSpPr txBox="1"/>
      </xdr:nvSpPr>
      <xdr:spPr>
        <a:xfrm>
          <a:off x="10528300" y="167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76704</xdr:rowOff>
    </xdr:from>
    <xdr:to>
      <xdr:col>55</xdr:col>
      <xdr:colOff>88900</xdr:colOff>
      <xdr:row>97</xdr:row>
      <xdr:rowOff>76704</xdr:rowOff>
    </xdr:to>
    <xdr:cxnSp macro="">
      <xdr:nvCxnSpPr>
        <xdr:cNvPr id="467" name="直線コネクタ 466"/>
        <xdr:cNvCxnSpPr/>
      </xdr:nvCxnSpPr>
      <xdr:spPr>
        <a:xfrm>
          <a:off x="10388600" y="167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19821</xdr:rowOff>
    </xdr:from>
    <xdr:ext cx="534377" cy="259045"/>
    <xdr:sp macro="" textlink="">
      <xdr:nvSpPr>
        <xdr:cNvPr id="468" name="普通建設事業費 （ うち更新整備　）最大値テキスト"/>
        <xdr:cNvSpPr txBox="1"/>
      </xdr:nvSpPr>
      <xdr:spPr>
        <a:xfrm>
          <a:off x="10528300" y="152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73144</xdr:rowOff>
    </xdr:from>
    <xdr:to>
      <xdr:col>55</xdr:col>
      <xdr:colOff>88900</xdr:colOff>
      <xdr:row>90</xdr:row>
      <xdr:rowOff>73144</xdr:rowOff>
    </xdr:to>
    <xdr:cxnSp macro="">
      <xdr:nvCxnSpPr>
        <xdr:cNvPr id="469" name="直線コネクタ 468"/>
        <xdr:cNvCxnSpPr/>
      </xdr:nvCxnSpPr>
      <xdr:spPr>
        <a:xfrm>
          <a:off x="10388600" y="155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128532</xdr:rowOff>
    </xdr:from>
    <xdr:to>
      <xdr:col>55</xdr:col>
      <xdr:colOff>0</xdr:colOff>
      <xdr:row>96</xdr:row>
      <xdr:rowOff>1527</xdr:rowOff>
    </xdr:to>
    <xdr:cxnSp macro="">
      <xdr:nvCxnSpPr>
        <xdr:cNvPr id="470" name="直線コネクタ 469"/>
        <xdr:cNvCxnSpPr/>
      </xdr:nvCxnSpPr>
      <xdr:spPr>
        <a:xfrm flipV="1">
          <a:off x="9639300" y="15901932"/>
          <a:ext cx="838200" cy="55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85582</xdr:rowOff>
    </xdr:from>
    <xdr:ext cx="534377" cy="259045"/>
    <xdr:sp macro="" textlink="">
      <xdr:nvSpPr>
        <xdr:cNvPr id="471" name="普通建設事業費 （ うち更新整備　）平均値テキスト"/>
        <xdr:cNvSpPr txBox="1"/>
      </xdr:nvSpPr>
      <xdr:spPr>
        <a:xfrm>
          <a:off x="10528300" y="1620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107155</xdr:rowOff>
    </xdr:from>
    <xdr:to>
      <xdr:col>55</xdr:col>
      <xdr:colOff>50800</xdr:colOff>
      <xdr:row>95</xdr:row>
      <xdr:rowOff>37305</xdr:rowOff>
    </xdr:to>
    <xdr:sp macro="" textlink="">
      <xdr:nvSpPr>
        <xdr:cNvPr id="472" name="フローチャート: 判断 471"/>
        <xdr:cNvSpPr/>
      </xdr:nvSpPr>
      <xdr:spPr>
        <a:xfrm>
          <a:off x="10426700" y="162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xdr:rowOff>
    </xdr:from>
    <xdr:to>
      <xdr:col>50</xdr:col>
      <xdr:colOff>114300</xdr:colOff>
      <xdr:row>98</xdr:row>
      <xdr:rowOff>22036</xdr:rowOff>
    </xdr:to>
    <xdr:cxnSp macro="">
      <xdr:nvCxnSpPr>
        <xdr:cNvPr id="473" name="直線コネクタ 472"/>
        <xdr:cNvCxnSpPr/>
      </xdr:nvCxnSpPr>
      <xdr:spPr>
        <a:xfrm flipV="1">
          <a:off x="8750300" y="16460727"/>
          <a:ext cx="889000" cy="3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23096</xdr:rowOff>
    </xdr:from>
    <xdr:to>
      <xdr:col>50</xdr:col>
      <xdr:colOff>165100</xdr:colOff>
      <xdr:row>94</xdr:row>
      <xdr:rowOff>124696</xdr:rowOff>
    </xdr:to>
    <xdr:sp macro="" textlink="">
      <xdr:nvSpPr>
        <xdr:cNvPr id="474" name="フローチャート: 判断 473"/>
        <xdr:cNvSpPr/>
      </xdr:nvSpPr>
      <xdr:spPr>
        <a:xfrm>
          <a:off x="9588500" y="1613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141223</xdr:rowOff>
    </xdr:from>
    <xdr:ext cx="534377" cy="259045"/>
    <xdr:sp macro="" textlink="">
      <xdr:nvSpPr>
        <xdr:cNvPr id="475" name="テキスト ボックス 474"/>
        <xdr:cNvSpPr txBox="1"/>
      </xdr:nvSpPr>
      <xdr:spPr>
        <a:xfrm>
          <a:off x="9372111" y="159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22036</xdr:rowOff>
    </xdr:from>
    <xdr:to>
      <xdr:col>45</xdr:col>
      <xdr:colOff>177800</xdr:colOff>
      <xdr:row>98</xdr:row>
      <xdr:rowOff>129870</xdr:rowOff>
    </xdr:to>
    <xdr:cxnSp macro="">
      <xdr:nvCxnSpPr>
        <xdr:cNvPr id="476" name="直線コネクタ 475"/>
        <xdr:cNvCxnSpPr/>
      </xdr:nvCxnSpPr>
      <xdr:spPr>
        <a:xfrm flipV="1">
          <a:off x="7861300" y="16824136"/>
          <a:ext cx="889000" cy="10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52324</xdr:rowOff>
    </xdr:from>
    <xdr:to>
      <xdr:col>46</xdr:col>
      <xdr:colOff>38100</xdr:colOff>
      <xdr:row>94</xdr:row>
      <xdr:rowOff>153924</xdr:rowOff>
    </xdr:to>
    <xdr:sp macro="" textlink="">
      <xdr:nvSpPr>
        <xdr:cNvPr id="477" name="フローチャート: 判断 476"/>
        <xdr:cNvSpPr/>
      </xdr:nvSpPr>
      <xdr:spPr>
        <a:xfrm>
          <a:off x="8699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170451</xdr:rowOff>
    </xdr:from>
    <xdr:ext cx="534377" cy="259045"/>
    <xdr:sp macro="" textlink="">
      <xdr:nvSpPr>
        <xdr:cNvPr id="478" name="テキスト ボックス 477"/>
        <xdr:cNvSpPr txBox="1"/>
      </xdr:nvSpPr>
      <xdr:spPr>
        <a:xfrm>
          <a:off x="8483111" y="159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156552</xdr:rowOff>
    </xdr:from>
    <xdr:to>
      <xdr:col>41</xdr:col>
      <xdr:colOff>50800</xdr:colOff>
      <xdr:row>98</xdr:row>
      <xdr:rowOff>129870</xdr:rowOff>
    </xdr:to>
    <xdr:cxnSp macro="">
      <xdr:nvCxnSpPr>
        <xdr:cNvPr id="479" name="直線コネクタ 478"/>
        <xdr:cNvCxnSpPr/>
      </xdr:nvCxnSpPr>
      <xdr:spPr>
        <a:xfrm>
          <a:off x="6972300" y="16787202"/>
          <a:ext cx="889000" cy="1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73</xdr:rowOff>
    </xdr:from>
    <xdr:to>
      <xdr:col>41</xdr:col>
      <xdr:colOff>101600</xdr:colOff>
      <xdr:row>95</xdr:row>
      <xdr:rowOff>101673</xdr:rowOff>
    </xdr:to>
    <xdr:sp macro="" textlink="">
      <xdr:nvSpPr>
        <xdr:cNvPr id="480" name="フローチャート: 判断 479"/>
        <xdr:cNvSpPr/>
      </xdr:nvSpPr>
      <xdr:spPr>
        <a:xfrm>
          <a:off x="7810500" y="1628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118200</xdr:rowOff>
    </xdr:from>
    <xdr:ext cx="534377" cy="259045"/>
    <xdr:sp macro="" textlink="">
      <xdr:nvSpPr>
        <xdr:cNvPr id="481" name="テキスト ボックス 480"/>
        <xdr:cNvSpPr txBox="1"/>
      </xdr:nvSpPr>
      <xdr:spPr>
        <a:xfrm>
          <a:off x="7594111" y="1606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82" name="フローチャート: 判断 481"/>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3" name="テキスト ボックス 482"/>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77732</xdr:rowOff>
    </xdr:from>
    <xdr:to>
      <xdr:col>55</xdr:col>
      <xdr:colOff>50800</xdr:colOff>
      <xdr:row>93</xdr:row>
      <xdr:rowOff>7882</xdr:rowOff>
    </xdr:to>
    <xdr:sp macro="" textlink="">
      <xdr:nvSpPr>
        <xdr:cNvPr id="489" name="楕円 488"/>
        <xdr:cNvSpPr/>
      </xdr:nvSpPr>
      <xdr:spPr>
        <a:xfrm>
          <a:off x="10426700" y="158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100609</xdr:rowOff>
    </xdr:from>
    <xdr:ext cx="534377" cy="259045"/>
    <xdr:sp macro="" textlink="">
      <xdr:nvSpPr>
        <xdr:cNvPr id="490" name="普通建設事業費 （ うち更新整備　）該当値テキスト"/>
        <xdr:cNvSpPr txBox="1"/>
      </xdr:nvSpPr>
      <xdr:spPr>
        <a:xfrm>
          <a:off x="10528300" y="157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122177</xdr:rowOff>
    </xdr:from>
    <xdr:to>
      <xdr:col>50</xdr:col>
      <xdr:colOff>165100</xdr:colOff>
      <xdr:row>96</xdr:row>
      <xdr:rowOff>52327</xdr:rowOff>
    </xdr:to>
    <xdr:sp macro="" textlink="">
      <xdr:nvSpPr>
        <xdr:cNvPr id="491" name="楕円 490"/>
        <xdr:cNvSpPr/>
      </xdr:nvSpPr>
      <xdr:spPr>
        <a:xfrm>
          <a:off x="9588500" y="164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43454</xdr:rowOff>
    </xdr:from>
    <xdr:ext cx="534377" cy="259045"/>
    <xdr:sp macro="" textlink="">
      <xdr:nvSpPr>
        <xdr:cNvPr id="492" name="テキスト ボックス 491"/>
        <xdr:cNvSpPr txBox="1"/>
      </xdr:nvSpPr>
      <xdr:spPr>
        <a:xfrm>
          <a:off x="9372111" y="165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142686</xdr:rowOff>
    </xdr:from>
    <xdr:to>
      <xdr:col>46</xdr:col>
      <xdr:colOff>38100</xdr:colOff>
      <xdr:row>98</xdr:row>
      <xdr:rowOff>72836</xdr:rowOff>
    </xdr:to>
    <xdr:sp macro="" textlink="">
      <xdr:nvSpPr>
        <xdr:cNvPr id="493" name="楕円 492"/>
        <xdr:cNvSpPr/>
      </xdr:nvSpPr>
      <xdr:spPr>
        <a:xfrm>
          <a:off x="8699500" y="167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63963</xdr:rowOff>
    </xdr:from>
    <xdr:ext cx="469744" cy="259045"/>
    <xdr:sp macro="" textlink="">
      <xdr:nvSpPr>
        <xdr:cNvPr id="494" name="テキスト ボックス 493"/>
        <xdr:cNvSpPr txBox="1"/>
      </xdr:nvSpPr>
      <xdr:spPr>
        <a:xfrm>
          <a:off x="8515428" y="1686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79070</xdr:rowOff>
    </xdr:from>
    <xdr:to>
      <xdr:col>41</xdr:col>
      <xdr:colOff>101600</xdr:colOff>
      <xdr:row>99</xdr:row>
      <xdr:rowOff>9220</xdr:rowOff>
    </xdr:to>
    <xdr:sp macro="" textlink="">
      <xdr:nvSpPr>
        <xdr:cNvPr id="495" name="楕円 494"/>
        <xdr:cNvSpPr/>
      </xdr:nvSpPr>
      <xdr:spPr>
        <a:xfrm>
          <a:off x="7810500" y="168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347</xdr:rowOff>
    </xdr:from>
    <xdr:ext cx="469744" cy="259045"/>
    <xdr:sp macro="" textlink="">
      <xdr:nvSpPr>
        <xdr:cNvPr id="496" name="テキスト ボックス 495"/>
        <xdr:cNvSpPr txBox="1"/>
      </xdr:nvSpPr>
      <xdr:spPr>
        <a:xfrm>
          <a:off x="7626428" y="1697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105752</xdr:rowOff>
    </xdr:from>
    <xdr:to>
      <xdr:col>36</xdr:col>
      <xdr:colOff>165100</xdr:colOff>
      <xdr:row>98</xdr:row>
      <xdr:rowOff>35902</xdr:rowOff>
    </xdr:to>
    <xdr:sp macro="" textlink="">
      <xdr:nvSpPr>
        <xdr:cNvPr id="497" name="楕円 496"/>
        <xdr:cNvSpPr/>
      </xdr:nvSpPr>
      <xdr:spPr>
        <a:xfrm>
          <a:off x="6921500" y="167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27029</xdr:rowOff>
    </xdr:from>
    <xdr:ext cx="469744" cy="259045"/>
    <xdr:sp macro="" textlink="">
      <xdr:nvSpPr>
        <xdr:cNvPr id="498" name="テキスト ボックス 497"/>
        <xdr:cNvSpPr txBox="1"/>
      </xdr:nvSpPr>
      <xdr:spPr>
        <a:xfrm>
          <a:off x="6737428" y="1682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20" name="直線コネクタ 519"/>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3"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4" name="直線コネクタ 523"/>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166401</xdr:rowOff>
    </xdr:from>
    <xdr:to>
      <xdr:col>85</xdr:col>
      <xdr:colOff>127000</xdr:colOff>
      <xdr:row>38</xdr:row>
      <xdr:rowOff>84104</xdr:rowOff>
    </xdr:to>
    <xdr:cxnSp macro="">
      <xdr:nvCxnSpPr>
        <xdr:cNvPr id="525" name="直線コネクタ 524"/>
        <xdr:cNvCxnSpPr/>
      </xdr:nvCxnSpPr>
      <xdr:spPr>
        <a:xfrm flipV="1">
          <a:off x="15481300" y="6510051"/>
          <a:ext cx="8382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110441</xdr:rowOff>
    </xdr:from>
    <xdr:ext cx="469744" cy="259045"/>
    <xdr:sp macro="" textlink="">
      <xdr:nvSpPr>
        <xdr:cNvPr id="526" name="災害復旧事業費平均値テキスト"/>
        <xdr:cNvSpPr txBox="1"/>
      </xdr:nvSpPr>
      <xdr:spPr>
        <a:xfrm>
          <a:off x="16370300" y="6454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7" name="フローチャート: 判断 526"/>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84104</xdr:rowOff>
    </xdr:from>
    <xdr:to>
      <xdr:col>81</xdr:col>
      <xdr:colOff>50800</xdr:colOff>
      <xdr:row>38</xdr:row>
      <xdr:rowOff>93477</xdr:rowOff>
    </xdr:to>
    <xdr:cxnSp macro="">
      <xdr:nvCxnSpPr>
        <xdr:cNvPr id="528" name="直線コネクタ 527"/>
        <xdr:cNvCxnSpPr/>
      </xdr:nvCxnSpPr>
      <xdr:spPr>
        <a:xfrm flipV="1">
          <a:off x="14592300" y="659920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9" name="フローチャート: 判断 528"/>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161693</xdr:rowOff>
    </xdr:from>
    <xdr:ext cx="378565" cy="259045"/>
    <xdr:sp macro="" textlink="">
      <xdr:nvSpPr>
        <xdr:cNvPr id="530" name="テキスト ボックス 529"/>
        <xdr:cNvSpPr txBox="1"/>
      </xdr:nvSpPr>
      <xdr:spPr>
        <a:xfrm>
          <a:off x="15292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23617</xdr:rowOff>
    </xdr:from>
    <xdr:to>
      <xdr:col>76</xdr:col>
      <xdr:colOff>114300</xdr:colOff>
      <xdr:row>38</xdr:row>
      <xdr:rowOff>93477</xdr:rowOff>
    </xdr:to>
    <xdr:cxnSp macro="">
      <xdr:nvCxnSpPr>
        <xdr:cNvPr id="531" name="直線コネクタ 530"/>
        <xdr:cNvCxnSpPr/>
      </xdr:nvCxnSpPr>
      <xdr:spPr>
        <a:xfrm>
          <a:off x="13703300" y="6538717"/>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2" name="フローチャート: 判断 531"/>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143360</xdr:rowOff>
    </xdr:from>
    <xdr:ext cx="378565" cy="259045"/>
    <xdr:sp macro="" textlink="">
      <xdr:nvSpPr>
        <xdr:cNvPr id="533" name="テキスト ボックス 532"/>
        <xdr:cNvSpPr txBox="1"/>
      </xdr:nvSpPr>
      <xdr:spPr>
        <a:xfrm>
          <a:off x="14403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23617</xdr:rowOff>
    </xdr:from>
    <xdr:to>
      <xdr:col>71</xdr:col>
      <xdr:colOff>177800</xdr:colOff>
      <xdr:row>38</xdr:row>
      <xdr:rowOff>74000</xdr:rowOff>
    </xdr:to>
    <xdr:cxnSp macro="">
      <xdr:nvCxnSpPr>
        <xdr:cNvPr id="534" name="直線コネクタ 533"/>
        <xdr:cNvCxnSpPr/>
      </xdr:nvCxnSpPr>
      <xdr:spPr>
        <a:xfrm flipV="1">
          <a:off x="12814300" y="6538717"/>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5" name="フローチャート: 判断 534"/>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146057</xdr:rowOff>
    </xdr:from>
    <xdr:ext cx="378565" cy="259045"/>
    <xdr:sp macro="" textlink="">
      <xdr:nvSpPr>
        <xdr:cNvPr id="536" name="テキスト ボックス 535"/>
        <xdr:cNvSpPr txBox="1"/>
      </xdr:nvSpPr>
      <xdr:spPr>
        <a:xfrm>
          <a:off x="13514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7" name="フローチャート: 判断 536"/>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8" name="テキスト ボックス 537"/>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115600</xdr:rowOff>
    </xdr:from>
    <xdr:to>
      <xdr:col>85</xdr:col>
      <xdr:colOff>177800</xdr:colOff>
      <xdr:row>38</xdr:row>
      <xdr:rowOff>45751</xdr:rowOff>
    </xdr:to>
    <xdr:sp macro="" textlink="">
      <xdr:nvSpPr>
        <xdr:cNvPr id="544" name="楕円 543"/>
        <xdr:cNvSpPr/>
      </xdr:nvSpPr>
      <xdr:spPr>
        <a:xfrm>
          <a:off x="16268700" y="64592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138477</xdr:rowOff>
    </xdr:from>
    <xdr:ext cx="469744" cy="259045"/>
    <xdr:sp macro="" textlink="">
      <xdr:nvSpPr>
        <xdr:cNvPr id="545" name="災害復旧事業費該当値テキスト"/>
        <xdr:cNvSpPr txBox="1"/>
      </xdr:nvSpPr>
      <xdr:spPr>
        <a:xfrm>
          <a:off x="16370300" y="631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33304</xdr:rowOff>
    </xdr:from>
    <xdr:to>
      <xdr:col>81</xdr:col>
      <xdr:colOff>101600</xdr:colOff>
      <xdr:row>38</xdr:row>
      <xdr:rowOff>134904</xdr:rowOff>
    </xdr:to>
    <xdr:sp macro="" textlink="">
      <xdr:nvSpPr>
        <xdr:cNvPr id="546" name="楕円 545"/>
        <xdr:cNvSpPr/>
      </xdr:nvSpPr>
      <xdr:spPr>
        <a:xfrm>
          <a:off x="15430500" y="65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151432</xdr:rowOff>
    </xdr:from>
    <xdr:ext cx="469744" cy="259045"/>
    <xdr:sp macro="" textlink="">
      <xdr:nvSpPr>
        <xdr:cNvPr id="547" name="テキスト ボックス 546"/>
        <xdr:cNvSpPr txBox="1"/>
      </xdr:nvSpPr>
      <xdr:spPr>
        <a:xfrm>
          <a:off x="15246428" y="632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42677</xdr:rowOff>
    </xdr:from>
    <xdr:to>
      <xdr:col>76</xdr:col>
      <xdr:colOff>165100</xdr:colOff>
      <xdr:row>38</xdr:row>
      <xdr:rowOff>144277</xdr:rowOff>
    </xdr:to>
    <xdr:sp macro="" textlink="">
      <xdr:nvSpPr>
        <xdr:cNvPr id="548" name="楕円 547"/>
        <xdr:cNvSpPr/>
      </xdr:nvSpPr>
      <xdr:spPr>
        <a:xfrm>
          <a:off x="14541500" y="65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160804</xdr:rowOff>
    </xdr:from>
    <xdr:ext cx="469744" cy="259045"/>
    <xdr:sp macro="" textlink="">
      <xdr:nvSpPr>
        <xdr:cNvPr id="549" name="テキスト ボックス 548"/>
        <xdr:cNvSpPr txBox="1"/>
      </xdr:nvSpPr>
      <xdr:spPr>
        <a:xfrm>
          <a:off x="14357428" y="633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144267</xdr:rowOff>
    </xdr:from>
    <xdr:to>
      <xdr:col>72</xdr:col>
      <xdr:colOff>38100</xdr:colOff>
      <xdr:row>38</xdr:row>
      <xdr:rowOff>74417</xdr:rowOff>
    </xdr:to>
    <xdr:sp macro="" textlink="">
      <xdr:nvSpPr>
        <xdr:cNvPr id="550" name="楕円 549"/>
        <xdr:cNvSpPr/>
      </xdr:nvSpPr>
      <xdr:spPr>
        <a:xfrm>
          <a:off x="13652500" y="64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90944</xdr:rowOff>
    </xdr:from>
    <xdr:ext cx="469744" cy="259045"/>
    <xdr:sp macro="" textlink="">
      <xdr:nvSpPr>
        <xdr:cNvPr id="551" name="テキスト ボックス 550"/>
        <xdr:cNvSpPr txBox="1"/>
      </xdr:nvSpPr>
      <xdr:spPr>
        <a:xfrm>
          <a:off x="13468428" y="626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23200</xdr:rowOff>
    </xdr:from>
    <xdr:to>
      <xdr:col>67</xdr:col>
      <xdr:colOff>101600</xdr:colOff>
      <xdr:row>38</xdr:row>
      <xdr:rowOff>124800</xdr:rowOff>
    </xdr:to>
    <xdr:sp macro="" textlink="">
      <xdr:nvSpPr>
        <xdr:cNvPr id="552" name="楕円 551"/>
        <xdr:cNvSpPr/>
      </xdr:nvSpPr>
      <xdr:spPr>
        <a:xfrm>
          <a:off x="12763500" y="65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115927</xdr:rowOff>
    </xdr:from>
    <xdr:ext cx="469744" cy="259045"/>
    <xdr:sp macro="" textlink="">
      <xdr:nvSpPr>
        <xdr:cNvPr id="553" name="テキスト ボックス 552"/>
        <xdr:cNvSpPr txBox="1"/>
      </xdr:nvSpPr>
      <xdr:spPr>
        <a:xfrm>
          <a:off x="12579428" y="66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5" name="直線コネクタ 624"/>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6"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7" name="直線コネクタ 626"/>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8"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9" name="直線コネクタ 628"/>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134877</xdr:rowOff>
    </xdr:from>
    <xdr:to>
      <xdr:col>85</xdr:col>
      <xdr:colOff>127000</xdr:colOff>
      <xdr:row>77</xdr:row>
      <xdr:rowOff>97684</xdr:rowOff>
    </xdr:to>
    <xdr:cxnSp macro="">
      <xdr:nvCxnSpPr>
        <xdr:cNvPr id="630" name="直線コネクタ 629"/>
        <xdr:cNvCxnSpPr/>
      </xdr:nvCxnSpPr>
      <xdr:spPr>
        <a:xfrm flipV="1">
          <a:off x="15481300" y="13165077"/>
          <a:ext cx="8382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82676</xdr:rowOff>
    </xdr:from>
    <xdr:ext cx="534377" cy="259045"/>
    <xdr:sp macro="" textlink="">
      <xdr:nvSpPr>
        <xdr:cNvPr id="631" name="公債費平均値テキスト"/>
        <xdr:cNvSpPr txBox="1"/>
      </xdr:nvSpPr>
      <xdr:spPr>
        <a:xfrm>
          <a:off x="16370300" y="12941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2" name="フローチャート: 判断 631"/>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88996</xdr:rowOff>
    </xdr:from>
    <xdr:to>
      <xdr:col>81</xdr:col>
      <xdr:colOff>50800</xdr:colOff>
      <xdr:row>77</xdr:row>
      <xdr:rowOff>97684</xdr:rowOff>
    </xdr:to>
    <xdr:cxnSp macro="">
      <xdr:nvCxnSpPr>
        <xdr:cNvPr id="633" name="直線コネクタ 632"/>
        <xdr:cNvCxnSpPr/>
      </xdr:nvCxnSpPr>
      <xdr:spPr>
        <a:xfrm>
          <a:off x="14592300" y="13290646"/>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4" name="フローチャート: 判断 633"/>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155912</xdr:rowOff>
    </xdr:from>
    <xdr:ext cx="534377" cy="259045"/>
    <xdr:sp macro="" textlink="">
      <xdr:nvSpPr>
        <xdr:cNvPr id="635" name="テキスト ボックス 634"/>
        <xdr:cNvSpPr txBox="1"/>
      </xdr:nvSpPr>
      <xdr:spPr>
        <a:xfrm>
          <a:off x="15214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61291</xdr:rowOff>
    </xdr:from>
    <xdr:to>
      <xdr:col>76</xdr:col>
      <xdr:colOff>114300</xdr:colOff>
      <xdr:row>77</xdr:row>
      <xdr:rowOff>88996</xdr:rowOff>
    </xdr:to>
    <xdr:cxnSp macro="">
      <xdr:nvCxnSpPr>
        <xdr:cNvPr id="636" name="直線コネクタ 635"/>
        <xdr:cNvCxnSpPr/>
      </xdr:nvCxnSpPr>
      <xdr:spPr>
        <a:xfrm>
          <a:off x="13703300" y="13262941"/>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7" name="フローチャート: 判断 636"/>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157718</xdr:rowOff>
    </xdr:from>
    <xdr:ext cx="534377" cy="259045"/>
    <xdr:sp macro="" textlink="">
      <xdr:nvSpPr>
        <xdr:cNvPr id="638" name="テキスト ボックス 637"/>
        <xdr:cNvSpPr txBox="1"/>
      </xdr:nvSpPr>
      <xdr:spPr>
        <a:xfrm>
          <a:off x="14325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35458</xdr:rowOff>
    </xdr:from>
    <xdr:to>
      <xdr:col>71</xdr:col>
      <xdr:colOff>177800</xdr:colOff>
      <xdr:row>77</xdr:row>
      <xdr:rowOff>61291</xdr:rowOff>
    </xdr:to>
    <xdr:cxnSp macro="">
      <xdr:nvCxnSpPr>
        <xdr:cNvPr id="639" name="直線コネクタ 638"/>
        <xdr:cNvCxnSpPr/>
      </xdr:nvCxnSpPr>
      <xdr:spPr>
        <a:xfrm>
          <a:off x="12814300" y="13237108"/>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40" name="フローチャート: 判断 639"/>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11162</xdr:rowOff>
    </xdr:from>
    <xdr:ext cx="534377" cy="259045"/>
    <xdr:sp macro="" textlink="">
      <xdr:nvSpPr>
        <xdr:cNvPr id="641" name="テキスト ボックス 640"/>
        <xdr:cNvSpPr txBox="1"/>
      </xdr:nvSpPr>
      <xdr:spPr>
        <a:xfrm>
          <a:off x="13436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2" name="フローチャート: 判断 641"/>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3" name="テキスト ボックス 642"/>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84077</xdr:rowOff>
    </xdr:from>
    <xdr:to>
      <xdr:col>85</xdr:col>
      <xdr:colOff>177800</xdr:colOff>
      <xdr:row>77</xdr:row>
      <xdr:rowOff>14227</xdr:rowOff>
    </xdr:to>
    <xdr:sp macro="" textlink="">
      <xdr:nvSpPr>
        <xdr:cNvPr id="649" name="楕円 648"/>
        <xdr:cNvSpPr/>
      </xdr:nvSpPr>
      <xdr:spPr>
        <a:xfrm>
          <a:off x="16268700" y="1311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62504</xdr:rowOff>
    </xdr:from>
    <xdr:ext cx="534377" cy="259045"/>
    <xdr:sp macro="" textlink="">
      <xdr:nvSpPr>
        <xdr:cNvPr id="650" name="公債費該当値テキスト"/>
        <xdr:cNvSpPr txBox="1"/>
      </xdr:nvSpPr>
      <xdr:spPr>
        <a:xfrm>
          <a:off x="16370300" y="1309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46884</xdr:rowOff>
    </xdr:from>
    <xdr:to>
      <xdr:col>81</xdr:col>
      <xdr:colOff>101600</xdr:colOff>
      <xdr:row>77</xdr:row>
      <xdr:rowOff>148484</xdr:rowOff>
    </xdr:to>
    <xdr:sp macro="" textlink="">
      <xdr:nvSpPr>
        <xdr:cNvPr id="651" name="楕円 650"/>
        <xdr:cNvSpPr/>
      </xdr:nvSpPr>
      <xdr:spPr>
        <a:xfrm>
          <a:off x="15430500" y="132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139611</xdr:rowOff>
    </xdr:from>
    <xdr:ext cx="534377" cy="259045"/>
    <xdr:sp macro="" textlink="">
      <xdr:nvSpPr>
        <xdr:cNvPr id="652" name="テキスト ボックス 651"/>
        <xdr:cNvSpPr txBox="1"/>
      </xdr:nvSpPr>
      <xdr:spPr>
        <a:xfrm>
          <a:off x="15214111" y="133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38196</xdr:rowOff>
    </xdr:from>
    <xdr:to>
      <xdr:col>76</xdr:col>
      <xdr:colOff>165100</xdr:colOff>
      <xdr:row>77</xdr:row>
      <xdr:rowOff>139796</xdr:rowOff>
    </xdr:to>
    <xdr:sp macro="" textlink="">
      <xdr:nvSpPr>
        <xdr:cNvPr id="653" name="楕円 652"/>
        <xdr:cNvSpPr/>
      </xdr:nvSpPr>
      <xdr:spPr>
        <a:xfrm>
          <a:off x="14541500" y="13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130923</xdr:rowOff>
    </xdr:from>
    <xdr:ext cx="534377" cy="259045"/>
    <xdr:sp macro="" textlink="">
      <xdr:nvSpPr>
        <xdr:cNvPr id="654" name="テキスト ボックス 653"/>
        <xdr:cNvSpPr txBox="1"/>
      </xdr:nvSpPr>
      <xdr:spPr>
        <a:xfrm>
          <a:off x="14325111" y="1333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10491</xdr:rowOff>
    </xdr:from>
    <xdr:to>
      <xdr:col>72</xdr:col>
      <xdr:colOff>38100</xdr:colOff>
      <xdr:row>77</xdr:row>
      <xdr:rowOff>112091</xdr:rowOff>
    </xdr:to>
    <xdr:sp macro="" textlink="">
      <xdr:nvSpPr>
        <xdr:cNvPr id="655" name="楕円 654"/>
        <xdr:cNvSpPr/>
      </xdr:nvSpPr>
      <xdr:spPr>
        <a:xfrm>
          <a:off x="13652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103218</xdr:rowOff>
    </xdr:from>
    <xdr:ext cx="534377" cy="259045"/>
    <xdr:sp macro="" textlink="">
      <xdr:nvSpPr>
        <xdr:cNvPr id="656" name="テキスト ボックス 655"/>
        <xdr:cNvSpPr txBox="1"/>
      </xdr:nvSpPr>
      <xdr:spPr>
        <a:xfrm>
          <a:off x="13436111" y="133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156108</xdr:rowOff>
    </xdr:from>
    <xdr:to>
      <xdr:col>67</xdr:col>
      <xdr:colOff>101600</xdr:colOff>
      <xdr:row>77</xdr:row>
      <xdr:rowOff>86258</xdr:rowOff>
    </xdr:to>
    <xdr:sp macro="" textlink="">
      <xdr:nvSpPr>
        <xdr:cNvPr id="657" name="楕円 656"/>
        <xdr:cNvSpPr/>
      </xdr:nvSpPr>
      <xdr:spPr>
        <a:xfrm>
          <a:off x="12763500" y="131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77385</xdr:rowOff>
    </xdr:from>
    <xdr:ext cx="534377" cy="259045"/>
    <xdr:sp macro="" textlink="">
      <xdr:nvSpPr>
        <xdr:cNvPr id="658" name="テキスト ボックス 657"/>
        <xdr:cNvSpPr txBox="1"/>
      </xdr:nvSpPr>
      <xdr:spPr>
        <a:xfrm>
          <a:off x="12547111" y="132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4" name="テキスト ボックス 67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164388</xdr:rowOff>
    </xdr:from>
    <xdr:to>
      <xdr:col>85</xdr:col>
      <xdr:colOff>126364</xdr:colOff>
      <xdr:row>98</xdr:row>
      <xdr:rowOff>22428</xdr:rowOff>
    </xdr:to>
    <xdr:cxnSp macro="">
      <xdr:nvCxnSpPr>
        <xdr:cNvPr id="678" name="直線コネクタ 677"/>
        <xdr:cNvCxnSpPr/>
      </xdr:nvCxnSpPr>
      <xdr:spPr>
        <a:xfrm flipV="1">
          <a:off x="16317595" y="15937788"/>
          <a:ext cx="1269" cy="886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26255</xdr:rowOff>
    </xdr:from>
    <xdr:ext cx="313932" cy="259045"/>
    <xdr:sp macro="" textlink="">
      <xdr:nvSpPr>
        <xdr:cNvPr id="679" name="積立金最小値テキスト"/>
        <xdr:cNvSpPr txBox="1"/>
      </xdr:nvSpPr>
      <xdr:spPr>
        <a:xfrm>
          <a:off x="16370300" y="1682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22428</xdr:rowOff>
    </xdr:from>
    <xdr:to>
      <xdr:col>86</xdr:col>
      <xdr:colOff>25400</xdr:colOff>
      <xdr:row>98</xdr:row>
      <xdr:rowOff>22428</xdr:rowOff>
    </xdr:to>
    <xdr:cxnSp macro="">
      <xdr:nvCxnSpPr>
        <xdr:cNvPr id="680" name="直線コネクタ 679"/>
        <xdr:cNvCxnSpPr/>
      </xdr:nvCxnSpPr>
      <xdr:spPr>
        <a:xfrm>
          <a:off x="16230600" y="1682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111065</xdr:rowOff>
    </xdr:from>
    <xdr:ext cx="534377" cy="259045"/>
    <xdr:sp macro="" textlink="">
      <xdr:nvSpPr>
        <xdr:cNvPr id="681" name="積立金最大値テキスト"/>
        <xdr:cNvSpPr txBox="1"/>
      </xdr:nvSpPr>
      <xdr:spPr>
        <a:xfrm>
          <a:off x="16370300" y="157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164388</xdr:rowOff>
    </xdr:from>
    <xdr:to>
      <xdr:col>86</xdr:col>
      <xdr:colOff>25400</xdr:colOff>
      <xdr:row>92</xdr:row>
      <xdr:rowOff>164388</xdr:rowOff>
    </xdr:to>
    <xdr:cxnSp macro="">
      <xdr:nvCxnSpPr>
        <xdr:cNvPr id="682" name="直線コネクタ 681"/>
        <xdr:cNvCxnSpPr/>
      </xdr:nvCxnSpPr>
      <xdr:spPr>
        <a:xfrm>
          <a:off x="16230600" y="1593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55918</xdr:rowOff>
    </xdr:from>
    <xdr:to>
      <xdr:col>85</xdr:col>
      <xdr:colOff>127000</xdr:colOff>
      <xdr:row>95</xdr:row>
      <xdr:rowOff>136958</xdr:rowOff>
    </xdr:to>
    <xdr:cxnSp macro="">
      <xdr:nvCxnSpPr>
        <xdr:cNvPr id="683" name="直線コネクタ 682"/>
        <xdr:cNvCxnSpPr/>
      </xdr:nvCxnSpPr>
      <xdr:spPr>
        <a:xfrm flipV="1">
          <a:off x="15481300" y="16343668"/>
          <a:ext cx="838200" cy="8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116876</xdr:rowOff>
    </xdr:from>
    <xdr:ext cx="469744" cy="259045"/>
    <xdr:sp macro="" textlink="">
      <xdr:nvSpPr>
        <xdr:cNvPr id="684" name="積立金平均値テキスト"/>
        <xdr:cNvSpPr txBox="1"/>
      </xdr:nvSpPr>
      <xdr:spPr>
        <a:xfrm>
          <a:off x="16370300" y="16404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138449</xdr:rowOff>
    </xdr:from>
    <xdr:to>
      <xdr:col>85</xdr:col>
      <xdr:colOff>177800</xdr:colOff>
      <xdr:row>96</xdr:row>
      <xdr:rowOff>68599</xdr:rowOff>
    </xdr:to>
    <xdr:sp macro="" textlink="">
      <xdr:nvSpPr>
        <xdr:cNvPr id="685" name="フローチャート: 判断 684"/>
        <xdr:cNvSpPr/>
      </xdr:nvSpPr>
      <xdr:spPr>
        <a:xfrm>
          <a:off x="16268700" y="164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136958</xdr:rowOff>
    </xdr:from>
    <xdr:to>
      <xdr:col>81</xdr:col>
      <xdr:colOff>50800</xdr:colOff>
      <xdr:row>96</xdr:row>
      <xdr:rowOff>61691</xdr:rowOff>
    </xdr:to>
    <xdr:cxnSp macro="">
      <xdr:nvCxnSpPr>
        <xdr:cNvPr id="686" name="直線コネクタ 685"/>
        <xdr:cNvCxnSpPr/>
      </xdr:nvCxnSpPr>
      <xdr:spPr>
        <a:xfrm flipV="1">
          <a:off x="14592300" y="16424708"/>
          <a:ext cx="889000" cy="9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151364</xdr:rowOff>
    </xdr:from>
    <xdr:to>
      <xdr:col>81</xdr:col>
      <xdr:colOff>101600</xdr:colOff>
      <xdr:row>96</xdr:row>
      <xdr:rowOff>81514</xdr:rowOff>
    </xdr:to>
    <xdr:sp macro="" textlink="">
      <xdr:nvSpPr>
        <xdr:cNvPr id="687" name="フローチャート: 判断 686"/>
        <xdr:cNvSpPr/>
      </xdr:nvSpPr>
      <xdr:spPr>
        <a:xfrm>
          <a:off x="154305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72641</xdr:rowOff>
    </xdr:from>
    <xdr:ext cx="469744" cy="259045"/>
    <xdr:sp macro="" textlink="">
      <xdr:nvSpPr>
        <xdr:cNvPr id="688" name="テキスト ボックス 687"/>
        <xdr:cNvSpPr txBox="1"/>
      </xdr:nvSpPr>
      <xdr:spPr>
        <a:xfrm>
          <a:off x="15246428" y="165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138728</xdr:rowOff>
    </xdr:from>
    <xdr:to>
      <xdr:col>76</xdr:col>
      <xdr:colOff>114300</xdr:colOff>
      <xdr:row>96</xdr:row>
      <xdr:rowOff>61691</xdr:rowOff>
    </xdr:to>
    <xdr:cxnSp macro="">
      <xdr:nvCxnSpPr>
        <xdr:cNvPr id="689" name="直線コネクタ 688"/>
        <xdr:cNvCxnSpPr/>
      </xdr:nvCxnSpPr>
      <xdr:spPr>
        <a:xfrm>
          <a:off x="13703300" y="15569228"/>
          <a:ext cx="889000" cy="9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144335</xdr:rowOff>
    </xdr:from>
    <xdr:to>
      <xdr:col>76</xdr:col>
      <xdr:colOff>165100</xdr:colOff>
      <xdr:row>96</xdr:row>
      <xdr:rowOff>74485</xdr:rowOff>
    </xdr:to>
    <xdr:sp macro="" textlink="">
      <xdr:nvSpPr>
        <xdr:cNvPr id="690" name="フローチャート: 判断 689"/>
        <xdr:cNvSpPr/>
      </xdr:nvSpPr>
      <xdr:spPr>
        <a:xfrm>
          <a:off x="14541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91012</xdr:rowOff>
    </xdr:from>
    <xdr:ext cx="469744" cy="259045"/>
    <xdr:sp macro="" textlink="">
      <xdr:nvSpPr>
        <xdr:cNvPr id="691" name="テキスト ボックス 690"/>
        <xdr:cNvSpPr txBox="1"/>
      </xdr:nvSpPr>
      <xdr:spPr>
        <a:xfrm>
          <a:off x="14357428" y="162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138728</xdr:rowOff>
    </xdr:from>
    <xdr:to>
      <xdr:col>71</xdr:col>
      <xdr:colOff>177800</xdr:colOff>
      <xdr:row>96</xdr:row>
      <xdr:rowOff>137243</xdr:rowOff>
    </xdr:to>
    <xdr:cxnSp macro="">
      <xdr:nvCxnSpPr>
        <xdr:cNvPr id="692" name="直線コネクタ 691"/>
        <xdr:cNvCxnSpPr/>
      </xdr:nvCxnSpPr>
      <xdr:spPr>
        <a:xfrm flipV="1">
          <a:off x="12814300" y="15569228"/>
          <a:ext cx="889000" cy="10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76442</xdr:rowOff>
    </xdr:from>
    <xdr:to>
      <xdr:col>72</xdr:col>
      <xdr:colOff>38100</xdr:colOff>
      <xdr:row>95</xdr:row>
      <xdr:rowOff>6592</xdr:rowOff>
    </xdr:to>
    <xdr:sp macro="" textlink="">
      <xdr:nvSpPr>
        <xdr:cNvPr id="693" name="フローチャート: 判断 692"/>
        <xdr:cNvSpPr/>
      </xdr:nvSpPr>
      <xdr:spPr>
        <a:xfrm>
          <a:off x="13652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169169</xdr:rowOff>
    </xdr:from>
    <xdr:ext cx="534377" cy="259045"/>
    <xdr:sp macro="" textlink="">
      <xdr:nvSpPr>
        <xdr:cNvPr id="694" name="テキスト ボックス 693"/>
        <xdr:cNvSpPr txBox="1"/>
      </xdr:nvSpPr>
      <xdr:spPr>
        <a:xfrm>
          <a:off x="13436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5" name="フローチャート: 判断 694"/>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6" name="テキスト ボックス 695"/>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5118</xdr:rowOff>
    </xdr:from>
    <xdr:to>
      <xdr:col>85</xdr:col>
      <xdr:colOff>177800</xdr:colOff>
      <xdr:row>95</xdr:row>
      <xdr:rowOff>106718</xdr:rowOff>
    </xdr:to>
    <xdr:sp macro="" textlink="">
      <xdr:nvSpPr>
        <xdr:cNvPr id="702" name="楕円 701"/>
        <xdr:cNvSpPr/>
      </xdr:nvSpPr>
      <xdr:spPr>
        <a:xfrm>
          <a:off x="16268700" y="16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27995</xdr:rowOff>
    </xdr:from>
    <xdr:ext cx="469744" cy="259045"/>
    <xdr:sp macro="" textlink="">
      <xdr:nvSpPr>
        <xdr:cNvPr id="703" name="積立金該当値テキスト"/>
        <xdr:cNvSpPr txBox="1"/>
      </xdr:nvSpPr>
      <xdr:spPr>
        <a:xfrm>
          <a:off x="16370300" y="161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86158</xdr:rowOff>
    </xdr:from>
    <xdr:to>
      <xdr:col>81</xdr:col>
      <xdr:colOff>101600</xdr:colOff>
      <xdr:row>96</xdr:row>
      <xdr:rowOff>16308</xdr:rowOff>
    </xdr:to>
    <xdr:sp macro="" textlink="">
      <xdr:nvSpPr>
        <xdr:cNvPr id="704" name="楕円 703"/>
        <xdr:cNvSpPr/>
      </xdr:nvSpPr>
      <xdr:spPr>
        <a:xfrm>
          <a:off x="15430500" y="163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32835</xdr:rowOff>
    </xdr:from>
    <xdr:ext cx="469744" cy="259045"/>
    <xdr:sp macro="" textlink="">
      <xdr:nvSpPr>
        <xdr:cNvPr id="705" name="テキスト ボックス 704"/>
        <xdr:cNvSpPr txBox="1"/>
      </xdr:nvSpPr>
      <xdr:spPr>
        <a:xfrm>
          <a:off x="15246428" y="161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10891</xdr:rowOff>
    </xdr:from>
    <xdr:to>
      <xdr:col>76</xdr:col>
      <xdr:colOff>165100</xdr:colOff>
      <xdr:row>96</xdr:row>
      <xdr:rowOff>112491</xdr:rowOff>
    </xdr:to>
    <xdr:sp macro="" textlink="">
      <xdr:nvSpPr>
        <xdr:cNvPr id="706" name="楕円 705"/>
        <xdr:cNvSpPr/>
      </xdr:nvSpPr>
      <xdr:spPr>
        <a:xfrm>
          <a:off x="14541500" y="164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103618</xdr:rowOff>
    </xdr:from>
    <xdr:ext cx="469744" cy="259045"/>
    <xdr:sp macro="" textlink="">
      <xdr:nvSpPr>
        <xdr:cNvPr id="707" name="テキスト ボックス 706"/>
        <xdr:cNvSpPr txBox="1"/>
      </xdr:nvSpPr>
      <xdr:spPr>
        <a:xfrm>
          <a:off x="14357428" y="165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87928</xdr:rowOff>
    </xdr:from>
    <xdr:to>
      <xdr:col>72</xdr:col>
      <xdr:colOff>38100</xdr:colOff>
      <xdr:row>91</xdr:row>
      <xdr:rowOff>18078</xdr:rowOff>
    </xdr:to>
    <xdr:sp macro="" textlink="">
      <xdr:nvSpPr>
        <xdr:cNvPr id="708" name="楕円 707"/>
        <xdr:cNvSpPr/>
      </xdr:nvSpPr>
      <xdr:spPr>
        <a:xfrm>
          <a:off x="13652500" y="155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34605</xdr:rowOff>
    </xdr:from>
    <xdr:ext cx="534377" cy="259045"/>
    <xdr:sp macro="" textlink="">
      <xdr:nvSpPr>
        <xdr:cNvPr id="709" name="テキスト ボックス 708"/>
        <xdr:cNvSpPr txBox="1"/>
      </xdr:nvSpPr>
      <xdr:spPr>
        <a:xfrm>
          <a:off x="13436111" y="152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86443</xdr:rowOff>
    </xdr:from>
    <xdr:to>
      <xdr:col>67</xdr:col>
      <xdr:colOff>101600</xdr:colOff>
      <xdr:row>97</xdr:row>
      <xdr:rowOff>16593</xdr:rowOff>
    </xdr:to>
    <xdr:sp macro="" textlink="">
      <xdr:nvSpPr>
        <xdr:cNvPr id="710" name="楕円 709"/>
        <xdr:cNvSpPr/>
      </xdr:nvSpPr>
      <xdr:spPr>
        <a:xfrm>
          <a:off x="12763500" y="165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7720</xdr:rowOff>
    </xdr:from>
    <xdr:ext cx="469744" cy="259045"/>
    <xdr:sp macro="" textlink="">
      <xdr:nvSpPr>
        <xdr:cNvPr id="711" name="テキスト ボックス 710"/>
        <xdr:cNvSpPr txBox="1"/>
      </xdr:nvSpPr>
      <xdr:spPr>
        <a:xfrm>
          <a:off x="12579428" y="166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168275</xdr:rowOff>
    </xdr:from>
    <xdr:to>
      <xdr:col>116</xdr:col>
      <xdr:colOff>63500</xdr:colOff>
      <xdr:row>38</xdr:row>
      <xdr:rowOff>10999</xdr:rowOff>
    </xdr:to>
    <xdr:cxnSp macro="">
      <xdr:nvCxnSpPr>
        <xdr:cNvPr id="738" name="直線コネクタ 737"/>
        <xdr:cNvCxnSpPr/>
      </xdr:nvCxnSpPr>
      <xdr:spPr>
        <a:xfrm flipV="1">
          <a:off x="21323300" y="6511925"/>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69258</xdr:rowOff>
    </xdr:from>
    <xdr:ext cx="469744" cy="259045"/>
    <xdr:sp macro="" textlink="">
      <xdr:nvSpPr>
        <xdr:cNvPr id="739" name="投資及び出資金平均値テキスト"/>
        <xdr:cNvSpPr txBox="1"/>
      </xdr:nvSpPr>
      <xdr:spPr>
        <a:xfrm>
          <a:off x="22212300" y="6070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0" name="フローチャート: 判断 739"/>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10999</xdr:rowOff>
    </xdr:from>
    <xdr:to>
      <xdr:col>111</xdr:col>
      <xdr:colOff>177800</xdr:colOff>
      <xdr:row>38</xdr:row>
      <xdr:rowOff>54890</xdr:rowOff>
    </xdr:to>
    <xdr:cxnSp macro="">
      <xdr:nvCxnSpPr>
        <xdr:cNvPr id="741" name="直線コネクタ 740"/>
        <xdr:cNvCxnSpPr/>
      </xdr:nvCxnSpPr>
      <xdr:spPr>
        <a:xfrm flipV="1">
          <a:off x="20434300" y="6526099"/>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2" name="フローチャート: 判断 741"/>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25747</xdr:rowOff>
    </xdr:from>
    <xdr:ext cx="469744" cy="259045"/>
    <xdr:sp macro="" textlink="">
      <xdr:nvSpPr>
        <xdr:cNvPr id="743" name="テキスト ボックス 742"/>
        <xdr:cNvSpPr txBox="1"/>
      </xdr:nvSpPr>
      <xdr:spPr>
        <a:xfrm>
          <a:off x="21088428"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54890</xdr:rowOff>
    </xdr:from>
    <xdr:to>
      <xdr:col>107</xdr:col>
      <xdr:colOff>50800</xdr:colOff>
      <xdr:row>38</xdr:row>
      <xdr:rowOff>85065</xdr:rowOff>
    </xdr:to>
    <xdr:cxnSp macro="">
      <xdr:nvCxnSpPr>
        <xdr:cNvPr id="744" name="直線コネクタ 743"/>
        <xdr:cNvCxnSpPr/>
      </xdr:nvCxnSpPr>
      <xdr:spPr>
        <a:xfrm flipV="1">
          <a:off x="19545300" y="656999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5" name="フローチャート: 判断 744"/>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6" name="テキスト ボックス 745"/>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85065</xdr:rowOff>
    </xdr:from>
    <xdr:to>
      <xdr:col>102</xdr:col>
      <xdr:colOff>114300</xdr:colOff>
      <xdr:row>38</xdr:row>
      <xdr:rowOff>87808</xdr:rowOff>
    </xdr:to>
    <xdr:cxnSp macro="">
      <xdr:nvCxnSpPr>
        <xdr:cNvPr id="747" name="直線コネクタ 746"/>
        <xdr:cNvCxnSpPr/>
      </xdr:nvCxnSpPr>
      <xdr:spPr>
        <a:xfrm flipV="1">
          <a:off x="18656300" y="660016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48" name="フローチャート: 判断 747"/>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100499</xdr:rowOff>
    </xdr:from>
    <xdr:ext cx="469744" cy="259045"/>
    <xdr:sp macro="" textlink="">
      <xdr:nvSpPr>
        <xdr:cNvPr id="749" name="テキスト ボックス 748"/>
        <xdr:cNvSpPr txBox="1"/>
      </xdr:nvSpPr>
      <xdr:spPr>
        <a:xfrm>
          <a:off x="19310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50" name="フローチャート: 判断 749"/>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80154</xdr:rowOff>
    </xdr:from>
    <xdr:ext cx="378565" cy="259045"/>
    <xdr:sp macro="" textlink="">
      <xdr:nvSpPr>
        <xdr:cNvPr id="751" name="テキスト ボックス 750"/>
        <xdr:cNvSpPr txBox="1"/>
      </xdr:nvSpPr>
      <xdr:spPr>
        <a:xfrm>
          <a:off x="18467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117475</xdr:rowOff>
    </xdr:from>
    <xdr:to>
      <xdr:col>116</xdr:col>
      <xdr:colOff>114300</xdr:colOff>
      <xdr:row>38</xdr:row>
      <xdr:rowOff>47625</xdr:rowOff>
    </xdr:to>
    <xdr:sp macro="" textlink="">
      <xdr:nvSpPr>
        <xdr:cNvPr id="757" name="楕円 756"/>
        <xdr:cNvSpPr/>
      </xdr:nvSpPr>
      <xdr:spPr>
        <a:xfrm>
          <a:off x="22110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95902</xdr:rowOff>
    </xdr:from>
    <xdr:ext cx="378565" cy="259045"/>
    <xdr:sp macro="" textlink="">
      <xdr:nvSpPr>
        <xdr:cNvPr id="758" name="投資及び出資金該当値テキスト"/>
        <xdr:cNvSpPr txBox="1"/>
      </xdr:nvSpPr>
      <xdr:spPr>
        <a:xfrm>
          <a:off x="22212300" y="64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131648</xdr:rowOff>
    </xdr:from>
    <xdr:to>
      <xdr:col>112</xdr:col>
      <xdr:colOff>38100</xdr:colOff>
      <xdr:row>38</xdr:row>
      <xdr:rowOff>61798</xdr:rowOff>
    </xdr:to>
    <xdr:sp macro="" textlink="">
      <xdr:nvSpPr>
        <xdr:cNvPr id="759" name="楕円 758"/>
        <xdr:cNvSpPr/>
      </xdr:nvSpPr>
      <xdr:spPr>
        <a:xfrm>
          <a:off x="21272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52926</xdr:rowOff>
    </xdr:from>
    <xdr:ext cx="378565" cy="259045"/>
    <xdr:sp macro="" textlink="">
      <xdr:nvSpPr>
        <xdr:cNvPr id="760" name="テキスト ボックス 759"/>
        <xdr:cNvSpPr txBox="1"/>
      </xdr:nvSpPr>
      <xdr:spPr>
        <a:xfrm>
          <a:off x="21134017" y="656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4090</xdr:rowOff>
    </xdr:from>
    <xdr:to>
      <xdr:col>107</xdr:col>
      <xdr:colOff>101600</xdr:colOff>
      <xdr:row>38</xdr:row>
      <xdr:rowOff>105690</xdr:rowOff>
    </xdr:to>
    <xdr:sp macro="" textlink="">
      <xdr:nvSpPr>
        <xdr:cNvPr id="761" name="楕円 760"/>
        <xdr:cNvSpPr/>
      </xdr:nvSpPr>
      <xdr:spPr>
        <a:xfrm>
          <a:off x="20383500" y="65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96817</xdr:rowOff>
    </xdr:from>
    <xdr:ext cx="378565" cy="259045"/>
    <xdr:sp macro="" textlink="">
      <xdr:nvSpPr>
        <xdr:cNvPr id="762" name="テキスト ボックス 761"/>
        <xdr:cNvSpPr txBox="1"/>
      </xdr:nvSpPr>
      <xdr:spPr>
        <a:xfrm>
          <a:off x="20245017" y="661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34265</xdr:rowOff>
    </xdr:from>
    <xdr:to>
      <xdr:col>102</xdr:col>
      <xdr:colOff>165100</xdr:colOff>
      <xdr:row>38</xdr:row>
      <xdr:rowOff>135865</xdr:rowOff>
    </xdr:to>
    <xdr:sp macro="" textlink="">
      <xdr:nvSpPr>
        <xdr:cNvPr id="763" name="楕円 762"/>
        <xdr:cNvSpPr/>
      </xdr:nvSpPr>
      <xdr:spPr>
        <a:xfrm>
          <a:off x="194945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126992</xdr:rowOff>
    </xdr:from>
    <xdr:ext cx="378565" cy="259045"/>
    <xdr:sp macro="" textlink="">
      <xdr:nvSpPr>
        <xdr:cNvPr id="764" name="テキスト ボックス 763"/>
        <xdr:cNvSpPr txBox="1"/>
      </xdr:nvSpPr>
      <xdr:spPr>
        <a:xfrm>
          <a:off x="19356017" y="664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65" name="楕円 764"/>
        <xdr:cNvSpPr/>
      </xdr:nvSpPr>
      <xdr:spPr>
        <a:xfrm>
          <a:off x="18605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129735</xdr:rowOff>
    </xdr:from>
    <xdr:ext cx="378565" cy="259045"/>
    <xdr:sp macro="" textlink="">
      <xdr:nvSpPr>
        <xdr:cNvPr id="766" name="テキスト ボックス 765"/>
        <xdr:cNvSpPr txBox="1"/>
      </xdr:nvSpPr>
      <xdr:spPr>
        <a:xfrm>
          <a:off x="18467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0" name="直線コネクタ 789"/>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3"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4" name="直線コネクタ 793"/>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42583</xdr:rowOff>
    </xdr:from>
    <xdr:to>
      <xdr:col>116</xdr:col>
      <xdr:colOff>63500</xdr:colOff>
      <xdr:row>59</xdr:row>
      <xdr:rowOff>42621</xdr:rowOff>
    </xdr:to>
    <xdr:cxnSp macro="">
      <xdr:nvCxnSpPr>
        <xdr:cNvPr id="795" name="直線コネクタ 794"/>
        <xdr:cNvCxnSpPr/>
      </xdr:nvCxnSpPr>
      <xdr:spPr>
        <a:xfrm flipV="1">
          <a:off x="21323300" y="101581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6" name="貸付金平均値テキスト"/>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7" name="フローチャート: 判断 796"/>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42621</xdr:rowOff>
    </xdr:from>
    <xdr:to>
      <xdr:col>111</xdr:col>
      <xdr:colOff>177800</xdr:colOff>
      <xdr:row>59</xdr:row>
      <xdr:rowOff>42621</xdr:rowOff>
    </xdr:to>
    <xdr:cxnSp macro="">
      <xdr:nvCxnSpPr>
        <xdr:cNvPr id="798" name="直線コネクタ 797"/>
        <xdr:cNvCxnSpPr/>
      </xdr:nvCxnSpPr>
      <xdr:spPr>
        <a:xfrm>
          <a:off x="20434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799" name="フローチャート: 判断 798"/>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0" name="テキスト ボックス 799"/>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42621</xdr:rowOff>
    </xdr:from>
    <xdr:to>
      <xdr:col>107</xdr:col>
      <xdr:colOff>50800</xdr:colOff>
      <xdr:row>59</xdr:row>
      <xdr:rowOff>42621</xdr:rowOff>
    </xdr:to>
    <xdr:cxnSp macro="">
      <xdr:nvCxnSpPr>
        <xdr:cNvPr id="801" name="直線コネクタ 800"/>
        <xdr:cNvCxnSpPr/>
      </xdr:nvCxnSpPr>
      <xdr:spPr>
        <a:xfrm>
          <a:off x="19545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2" name="フローチャート: 判断 801"/>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3" name="テキスト ボックス 802"/>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42621</xdr:rowOff>
    </xdr:from>
    <xdr:to>
      <xdr:col>102</xdr:col>
      <xdr:colOff>114300</xdr:colOff>
      <xdr:row>59</xdr:row>
      <xdr:rowOff>43764</xdr:rowOff>
    </xdr:to>
    <xdr:cxnSp macro="">
      <xdr:nvCxnSpPr>
        <xdr:cNvPr id="804" name="直線コネクタ 803"/>
        <xdr:cNvCxnSpPr/>
      </xdr:nvCxnSpPr>
      <xdr:spPr>
        <a:xfrm flipV="1">
          <a:off x="18656300" y="101581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5" name="フローチャート: 判断 804"/>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154715</xdr:rowOff>
    </xdr:from>
    <xdr:ext cx="534377" cy="259045"/>
    <xdr:sp macro="" textlink="">
      <xdr:nvSpPr>
        <xdr:cNvPr id="806" name="テキスト ボックス 805"/>
        <xdr:cNvSpPr txBox="1"/>
      </xdr:nvSpPr>
      <xdr:spPr>
        <a:xfrm>
          <a:off x="19278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07" name="フローチャート: 判断 806"/>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37101</xdr:rowOff>
    </xdr:from>
    <xdr:ext cx="469744" cy="259045"/>
    <xdr:sp macro="" textlink="">
      <xdr:nvSpPr>
        <xdr:cNvPr id="808" name="テキスト ボックス 807"/>
        <xdr:cNvSpPr txBox="1"/>
      </xdr:nvSpPr>
      <xdr:spPr>
        <a:xfrm>
          <a:off x="18421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163233</xdr:rowOff>
    </xdr:from>
    <xdr:to>
      <xdr:col>116</xdr:col>
      <xdr:colOff>114300</xdr:colOff>
      <xdr:row>59</xdr:row>
      <xdr:rowOff>93383</xdr:rowOff>
    </xdr:to>
    <xdr:sp macro="" textlink="">
      <xdr:nvSpPr>
        <xdr:cNvPr id="814" name="楕円 813"/>
        <xdr:cNvSpPr/>
      </xdr:nvSpPr>
      <xdr:spPr>
        <a:xfrm>
          <a:off x="221107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78160</xdr:rowOff>
    </xdr:from>
    <xdr:ext cx="313932" cy="259045"/>
    <xdr:sp macro="" textlink="">
      <xdr:nvSpPr>
        <xdr:cNvPr id="815" name="貸付金該当値テキスト"/>
        <xdr:cNvSpPr txBox="1"/>
      </xdr:nvSpPr>
      <xdr:spPr>
        <a:xfrm>
          <a:off x="22212300" y="10022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163271</xdr:rowOff>
    </xdr:from>
    <xdr:to>
      <xdr:col>112</xdr:col>
      <xdr:colOff>38100</xdr:colOff>
      <xdr:row>59</xdr:row>
      <xdr:rowOff>93421</xdr:rowOff>
    </xdr:to>
    <xdr:sp macro="" textlink="">
      <xdr:nvSpPr>
        <xdr:cNvPr id="816" name="楕円 815"/>
        <xdr:cNvSpPr/>
      </xdr:nvSpPr>
      <xdr:spPr>
        <a:xfrm>
          <a:off x="21272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84548</xdr:rowOff>
    </xdr:from>
    <xdr:ext cx="313932" cy="259045"/>
    <xdr:sp macro="" textlink="">
      <xdr:nvSpPr>
        <xdr:cNvPr id="817" name="テキスト ボックス 816"/>
        <xdr:cNvSpPr txBox="1"/>
      </xdr:nvSpPr>
      <xdr:spPr>
        <a:xfrm>
          <a:off x="21166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163271</xdr:rowOff>
    </xdr:from>
    <xdr:to>
      <xdr:col>107</xdr:col>
      <xdr:colOff>101600</xdr:colOff>
      <xdr:row>59</xdr:row>
      <xdr:rowOff>93421</xdr:rowOff>
    </xdr:to>
    <xdr:sp macro="" textlink="">
      <xdr:nvSpPr>
        <xdr:cNvPr id="818" name="楕円 817"/>
        <xdr:cNvSpPr/>
      </xdr:nvSpPr>
      <xdr:spPr>
        <a:xfrm>
          <a:off x="20383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84548</xdr:rowOff>
    </xdr:from>
    <xdr:ext cx="313932" cy="259045"/>
    <xdr:sp macro="" textlink="">
      <xdr:nvSpPr>
        <xdr:cNvPr id="819" name="テキスト ボックス 818"/>
        <xdr:cNvSpPr txBox="1"/>
      </xdr:nvSpPr>
      <xdr:spPr>
        <a:xfrm>
          <a:off x="20277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163271</xdr:rowOff>
    </xdr:from>
    <xdr:to>
      <xdr:col>102</xdr:col>
      <xdr:colOff>165100</xdr:colOff>
      <xdr:row>59</xdr:row>
      <xdr:rowOff>93421</xdr:rowOff>
    </xdr:to>
    <xdr:sp macro="" textlink="">
      <xdr:nvSpPr>
        <xdr:cNvPr id="820" name="楕円 819"/>
        <xdr:cNvSpPr/>
      </xdr:nvSpPr>
      <xdr:spPr>
        <a:xfrm>
          <a:off x="19494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84548</xdr:rowOff>
    </xdr:from>
    <xdr:ext cx="313932" cy="259045"/>
    <xdr:sp macro="" textlink="">
      <xdr:nvSpPr>
        <xdr:cNvPr id="821" name="テキスト ボックス 820"/>
        <xdr:cNvSpPr txBox="1"/>
      </xdr:nvSpPr>
      <xdr:spPr>
        <a:xfrm>
          <a:off x="19388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164414</xdr:rowOff>
    </xdr:from>
    <xdr:to>
      <xdr:col>98</xdr:col>
      <xdr:colOff>38100</xdr:colOff>
      <xdr:row>59</xdr:row>
      <xdr:rowOff>94564</xdr:rowOff>
    </xdr:to>
    <xdr:sp macro="" textlink="">
      <xdr:nvSpPr>
        <xdr:cNvPr id="822" name="楕円 821"/>
        <xdr:cNvSpPr/>
      </xdr:nvSpPr>
      <xdr:spPr>
        <a:xfrm>
          <a:off x="18605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85691</xdr:rowOff>
    </xdr:from>
    <xdr:ext cx="313932" cy="259045"/>
    <xdr:sp macro="" textlink="">
      <xdr:nvSpPr>
        <xdr:cNvPr id="823" name="テキスト ボックス 822"/>
        <xdr:cNvSpPr txBox="1"/>
      </xdr:nvSpPr>
      <xdr:spPr>
        <a:xfrm>
          <a:off x="18499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48" name="直線コネクタ 847"/>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49"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0" name="直線コネクタ 849"/>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1"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2" name="直線コネクタ 851"/>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113068</xdr:rowOff>
    </xdr:from>
    <xdr:to>
      <xdr:col>116</xdr:col>
      <xdr:colOff>63500</xdr:colOff>
      <xdr:row>74</xdr:row>
      <xdr:rowOff>154178</xdr:rowOff>
    </xdr:to>
    <xdr:cxnSp macro="">
      <xdr:nvCxnSpPr>
        <xdr:cNvPr id="853" name="直線コネクタ 852"/>
        <xdr:cNvCxnSpPr/>
      </xdr:nvCxnSpPr>
      <xdr:spPr>
        <a:xfrm>
          <a:off x="21323300" y="12800368"/>
          <a:ext cx="8382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6367</xdr:rowOff>
    </xdr:from>
    <xdr:ext cx="534377" cy="259045"/>
    <xdr:sp macro="" textlink="">
      <xdr:nvSpPr>
        <xdr:cNvPr id="854" name="繰出金平均値テキスト"/>
        <xdr:cNvSpPr txBox="1"/>
      </xdr:nvSpPr>
      <xdr:spPr>
        <a:xfrm>
          <a:off x="22212300" y="1286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5" name="フローチャート: 判断 854"/>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79654</xdr:rowOff>
    </xdr:from>
    <xdr:to>
      <xdr:col>111</xdr:col>
      <xdr:colOff>177800</xdr:colOff>
      <xdr:row>74</xdr:row>
      <xdr:rowOff>113068</xdr:rowOff>
    </xdr:to>
    <xdr:cxnSp macro="">
      <xdr:nvCxnSpPr>
        <xdr:cNvPr id="856" name="直線コネクタ 855"/>
        <xdr:cNvCxnSpPr/>
      </xdr:nvCxnSpPr>
      <xdr:spPr>
        <a:xfrm>
          <a:off x="20434300" y="12766954"/>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57" name="フローチャート: 判断 856"/>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93654</xdr:rowOff>
    </xdr:from>
    <xdr:ext cx="534377" cy="259045"/>
    <xdr:sp macro="" textlink="">
      <xdr:nvSpPr>
        <xdr:cNvPr id="858" name="テキスト ボックス 857"/>
        <xdr:cNvSpPr txBox="1"/>
      </xdr:nvSpPr>
      <xdr:spPr>
        <a:xfrm>
          <a:off x="21056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79654</xdr:rowOff>
    </xdr:from>
    <xdr:to>
      <xdr:col>107</xdr:col>
      <xdr:colOff>50800</xdr:colOff>
      <xdr:row>74</xdr:row>
      <xdr:rowOff>119431</xdr:rowOff>
    </xdr:to>
    <xdr:cxnSp macro="">
      <xdr:nvCxnSpPr>
        <xdr:cNvPr id="859" name="直線コネクタ 858"/>
        <xdr:cNvCxnSpPr/>
      </xdr:nvCxnSpPr>
      <xdr:spPr>
        <a:xfrm flipV="1">
          <a:off x="19545300" y="12766954"/>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0" name="フローチャート: 判断 859"/>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85691</xdr:rowOff>
    </xdr:from>
    <xdr:ext cx="534377" cy="259045"/>
    <xdr:sp macro="" textlink="">
      <xdr:nvSpPr>
        <xdr:cNvPr id="861" name="テキスト ボックス 860"/>
        <xdr:cNvSpPr txBox="1"/>
      </xdr:nvSpPr>
      <xdr:spPr>
        <a:xfrm>
          <a:off x="20167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119431</xdr:rowOff>
    </xdr:from>
    <xdr:to>
      <xdr:col>102</xdr:col>
      <xdr:colOff>114300</xdr:colOff>
      <xdr:row>75</xdr:row>
      <xdr:rowOff>113792</xdr:rowOff>
    </xdr:to>
    <xdr:cxnSp macro="">
      <xdr:nvCxnSpPr>
        <xdr:cNvPr id="862" name="直線コネクタ 861"/>
        <xdr:cNvCxnSpPr/>
      </xdr:nvCxnSpPr>
      <xdr:spPr>
        <a:xfrm flipV="1">
          <a:off x="18656300" y="12806731"/>
          <a:ext cx="889000" cy="1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3" name="フローチャート: 判断 862"/>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15511</xdr:rowOff>
    </xdr:from>
    <xdr:ext cx="534377" cy="259045"/>
    <xdr:sp macro="" textlink="">
      <xdr:nvSpPr>
        <xdr:cNvPr id="864" name="テキスト ボックス 863"/>
        <xdr:cNvSpPr txBox="1"/>
      </xdr:nvSpPr>
      <xdr:spPr>
        <a:xfrm>
          <a:off x="19278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65" name="フローチャート: 判断 864"/>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2024</xdr:rowOff>
    </xdr:from>
    <xdr:ext cx="534377" cy="259045"/>
    <xdr:sp macro="" textlink="">
      <xdr:nvSpPr>
        <xdr:cNvPr id="866" name="テキスト ボックス 865"/>
        <xdr:cNvSpPr txBox="1"/>
      </xdr:nvSpPr>
      <xdr:spPr>
        <a:xfrm>
          <a:off x="18389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103378</xdr:rowOff>
    </xdr:from>
    <xdr:to>
      <xdr:col>116</xdr:col>
      <xdr:colOff>114300</xdr:colOff>
      <xdr:row>75</xdr:row>
      <xdr:rowOff>33528</xdr:rowOff>
    </xdr:to>
    <xdr:sp macro="" textlink="">
      <xdr:nvSpPr>
        <xdr:cNvPr id="872" name="楕円 871"/>
        <xdr:cNvSpPr/>
      </xdr:nvSpPr>
      <xdr:spPr>
        <a:xfrm>
          <a:off x="22110700" y="127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126255</xdr:rowOff>
    </xdr:from>
    <xdr:ext cx="534377" cy="259045"/>
    <xdr:sp macro="" textlink="">
      <xdr:nvSpPr>
        <xdr:cNvPr id="873" name="繰出金該当値テキスト"/>
        <xdr:cNvSpPr txBox="1"/>
      </xdr:nvSpPr>
      <xdr:spPr>
        <a:xfrm>
          <a:off x="22212300" y="126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62268</xdr:rowOff>
    </xdr:from>
    <xdr:to>
      <xdr:col>112</xdr:col>
      <xdr:colOff>38100</xdr:colOff>
      <xdr:row>74</xdr:row>
      <xdr:rowOff>163868</xdr:rowOff>
    </xdr:to>
    <xdr:sp macro="" textlink="">
      <xdr:nvSpPr>
        <xdr:cNvPr id="874" name="楕円 873"/>
        <xdr:cNvSpPr/>
      </xdr:nvSpPr>
      <xdr:spPr>
        <a:xfrm>
          <a:off x="21272500" y="127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8945</xdr:rowOff>
    </xdr:from>
    <xdr:ext cx="534377" cy="259045"/>
    <xdr:sp macro="" textlink="">
      <xdr:nvSpPr>
        <xdr:cNvPr id="875" name="テキスト ボックス 874"/>
        <xdr:cNvSpPr txBox="1"/>
      </xdr:nvSpPr>
      <xdr:spPr>
        <a:xfrm>
          <a:off x="21056111" y="125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28854</xdr:rowOff>
    </xdr:from>
    <xdr:to>
      <xdr:col>107</xdr:col>
      <xdr:colOff>101600</xdr:colOff>
      <xdr:row>74</xdr:row>
      <xdr:rowOff>130454</xdr:rowOff>
    </xdr:to>
    <xdr:sp macro="" textlink="">
      <xdr:nvSpPr>
        <xdr:cNvPr id="876" name="楕円 875"/>
        <xdr:cNvSpPr/>
      </xdr:nvSpPr>
      <xdr:spPr>
        <a:xfrm>
          <a:off x="20383500" y="127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146981</xdr:rowOff>
    </xdr:from>
    <xdr:ext cx="534377" cy="259045"/>
    <xdr:sp macro="" textlink="">
      <xdr:nvSpPr>
        <xdr:cNvPr id="877" name="テキスト ボックス 876"/>
        <xdr:cNvSpPr txBox="1"/>
      </xdr:nvSpPr>
      <xdr:spPr>
        <a:xfrm>
          <a:off x="20167111" y="124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68631</xdr:rowOff>
    </xdr:from>
    <xdr:to>
      <xdr:col>102</xdr:col>
      <xdr:colOff>165100</xdr:colOff>
      <xdr:row>74</xdr:row>
      <xdr:rowOff>170231</xdr:rowOff>
    </xdr:to>
    <xdr:sp macro="" textlink="">
      <xdr:nvSpPr>
        <xdr:cNvPr id="878" name="楕円 877"/>
        <xdr:cNvSpPr/>
      </xdr:nvSpPr>
      <xdr:spPr>
        <a:xfrm>
          <a:off x="19494500" y="127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15308</xdr:rowOff>
    </xdr:from>
    <xdr:ext cx="534377" cy="259045"/>
    <xdr:sp macro="" textlink="">
      <xdr:nvSpPr>
        <xdr:cNvPr id="879" name="テキスト ボックス 878"/>
        <xdr:cNvSpPr txBox="1"/>
      </xdr:nvSpPr>
      <xdr:spPr>
        <a:xfrm>
          <a:off x="19278111" y="125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62992</xdr:rowOff>
    </xdr:from>
    <xdr:to>
      <xdr:col>98</xdr:col>
      <xdr:colOff>38100</xdr:colOff>
      <xdr:row>75</xdr:row>
      <xdr:rowOff>164592</xdr:rowOff>
    </xdr:to>
    <xdr:sp macro="" textlink="">
      <xdr:nvSpPr>
        <xdr:cNvPr id="880" name="楕円 879"/>
        <xdr:cNvSpPr/>
      </xdr:nvSpPr>
      <xdr:spPr>
        <a:xfrm>
          <a:off x="18605500" y="129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9669</xdr:rowOff>
    </xdr:from>
    <xdr:ext cx="534377" cy="259045"/>
    <xdr:sp macro="" textlink="">
      <xdr:nvSpPr>
        <xdr:cNvPr id="881" name="テキスト ボックス 880"/>
        <xdr:cNvSpPr txBox="1"/>
      </xdr:nvSpPr>
      <xdr:spPr>
        <a:xfrm>
          <a:off x="18389111" y="126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ysClr val="windowText" lastClr="000000"/>
              </a:solidFill>
              <a:effectLst/>
              <a:latin typeface="+mn-lt"/>
              <a:ea typeface="+mn-ea"/>
              <a:cs typeface="+mn-cs"/>
            </a:rPr>
            <a:t>　本市の特徴は扶助費、補助費等が県平均、及び、類似団体平均と比較し高い点と、普通建設事業費が類似団体平均、県平均より下回っている点が挙げられる。</a:t>
          </a:r>
          <a:r>
            <a:rPr kumimoji="1" lang="ja-JP" altLang="en-US" sz="1100">
              <a:solidFill>
                <a:sysClr val="windowText" lastClr="000000"/>
              </a:solidFill>
              <a:effectLst/>
              <a:latin typeface="+mn-lt"/>
              <a:ea typeface="+mn-ea"/>
              <a:cs typeface="+mn-cs"/>
            </a:rPr>
            <a:t>本年度は</a:t>
          </a:r>
          <a:r>
            <a:rPr kumimoji="1" lang="ja-JP" altLang="ja-JP" sz="1100">
              <a:solidFill>
                <a:sysClr val="windowText" lastClr="000000"/>
              </a:solidFill>
              <a:effectLst/>
              <a:latin typeface="+mn-lt"/>
              <a:ea typeface="+mn-ea"/>
              <a:cs typeface="+mn-cs"/>
            </a:rPr>
            <a:t>普通建設事業費について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年度を集中投資期間として位置付け</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大規模事業について</a:t>
          </a:r>
          <a:r>
            <a:rPr kumimoji="1" lang="ja-JP" altLang="en-US" sz="1100">
              <a:solidFill>
                <a:sysClr val="windowText" lastClr="000000"/>
              </a:solidFill>
              <a:effectLst/>
              <a:latin typeface="+mn-lt"/>
              <a:ea typeface="+mn-ea"/>
              <a:cs typeface="+mn-cs"/>
            </a:rPr>
            <a:t>多く</a:t>
          </a:r>
          <a:r>
            <a:rPr kumimoji="1" lang="ja-JP" altLang="ja-JP" sz="1100">
              <a:solidFill>
                <a:sysClr val="windowText" lastClr="000000"/>
              </a:solidFill>
              <a:effectLst/>
              <a:latin typeface="+mn-lt"/>
              <a:ea typeface="+mn-ea"/>
              <a:cs typeface="+mn-cs"/>
            </a:rPr>
            <a:t>を手掛けて</a:t>
          </a:r>
          <a:r>
            <a:rPr kumimoji="1" lang="ja-JP" altLang="en-US" sz="1100">
              <a:solidFill>
                <a:sysClr val="windowText" lastClr="000000"/>
              </a:solidFill>
              <a:effectLst/>
              <a:latin typeface="+mn-lt"/>
              <a:ea typeface="+mn-ea"/>
              <a:cs typeface="+mn-cs"/>
            </a:rPr>
            <a:t>おり、大きく伸びを示し、</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類似団体平均を超えている状況である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a:t>
          </a:r>
          <a:r>
            <a:rPr kumimoji="1" lang="ja-JP" altLang="ja-JP" sz="1100">
              <a:solidFill>
                <a:sysClr val="windowText" lastClr="000000"/>
              </a:solidFill>
              <a:effectLst/>
              <a:latin typeface="+mn-lt"/>
              <a:ea typeface="+mn-ea"/>
              <a:cs typeface="+mn-cs"/>
            </a:rPr>
            <a:t>のうち更新整備で類似団体平均</a:t>
          </a:r>
          <a:r>
            <a:rPr kumimoji="1" lang="ja-JP" altLang="en-US" sz="1100">
              <a:solidFill>
                <a:sysClr val="windowText" lastClr="000000"/>
              </a:solidFill>
              <a:effectLst/>
              <a:latin typeface="+mn-lt"/>
              <a:ea typeface="+mn-ea"/>
              <a:cs typeface="+mn-cs"/>
            </a:rPr>
            <a:t>を超える大きな伸びを示しているが鎌田中学校校舎改築事業</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粥見小学校校舎改築事業等で老朽化した校舎の建て替えを行っているため</a:t>
          </a:r>
          <a:r>
            <a:rPr kumimoji="1" lang="ja-JP" altLang="ja-JP" sz="1100">
              <a:solidFill>
                <a:sysClr val="windowText" lastClr="000000"/>
              </a:solidFill>
              <a:effectLst/>
              <a:latin typeface="+mn-lt"/>
              <a:ea typeface="+mn-ea"/>
              <a:cs typeface="+mn-cs"/>
            </a:rPr>
            <a:t>大きく</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回っている。老朽施設の更新</a:t>
          </a:r>
          <a:r>
            <a:rPr kumimoji="1" lang="ja-JP" altLang="en-US" sz="1100">
              <a:solidFill>
                <a:sysClr val="windowText" lastClr="000000"/>
              </a:solidFill>
              <a:effectLst/>
              <a:latin typeface="+mn-lt"/>
              <a:ea typeface="+mn-ea"/>
              <a:cs typeface="+mn-cs"/>
            </a:rPr>
            <a:t>が急務で</a:t>
          </a:r>
          <a:r>
            <a:rPr kumimoji="1" lang="ja-JP" altLang="ja-JP" sz="1100">
              <a:solidFill>
                <a:sysClr val="windowText" lastClr="000000"/>
              </a:solidFill>
              <a:effectLst/>
              <a:latin typeface="+mn-lt"/>
              <a:ea typeface="+mn-ea"/>
              <a:cs typeface="+mn-cs"/>
            </a:rPr>
            <a:t>特に教育関係は施設の老朽化が著しく、長寿命化、施</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設更新の事業費増加しており、今後の計画上でも事業費増加が予定されているものである。</a:t>
          </a:r>
          <a:r>
            <a:rPr kumimoji="1" lang="ja-JP" altLang="en-US" sz="1100">
              <a:solidFill>
                <a:sysClr val="windowText" lastClr="000000"/>
              </a:solidFill>
              <a:effectLst/>
              <a:latin typeface="+mn-lt"/>
              <a:ea typeface="+mn-ea"/>
              <a:cs typeface="+mn-cs"/>
            </a:rPr>
            <a:t>次年度も同様の事業規模となる見込みである。</a:t>
          </a:r>
          <a:r>
            <a:rPr kumimoji="1" lang="ja-JP" altLang="ja-JP" sz="1100">
              <a:solidFill>
                <a:sysClr val="windowText" lastClr="000000"/>
              </a:solidFill>
              <a:effectLst/>
              <a:latin typeface="+mn-lt"/>
              <a:ea typeface="+mn-ea"/>
              <a:cs typeface="+mn-cs"/>
            </a:rPr>
            <a:t>　補助費等について本市</a:t>
          </a:r>
          <a:r>
            <a:rPr lang="ja-JP" altLang="ja-JP" sz="110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、し尿処理・常備消防を一部事務組合で行っているため、類似団体平均値より高い数値を示している。</a:t>
          </a:r>
          <a:endParaRPr lang="ja-JP" altLang="ja-JP" sz="1400">
            <a:solidFill>
              <a:sysClr val="windowText" lastClr="000000"/>
            </a:solidFill>
            <a:effectLst/>
          </a:endParaRPr>
        </a:p>
        <a:p>
          <a:pPr algn="l"/>
          <a:r>
            <a:rPr lang="ja-JP" altLang="ja-JP" sz="1100" b="0" i="0" baseline="0">
              <a:solidFill>
                <a:sysClr val="windowText" lastClr="000000"/>
              </a:solidFill>
              <a:effectLst/>
              <a:latin typeface="+mn-lt"/>
              <a:ea typeface="+mn-ea"/>
              <a:cs typeface="+mn-cs"/>
            </a:rPr>
            <a:t>　扶助</a:t>
          </a:r>
          <a:r>
            <a:rPr kumimoji="1" lang="ja-JP" altLang="ja-JP" sz="1100">
              <a:solidFill>
                <a:sysClr val="windowText" lastClr="000000"/>
              </a:solidFill>
              <a:effectLst/>
              <a:latin typeface="+mn-lt"/>
              <a:ea typeface="+mn-ea"/>
              <a:cs typeface="+mn-cs"/>
            </a:rPr>
            <a:t>費は民生費に関する扶助費がすべての分類において大きく乖離しており、高い数値となっている。生活保護に関する決算数値</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横ばい</a:t>
          </a:r>
          <a:r>
            <a:rPr kumimoji="1" lang="ja-JP" altLang="en-US" sz="1100">
              <a:solidFill>
                <a:sysClr val="windowText" lastClr="000000"/>
              </a:solidFill>
              <a:effectLst/>
              <a:latin typeface="+mn-lt"/>
              <a:ea typeface="+mn-ea"/>
              <a:cs typeface="+mn-cs"/>
            </a:rPr>
            <a:t>から下落</a:t>
          </a:r>
          <a:r>
            <a:rPr kumimoji="1" lang="ja-JP" altLang="ja-JP" sz="1100">
              <a:solidFill>
                <a:sysClr val="windowText" lastClr="000000"/>
              </a:solidFill>
              <a:effectLst/>
              <a:latin typeface="+mn-lt"/>
              <a:ea typeface="+mn-ea"/>
              <a:cs typeface="+mn-cs"/>
            </a:rPr>
            <a:t>傾向へとなってきているものの、障がい者関連の給付事業が大きく伸びている状況であり、現在の動向に大きな変化はないと思われる。資格審査や給付基準等の適正</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化などに努める。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120106</xdr:rowOff>
    </xdr:from>
    <xdr:to>
      <xdr:col>24</xdr:col>
      <xdr:colOff>63500</xdr:colOff>
      <xdr:row>35</xdr:row>
      <xdr:rowOff>167458</xdr:rowOff>
    </xdr:to>
    <xdr:cxnSp macro="">
      <xdr:nvCxnSpPr>
        <xdr:cNvPr id="63" name="直線コネクタ 62"/>
        <xdr:cNvCxnSpPr/>
      </xdr:nvCxnSpPr>
      <xdr:spPr>
        <a:xfrm flipV="1">
          <a:off x="3797300" y="612085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469744" cy="259045"/>
    <xdr:sp macro="" textlink="">
      <xdr:nvSpPr>
        <xdr:cNvPr id="64" name="議会費平均値テキスト"/>
        <xdr:cNvSpPr txBox="1"/>
      </xdr:nvSpPr>
      <xdr:spPr>
        <a:xfrm>
          <a:off x="4686300" y="5781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138067</xdr:rowOff>
    </xdr:from>
    <xdr:to>
      <xdr:col>19</xdr:col>
      <xdr:colOff>177800</xdr:colOff>
      <xdr:row>35</xdr:row>
      <xdr:rowOff>167458</xdr:rowOff>
    </xdr:to>
    <xdr:cxnSp macro="">
      <xdr:nvCxnSpPr>
        <xdr:cNvPr id="66" name="直線コネクタ 65"/>
        <xdr:cNvCxnSpPr/>
      </xdr:nvCxnSpPr>
      <xdr:spPr>
        <a:xfrm>
          <a:off x="2908300" y="61388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68" name="テキスト ボックス 67"/>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44994</xdr:rowOff>
    </xdr:from>
    <xdr:to>
      <xdr:col>15</xdr:col>
      <xdr:colOff>50800</xdr:colOff>
      <xdr:row>35</xdr:row>
      <xdr:rowOff>138067</xdr:rowOff>
    </xdr:to>
    <xdr:cxnSp macro="">
      <xdr:nvCxnSpPr>
        <xdr:cNvPr id="69" name="直線コネクタ 68"/>
        <xdr:cNvCxnSpPr/>
      </xdr:nvCxnSpPr>
      <xdr:spPr>
        <a:xfrm>
          <a:off x="2019300" y="604574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33944</xdr:rowOff>
    </xdr:from>
    <xdr:ext cx="469744" cy="259045"/>
    <xdr:sp macro="" textlink="">
      <xdr:nvSpPr>
        <xdr:cNvPr id="71" name="テキスト ボックス 70"/>
        <xdr:cNvSpPr txBox="1"/>
      </xdr:nvSpPr>
      <xdr:spPr>
        <a:xfrm>
          <a:off x="2673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25400</xdr:rowOff>
    </xdr:from>
    <xdr:to>
      <xdr:col>10</xdr:col>
      <xdr:colOff>114300</xdr:colOff>
      <xdr:row>35</xdr:row>
      <xdr:rowOff>44994</xdr:rowOff>
    </xdr:to>
    <xdr:cxnSp macro="">
      <xdr:nvCxnSpPr>
        <xdr:cNvPr id="72" name="直線コネクタ 71"/>
        <xdr:cNvCxnSpPr/>
      </xdr:nvCxnSpPr>
      <xdr:spPr>
        <a:xfrm>
          <a:off x="1130300" y="60261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39914</xdr:rowOff>
    </xdr:from>
    <xdr:to>
      <xdr:col>10</xdr:col>
      <xdr:colOff>165100</xdr:colOff>
      <xdr:row>32</xdr:row>
      <xdr:rowOff>141514</xdr:rowOff>
    </xdr:to>
    <xdr:sp macro="" textlink="">
      <xdr:nvSpPr>
        <xdr:cNvPr id="73" name="フローチャート: 判断 72"/>
        <xdr:cNvSpPr/>
      </xdr:nvSpPr>
      <xdr:spPr>
        <a:xfrm>
          <a:off x="1968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158041</xdr:rowOff>
    </xdr:from>
    <xdr:ext cx="469744" cy="259045"/>
    <xdr:sp macro="" textlink="">
      <xdr:nvSpPr>
        <xdr:cNvPr id="74" name="テキスト ボックス 73"/>
        <xdr:cNvSpPr txBox="1"/>
      </xdr:nvSpPr>
      <xdr:spPr>
        <a:xfrm>
          <a:off x="1784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36649</xdr:rowOff>
    </xdr:from>
    <xdr:to>
      <xdr:col>6</xdr:col>
      <xdr:colOff>38100</xdr:colOff>
      <xdr:row>35</xdr:row>
      <xdr:rowOff>138249</xdr:rowOff>
    </xdr:to>
    <xdr:sp macro="" textlink="">
      <xdr:nvSpPr>
        <xdr:cNvPr id="75" name="フローチャート: 判断 74"/>
        <xdr:cNvSpPr/>
      </xdr:nvSpPr>
      <xdr:spPr>
        <a:xfrm>
          <a:off x="1079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129376</xdr:rowOff>
    </xdr:from>
    <xdr:ext cx="469744" cy="259045"/>
    <xdr:sp macro="" textlink="">
      <xdr:nvSpPr>
        <xdr:cNvPr id="76" name="テキスト ボックス 75"/>
        <xdr:cNvSpPr txBox="1"/>
      </xdr:nvSpPr>
      <xdr:spPr>
        <a:xfrm>
          <a:off x="895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69306</xdr:rowOff>
    </xdr:from>
    <xdr:to>
      <xdr:col>24</xdr:col>
      <xdr:colOff>114300</xdr:colOff>
      <xdr:row>35</xdr:row>
      <xdr:rowOff>170906</xdr:rowOff>
    </xdr:to>
    <xdr:sp macro="" textlink="">
      <xdr:nvSpPr>
        <xdr:cNvPr id="82" name="楕円 81"/>
        <xdr:cNvSpPr/>
      </xdr:nvSpPr>
      <xdr:spPr>
        <a:xfrm>
          <a:off x="4584700" y="60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47733</xdr:rowOff>
    </xdr:from>
    <xdr:ext cx="469744" cy="259045"/>
    <xdr:sp macro="" textlink="">
      <xdr:nvSpPr>
        <xdr:cNvPr id="83" name="議会費該当値テキスト"/>
        <xdr:cNvSpPr txBox="1"/>
      </xdr:nvSpPr>
      <xdr:spPr>
        <a:xfrm>
          <a:off x="4686300" y="604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116658</xdr:rowOff>
    </xdr:from>
    <xdr:to>
      <xdr:col>20</xdr:col>
      <xdr:colOff>38100</xdr:colOff>
      <xdr:row>36</xdr:row>
      <xdr:rowOff>46808</xdr:rowOff>
    </xdr:to>
    <xdr:sp macro="" textlink="">
      <xdr:nvSpPr>
        <xdr:cNvPr id="84" name="楕円 83"/>
        <xdr:cNvSpPr/>
      </xdr:nvSpPr>
      <xdr:spPr>
        <a:xfrm>
          <a:off x="3746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37935</xdr:rowOff>
    </xdr:from>
    <xdr:ext cx="469744" cy="259045"/>
    <xdr:sp macro="" textlink="">
      <xdr:nvSpPr>
        <xdr:cNvPr id="85" name="テキスト ボックス 84"/>
        <xdr:cNvSpPr txBox="1"/>
      </xdr:nvSpPr>
      <xdr:spPr>
        <a:xfrm>
          <a:off x="3562428" y="621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87267</xdr:rowOff>
    </xdr:from>
    <xdr:to>
      <xdr:col>15</xdr:col>
      <xdr:colOff>101600</xdr:colOff>
      <xdr:row>36</xdr:row>
      <xdr:rowOff>17417</xdr:rowOff>
    </xdr:to>
    <xdr:sp macro="" textlink="">
      <xdr:nvSpPr>
        <xdr:cNvPr id="86" name="楕円 85"/>
        <xdr:cNvSpPr/>
      </xdr:nvSpPr>
      <xdr:spPr>
        <a:xfrm>
          <a:off x="2857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8544</xdr:rowOff>
    </xdr:from>
    <xdr:ext cx="469744" cy="259045"/>
    <xdr:sp macro="" textlink="">
      <xdr:nvSpPr>
        <xdr:cNvPr id="87" name="テキスト ボックス 86"/>
        <xdr:cNvSpPr txBox="1"/>
      </xdr:nvSpPr>
      <xdr:spPr>
        <a:xfrm>
          <a:off x="2673428" y="61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165644</xdr:rowOff>
    </xdr:from>
    <xdr:to>
      <xdr:col>10</xdr:col>
      <xdr:colOff>165100</xdr:colOff>
      <xdr:row>35</xdr:row>
      <xdr:rowOff>95794</xdr:rowOff>
    </xdr:to>
    <xdr:sp macro="" textlink="">
      <xdr:nvSpPr>
        <xdr:cNvPr id="88" name="楕円 87"/>
        <xdr:cNvSpPr/>
      </xdr:nvSpPr>
      <xdr:spPr>
        <a:xfrm>
          <a:off x="1968500" y="59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86921</xdr:rowOff>
    </xdr:from>
    <xdr:ext cx="469744" cy="259045"/>
    <xdr:sp macro="" textlink="">
      <xdr:nvSpPr>
        <xdr:cNvPr id="89" name="テキスト ボックス 88"/>
        <xdr:cNvSpPr txBox="1"/>
      </xdr:nvSpPr>
      <xdr:spPr>
        <a:xfrm>
          <a:off x="1784428" y="60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146050</xdr:rowOff>
    </xdr:from>
    <xdr:to>
      <xdr:col>6</xdr:col>
      <xdr:colOff>38100</xdr:colOff>
      <xdr:row>35</xdr:row>
      <xdr:rowOff>76200</xdr:rowOff>
    </xdr:to>
    <xdr:sp macro="" textlink="">
      <xdr:nvSpPr>
        <xdr:cNvPr id="90" name="楕円 89"/>
        <xdr:cNvSpPr/>
      </xdr:nvSpPr>
      <xdr:spPr>
        <a:xfrm>
          <a:off x="1079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92727</xdr:rowOff>
    </xdr:from>
    <xdr:ext cx="469744" cy="259045"/>
    <xdr:sp macro="" textlink="">
      <xdr:nvSpPr>
        <xdr:cNvPr id="91" name="テキスト ボックス 90"/>
        <xdr:cNvSpPr txBox="1"/>
      </xdr:nvSpPr>
      <xdr:spPr>
        <a:xfrm>
          <a:off x="895428"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131745</xdr:rowOff>
    </xdr:from>
    <xdr:to>
      <xdr:col>24</xdr:col>
      <xdr:colOff>63500</xdr:colOff>
      <xdr:row>56</xdr:row>
      <xdr:rowOff>82459</xdr:rowOff>
    </xdr:to>
    <xdr:cxnSp macro="">
      <xdr:nvCxnSpPr>
        <xdr:cNvPr id="119" name="直線コネクタ 118"/>
        <xdr:cNvCxnSpPr/>
      </xdr:nvCxnSpPr>
      <xdr:spPr>
        <a:xfrm flipV="1">
          <a:off x="3797300" y="9561495"/>
          <a:ext cx="8382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123791</xdr:rowOff>
    </xdr:from>
    <xdr:ext cx="534377" cy="259045"/>
    <xdr:sp macro="" textlink="">
      <xdr:nvSpPr>
        <xdr:cNvPr id="120" name="総務費平均値テキスト"/>
        <xdr:cNvSpPr txBox="1"/>
      </xdr:nvSpPr>
      <xdr:spPr>
        <a:xfrm>
          <a:off x="4686300" y="955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82459</xdr:rowOff>
    </xdr:from>
    <xdr:to>
      <xdr:col>19</xdr:col>
      <xdr:colOff>177800</xdr:colOff>
      <xdr:row>57</xdr:row>
      <xdr:rowOff>44145</xdr:rowOff>
    </xdr:to>
    <xdr:cxnSp macro="">
      <xdr:nvCxnSpPr>
        <xdr:cNvPr id="122" name="直線コネクタ 121"/>
        <xdr:cNvCxnSpPr/>
      </xdr:nvCxnSpPr>
      <xdr:spPr>
        <a:xfrm flipV="1">
          <a:off x="2908300" y="9683659"/>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68998</xdr:rowOff>
    </xdr:from>
    <xdr:ext cx="534377" cy="259045"/>
    <xdr:sp macro="" textlink="">
      <xdr:nvSpPr>
        <xdr:cNvPr id="124" name="テキスト ボックス 123"/>
        <xdr:cNvSpPr txBox="1"/>
      </xdr:nvSpPr>
      <xdr:spPr>
        <a:xfrm>
          <a:off x="3530111" y="93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158125</xdr:rowOff>
    </xdr:from>
    <xdr:to>
      <xdr:col>15</xdr:col>
      <xdr:colOff>50800</xdr:colOff>
      <xdr:row>57</xdr:row>
      <xdr:rowOff>44145</xdr:rowOff>
    </xdr:to>
    <xdr:cxnSp macro="">
      <xdr:nvCxnSpPr>
        <xdr:cNvPr id="125" name="直線コネクタ 124"/>
        <xdr:cNvCxnSpPr/>
      </xdr:nvCxnSpPr>
      <xdr:spPr>
        <a:xfrm>
          <a:off x="2019300" y="8902075"/>
          <a:ext cx="889000" cy="9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125006</xdr:rowOff>
    </xdr:from>
    <xdr:ext cx="534377" cy="259045"/>
    <xdr:sp macro="" textlink="">
      <xdr:nvSpPr>
        <xdr:cNvPr id="127" name="テキスト ボックス 126"/>
        <xdr:cNvSpPr txBox="1"/>
      </xdr:nvSpPr>
      <xdr:spPr>
        <a:xfrm>
          <a:off x="2641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158125</xdr:rowOff>
    </xdr:from>
    <xdr:to>
      <xdr:col>10</xdr:col>
      <xdr:colOff>114300</xdr:colOff>
      <xdr:row>56</xdr:row>
      <xdr:rowOff>112954</xdr:rowOff>
    </xdr:to>
    <xdr:cxnSp macro="">
      <xdr:nvCxnSpPr>
        <xdr:cNvPr id="128" name="直線コネクタ 127"/>
        <xdr:cNvCxnSpPr/>
      </xdr:nvCxnSpPr>
      <xdr:spPr>
        <a:xfrm flipV="1">
          <a:off x="1130300" y="8902075"/>
          <a:ext cx="889000" cy="8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29" name="フローチャート: 判断 128"/>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26591</xdr:rowOff>
    </xdr:from>
    <xdr:ext cx="534377" cy="259045"/>
    <xdr:sp macro="" textlink="">
      <xdr:nvSpPr>
        <xdr:cNvPr id="130" name="テキスト ボックス 129"/>
        <xdr:cNvSpPr txBox="1"/>
      </xdr:nvSpPr>
      <xdr:spPr>
        <a:xfrm>
          <a:off x="1752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21554</xdr:rowOff>
    </xdr:from>
    <xdr:to>
      <xdr:col>6</xdr:col>
      <xdr:colOff>38100</xdr:colOff>
      <xdr:row>56</xdr:row>
      <xdr:rowOff>123154</xdr:rowOff>
    </xdr:to>
    <xdr:sp macro="" textlink="">
      <xdr:nvSpPr>
        <xdr:cNvPr id="131" name="フローチャート: 判断 130"/>
        <xdr:cNvSpPr/>
      </xdr:nvSpPr>
      <xdr:spPr>
        <a:xfrm>
          <a:off x="1079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139681</xdr:rowOff>
    </xdr:from>
    <xdr:ext cx="534377" cy="259045"/>
    <xdr:sp macro="" textlink="">
      <xdr:nvSpPr>
        <xdr:cNvPr id="132" name="テキスト ボックス 131"/>
        <xdr:cNvSpPr txBox="1"/>
      </xdr:nvSpPr>
      <xdr:spPr>
        <a:xfrm>
          <a:off x="863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80945</xdr:rowOff>
    </xdr:from>
    <xdr:to>
      <xdr:col>24</xdr:col>
      <xdr:colOff>114300</xdr:colOff>
      <xdr:row>56</xdr:row>
      <xdr:rowOff>11095</xdr:rowOff>
    </xdr:to>
    <xdr:sp macro="" textlink="">
      <xdr:nvSpPr>
        <xdr:cNvPr id="138" name="楕円 137"/>
        <xdr:cNvSpPr/>
      </xdr:nvSpPr>
      <xdr:spPr>
        <a:xfrm>
          <a:off x="4584700" y="95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103822</xdr:rowOff>
    </xdr:from>
    <xdr:ext cx="534377" cy="259045"/>
    <xdr:sp macro="" textlink="">
      <xdr:nvSpPr>
        <xdr:cNvPr id="139" name="総務費該当値テキスト"/>
        <xdr:cNvSpPr txBox="1"/>
      </xdr:nvSpPr>
      <xdr:spPr>
        <a:xfrm>
          <a:off x="4686300" y="936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31659</xdr:rowOff>
    </xdr:from>
    <xdr:to>
      <xdr:col>20</xdr:col>
      <xdr:colOff>38100</xdr:colOff>
      <xdr:row>56</xdr:row>
      <xdr:rowOff>133259</xdr:rowOff>
    </xdr:to>
    <xdr:sp macro="" textlink="">
      <xdr:nvSpPr>
        <xdr:cNvPr id="140" name="楕円 139"/>
        <xdr:cNvSpPr/>
      </xdr:nvSpPr>
      <xdr:spPr>
        <a:xfrm>
          <a:off x="3746500" y="96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124386</xdr:rowOff>
    </xdr:from>
    <xdr:ext cx="534377" cy="259045"/>
    <xdr:sp macro="" textlink="">
      <xdr:nvSpPr>
        <xdr:cNvPr id="141" name="テキスト ボックス 140"/>
        <xdr:cNvSpPr txBox="1"/>
      </xdr:nvSpPr>
      <xdr:spPr>
        <a:xfrm>
          <a:off x="3530111" y="9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164795</xdr:rowOff>
    </xdr:from>
    <xdr:to>
      <xdr:col>15</xdr:col>
      <xdr:colOff>101600</xdr:colOff>
      <xdr:row>57</xdr:row>
      <xdr:rowOff>94945</xdr:rowOff>
    </xdr:to>
    <xdr:sp macro="" textlink="">
      <xdr:nvSpPr>
        <xdr:cNvPr id="142" name="楕円 141"/>
        <xdr:cNvSpPr/>
      </xdr:nvSpPr>
      <xdr:spPr>
        <a:xfrm>
          <a:off x="2857500" y="9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86072</xdr:rowOff>
    </xdr:from>
    <xdr:ext cx="534377" cy="259045"/>
    <xdr:sp macro="" textlink="">
      <xdr:nvSpPr>
        <xdr:cNvPr id="143" name="テキスト ボックス 142"/>
        <xdr:cNvSpPr txBox="1"/>
      </xdr:nvSpPr>
      <xdr:spPr>
        <a:xfrm>
          <a:off x="2641111" y="98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107325</xdr:rowOff>
    </xdr:from>
    <xdr:to>
      <xdr:col>10</xdr:col>
      <xdr:colOff>165100</xdr:colOff>
      <xdr:row>52</xdr:row>
      <xdr:rowOff>37475</xdr:rowOff>
    </xdr:to>
    <xdr:sp macro="" textlink="">
      <xdr:nvSpPr>
        <xdr:cNvPr id="144" name="楕円 143"/>
        <xdr:cNvSpPr/>
      </xdr:nvSpPr>
      <xdr:spPr>
        <a:xfrm>
          <a:off x="1968500" y="88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54002</xdr:rowOff>
    </xdr:from>
    <xdr:ext cx="534377" cy="259045"/>
    <xdr:sp macro="" textlink="">
      <xdr:nvSpPr>
        <xdr:cNvPr id="145" name="テキスト ボックス 144"/>
        <xdr:cNvSpPr txBox="1"/>
      </xdr:nvSpPr>
      <xdr:spPr>
        <a:xfrm>
          <a:off x="1752111" y="86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62154</xdr:rowOff>
    </xdr:from>
    <xdr:to>
      <xdr:col>6</xdr:col>
      <xdr:colOff>38100</xdr:colOff>
      <xdr:row>56</xdr:row>
      <xdr:rowOff>163754</xdr:rowOff>
    </xdr:to>
    <xdr:sp macro="" textlink="">
      <xdr:nvSpPr>
        <xdr:cNvPr id="146" name="楕円 145"/>
        <xdr:cNvSpPr/>
      </xdr:nvSpPr>
      <xdr:spPr>
        <a:xfrm>
          <a:off x="10795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154881</xdr:rowOff>
    </xdr:from>
    <xdr:ext cx="534377" cy="259045"/>
    <xdr:sp macro="" textlink="">
      <xdr:nvSpPr>
        <xdr:cNvPr id="147" name="テキスト ボックス 146"/>
        <xdr:cNvSpPr txBox="1"/>
      </xdr:nvSpPr>
      <xdr:spPr>
        <a:xfrm>
          <a:off x="863111" y="97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67097</xdr:rowOff>
    </xdr:from>
    <xdr:to>
      <xdr:col>24</xdr:col>
      <xdr:colOff>63500</xdr:colOff>
      <xdr:row>70</xdr:row>
      <xdr:rowOff>153164</xdr:rowOff>
    </xdr:to>
    <xdr:cxnSp macro="">
      <xdr:nvCxnSpPr>
        <xdr:cNvPr id="175" name="直線コネクタ 174"/>
        <xdr:cNvCxnSpPr/>
      </xdr:nvCxnSpPr>
      <xdr:spPr>
        <a:xfrm flipV="1">
          <a:off x="3797300" y="12068597"/>
          <a:ext cx="8382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164939</xdr:rowOff>
    </xdr:from>
    <xdr:ext cx="599010" cy="259045"/>
    <xdr:sp macro="" textlink="">
      <xdr:nvSpPr>
        <xdr:cNvPr id="176" name="民生費平均値テキスト"/>
        <xdr:cNvSpPr txBox="1"/>
      </xdr:nvSpPr>
      <xdr:spPr>
        <a:xfrm>
          <a:off x="4686300" y="12680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153164</xdr:rowOff>
    </xdr:from>
    <xdr:to>
      <xdr:col>19</xdr:col>
      <xdr:colOff>177800</xdr:colOff>
      <xdr:row>70</xdr:row>
      <xdr:rowOff>154216</xdr:rowOff>
    </xdr:to>
    <xdr:cxnSp macro="">
      <xdr:nvCxnSpPr>
        <xdr:cNvPr id="178" name="直線コネクタ 177"/>
        <xdr:cNvCxnSpPr/>
      </xdr:nvCxnSpPr>
      <xdr:spPr>
        <a:xfrm flipV="1">
          <a:off x="2908300" y="12154664"/>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124203</xdr:rowOff>
    </xdr:from>
    <xdr:ext cx="599010" cy="259045"/>
    <xdr:sp macro="" textlink="">
      <xdr:nvSpPr>
        <xdr:cNvPr id="180" name="テキスト ボックス 179"/>
        <xdr:cNvSpPr txBox="1"/>
      </xdr:nvSpPr>
      <xdr:spPr>
        <a:xfrm>
          <a:off x="3497795" y="128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154216</xdr:rowOff>
    </xdr:from>
    <xdr:to>
      <xdr:col>15</xdr:col>
      <xdr:colOff>50800</xdr:colOff>
      <xdr:row>71</xdr:row>
      <xdr:rowOff>39367</xdr:rowOff>
    </xdr:to>
    <xdr:cxnSp macro="">
      <xdr:nvCxnSpPr>
        <xdr:cNvPr id="181" name="直線コネクタ 180"/>
        <xdr:cNvCxnSpPr/>
      </xdr:nvCxnSpPr>
      <xdr:spPr>
        <a:xfrm flipV="1">
          <a:off x="2019300" y="12155716"/>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163568</xdr:rowOff>
    </xdr:from>
    <xdr:ext cx="599010" cy="259045"/>
    <xdr:sp macro="" textlink="">
      <xdr:nvSpPr>
        <xdr:cNvPr id="183" name="テキスト ボックス 182"/>
        <xdr:cNvSpPr txBox="1"/>
      </xdr:nvSpPr>
      <xdr:spPr>
        <a:xfrm>
          <a:off x="2608795" y="128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39367</xdr:rowOff>
    </xdr:from>
    <xdr:to>
      <xdr:col>10</xdr:col>
      <xdr:colOff>114300</xdr:colOff>
      <xdr:row>72</xdr:row>
      <xdr:rowOff>109045</xdr:rowOff>
    </xdr:to>
    <xdr:cxnSp macro="">
      <xdr:nvCxnSpPr>
        <xdr:cNvPr id="184" name="直線コネクタ 183"/>
        <xdr:cNvCxnSpPr/>
      </xdr:nvCxnSpPr>
      <xdr:spPr>
        <a:xfrm flipV="1">
          <a:off x="1130300" y="12212317"/>
          <a:ext cx="889000" cy="24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5" name="フローチャート: 判断 184"/>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137141</xdr:rowOff>
    </xdr:from>
    <xdr:ext cx="599010" cy="259045"/>
    <xdr:sp macro="" textlink="">
      <xdr:nvSpPr>
        <xdr:cNvPr id="186" name="テキスト ボックス 185"/>
        <xdr:cNvSpPr txBox="1"/>
      </xdr:nvSpPr>
      <xdr:spPr>
        <a:xfrm>
          <a:off x="1719795" y="129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7" name="フローチャート: 判断 186"/>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88" name="テキスト ボックス 187"/>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16297</xdr:rowOff>
    </xdr:from>
    <xdr:to>
      <xdr:col>24</xdr:col>
      <xdr:colOff>114300</xdr:colOff>
      <xdr:row>70</xdr:row>
      <xdr:rowOff>117897</xdr:rowOff>
    </xdr:to>
    <xdr:sp macro="" textlink="">
      <xdr:nvSpPr>
        <xdr:cNvPr id="194" name="楕円 193"/>
        <xdr:cNvSpPr/>
      </xdr:nvSpPr>
      <xdr:spPr>
        <a:xfrm>
          <a:off x="4584700" y="1201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140774</xdr:rowOff>
    </xdr:from>
    <xdr:ext cx="599010" cy="259045"/>
    <xdr:sp macro="" textlink="">
      <xdr:nvSpPr>
        <xdr:cNvPr id="195" name="民生費該当値テキスト"/>
        <xdr:cNvSpPr txBox="1"/>
      </xdr:nvSpPr>
      <xdr:spPr>
        <a:xfrm>
          <a:off x="4686300" y="1197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102364</xdr:rowOff>
    </xdr:from>
    <xdr:to>
      <xdr:col>20</xdr:col>
      <xdr:colOff>38100</xdr:colOff>
      <xdr:row>71</xdr:row>
      <xdr:rowOff>32514</xdr:rowOff>
    </xdr:to>
    <xdr:sp macro="" textlink="">
      <xdr:nvSpPr>
        <xdr:cNvPr id="196" name="楕円 195"/>
        <xdr:cNvSpPr/>
      </xdr:nvSpPr>
      <xdr:spPr>
        <a:xfrm>
          <a:off x="3746500" y="121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49041</xdr:rowOff>
    </xdr:from>
    <xdr:ext cx="599010" cy="259045"/>
    <xdr:sp macro="" textlink="">
      <xdr:nvSpPr>
        <xdr:cNvPr id="197" name="テキスト ボックス 196"/>
        <xdr:cNvSpPr txBox="1"/>
      </xdr:nvSpPr>
      <xdr:spPr>
        <a:xfrm>
          <a:off x="3497795" y="1187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103416</xdr:rowOff>
    </xdr:from>
    <xdr:to>
      <xdr:col>15</xdr:col>
      <xdr:colOff>101600</xdr:colOff>
      <xdr:row>71</xdr:row>
      <xdr:rowOff>33566</xdr:rowOff>
    </xdr:to>
    <xdr:sp macro="" textlink="">
      <xdr:nvSpPr>
        <xdr:cNvPr id="198" name="楕円 197"/>
        <xdr:cNvSpPr/>
      </xdr:nvSpPr>
      <xdr:spPr>
        <a:xfrm>
          <a:off x="2857500" y="121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50093</xdr:rowOff>
    </xdr:from>
    <xdr:ext cx="599010" cy="259045"/>
    <xdr:sp macro="" textlink="">
      <xdr:nvSpPr>
        <xdr:cNvPr id="199" name="テキスト ボックス 198"/>
        <xdr:cNvSpPr txBox="1"/>
      </xdr:nvSpPr>
      <xdr:spPr>
        <a:xfrm>
          <a:off x="2608795" y="1188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160017</xdr:rowOff>
    </xdr:from>
    <xdr:to>
      <xdr:col>10</xdr:col>
      <xdr:colOff>165100</xdr:colOff>
      <xdr:row>71</xdr:row>
      <xdr:rowOff>90167</xdr:rowOff>
    </xdr:to>
    <xdr:sp macro="" textlink="">
      <xdr:nvSpPr>
        <xdr:cNvPr id="200" name="楕円 199"/>
        <xdr:cNvSpPr/>
      </xdr:nvSpPr>
      <xdr:spPr>
        <a:xfrm>
          <a:off x="1968500" y="121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106694</xdr:rowOff>
    </xdr:from>
    <xdr:ext cx="599010" cy="259045"/>
    <xdr:sp macro="" textlink="">
      <xdr:nvSpPr>
        <xdr:cNvPr id="201" name="テキスト ボックス 200"/>
        <xdr:cNvSpPr txBox="1"/>
      </xdr:nvSpPr>
      <xdr:spPr>
        <a:xfrm>
          <a:off x="1719795" y="1193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58245</xdr:rowOff>
    </xdr:from>
    <xdr:to>
      <xdr:col>6</xdr:col>
      <xdr:colOff>38100</xdr:colOff>
      <xdr:row>72</xdr:row>
      <xdr:rowOff>159845</xdr:rowOff>
    </xdr:to>
    <xdr:sp macro="" textlink="">
      <xdr:nvSpPr>
        <xdr:cNvPr id="202" name="楕円 201"/>
        <xdr:cNvSpPr/>
      </xdr:nvSpPr>
      <xdr:spPr>
        <a:xfrm>
          <a:off x="1079500" y="124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150972</xdr:rowOff>
    </xdr:from>
    <xdr:ext cx="599010" cy="259045"/>
    <xdr:sp macro="" textlink="">
      <xdr:nvSpPr>
        <xdr:cNvPr id="203" name="テキスト ボックス 202"/>
        <xdr:cNvSpPr txBox="1"/>
      </xdr:nvSpPr>
      <xdr:spPr>
        <a:xfrm>
          <a:off x="830795" y="1249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4437</xdr:rowOff>
    </xdr:from>
    <xdr:to>
      <xdr:col>24</xdr:col>
      <xdr:colOff>62865</xdr:colOff>
      <xdr:row>98</xdr:row>
      <xdr:rowOff>138694</xdr:rowOff>
    </xdr:to>
    <xdr:cxnSp macro="">
      <xdr:nvCxnSpPr>
        <xdr:cNvPr id="226" name="直線コネクタ 225"/>
        <xdr:cNvCxnSpPr/>
      </xdr:nvCxnSpPr>
      <xdr:spPr>
        <a:xfrm flipV="1">
          <a:off x="4633595" y="16463637"/>
          <a:ext cx="1270" cy="47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142521</xdr:rowOff>
    </xdr:from>
    <xdr:ext cx="534377" cy="259045"/>
    <xdr:sp macro="" textlink="">
      <xdr:nvSpPr>
        <xdr:cNvPr id="227" name="衛生費最小値テキスト"/>
        <xdr:cNvSpPr txBox="1"/>
      </xdr:nvSpPr>
      <xdr:spPr>
        <a:xfrm>
          <a:off x="4686300" y="169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138694</xdr:rowOff>
    </xdr:from>
    <xdr:to>
      <xdr:col>24</xdr:col>
      <xdr:colOff>152400</xdr:colOff>
      <xdr:row>98</xdr:row>
      <xdr:rowOff>138694</xdr:rowOff>
    </xdr:to>
    <xdr:cxnSp macro="">
      <xdr:nvCxnSpPr>
        <xdr:cNvPr id="228" name="直線コネクタ 227"/>
        <xdr:cNvCxnSpPr/>
      </xdr:nvCxnSpPr>
      <xdr:spPr>
        <a:xfrm>
          <a:off x="4546600" y="169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122564</xdr:rowOff>
    </xdr:from>
    <xdr:ext cx="534377" cy="259045"/>
    <xdr:sp macro="" textlink="">
      <xdr:nvSpPr>
        <xdr:cNvPr id="229" name="衛生費最大値テキスト"/>
        <xdr:cNvSpPr txBox="1"/>
      </xdr:nvSpPr>
      <xdr:spPr>
        <a:xfrm>
          <a:off x="4686300" y="1623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4437</xdr:rowOff>
    </xdr:from>
    <xdr:to>
      <xdr:col>24</xdr:col>
      <xdr:colOff>152400</xdr:colOff>
      <xdr:row>96</xdr:row>
      <xdr:rowOff>4437</xdr:rowOff>
    </xdr:to>
    <xdr:cxnSp macro="">
      <xdr:nvCxnSpPr>
        <xdr:cNvPr id="230" name="直線コネクタ 229"/>
        <xdr:cNvCxnSpPr/>
      </xdr:nvCxnSpPr>
      <xdr:spPr>
        <a:xfrm>
          <a:off x="4546600" y="1646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82686</xdr:rowOff>
    </xdr:from>
    <xdr:to>
      <xdr:col>24</xdr:col>
      <xdr:colOff>63500</xdr:colOff>
      <xdr:row>97</xdr:row>
      <xdr:rowOff>91442</xdr:rowOff>
    </xdr:to>
    <xdr:cxnSp macro="">
      <xdr:nvCxnSpPr>
        <xdr:cNvPr id="231" name="直線コネクタ 230"/>
        <xdr:cNvCxnSpPr/>
      </xdr:nvCxnSpPr>
      <xdr:spPr>
        <a:xfrm flipV="1">
          <a:off x="3797300" y="16713336"/>
          <a:ext cx="8382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51861</xdr:rowOff>
    </xdr:from>
    <xdr:ext cx="534377" cy="259045"/>
    <xdr:sp macro="" textlink="">
      <xdr:nvSpPr>
        <xdr:cNvPr id="232" name="衛生費平均値テキスト"/>
        <xdr:cNvSpPr txBox="1"/>
      </xdr:nvSpPr>
      <xdr:spPr>
        <a:xfrm>
          <a:off x="4686300" y="1651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28984</xdr:rowOff>
    </xdr:from>
    <xdr:to>
      <xdr:col>24</xdr:col>
      <xdr:colOff>114300</xdr:colOff>
      <xdr:row>97</xdr:row>
      <xdr:rowOff>130584</xdr:rowOff>
    </xdr:to>
    <xdr:sp macro="" textlink="">
      <xdr:nvSpPr>
        <xdr:cNvPr id="233" name="フローチャート: 判断 232"/>
        <xdr:cNvSpPr/>
      </xdr:nvSpPr>
      <xdr:spPr>
        <a:xfrm>
          <a:off x="4584700" y="1665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89911</xdr:rowOff>
    </xdr:from>
    <xdr:to>
      <xdr:col>19</xdr:col>
      <xdr:colOff>177800</xdr:colOff>
      <xdr:row>97</xdr:row>
      <xdr:rowOff>91442</xdr:rowOff>
    </xdr:to>
    <xdr:cxnSp macro="">
      <xdr:nvCxnSpPr>
        <xdr:cNvPr id="234" name="直線コネクタ 233"/>
        <xdr:cNvCxnSpPr/>
      </xdr:nvCxnSpPr>
      <xdr:spPr>
        <a:xfrm>
          <a:off x="2908300" y="16549111"/>
          <a:ext cx="889000" cy="17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142370</xdr:rowOff>
    </xdr:from>
    <xdr:to>
      <xdr:col>20</xdr:col>
      <xdr:colOff>38100</xdr:colOff>
      <xdr:row>97</xdr:row>
      <xdr:rowOff>72520</xdr:rowOff>
    </xdr:to>
    <xdr:sp macro="" textlink="">
      <xdr:nvSpPr>
        <xdr:cNvPr id="235" name="フローチャート: 判断 234"/>
        <xdr:cNvSpPr/>
      </xdr:nvSpPr>
      <xdr:spPr>
        <a:xfrm>
          <a:off x="37465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89047</xdr:rowOff>
    </xdr:from>
    <xdr:ext cx="534377" cy="259045"/>
    <xdr:sp macro="" textlink="">
      <xdr:nvSpPr>
        <xdr:cNvPr id="236" name="テキスト ボックス 235"/>
        <xdr:cNvSpPr txBox="1"/>
      </xdr:nvSpPr>
      <xdr:spPr>
        <a:xfrm>
          <a:off x="3530111" y="163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89911</xdr:rowOff>
    </xdr:from>
    <xdr:to>
      <xdr:col>15</xdr:col>
      <xdr:colOff>50800</xdr:colOff>
      <xdr:row>97</xdr:row>
      <xdr:rowOff>54569</xdr:rowOff>
    </xdr:to>
    <xdr:cxnSp macro="">
      <xdr:nvCxnSpPr>
        <xdr:cNvPr id="237" name="直線コネクタ 236"/>
        <xdr:cNvCxnSpPr/>
      </xdr:nvCxnSpPr>
      <xdr:spPr>
        <a:xfrm flipV="1">
          <a:off x="2019300" y="16549111"/>
          <a:ext cx="889000" cy="1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127602</xdr:rowOff>
    </xdr:from>
    <xdr:to>
      <xdr:col>15</xdr:col>
      <xdr:colOff>101600</xdr:colOff>
      <xdr:row>97</xdr:row>
      <xdr:rowOff>57752</xdr:rowOff>
    </xdr:to>
    <xdr:sp macro="" textlink="">
      <xdr:nvSpPr>
        <xdr:cNvPr id="238" name="フローチャート: 判断 237"/>
        <xdr:cNvSpPr/>
      </xdr:nvSpPr>
      <xdr:spPr>
        <a:xfrm>
          <a:off x="2857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48879</xdr:rowOff>
    </xdr:from>
    <xdr:ext cx="534377" cy="259045"/>
    <xdr:sp macro="" textlink="">
      <xdr:nvSpPr>
        <xdr:cNvPr id="239" name="テキスト ボックス 238"/>
        <xdr:cNvSpPr txBox="1"/>
      </xdr:nvSpPr>
      <xdr:spPr>
        <a:xfrm>
          <a:off x="2641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163063</xdr:rowOff>
    </xdr:from>
    <xdr:to>
      <xdr:col>10</xdr:col>
      <xdr:colOff>114300</xdr:colOff>
      <xdr:row>97</xdr:row>
      <xdr:rowOff>54569</xdr:rowOff>
    </xdr:to>
    <xdr:cxnSp macro="">
      <xdr:nvCxnSpPr>
        <xdr:cNvPr id="240" name="直線コネクタ 239"/>
        <xdr:cNvCxnSpPr/>
      </xdr:nvCxnSpPr>
      <xdr:spPr>
        <a:xfrm>
          <a:off x="1130300" y="15765013"/>
          <a:ext cx="889000" cy="9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164224</xdr:rowOff>
    </xdr:from>
    <xdr:to>
      <xdr:col>10</xdr:col>
      <xdr:colOff>165100</xdr:colOff>
      <xdr:row>97</xdr:row>
      <xdr:rowOff>94374</xdr:rowOff>
    </xdr:to>
    <xdr:sp macro="" textlink="">
      <xdr:nvSpPr>
        <xdr:cNvPr id="241" name="フローチャート: 判断 240"/>
        <xdr:cNvSpPr/>
      </xdr:nvSpPr>
      <xdr:spPr>
        <a:xfrm>
          <a:off x="1968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110901</xdr:rowOff>
    </xdr:from>
    <xdr:ext cx="534377" cy="259045"/>
    <xdr:sp macro="" textlink="">
      <xdr:nvSpPr>
        <xdr:cNvPr id="242" name="テキスト ボックス 241"/>
        <xdr:cNvSpPr txBox="1"/>
      </xdr:nvSpPr>
      <xdr:spPr>
        <a:xfrm>
          <a:off x="1752111" y="163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20868</xdr:rowOff>
    </xdr:from>
    <xdr:to>
      <xdr:col>6</xdr:col>
      <xdr:colOff>38100</xdr:colOff>
      <xdr:row>97</xdr:row>
      <xdr:rowOff>122468</xdr:rowOff>
    </xdr:to>
    <xdr:sp macro="" textlink="">
      <xdr:nvSpPr>
        <xdr:cNvPr id="243" name="フローチャート: 判断 242"/>
        <xdr:cNvSpPr/>
      </xdr:nvSpPr>
      <xdr:spPr>
        <a:xfrm>
          <a:off x="1079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113595</xdr:rowOff>
    </xdr:from>
    <xdr:ext cx="534377" cy="259045"/>
    <xdr:sp macro="" textlink="">
      <xdr:nvSpPr>
        <xdr:cNvPr id="244" name="テキスト ボックス 243"/>
        <xdr:cNvSpPr txBox="1"/>
      </xdr:nvSpPr>
      <xdr:spPr>
        <a:xfrm>
          <a:off x="863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31886</xdr:rowOff>
    </xdr:from>
    <xdr:to>
      <xdr:col>24</xdr:col>
      <xdr:colOff>114300</xdr:colOff>
      <xdr:row>97</xdr:row>
      <xdr:rowOff>133486</xdr:rowOff>
    </xdr:to>
    <xdr:sp macro="" textlink="">
      <xdr:nvSpPr>
        <xdr:cNvPr id="250" name="楕円 249"/>
        <xdr:cNvSpPr/>
      </xdr:nvSpPr>
      <xdr:spPr>
        <a:xfrm>
          <a:off x="4584700" y="166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10313</xdr:rowOff>
    </xdr:from>
    <xdr:ext cx="534377" cy="259045"/>
    <xdr:sp macro="" textlink="">
      <xdr:nvSpPr>
        <xdr:cNvPr id="251" name="衛生費該当値テキスト"/>
        <xdr:cNvSpPr txBox="1"/>
      </xdr:nvSpPr>
      <xdr:spPr>
        <a:xfrm>
          <a:off x="4686300" y="166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40642</xdr:rowOff>
    </xdr:from>
    <xdr:to>
      <xdr:col>20</xdr:col>
      <xdr:colOff>38100</xdr:colOff>
      <xdr:row>97</xdr:row>
      <xdr:rowOff>142242</xdr:rowOff>
    </xdr:to>
    <xdr:sp macro="" textlink="">
      <xdr:nvSpPr>
        <xdr:cNvPr id="252" name="楕円 251"/>
        <xdr:cNvSpPr/>
      </xdr:nvSpPr>
      <xdr:spPr>
        <a:xfrm>
          <a:off x="3746500" y="166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133369</xdr:rowOff>
    </xdr:from>
    <xdr:ext cx="534377" cy="259045"/>
    <xdr:sp macro="" textlink="">
      <xdr:nvSpPr>
        <xdr:cNvPr id="253" name="テキスト ボックス 252"/>
        <xdr:cNvSpPr txBox="1"/>
      </xdr:nvSpPr>
      <xdr:spPr>
        <a:xfrm>
          <a:off x="3530111" y="167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39111</xdr:rowOff>
    </xdr:from>
    <xdr:to>
      <xdr:col>15</xdr:col>
      <xdr:colOff>101600</xdr:colOff>
      <xdr:row>96</xdr:row>
      <xdr:rowOff>140711</xdr:rowOff>
    </xdr:to>
    <xdr:sp macro="" textlink="">
      <xdr:nvSpPr>
        <xdr:cNvPr id="254" name="楕円 253"/>
        <xdr:cNvSpPr/>
      </xdr:nvSpPr>
      <xdr:spPr>
        <a:xfrm>
          <a:off x="2857500" y="164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157238</xdr:rowOff>
    </xdr:from>
    <xdr:ext cx="534377" cy="259045"/>
    <xdr:sp macro="" textlink="">
      <xdr:nvSpPr>
        <xdr:cNvPr id="255" name="テキスト ボックス 254"/>
        <xdr:cNvSpPr txBox="1"/>
      </xdr:nvSpPr>
      <xdr:spPr>
        <a:xfrm>
          <a:off x="2641111" y="162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3769</xdr:rowOff>
    </xdr:from>
    <xdr:to>
      <xdr:col>10</xdr:col>
      <xdr:colOff>165100</xdr:colOff>
      <xdr:row>97</xdr:row>
      <xdr:rowOff>105369</xdr:rowOff>
    </xdr:to>
    <xdr:sp macro="" textlink="">
      <xdr:nvSpPr>
        <xdr:cNvPr id="256" name="楕円 255"/>
        <xdr:cNvSpPr/>
      </xdr:nvSpPr>
      <xdr:spPr>
        <a:xfrm>
          <a:off x="1968500" y="166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96496</xdr:rowOff>
    </xdr:from>
    <xdr:ext cx="534377" cy="259045"/>
    <xdr:sp macro="" textlink="">
      <xdr:nvSpPr>
        <xdr:cNvPr id="257" name="テキスト ボックス 256"/>
        <xdr:cNvSpPr txBox="1"/>
      </xdr:nvSpPr>
      <xdr:spPr>
        <a:xfrm>
          <a:off x="1752111" y="167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112263</xdr:rowOff>
    </xdr:from>
    <xdr:to>
      <xdr:col>6</xdr:col>
      <xdr:colOff>38100</xdr:colOff>
      <xdr:row>92</xdr:row>
      <xdr:rowOff>42413</xdr:rowOff>
    </xdr:to>
    <xdr:sp macro="" textlink="">
      <xdr:nvSpPr>
        <xdr:cNvPr id="258" name="楕円 257"/>
        <xdr:cNvSpPr/>
      </xdr:nvSpPr>
      <xdr:spPr>
        <a:xfrm>
          <a:off x="1079500" y="157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58940</xdr:rowOff>
    </xdr:from>
    <xdr:ext cx="534377" cy="259045"/>
    <xdr:sp macro="" textlink="">
      <xdr:nvSpPr>
        <xdr:cNvPr id="259" name="テキスト ボックス 258"/>
        <xdr:cNvSpPr txBox="1"/>
      </xdr:nvSpPr>
      <xdr:spPr>
        <a:xfrm>
          <a:off x="863111" y="1548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5" name="直線コネクタ 284"/>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6"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7" name="直線コネクタ 286"/>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8"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9" name="直線コネクタ 288"/>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146885</xdr:rowOff>
    </xdr:from>
    <xdr:to>
      <xdr:col>55</xdr:col>
      <xdr:colOff>0</xdr:colOff>
      <xdr:row>38</xdr:row>
      <xdr:rowOff>151783</xdr:rowOff>
    </xdr:to>
    <xdr:cxnSp macro="">
      <xdr:nvCxnSpPr>
        <xdr:cNvPr id="290" name="直線コネクタ 289"/>
        <xdr:cNvCxnSpPr/>
      </xdr:nvCxnSpPr>
      <xdr:spPr>
        <a:xfrm flipV="1">
          <a:off x="9639300" y="6661985"/>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91" name="労働費平均値テキスト"/>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2" name="フローチャート: 判断 291"/>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147701</xdr:rowOff>
    </xdr:from>
    <xdr:to>
      <xdr:col>50</xdr:col>
      <xdr:colOff>114300</xdr:colOff>
      <xdr:row>38</xdr:row>
      <xdr:rowOff>151783</xdr:rowOff>
    </xdr:to>
    <xdr:cxnSp macro="">
      <xdr:nvCxnSpPr>
        <xdr:cNvPr id="293" name="直線コネクタ 292"/>
        <xdr:cNvCxnSpPr/>
      </xdr:nvCxnSpPr>
      <xdr:spPr>
        <a:xfrm>
          <a:off x="8750300" y="666280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4" name="フローチャート: 判断 293"/>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5" name="テキスト ボックス 294"/>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38</xdr:row>
      <xdr:rowOff>147701</xdr:rowOff>
    </xdr:to>
    <xdr:cxnSp macro="">
      <xdr:nvCxnSpPr>
        <xdr:cNvPr id="296" name="直線コネクタ 295"/>
        <xdr:cNvCxnSpPr/>
      </xdr:nvCxnSpPr>
      <xdr:spPr>
        <a:xfrm>
          <a:off x="7861300" y="66628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7" name="フローチャート: 判断 296"/>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8" name="テキスト ボックス 297"/>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147701</xdr:rowOff>
    </xdr:from>
    <xdr:to>
      <xdr:col>41</xdr:col>
      <xdr:colOff>50800</xdr:colOff>
      <xdr:row>38</xdr:row>
      <xdr:rowOff>153416</xdr:rowOff>
    </xdr:to>
    <xdr:cxnSp macro="">
      <xdr:nvCxnSpPr>
        <xdr:cNvPr id="299" name="直線コネクタ 298"/>
        <xdr:cNvCxnSpPr/>
      </xdr:nvCxnSpPr>
      <xdr:spPr>
        <a:xfrm flipV="1">
          <a:off x="6972300" y="666280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300" name="フローチャート: 判断 299"/>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160491</xdr:rowOff>
    </xdr:from>
    <xdr:ext cx="469744" cy="259045"/>
    <xdr:sp macro="" textlink="">
      <xdr:nvSpPr>
        <xdr:cNvPr id="301" name="テキスト ボックス 300"/>
        <xdr:cNvSpPr txBox="1"/>
      </xdr:nvSpPr>
      <xdr:spPr>
        <a:xfrm>
          <a:off x="7626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2" name="フローチャート: 判断 301"/>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4879</xdr:rowOff>
    </xdr:from>
    <xdr:ext cx="378565" cy="259045"/>
    <xdr:sp macro="" textlink="">
      <xdr:nvSpPr>
        <xdr:cNvPr id="303" name="テキスト ボックス 302"/>
        <xdr:cNvSpPr txBox="1"/>
      </xdr:nvSpPr>
      <xdr:spPr>
        <a:xfrm>
          <a:off x="6783017" y="634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96085</xdr:rowOff>
    </xdr:from>
    <xdr:to>
      <xdr:col>55</xdr:col>
      <xdr:colOff>50800</xdr:colOff>
      <xdr:row>39</xdr:row>
      <xdr:rowOff>26235</xdr:rowOff>
    </xdr:to>
    <xdr:sp macro="" textlink="">
      <xdr:nvSpPr>
        <xdr:cNvPr id="309" name="楕円 308"/>
        <xdr:cNvSpPr/>
      </xdr:nvSpPr>
      <xdr:spPr>
        <a:xfrm>
          <a:off x="104267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11012</xdr:rowOff>
    </xdr:from>
    <xdr:ext cx="378565" cy="259045"/>
    <xdr:sp macro="" textlink="">
      <xdr:nvSpPr>
        <xdr:cNvPr id="310" name="労働費該当値テキスト"/>
        <xdr:cNvSpPr txBox="1"/>
      </xdr:nvSpPr>
      <xdr:spPr>
        <a:xfrm>
          <a:off x="10528300" y="6526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100983</xdr:rowOff>
    </xdr:from>
    <xdr:to>
      <xdr:col>50</xdr:col>
      <xdr:colOff>165100</xdr:colOff>
      <xdr:row>39</xdr:row>
      <xdr:rowOff>31133</xdr:rowOff>
    </xdr:to>
    <xdr:sp macro="" textlink="">
      <xdr:nvSpPr>
        <xdr:cNvPr id="311" name="楕円 310"/>
        <xdr:cNvSpPr/>
      </xdr:nvSpPr>
      <xdr:spPr>
        <a:xfrm>
          <a:off x="9588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22260</xdr:rowOff>
    </xdr:from>
    <xdr:ext cx="378565" cy="259045"/>
    <xdr:sp macro="" textlink="">
      <xdr:nvSpPr>
        <xdr:cNvPr id="312" name="テキスト ボックス 311"/>
        <xdr:cNvSpPr txBox="1"/>
      </xdr:nvSpPr>
      <xdr:spPr>
        <a:xfrm>
          <a:off x="9450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96901</xdr:rowOff>
    </xdr:from>
    <xdr:to>
      <xdr:col>46</xdr:col>
      <xdr:colOff>38100</xdr:colOff>
      <xdr:row>39</xdr:row>
      <xdr:rowOff>27051</xdr:rowOff>
    </xdr:to>
    <xdr:sp macro="" textlink="">
      <xdr:nvSpPr>
        <xdr:cNvPr id="313" name="楕円 312"/>
        <xdr:cNvSpPr/>
      </xdr:nvSpPr>
      <xdr:spPr>
        <a:xfrm>
          <a:off x="8699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18178</xdr:rowOff>
    </xdr:from>
    <xdr:ext cx="378565" cy="259045"/>
    <xdr:sp macro="" textlink="">
      <xdr:nvSpPr>
        <xdr:cNvPr id="314" name="テキスト ボックス 313"/>
        <xdr:cNvSpPr txBox="1"/>
      </xdr:nvSpPr>
      <xdr:spPr>
        <a:xfrm>
          <a:off x="8561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5" name="楕円 314"/>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6" name="テキスト ボックス 315"/>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317" name="楕円 316"/>
        <xdr:cNvSpPr/>
      </xdr:nvSpPr>
      <xdr:spPr>
        <a:xfrm>
          <a:off x="6921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318" name="テキスト ボックス 317"/>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40" name="直線コネクタ 339"/>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41"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2" name="直線コネクタ 341"/>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3"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4" name="直線コネクタ 343"/>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6334</xdr:rowOff>
    </xdr:from>
    <xdr:to>
      <xdr:col>55</xdr:col>
      <xdr:colOff>0</xdr:colOff>
      <xdr:row>56</xdr:row>
      <xdr:rowOff>24714</xdr:rowOff>
    </xdr:to>
    <xdr:cxnSp macro="">
      <xdr:nvCxnSpPr>
        <xdr:cNvPr id="345" name="直線コネクタ 344"/>
        <xdr:cNvCxnSpPr/>
      </xdr:nvCxnSpPr>
      <xdr:spPr>
        <a:xfrm flipV="1">
          <a:off x="9639300" y="9607534"/>
          <a:ext cx="8382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14932</xdr:rowOff>
    </xdr:from>
    <xdr:ext cx="469744" cy="259045"/>
    <xdr:sp macro="" textlink="">
      <xdr:nvSpPr>
        <xdr:cNvPr id="346" name="農林水産業費平均値テキスト"/>
        <xdr:cNvSpPr txBox="1"/>
      </xdr:nvSpPr>
      <xdr:spPr>
        <a:xfrm>
          <a:off x="10528300" y="9616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7" name="フローチャート: 判断 346"/>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10313</xdr:rowOff>
    </xdr:from>
    <xdr:to>
      <xdr:col>50</xdr:col>
      <xdr:colOff>114300</xdr:colOff>
      <xdr:row>56</xdr:row>
      <xdr:rowOff>24714</xdr:rowOff>
    </xdr:to>
    <xdr:cxnSp macro="">
      <xdr:nvCxnSpPr>
        <xdr:cNvPr id="348" name="直線コネクタ 347"/>
        <xdr:cNvCxnSpPr/>
      </xdr:nvCxnSpPr>
      <xdr:spPr>
        <a:xfrm>
          <a:off x="8750300" y="9611513"/>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9" name="フローチャート: 判断 348"/>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87581</xdr:rowOff>
    </xdr:from>
    <xdr:ext cx="469744" cy="259045"/>
    <xdr:sp macro="" textlink="">
      <xdr:nvSpPr>
        <xdr:cNvPr id="350" name="テキスト ボックス 349"/>
        <xdr:cNvSpPr txBox="1"/>
      </xdr:nvSpPr>
      <xdr:spPr>
        <a:xfrm>
          <a:off x="9404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10313</xdr:rowOff>
    </xdr:from>
    <xdr:to>
      <xdr:col>45</xdr:col>
      <xdr:colOff>177800</xdr:colOff>
      <xdr:row>56</xdr:row>
      <xdr:rowOff>37287</xdr:rowOff>
    </xdr:to>
    <xdr:cxnSp macro="">
      <xdr:nvCxnSpPr>
        <xdr:cNvPr id="351" name="直線コネクタ 350"/>
        <xdr:cNvCxnSpPr/>
      </xdr:nvCxnSpPr>
      <xdr:spPr>
        <a:xfrm flipV="1">
          <a:off x="7861300" y="9611513"/>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2" name="フローチャート: 判断 351"/>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112773</xdr:rowOff>
    </xdr:from>
    <xdr:ext cx="469744" cy="259045"/>
    <xdr:sp macro="" textlink="">
      <xdr:nvSpPr>
        <xdr:cNvPr id="353" name="テキスト ボックス 352"/>
        <xdr:cNvSpPr txBox="1"/>
      </xdr:nvSpPr>
      <xdr:spPr>
        <a:xfrm>
          <a:off x="8515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37287</xdr:rowOff>
    </xdr:from>
    <xdr:to>
      <xdr:col>41</xdr:col>
      <xdr:colOff>50800</xdr:colOff>
      <xdr:row>56</xdr:row>
      <xdr:rowOff>100426</xdr:rowOff>
    </xdr:to>
    <xdr:cxnSp macro="">
      <xdr:nvCxnSpPr>
        <xdr:cNvPr id="354" name="直線コネクタ 353"/>
        <xdr:cNvCxnSpPr/>
      </xdr:nvCxnSpPr>
      <xdr:spPr>
        <a:xfrm flipV="1">
          <a:off x="6972300" y="9638487"/>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5" name="フローチャート: 判断 354"/>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90919</xdr:rowOff>
    </xdr:from>
    <xdr:ext cx="469744" cy="259045"/>
    <xdr:sp macro="" textlink="">
      <xdr:nvSpPr>
        <xdr:cNvPr id="356" name="テキスト ボックス 355"/>
        <xdr:cNvSpPr txBox="1"/>
      </xdr:nvSpPr>
      <xdr:spPr>
        <a:xfrm>
          <a:off x="7626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7" name="フローチャート: 判断 356"/>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8" name="テキスト ボックス 357"/>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126984</xdr:rowOff>
    </xdr:from>
    <xdr:to>
      <xdr:col>55</xdr:col>
      <xdr:colOff>50800</xdr:colOff>
      <xdr:row>56</xdr:row>
      <xdr:rowOff>57134</xdr:rowOff>
    </xdr:to>
    <xdr:sp macro="" textlink="">
      <xdr:nvSpPr>
        <xdr:cNvPr id="364" name="楕円 363"/>
        <xdr:cNvSpPr/>
      </xdr:nvSpPr>
      <xdr:spPr>
        <a:xfrm>
          <a:off x="10426700" y="95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149861</xdr:rowOff>
    </xdr:from>
    <xdr:ext cx="534377" cy="259045"/>
    <xdr:sp macro="" textlink="">
      <xdr:nvSpPr>
        <xdr:cNvPr id="365" name="農林水産業費該当値テキスト"/>
        <xdr:cNvSpPr txBox="1"/>
      </xdr:nvSpPr>
      <xdr:spPr>
        <a:xfrm>
          <a:off x="10528300" y="940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145364</xdr:rowOff>
    </xdr:from>
    <xdr:to>
      <xdr:col>50</xdr:col>
      <xdr:colOff>165100</xdr:colOff>
      <xdr:row>56</xdr:row>
      <xdr:rowOff>75514</xdr:rowOff>
    </xdr:to>
    <xdr:sp macro="" textlink="">
      <xdr:nvSpPr>
        <xdr:cNvPr id="366" name="楕円 365"/>
        <xdr:cNvSpPr/>
      </xdr:nvSpPr>
      <xdr:spPr>
        <a:xfrm>
          <a:off x="95885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92041</xdr:rowOff>
    </xdr:from>
    <xdr:ext cx="534377" cy="259045"/>
    <xdr:sp macro="" textlink="">
      <xdr:nvSpPr>
        <xdr:cNvPr id="367" name="テキスト ボックス 366"/>
        <xdr:cNvSpPr txBox="1"/>
      </xdr:nvSpPr>
      <xdr:spPr>
        <a:xfrm>
          <a:off x="9372111" y="93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130963</xdr:rowOff>
    </xdr:from>
    <xdr:to>
      <xdr:col>46</xdr:col>
      <xdr:colOff>38100</xdr:colOff>
      <xdr:row>56</xdr:row>
      <xdr:rowOff>61113</xdr:rowOff>
    </xdr:to>
    <xdr:sp macro="" textlink="">
      <xdr:nvSpPr>
        <xdr:cNvPr id="368" name="楕円 367"/>
        <xdr:cNvSpPr/>
      </xdr:nvSpPr>
      <xdr:spPr>
        <a:xfrm>
          <a:off x="8699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77640</xdr:rowOff>
    </xdr:from>
    <xdr:ext cx="534377" cy="259045"/>
    <xdr:sp macro="" textlink="">
      <xdr:nvSpPr>
        <xdr:cNvPr id="369" name="テキスト ボックス 368"/>
        <xdr:cNvSpPr txBox="1"/>
      </xdr:nvSpPr>
      <xdr:spPr>
        <a:xfrm>
          <a:off x="8483111" y="9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157937</xdr:rowOff>
    </xdr:from>
    <xdr:to>
      <xdr:col>41</xdr:col>
      <xdr:colOff>101600</xdr:colOff>
      <xdr:row>56</xdr:row>
      <xdr:rowOff>88087</xdr:rowOff>
    </xdr:to>
    <xdr:sp macro="" textlink="">
      <xdr:nvSpPr>
        <xdr:cNvPr id="370" name="楕円 369"/>
        <xdr:cNvSpPr/>
      </xdr:nvSpPr>
      <xdr:spPr>
        <a:xfrm>
          <a:off x="7810500" y="9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104614</xdr:rowOff>
    </xdr:from>
    <xdr:ext cx="469744" cy="259045"/>
    <xdr:sp macro="" textlink="">
      <xdr:nvSpPr>
        <xdr:cNvPr id="371" name="テキスト ボックス 370"/>
        <xdr:cNvSpPr txBox="1"/>
      </xdr:nvSpPr>
      <xdr:spPr>
        <a:xfrm>
          <a:off x="7626428" y="936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49626</xdr:rowOff>
    </xdr:from>
    <xdr:to>
      <xdr:col>36</xdr:col>
      <xdr:colOff>165100</xdr:colOff>
      <xdr:row>56</xdr:row>
      <xdr:rowOff>151226</xdr:rowOff>
    </xdr:to>
    <xdr:sp macro="" textlink="">
      <xdr:nvSpPr>
        <xdr:cNvPr id="372" name="楕円 371"/>
        <xdr:cNvSpPr/>
      </xdr:nvSpPr>
      <xdr:spPr>
        <a:xfrm>
          <a:off x="6921500" y="96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167753</xdr:rowOff>
    </xdr:from>
    <xdr:ext cx="469744" cy="259045"/>
    <xdr:sp macro="" textlink="">
      <xdr:nvSpPr>
        <xdr:cNvPr id="373" name="テキスト ボックス 372"/>
        <xdr:cNvSpPr txBox="1"/>
      </xdr:nvSpPr>
      <xdr:spPr>
        <a:xfrm>
          <a:off x="6737428" y="942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7" name="直線コネクタ 396"/>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8"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9" name="直線コネクタ 398"/>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400"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401" name="直線コネクタ 400"/>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95847</xdr:rowOff>
    </xdr:from>
    <xdr:to>
      <xdr:col>55</xdr:col>
      <xdr:colOff>0</xdr:colOff>
      <xdr:row>77</xdr:row>
      <xdr:rowOff>101028</xdr:rowOff>
    </xdr:to>
    <xdr:cxnSp macro="">
      <xdr:nvCxnSpPr>
        <xdr:cNvPr id="402" name="直線コネクタ 401"/>
        <xdr:cNvCxnSpPr/>
      </xdr:nvCxnSpPr>
      <xdr:spPr>
        <a:xfrm flipV="1">
          <a:off x="9639300" y="13126047"/>
          <a:ext cx="838200" cy="1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3" name="商工費平均値テキスト"/>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4" name="フローチャート: 判断 403"/>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101028</xdr:rowOff>
    </xdr:from>
    <xdr:to>
      <xdr:col>50</xdr:col>
      <xdr:colOff>114300</xdr:colOff>
      <xdr:row>78</xdr:row>
      <xdr:rowOff>20713</xdr:rowOff>
    </xdr:to>
    <xdr:cxnSp macro="">
      <xdr:nvCxnSpPr>
        <xdr:cNvPr id="405" name="直線コネクタ 404"/>
        <xdr:cNvCxnSpPr/>
      </xdr:nvCxnSpPr>
      <xdr:spPr>
        <a:xfrm flipV="1">
          <a:off x="8750300" y="13302678"/>
          <a:ext cx="889000" cy="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6" name="フローチャート: 判断 405"/>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7" name="テキスト ボックス 406"/>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143777</xdr:rowOff>
    </xdr:from>
    <xdr:to>
      <xdr:col>45</xdr:col>
      <xdr:colOff>177800</xdr:colOff>
      <xdr:row>78</xdr:row>
      <xdr:rowOff>20713</xdr:rowOff>
    </xdr:to>
    <xdr:cxnSp macro="">
      <xdr:nvCxnSpPr>
        <xdr:cNvPr id="408" name="直線コネクタ 407"/>
        <xdr:cNvCxnSpPr/>
      </xdr:nvCxnSpPr>
      <xdr:spPr>
        <a:xfrm>
          <a:off x="7861300" y="13345427"/>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9" name="フローチャート: 判断 408"/>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103776</xdr:rowOff>
    </xdr:from>
    <xdr:ext cx="534377" cy="259045"/>
    <xdr:sp macro="" textlink="">
      <xdr:nvSpPr>
        <xdr:cNvPr id="410" name="テキスト ボックス 409"/>
        <xdr:cNvSpPr txBox="1"/>
      </xdr:nvSpPr>
      <xdr:spPr>
        <a:xfrm>
          <a:off x="8483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143777</xdr:rowOff>
    </xdr:from>
    <xdr:to>
      <xdr:col>41</xdr:col>
      <xdr:colOff>50800</xdr:colOff>
      <xdr:row>78</xdr:row>
      <xdr:rowOff>55804</xdr:rowOff>
    </xdr:to>
    <xdr:cxnSp macro="">
      <xdr:nvCxnSpPr>
        <xdr:cNvPr id="411" name="直線コネクタ 410"/>
        <xdr:cNvCxnSpPr/>
      </xdr:nvCxnSpPr>
      <xdr:spPr>
        <a:xfrm flipV="1">
          <a:off x="6972300" y="13345427"/>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2" name="フローチャート: 判断 411"/>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171251</xdr:rowOff>
    </xdr:from>
    <xdr:ext cx="534377" cy="259045"/>
    <xdr:sp macro="" textlink="">
      <xdr:nvSpPr>
        <xdr:cNvPr id="413" name="テキスト ボックス 412"/>
        <xdr:cNvSpPr txBox="1"/>
      </xdr:nvSpPr>
      <xdr:spPr>
        <a:xfrm>
          <a:off x="7594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4" name="フローチャート: 判断 413"/>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137304</xdr:rowOff>
    </xdr:from>
    <xdr:ext cx="469744" cy="259045"/>
    <xdr:sp macro="" textlink="">
      <xdr:nvSpPr>
        <xdr:cNvPr id="415" name="テキスト ボックス 414"/>
        <xdr:cNvSpPr txBox="1"/>
      </xdr:nvSpPr>
      <xdr:spPr>
        <a:xfrm>
          <a:off x="6737428"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45047</xdr:rowOff>
    </xdr:from>
    <xdr:to>
      <xdr:col>55</xdr:col>
      <xdr:colOff>50800</xdr:colOff>
      <xdr:row>76</xdr:row>
      <xdr:rowOff>146647</xdr:rowOff>
    </xdr:to>
    <xdr:sp macro="" textlink="">
      <xdr:nvSpPr>
        <xdr:cNvPr id="421" name="楕円 420"/>
        <xdr:cNvSpPr/>
      </xdr:nvSpPr>
      <xdr:spPr>
        <a:xfrm>
          <a:off x="10426700" y="130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23474</xdr:rowOff>
    </xdr:from>
    <xdr:ext cx="534377" cy="259045"/>
    <xdr:sp macro="" textlink="">
      <xdr:nvSpPr>
        <xdr:cNvPr id="422" name="商工費該当値テキスト"/>
        <xdr:cNvSpPr txBox="1"/>
      </xdr:nvSpPr>
      <xdr:spPr>
        <a:xfrm>
          <a:off x="10528300" y="130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50228</xdr:rowOff>
    </xdr:from>
    <xdr:to>
      <xdr:col>50</xdr:col>
      <xdr:colOff>165100</xdr:colOff>
      <xdr:row>77</xdr:row>
      <xdr:rowOff>151828</xdr:rowOff>
    </xdr:to>
    <xdr:sp macro="" textlink="">
      <xdr:nvSpPr>
        <xdr:cNvPr id="423" name="楕円 422"/>
        <xdr:cNvSpPr/>
      </xdr:nvSpPr>
      <xdr:spPr>
        <a:xfrm>
          <a:off x="9588500" y="132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142955</xdr:rowOff>
    </xdr:from>
    <xdr:ext cx="469744" cy="259045"/>
    <xdr:sp macro="" textlink="">
      <xdr:nvSpPr>
        <xdr:cNvPr id="424" name="テキスト ボックス 423"/>
        <xdr:cNvSpPr txBox="1"/>
      </xdr:nvSpPr>
      <xdr:spPr>
        <a:xfrm>
          <a:off x="9404428" y="133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141363</xdr:rowOff>
    </xdr:from>
    <xdr:to>
      <xdr:col>46</xdr:col>
      <xdr:colOff>38100</xdr:colOff>
      <xdr:row>78</xdr:row>
      <xdr:rowOff>71513</xdr:rowOff>
    </xdr:to>
    <xdr:sp macro="" textlink="">
      <xdr:nvSpPr>
        <xdr:cNvPr id="425" name="楕円 424"/>
        <xdr:cNvSpPr/>
      </xdr:nvSpPr>
      <xdr:spPr>
        <a:xfrm>
          <a:off x="8699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62640</xdr:rowOff>
    </xdr:from>
    <xdr:ext cx="469744" cy="259045"/>
    <xdr:sp macro="" textlink="">
      <xdr:nvSpPr>
        <xdr:cNvPr id="426" name="テキスト ボックス 425"/>
        <xdr:cNvSpPr txBox="1"/>
      </xdr:nvSpPr>
      <xdr:spPr>
        <a:xfrm>
          <a:off x="8515428" y="134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92977</xdr:rowOff>
    </xdr:from>
    <xdr:to>
      <xdr:col>41</xdr:col>
      <xdr:colOff>101600</xdr:colOff>
      <xdr:row>78</xdr:row>
      <xdr:rowOff>23127</xdr:rowOff>
    </xdr:to>
    <xdr:sp macro="" textlink="">
      <xdr:nvSpPr>
        <xdr:cNvPr id="427" name="楕円 426"/>
        <xdr:cNvSpPr/>
      </xdr:nvSpPr>
      <xdr:spPr>
        <a:xfrm>
          <a:off x="78105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14254</xdr:rowOff>
    </xdr:from>
    <xdr:ext cx="469744" cy="259045"/>
    <xdr:sp macro="" textlink="">
      <xdr:nvSpPr>
        <xdr:cNvPr id="428" name="テキスト ボックス 427"/>
        <xdr:cNvSpPr txBox="1"/>
      </xdr:nvSpPr>
      <xdr:spPr>
        <a:xfrm>
          <a:off x="7626428" y="1338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5004</xdr:rowOff>
    </xdr:from>
    <xdr:to>
      <xdr:col>36</xdr:col>
      <xdr:colOff>165100</xdr:colOff>
      <xdr:row>78</xdr:row>
      <xdr:rowOff>106604</xdr:rowOff>
    </xdr:to>
    <xdr:sp macro="" textlink="">
      <xdr:nvSpPr>
        <xdr:cNvPr id="429" name="楕円 428"/>
        <xdr:cNvSpPr/>
      </xdr:nvSpPr>
      <xdr:spPr>
        <a:xfrm>
          <a:off x="6921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97731</xdr:rowOff>
    </xdr:from>
    <xdr:ext cx="469744" cy="259045"/>
    <xdr:sp macro="" textlink="">
      <xdr:nvSpPr>
        <xdr:cNvPr id="430" name="テキスト ボックス 429"/>
        <xdr:cNvSpPr txBox="1"/>
      </xdr:nvSpPr>
      <xdr:spPr>
        <a:xfrm>
          <a:off x="6737428" y="134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3" name="直線コネクタ 452"/>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4"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5" name="直線コネクタ 454"/>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6"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7" name="直線コネクタ 456"/>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165167</xdr:rowOff>
    </xdr:from>
    <xdr:to>
      <xdr:col>55</xdr:col>
      <xdr:colOff>0</xdr:colOff>
      <xdr:row>97</xdr:row>
      <xdr:rowOff>33263</xdr:rowOff>
    </xdr:to>
    <xdr:cxnSp macro="">
      <xdr:nvCxnSpPr>
        <xdr:cNvPr id="458" name="直線コネクタ 457"/>
        <xdr:cNvCxnSpPr/>
      </xdr:nvCxnSpPr>
      <xdr:spPr>
        <a:xfrm flipV="1">
          <a:off x="9639300" y="16624367"/>
          <a:ext cx="838200" cy="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9" name="土木費平均値テキスト"/>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60" name="フローチャート: 判断 459"/>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33263</xdr:rowOff>
    </xdr:from>
    <xdr:to>
      <xdr:col>50</xdr:col>
      <xdr:colOff>114300</xdr:colOff>
      <xdr:row>97</xdr:row>
      <xdr:rowOff>138419</xdr:rowOff>
    </xdr:to>
    <xdr:cxnSp macro="">
      <xdr:nvCxnSpPr>
        <xdr:cNvPr id="461" name="直線コネクタ 460"/>
        <xdr:cNvCxnSpPr/>
      </xdr:nvCxnSpPr>
      <xdr:spPr>
        <a:xfrm flipV="1">
          <a:off x="8750300" y="16663913"/>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2" name="フローチャート: 判断 461"/>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3" name="テキスト ボックス 462"/>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61108</xdr:rowOff>
    </xdr:from>
    <xdr:to>
      <xdr:col>45</xdr:col>
      <xdr:colOff>177800</xdr:colOff>
      <xdr:row>97</xdr:row>
      <xdr:rowOff>138419</xdr:rowOff>
    </xdr:to>
    <xdr:cxnSp macro="">
      <xdr:nvCxnSpPr>
        <xdr:cNvPr id="464" name="直線コネクタ 463"/>
        <xdr:cNvCxnSpPr/>
      </xdr:nvCxnSpPr>
      <xdr:spPr>
        <a:xfrm>
          <a:off x="7861300" y="16691758"/>
          <a:ext cx="889000" cy="7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5" name="フローチャート: 判断 464"/>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6" name="テキスト ボックス 465"/>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61108</xdr:rowOff>
    </xdr:from>
    <xdr:to>
      <xdr:col>41</xdr:col>
      <xdr:colOff>50800</xdr:colOff>
      <xdr:row>97</xdr:row>
      <xdr:rowOff>76561</xdr:rowOff>
    </xdr:to>
    <xdr:cxnSp macro="">
      <xdr:nvCxnSpPr>
        <xdr:cNvPr id="467" name="直線コネクタ 466"/>
        <xdr:cNvCxnSpPr/>
      </xdr:nvCxnSpPr>
      <xdr:spPr>
        <a:xfrm flipV="1">
          <a:off x="6972300" y="16691758"/>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8" name="フローチャート: 判断 467"/>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13860</xdr:rowOff>
    </xdr:from>
    <xdr:ext cx="534377" cy="259045"/>
    <xdr:sp macro="" textlink="">
      <xdr:nvSpPr>
        <xdr:cNvPr id="469" name="テキスト ボックス 468"/>
        <xdr:cNvSpPr txBox="1"/>
      </xdr:nvSpPr>
      <xdr:spPr>
        <a:xfrm>
          <a:off x="7594111" y="159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70" name="フローチャート: 判断 469"/>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3939</xdr:rowOff>
    </xdr:from>
    <xdr:ext cx="534377" cy="259045"/>
    <xdr:sp macro="" textlink="">
      <xdr:nvSpPr>
        <xdr:cNvPr id="471" name="テキスト ボックス 470"/>
        <xdr:cNvSpPr txBox="1"/>
      </xdr:nvSpPr>
      <xdr:spPr>
        <a:xfrm>
          <a:off x="6705111" y="162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114367</xdr:rowOff>
    </xdr:from>
    <xdr:to>
      <xdr:col>55</xdr:col>
      <xdr:colOff>50800</xdr:colOff>
      <xdr:row>97</xdr:row>
      <xdr:rowOff>44517</xdr:rowOff>
    </xdr:to>
    <xdr:sp macro="" textlink="">
      <xdr:nvSpPr>
        <xdr:cNvPr id="477" name="楕円 476"/>
        <xdr:cNvSpPr/>
      </xdr:nvSpPr>
      <xdr:spPr>
        <a:xfrm>
          <a:off x="10426700" y="1657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92794</xdr:rowOff>
    </xdr:from>
    <xdr:ext cx="534377" cy="259045"/>
    <xdr:sp macro="" textlink="">
      <xdr:nvSpPr>
        <xdr:cNvPr id="478" name="土木費該当値テキスト"/>
        <xdr:cNvSpPr txBox="1"/>
      </xdr:nvSpPr>
      <xdr:spPr>
        <a:xfrm>
          <a:off x="10528300" y="165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153913</xdr:rowOff>
    </xdr:from>
    <xdr:to>
      <xdr:col>50</xdr:col>
      <xdr:colOff>165100</xdr:colOff>
      <xdr:row>97</xdr:row>
      <xdr:rowOff>84063</xdr:rowOff>
    </xdr:to>
    <xdr:sp macro="" textlink="">
      <xdr:nvSpPr>
        <xdr:cNvPr id="479" name="楕円 478"/>
        <xdr:cNvSpPr/>
      </xdr:nvSpPr>
      <xdr:spPr>
        <a:xfrm>
          <a:off x="9588500" y="166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75190</xdr:rowOff>
    </xdr:from>
    <xdr:ext cx="534377" cy="259045"/>
    <xdr:sp macro="" textlink="">
      <xdr:nvSpPr>
        <xdr:cNvPr id="480" name="テキスト ボックス 479"/>
        <xdr:cNvSpPr txBox="1"/>
      </xdr:nvSpPr>
      <xdr:spPr>
        <a:xfrm>
          <a:off x="9372111" y="167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87619</xdr:rowOff>
    </xdr:from>
    <xdr:to>
      <xdr:col>46</xdr:col>
      <xdr:colOff>38100</xdr:colOff>
      <xdr:row>98</xdr:row>
      <xdr:rowOff>17769</xdr:rowOff>
    </xdr:to>
    <xdr:sp macro="" textlink="">
      <xdr:nvSpPr>
        <xdr:cNvPr id="481" name="楕円 480"/>
        <xdr:cNvSpPr/>
      </xdr:nvSpPr>
      <xdr:spPr>
        <a:xfrm>
          <a:off x="8699500" y="167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8896</xdr:rowOff>
    </xdr:from>
    <xdr:ext cx="534377" cy="259045"/>
    <xdr:sp macro="" textlink="">
      <xdr:nvSpPr>
        <xdr:cNvPr id="482" name="テキスト ボックス 481"/>
        <xdr:cNvSpPr txBox="1"/>
      </xdr:nvSpPr>
      <xdr:spPr>
        <a:xfrm>
          <a:off x="8483111" y="168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10308</xdr:rowOff>
    </xdr:from>
    <xdr:to>
      <xdr:col>41</xdr:col>
      <xdr:colOff>101600</xdr:colOff>
      <xdr:row>97</xdr:row>
      <xdr:rowOff>111908</xdr:rowOff>
    </xdr:to>
    <xdr:sp macro="" textlink="">
      <xdr:nvSpPr>
        <xdr:cNvPr id="483" name="楕円 482"/>
        <xdr:cNvSpPr/>
      </xdr:nvSpPr>
      <xdr:spPr>
        <a:xfrm>
          <a:off x="7810500" y="166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103035</xdr:rowOff>
    </xdr:from>
    <xdr:ext cx="534377" cy="259045"/>
    <xdr:sp macro="" textlink="">
      <xdr:nvSpPr>
        <xdr:cNvPr id="484" name="テキスト ボックス 483"/>
        <xdr:cNvSpPr txBox="1"/>
      </xdr:nvSpPr>
      <xdr:spPr>
        <a:xfrm>
          <a:off x="7594111" y="167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25761</xdr:rowOff>
    </xdr:from>
    <xdr:to>
      <xdr:col>36</xdr:col>
      <xdr:colOff>165100</xdr:colOff>
      <xdr:row>97</xdr:row>
      <xdr:rowOff>127361</xdr:rowOff>
    </xdr:to>
    <xdr:sp macro="" textlink="">
      <xdr:nvSpPr>
        <xdr:cNvPr id="485" name="楕円 484"/>
        <xdr:cNvSpPr/>
      </xdr:nvSpPr>
      <xdr:spPr>
        <a:xfrm>
          <a:off x="6921500" y="166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118488</xdr:rowOff>
    </xdr:from>
    <xdr:ext cx="534377" cy="259045"/>
    <xdr:sp macro="" textlink="">
      <xdr:nvSpPr>
        <xdr:cNvPr id="486" name="テキスト ボックス 485"/>
        <xdr:cNvSpPr txBox="1"/>
      </xdr:nvSpPr>
      <xdr:spPr>
        <a:xfrm>
          <a:off x="6705111" y="167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3" name="直線コネクタ 512"/>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4"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5" name="直線コネクタ 514"/>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6"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7" name="直線コネクタ 516"/>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83094</xdr:rowOff>
    </xdr:from>
    <xdr:to>
      <xdr:col>85</xdr:col>
      <xdr:colOff>127000</xdr:colOff>
      <xdr:row>35</xdr:row>
      <xdr:rowOff>115207</xdr:rowOff>
    </xdr:to>
    <xdr:cxnSp macro="">
      <xdr:nvCxnSpPr>
        <xdr:cNvPr id="518" name="直線コネクタ 517"/>
        <xdr:cNvCxnSpPr/>
      </xdr:nvCxnSpPr>
      <xdr:spPr>
        <a:xfrm flipV="1">
          <a:off x="15481300" y="5912394"/>
          <a:ext cx="8382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42834</xdr:rowOff>
    </xdr:from>
    <xdr:ext cx="534377" cy="259045"/>
    <xdr:sp macro="" textlink="">
      <xdr:nvSpPr>
        <xdr:cNvPr id="519" name="消防費平均値テキスト"/>
        <xdr:cNvSpPr txBox="1"/>
      </xdr:nvSpPr>
      <xdr:spPr>
        <a:xfrm>
          <a:off x="16370300" y="604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20" name="フローチャート: 判断 519"/>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105084</xdr:rowOff>
    </xdr:from>
    <xdr:to>
      <xdr:col>81</xdr:col>
      <xdr:colOff>50800</xdr:colOff>
      <xdr:row>35</xdr:row>
      <xdr:rowOff>115207</xdr:rowOff>
    </xdr:to>
    <xdr:cxnSp macro="">
      <xdr:nvCxnSpPr>
        <xdr:cNvPr id="521" name="直線コネクタ 520"/>
        <xdr:cNvCxnSpPr/>
      </xdr:nvCxnSpPr>
      <xdr:spPr>
        <a:xfrm>
          <a:off x="14592300" y="6105834"/>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2" name="フローチャート: 判断 521"/>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100528</xdr:rowOff>
    </xdr:from>
    <xdr:ext cx="534377" cy="259045"/>
    <xdr:sp macro="" textlink="">
      <xdr:nvSpPr>
        <xdr:cNvPr id="523" name="テキスト ボックス 522"/>
        <xdr:cNvSpPr txBox="1"/>
      </xdr:nvSpPr>
      <xdr:spPr>
        <a:xfrm>
          <a:off x="15214111" y="62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105084</xdr:rowOff>
    </xdr:from>
    <xdr:to>
      <xdr:col>76</xdr:col>
      <xdr:colOff>114300</xdr:colOff>
      <xdr:row>35</xdr:row>
      <xdr:rowOff>159512</xdr:rowOff>
    </xdr:to>
    <xdr:cxnSp macro="">
      <xdr:nvCxnSpPr>
        <xdr:cNvPr id="524" name="直線コネクタ 523"/>
        <xdr:cNvCxnSpPr/>
      </xdr:nvCxnSpPr>
      <xdr:spPr>
        <a:xfrm flipV="1">
          <a:off x="13703300" y="6105834"/>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5" name="フローチャート: 判断 524"/>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80063</xdr:rowOff>
    </xdr:from>
    <xdr:ext cx="534377" cy="259045"/>
    <xdr:sp macro="" textlink="">
      <xdr:nvSpPr>
        <xdr:cNvPr id="526" name="テキスト ボックス 525"/>
        <xdr:cNvSpPr txBox="1"/>
      </xdr:nvSpPr>
      <xdr:spPr>
        <a:xfrm>
          <a:off x="14325111"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159512</xdr:rowOff>
    </xdr:from>
    <xdr:to>
      <xdr:col>71</xdr:col>
      <xdr:colOff>177800</xdr:colOff>
      <xdr:row>35</xdr:row>
      <xdr:rowOff>164519</xdr:rowOff>
    </xdr:to>
    <xdr:cxnSp macro="">
      <xdr:nvCxnSpPr>
        <xdr:cNvPr id="527" name="直線コネクタ 526"/>
        <xdr:cNvCxnSpPr/>
      </xdr:nvCxnSpPr>
      <xdr:spPr>
        <a:xfrm flipV="1">
          <a:off x="12814300" y="6160262"/>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8" name="フローチャート: 判断 527"/>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71137</xdr:rowOff>
    </xdr:from>
    <xdr:ext cx="534377" cy="259045"/>
    <xdr:sp macro="" textlink="">
      <xdr:nvSpPr>
        <xdr:cNvPr id="529" name="テキスト ボックス 528"/>
        <xdr:cNvSpPr txBox="1"/>
      </xdr:nvSpPr>
      <xdr:spPr>
        <a:xfrm>
          <a:off x="13436111" y="62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30" name="フローチャート: 判断 529"/>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170959</xdr:rowOff>
    </xdr:from>
    <xdr:ext cx="534377" cy="259045"/>
    <xdr:sp macro="" textlink="">
      <xdr:nvSpPr>
        <xdr:cNvPr id="531" name="テキスト ボックス 530"/>
        <xdr:cNvSpPr txBox="1"/>
      </xdr:nvSpPr>
      <xdr:spPr>
        <a:xfrm>
          <a:off x="12547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32294</xdr:rowOff>
    </xdr:from>
    <xdr:to>
      <xdr:col>85</xdr:col>
      <xdr:colOff>177800</xdr:colOff>
      <xdr:row>34</xdr:row>
      <xdr:rowOff>133894</xdr:rowOff>
    </xdr:to>
    <xdr:sp macro="" textlink="">
      <xdr:nvSpPr>
        <xdr:cNvPr id="537" name="楕円 536"/>
        <xdr:cNvSpPr/>
      </xdr:nvSpPr>
      <xdr:spPr>
        <a:xfrm>
          <a:off x="16268700" y="5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55171</xdr:rowOff>
    </xdr:from>
    <xdr:ext cx="534377" cy="259045"/>
    <xdr:sp macro="" textlink="">
      <xdr:nvSpPr>
        <xdr:cNvPr id="538" name="消防費該当値テキスト"/>
        <xdr:cNvSpPr txBox="1"/>
      </xdr:nvSpPr>
      <xdr:spPr>
        <a:xfrm>
          <a:off x="16370300" y="57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64407</xdr:rowOff>
    </xdr:from>
    <xdr:to>
      <xdr:col>81</xdr:col>
      <xdr:colOff>101600</xdr:colOff>
      <xdr:row>35</xdr:row>
      <xdr:rowOff>166007</xdr:rowOff>
    </xdr:to>
    <xdr:sp macro="" textlink="">
      <xdr:nvSpPr>
        <xdr:cNvPr id="539" name="楕円 538"/>
        <xdr:cNvSpPr/>
      </xdr:nvSpPr>
      <xdr:spPr>
        <a:xfrm>
          <a:off x="15430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11084</xdr:rowOff>
    </xdr:from>
    <xdr:ext cx="534377" cy="259045"/>
    <xdr:sp macro="" textlink="">
      <xdr:nvSpPr>
        <xdr:cNvPr id="540" name="テキスト ボックス 539"/>
        <xdr:cNvSpPr txBox="1"/>
      </xdr:nvSpPr>
      <xdr:spPr>
        <a:xfrm>
          <a:off x="15214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54284</xdr:rowOff>
    </xdr:from>
    <xdr:to>
      <xdr:col>76</xdr:col>
      <xdr:colOff>165100</xdr:colOff>
      <xdr:row>35</xdr:row>
      <xdr:rowOff>155884</xdr:rowOff>
    </xdr:to>
    <xdr:sp macro="" textlink="">
      <xdr:nvSpPr>
        <xdr:cNvPr id="541" name="楕円 540"/>
        <xdr:cNvSpPr/>
      </xdr:nvSpPr>
      <xdr:spPr>
        <a:xfrm>
          <a:off x="14541500" y="6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961</xdr:rowOff>
    </xdr:from>
    <xdr:ext cx="534377" cy="259045"/>
    <xdr:sp macro="" textlink="">
      <xdr:nvSpPr>
        <xdr:cNvPr id="542" name="テキスト ボックス 541"/>
        <xdr:cNvSpPr txBox="1"/>
      </xdr:nvSpPr>
      <xdr:spPr>
        <a:xfrm>
          <a:off x="14325111" y="5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108712</xdr:rowOff>
    </xdr:from>
    <xdr:to>
      <xdr:col>72</xdr:col>
      <xdr:colOff>38100</xdr:colOff>
      <xdr:row>36</xdr:row>
      <xdr:rowOff>38862</xdr:rowOff>
    </xdr:to>
    <xdr:sp macro="" textlink="">
      <xdr:nvSpPr>
        <xdr:cNvPr id="543" name="楕円 542"/>
        <xdr:cNvSpPr/>
      </xdr:nvSpPr>
      <xdr:spPr>
        <a:xfrm>
          <a:off x="13652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55389</xdr:rowOff>
    </xdr:from>
    <xdr:ext cx="534377" cy="259045"/>
    <xdr:sp macro="" textlink="">
      <xdr:nvSpPr>
        <xdr:cNvPr id="544" name="テキスト ボックス 543"/>
        <xdr:cNvSpPr txBox="1"/>
      </xdr:nvSpPr>
      <xdr:spPr>
        <a:xfrm>
          <a:off x="13436111" y="58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113719</xdr:rowOff>
    </xdr:from>
    <xdr:to>
      <xdr:col>67</xdr:col>
      <xdr:colOff>101600</xdr:colOff>
      <xdr:row>36</xdr:row>
      <xdr:rowOff>43869</xdr:rowOff>
    </xdr:to>
    <xdr:sp macro="" textlink="">
      <xdr:nvSpPr>
        <xdr:cNvPr id="545" name="楕円 544"/>
        <xdr:cNvSpPr/>
      </xdr:nvSpPr>
      <xdr:spPr>
        <a:xfrm>
          <a:off x="12763500" y="611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60396</xdr:rowOff>
    </xdr:from>
    <xdr:ext cx="534377" cy="259045"/>
    <xdr:sp macro="" textlink="">
      <xdr:nvSpPr>
        <xdr:cNvPr id="546" name="テキスト ボックス 545"/>
        <xdr:cNvSpPr txBox="1"/>
      </xdr:nvSpPr>
      <xdr:spPr>
        <a:xfrm>
          <a:off x="12547111" y="588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71" name="直線コネクタ 570"/>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2"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3" name="直線コネクタ 572"/>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4"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5" name="直線コネクタ 574"/>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83845</xdr:rowOff>
    </xdr:from>
    <xdr:to>
      <xdr:col>85</xdr:col>
      <xdr:colOff>127000</xdr:colOff>
      <xdr:row>54</xdr:row>
      <xdr:rowOff>171399</xdr:rowOff>
    </xdr:to>
    <xdr:cxnSp macro="">
      <xdr:nvCxnSpPr>
        <xdr:cNvPr id="576" name="直線コネクタ 575"/>
        <xdr:cNvCxnSpPr/>
      </xdr:nvCxnSpPr>
      <xdr:spPr>
        <a:xfrm flipV="1">
          <a:off x="15481300" y="8827795"/>
          <a:ext cx="838200" cy="6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144403</xdr:rowOff>
    </xdr:from>
    <xdr:ext cx="534377" cy="259045"/>
    <xdr:sp macro="" textlink="">
      <xdr:nvSpPr>
        <xdr:cNvPr id="577" name="教育費平均値テキスト"/>
        <xdr:cNvSpPr txBox="1"/>
      </xdr:nvSpPr>
      <xdr:spPr>
        <a:xfrm>
          <a:off x="16370300" y="9231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8" name="フローチャート: 判断 577"/>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171399</xdr:rowOff>
    </xdr:from>
    <xdr:to>
      <xdr:col>81</xdr:col>
      <xdr:colOff>50800</xdr:colOff>
      <xdr:row>56</xdr:row>
      <xdr:rowOff>132614</xdr:rowOff>
    </xdr:to>
    <xdr:cxnSp macro="">
      <xdr:nvCxnSpPr>
        <xdr:cNvPr id="579" name="直線コネクタ 578"/>
        <xdr:cNvCxnSpPr/>
      </xdr:nvCxnSpPr>
      <xdr:spPr>
        <a:xfrm flipV="1">
          <a:off x="14592300" y="9429699"/>
          <a:ext cx="889000" cy="30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80" name="フローチャート: 判断 579"/>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122712</xdr:rowOff>
    </xdr:from>
    <xdr:ext cx="534377" cy="259045"/>
    <xdr:sp macro="" textlink="">
      <xdr:nvSpPr>
        <xdr:cNvPr id="581" name="テキスト ボックス 580"/>
        <xdr:cNvSpPr txBox="1"/>
      </xdr:nvSpPr>
      <xdr:spPr>
        <a:xfrm>
          <a:off x="15214111" y="90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132614</xdr:rowOff>
    </xdr:from>
    <xdr:to>
      <xdr:col>76</xdr:col>
      <xdr:colOff>114300</xdr:colOff>
      <xdr:row>56</xdr:row>
      <xdr:rowOff>141377</xdr:rowOff>
    </xdr:to>
    <xdr:cxnSp macro="">
      <xdr:nvCxnSpPr>
        <xdr:cNvPr id="582" name="直線コネクタ 581"/>
        <xdr:cNvCxnSpPr/>
      </xdr:nvCxnSpPr>
      <xdr:spPr>
        <a:xfrm flipV="1">
          <a:off x="13703300" y="973381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3" name="フローチャート: 判断 582"/>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31652</xdr:rowOff>
    </xdr:from>
    <xdr:ext cx="534377" cy="259045"/>
    <xdr:sp macro="" textlink="">
      <xdr:nvSpPr>
        <xdr:cNvPr id="584" name="テキスト ボックス 583"/>
        <xdr:cNvSpPr txBox="1"/>
      </xdr:nvSpPr>
      <xdr:spPr>
        <a:xfrm>
          <a:off x="14325111" y="91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55423</xdr:rowOff>
    </xdr:from>
    <xdr:to>
      <xdr:col>71</xdr:col>
      <xdr:colOff>177800</xdr:colOff>
      <xdr:row>56</xdr:row>
      <xdr:rowOff>141377</xdr:rowOff>
    </xdr:to>
    <xdr:cxnSp macro="">
      <xdr:nvCxnSpPr>
        <xdr:cNvPr id="585" name="直線コネクタ 584"/>
        <xdr:cNvCxnSpPr/>
      </xdr:nvCxnSpPr>
      <xdr:spPr>
        <a:xfrm>
          <a:off x="12814300" y="9656623"/>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6" name="フローチャート: 判断 585"/>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76725</xdr:rowOff>
    </xdr:from>
    <xdr:ext cx="534377" cy="259045"/>
    <xdr:sp macro="" textlink="">
      <xdr:nvSpPr>
        <xdr:cNvPr id="587" name="テキスト ボックス 586"/>
        <xdr:cNvSpPr txBox="1"/>
      </xdr:nvSpPr>
      <xdr:spPr>
        <a:xfrm>
          <a:off x="13436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85090</xdr:rowOff>
    </xdr:from>
    <xdr:to>
      <xdr:col>67</xdr:col>
      <xdr:colOff>101600</xdr:colOff>
      <xdr:row>55</xdr:row>
      <xdr:rowOff>15240</xdr:rowOff>
    </xdr:to>
    <xdr:sp macro="" textlink="">
      <xdr:nvSpPr>
        <xdr:cNvPr id="588" name="フローチャート: 判断 587"/>
        <xdr:cNvSpPr/>
      </xdr:nvSpPr>
      <xdr:spPr>
        <a:xfrm>
          <a:off x="12763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31767</xdr:rowOff>
    </xdr:from>
    <xdr:ext cx="534377" cy="259045"/>
    <xdr:sp macro="" textlink="">
      <xdr:nvSpPr>
        <xdr:cNvPr id="589" name="テキスト ボックス 588"/>
        <xdr:cNvSpPr txBox="1"/>
      </xdr:nvSpPr>
      <xdr:spPr>
        <a:xfrm>
          <a:off x="12547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33045</xdr:rowOff>
    </xdr:from>
    <xdr:to>
      <xdr:col>85</xdr:col>
      <xdr:colOff>177800</xdr:colOff>
      <xdr:row>51</xdr:row>
      <xdr:rowOff>134645</xdr:rowOff>
    </xdr:to>
    <xdr:sp macro="" textlink="">
      <xdr:nvSpPr>
        <xdr:cNvPr id="595" name="楕円 594"/>
        <xdr:cNvSpPr/>
      </xdr:nvSpPr>
      <xdr:spPr>
        <a:xfrm>
          <a:off x="16268700" y="87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55922</xdr:rowOff>
    </xdr:from>
    <xdr:ext cx="534377" cy="259045"/>
    <xdr:sp macro="" textlink="">
      <xdr:nvSpPr>
        <xdr:cNvPr id="596" name="教育費該当値テキスト"/>
        <xdr:cNvSpPr txBox="1"/>
      </xdr:nvSpPr>
      <xdr:spPr>
        <a:xfrm>
          <a:off x="16370300" y="862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120599</xdr:rowOff>
    </xdr:from>
    <xdr:to>
      <xdr:col>81</xdr:col>
      <xdr:colOff>101600</xdr:colOff>
      <xdr:row>55</xdr:row>
      <xdr:rowOff>50749</xdr:rowOff>
    </xdr:to>
    <xdr:sp macro="" textlink="">
      <xdr:nvSpPr>
        <xdr:cNvPr id="597" name="楕円 596"/>
        <xdr:cNvSpPr/>
      </xdr:nvSpPr>
      <xdr:spPr>
        <a:xfrm>
          <a:off x="15430500" y="93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41876</xdr:rowOff>
    </xdr:from>
    <xdr:ext cx="534377" cy="259045"/>
    <xdr:sp macro="" textlink="">
      <xdr:nvSpPr>
        <xdr:cNvPr id="598" name="テキスト ボックス 597"/>
        <xdr:cNvSpPr txBox="1"/>
      </xdr:nvSpPr>
      <xdr:spPr>
        <a:xfrm>
          <a:off x="15214111" y="94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81814</xdr:rowOff>
    </xdr:from>
    <xdr:to>
      <xdr:col>76</xdr:col>
      <xdr:colOff>165100</xdr:colOff>
      <xdr:row>57</xdr:row>
      <xdr:rowOff>11964</xdr:rowOff>
    </xdr:to>
    <xdr:sp macro="" textlink="">
      <xdr:nvSpPr>
        <xdr:cNvPr id="599" name="楕円 598"/>
        <xdr:cNvSpPr/>
      </xdr:nvSpPr>
      <xdr:spPr>
        <a:xfrm>
          <a:off x="14541500" y="9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3091</xdr:rowOff>
    </xdr:from>
    <xdr:ext cx="534377" cy="259045"/>
    <xdr:sp macro="" textlink="">
      <xdr:nvSpPr>
        <xdr:cNvPr id="600" name="テキスト ボックス 599"/>
        <xdr:cNvSpPr txBox="1"/>
      </xdr:nvSpPr>
      <xdr:spPr>
        <a:xfrm>
          <a:off x="14325111" y="97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90577</xdr:rowOff>
    </xdr:from>
    <xdr:to>
      <xdr:col>72</xdr:col>
      <xdr:colOff>38100</xdr:colOff>
      <xdr:row>57</xdr:row>
      <xdr:rowOff>20727</xdr:rowOff>
    </xdr:to>
    <xdr:sp macro="" textlink="">
      <xdr:nvSpPr>
        <xdr:cNvPr id="601" name="楕円 600"/>
        <xdr:cNvSpPr/>
      </xdr:nvSpPr>
      <xdr:spPr>
        <a:xfrm>
          <a:off x="13652500" y="9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11854</xdr:rowOff>
    </xdr:from>
    <xdr:ext cx="534377" cy="259045"/>
    <xdr:sp macro="" textlink="">
      <xdr:nvSpPr>
        <xdr:cNvPr id="602" name="テキスト ボックス 601"/>
        <xdr:cNvSpPr txBox="1"/>
      </xdr:nvSpPr>
      <xdr:spPr>
        <a:xfrm>
          <a:off x="13436111" y="978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4623</xdr:rowOff>
    </xdr:from>
    <xdr:to>
      <xdr:col>67</xdr:col>
      <xdr:colOff>101600</xdr:colOff>
      <xdr:row>56</xdr:row>
      <xdr:rowOff>106223</xdr:rowOff>
    </xdr:to>
    <xdr:sp macro="" textlink="">
      <xdr:nvSpPr>
        <xdr:cNvPr id="603" name="楕円 602"/>
        <xdr:cNvSpPr/>
      </xdr:nvSpPr>
      <xdr:spPr>
        <a:xfrm>
          <a:off x="12763500" y="96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97350</xdr:rowOff>
    </xdr:from>
    <xdr:ext cx="534377" cy="259045"/>
    <xdr:sp macro="" textlink="">
      <xdr:nvSpPr>
        <xdr:cNvPr id="604" name="テキスト ボックス 603"/>
        <xdr:cNvSpPr txBox="1"/>
      </xdr:nvSpPr>
      <xdr:spPr>
        <a:xfrm>
          <a:off x="12547111" y="96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6" name="直線コネクタ 625"/>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9"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30" name="直線コネクタ 629"/>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166401</xdr:rowOff>
    </xdr:from>
    <xdr:to>
      <xdr:col>85</xdr:col>
      <xdr:colOff>127000</xdr:colOff>
      <xdr:row>78</xdr:row>
      <xdr:rowOff>84105</xdr:rowOff>
    </xdr:to>
    <xdr:cxnSp macro="">
      <xdr:nvCxnSpPr>
        <xdr:cNvPr id="631" name="直線コネクタ 630"/>
        <xdr:cNvCxnSpPr/>
      </xdr:nvCxnSpPr>
      <xdr:spPr>
        <a:xfrm flipV="1">
          <a:off x="15481300" y="13368051"/>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110441</xdr:rowOff>
    </xdr:from>
    <xdr:ext cx="469744" cy="259045"/>
    <xdr:sp macro="" textlink="">
      <xdr:nvSpPr>
        <xdr:cNvPr id="632" name="災害復旧費平均値テキスト"/>
        <xdr:cNvSpPr txBox="1"/>
      </xdr:nvSpPr>
      <xdr:spPr>
        <a:xfrm>
          <a:off x="16370300" y="13312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3" name="フローチャート: 判断 632"/>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84105</xdr:rowOff>
    </xdr:from>
    <xdr:to>
      <xdr:col>81</xdr:col>
      <xdr:colOff>50800</xdr:colOff>
      <xdr:row>78</xdr:row>
      <xdr:rowOff>93476</xdr:rowOff>
    </xdr:to>
    <xdr:cxnSp macro="">
      <xdr:nvCxnSpPr>
        <xdr:cNvPr id="634" name="直線コネクタ 633"/>
        <xdr:cNvCxnSpPr/>
      </xdr:nvCxnSpPr>
      <xdr:spPr>
        <a:xfrm flipV="1">
          <a:off x="14592300" y="13457205"/>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5" name="フローチャート: 判断 634"/>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161693</xdr:rowOff>
    </xdr:from>
    <xdr:ext cx="378565" cy="259045"/>
    <xdr:sp macro="" textlink="">
      <xdr:nvSpPr>
        <xdr:cNvPr id="636" name="テキスト ボックス 635"/>
        <xdr:cNvSpPr txBox="1"/>
      </xdr:nvSpPr>
      <xdr:spPr>
        <a:xfrm>
          <a:off x="15292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23617</xdr:rowOff>
    </xdr:from>
    <xdr:to>
      <xdr:col>76</xdr:col>
      <xdr:colOff>114300</xdr:colOff>
      <xdr:row>78</xdr:row>
      <xdr:rowOff>93476</xdr:rowOff>
    </xdr:to>
    <xdr:cxnSp macro="">
      <xdr:nvCxnSpPr>
        <xdr:cNvPr id="637" name="直線コネクタ 636"/>
        <xdr:cNvCxnSpPr/>
      </xdr:nvCxnSpPr>
      <xdr:spPr>
        <a:xfrm>
          <a:off x="13703300" y="13396717"/>
          <a:ext cx="889000" cy="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8" name="フローチャート: 判断 637"/>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143360</xdr:rowOff>
    </xdr:from>
    <xdr:ext cx="378565" cy="259045"/>
    <xdr:sp macro="" textlink="">
      <xdr:nvSpPr>
        <xdr:cNvPr id="639" name="テキスト ボックス 638"/>
        <xdr:cNvSpPr txBox="1"/>
      </xdr:nvSpPr>
      <xdr:spPr>
        <a:xfrm>
          <a:off x="14403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23617</xdr:rowOff>
    </xdr:from>
    <xdr:to>
      <xdr:col>71</xdr:col>
      <xdr:colOff>177800</xdr:colOff>
      <xdr:row>78</xdr:row>
      <xdr:rowOff>74000</xdr:rowOff>
    </xdr:to>
    <xdr:cxnSp macro="">
      <xdr:nvCxnSpPr>
        <xdr:cNvPr id="640" name="直線コネクタ 639"/>
        <xdr:cNvCxnSpPr/>
      </xdr:nvCxnSpPr>
      <xdr:spPr>
        <a:xfrm flipV="1">
          <a:off x="12814300" y="13396717"/>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41" name="フローチャート: 判断 640"/>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146057</xdr:rowOff>
    </xdr:from>
    <xdr:ext cx="378565" cy="259045"/>
    <xdr:sp macro="" textlink="">
      <xdr:nvSpPr>
        <xdr:cNvPr id="642" name="テキスト ボックス 641"/>
        <xdr:cNvSpPr txBox="1"/>
      </xdr:nvSpPr>
      <xdr:spPr>
        <a:xfrm>
          <a:off x="13514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3" name="フローチャート: 判断 642"/>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4" name="テキスト ボックス 643"/>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115601</xdr:rowOff>
    </xdr:from>
    <xdr:to>
      <xdr:col>85</xdr:col>
      <xdr:colOff>177800</xdr:colOff>
      <xdr:row>78</xdr:row>
      <xdr:rowOff>45751</xdr:rowOff>
    </xdr:to>
    <xdr:sp macro="" textlink="">
      <xdr:nvSpPr>
        <xdr:cNvPr id="650" name="楕円 649"/>
        <xdr:cNvSpPr/>
      </xdr:nvSpPr>
      <xdr:spPr>
        <a:xfrm>
          <a:off x="16268700" y="133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138478</xdr:rowOff>
    </xdr:from>
    <xdr:ext cx="469744" cy="259045"/>
    <xdr:sp macro="" textlink="">
      <xdr:nvSpPr>
        <xdr:cNvPr id="651" name="災害復旧費該当値テキスト"/>
        <xdr:cNvSpPr txBox="1"/>
      </xdr:nvSpPr>
      <xdr:spPr>
        <a:xfrm>
          <a:off x="16370300" y="131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33305</xdr:rowOff>
    </xdr:from>
    <xdr:to>
      <xdr:col>81</xdr:col>
      <xdr:colOff>101600</xdr:colOff>
      <xdr:row>78</xdr:row>
      <xdr:rowOff>134905</xdr:rowOff>
    </xdr:to>
    <xdr:sp macro="" textlink="">
      <xdr:nvSpPr>
        <xdr:cNvPr id="652" name="楕円 651"/>
        <xdr:cNvSpPr/>
      </xdr:nvSpPr>
      <xdr:spPr>
        <a:xfrm>
          <a:off x="15430500" y="134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151432</xdr:rowOff>
    </xdr:from>
    <xdr:ext cx="469744" cy="259045"/>
    <xdr:sp macro="" textlink="">
      <xdr:nvSpPr>
        <xdr:cNvPr id="653" name="テキスト ボックス 652"/>
        <xdr:cNvSpPr txBox="1"/>
      </xdr:nvSpPr>
      <xdr:spPr>
        <a:xfrm>
          <a:off x="15246428" y="131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42676</xdr:rowOff>
    </xdr:from>
    <xdr:to>
      <xdr:col>76</xdr:col>
      <xdr:colOff>165100</xdr:colOff>
      <xdr:row>78</xdr:row>
      <xdr:rowOff>144276</xdr:rowOff>
    </xdr:to>
    <xdr:sp macro="" textlink="">
      <xdr:nvSpPr>
        <xdr:cNvPr id="654" name="楕円 653"/>
        <xdr:cNvSpPr/>
      </xdr:nvSpPr>
      <xdr:spPr>
        <a:xfrm>
          <a:off x="14541500" y="134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160803</xdr:rowOff>
    </xdr:from>
    <xdr:ext cx="469744" cy="259045"/>
    <xdr:sp macro="" textlink="">
      <xdr:nvSpPr>
        <xdr:cNvPr id="655" name="テキスト ボックス 654"/>
        <xdr:cNvSpPr txBox="1"/>
      </xdr:nvSpPr>
      <xdr:spPr>
        <a:xfrm>
          <a:off x="14357428" y="1319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144267</xdr:rowOff>
    </xdr:from>
    <xdr:to>
      <xdr:col>72</xdr:col>
      <xdr:colOff>38100</xdr:colOff>
      <xdr:row>78</xdr:row>
      <xdr:rowOff>74417</xdr:rowOff>
    </xdr:to>
    <xdr:sp macro="" textlink="">
      <xdr:nvSpPr>
        <xdr:cNvPr id="656" name="楕円 655"/>
        <xdr:cNvSpPr/>
      </xdr:nvSpPr>
      <xdr:spPr>
        <a:xfrm>
          <a:off x="13652500" y="133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90944</xdr:rowOff>
    </xdr:from>
    <xdr:ext cx="469744" cy="259045"/>
    <xdr:sp macro="" textlink="">
      <xdr:nvSpPr>
        <xdr:cNvPr id="657" name="テキスト ボックス 656"/>
        <xdr:cNvSpPr txBox="1"/>
      </xdr:nvSpPr>
      <xdr:spPr>
        <a:xfrm>
          <a:off x="13468428" y="1312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23200</xdr:rowOff>
    </xdr:from>
    <xdr:to>
      <xdr:col>67</xdr:col>
      <xdr:colOff>101600</xdr:colOff>
      <xdr:row>78</xdr:row>
      <xdr:rowOff>124800</xdr:rowOff>
    </xdr:to>
    <xdr:sp macro="" textlink="">
      <xdr:nvSpPr>
        <xdr:cNvPr id="658" name="楕円 657"/>
        <xdr:cNvSpPr/>
      </xdr:nvSpPr>
      <xdr:spPr>
        <a:xfrm>
          <a:off x="12763500" y="133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115927</xdr:rowOff>
    </xdr:from>
    <xdr:ext cx="469744" cy="259045"/>
    <xdr:sp macro="" textlink="">
      <xdr:nvSpPr>
        <xdr:cNvPr id="659" name="テキスト ボックス 658"/>
        <xdr:cNvSpPr txBox="1"/>
      </xdr:nvSpPr>
      <xdr:spPr>
        <a:xfrm>
          <a:off x="12579428" y="1348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2" name="テキスト ボックス 67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2" name="直線コネクタ 681"/>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3"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4" name="直線コネクタ 683"/>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5"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6" name="直線コネクタ 685"/>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134877</xdr:rowOff>
    </xdr:from>
    <xdr:to>
      <xdr:col>85</xdr:col>
      <xdr:colOff>127000</xdr:colOff>
      <xdr:row>97</xdr:row>
      <xdr:rowOff>97684</xdr:rowOff>
    </xdr:to>
    <xdr:cxnSp macro="">
      <xdr:nvCxnSpPr>
        <xdr:cNvPr id="687" name="直線コネクタ 686"/>
        <xdr:cNvCxnSpPr/>
      </xdr:nvCxnSpPr>
      <xdr:spPr>
        <a:xfrm flipV="1">
          <a:off x="15481300" y="16594077"/>
          <a:ext cx="8382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82653</xdr:rowOff>
    </xdr:from>
    <xdr:ext cx="534377" cy="259045"/>
    <xdr:sp macro="" textlink="">
      <xdr:nvSpPr>
        <xdr:cNvPr id="688" name="公債費平均値テキスト"/>
        <xdr:cNvSpPr txBox="1"/>
      </xdr:nvSpPr>
      <xdr:spPr>
        <a:xfrm>
          <a:off x="16370300" y="16370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9" name="フローチャート: 判断 688"/>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88996</xdr:rowOff>
    </xdr:from>
    <xdr:to>
      <xdr:col>81</xdr:col>
      <xdr:colOff>50800</xdr:colOff>
      <xdr:row>97</xdr:row>
      <xdr:rowOff>97684</xdr:rowOff>
    </xdr:to>
    <xdr:cxnSp macro="">
      <xdr:nvCxnSpPr>
        <xdr:cNvPr id="690" name="直線コネクタ 689"/>
        <xdr:cNvCxnSpPr/>
      </xdr:nvCxnSpPr>
      <xdr:spPr>
        <a:xfrm>
          <a:off x="14592300" y="16719646"/>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91" name="フローチャート: 判断 690"/>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155912</xdr:rowOff>
    </xdr:from>
    <xdr:ext cx="534377" cy="259045"/>
    <xdr:sp macro="" textlink="">
      <xdr:nvSpPr>
        <xdr:cNvPr id="692" name="テキスト ボックス 691"/>
        <xdr:cNvSpPr txBox="1"/>
      </xdr:nvSpPr>
      <xdr:spPr>
        <a:xfrm>
          <a:off x="15214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61291</xdr:rowOff>
    </xdr:from>
    <xdr:to>
      <xdr:col>76</xdr:col>
      <xdr:colOff>114300</xdr:colOff>
      <xdr:row>97</xdr:row>
      <xdr:rowOff>88996</xdr:rowOff>
    </xdr:to>
    <xdr:cxnSp macro="">
      <xdr:nvCxnSpPr>
        <xdr:cNvPr id="693" name="直線コネクタ 692"/>
        <xdr:cNvCxnSpPr/>
      </xdr:nvCxnSpPr>
      <xdr:spPr>
        <a:xfrm>
          <a:off x="13703300" y="16691941"/>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4" name="フローチャート: 判断 693"/>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157695</xdr:rowOff>
    </xdr:from>
    <xdr:ext cx="534377" cy="259045"/>
    <xdr:sp macro="" textlink="">
      <xdr:nvSpPr>
        <xdr:cNvPr id="695" name="テキスト ボックス 694"/>
        <xdr:cNvSpPr txBox="1"/>
      </xdr:nvSpPr>
      <xdr:spPr>
        <a:xfrm>
          <a:off x="14325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35458</xdr:rowOff>
    </xdr:from>
    <xdr:to>
      <xdr:col>71</xdr:col>
      <xdr:colOff>177800</xdr:colOff>
      <xdr:row>97</xdr:row>
      <xdr:rowOff>61291</xdr:rowOff>
    </xdr:to>
    <xdr:cxnSp macro="">
      <xdr:nvCxnSpPr>
        <xdr:cNvPr id="696" name="直線コネクタ 695"/>
        <xdr:cNvCxnSpPr/>
      </xdr:nvCxnSpPr>
      <xdr:spPr>
        <a:xfrm>
          <a:off x="12814300" y="16666108"/>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7" name="フローチャート: 判断 696"/>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11163</xdr:rowOff>
    </xdr:from>
    <xdr:ext cx="534377" cy="259045"/>
    <xdr:sp macro="" textlink="">
      <xdr:nvSpPr>
        <xdr:cNvPr id="698" name="テキスト ボックス 697"/>
        <xdr:cNvSpPr txBox="1"/>
      </xdr:nvSpPr>
      <xdr:spPr>
        <a:xfrm>
          <a:off x="13436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699" name="フローチャート: 判断 698"/>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0" name="テキスト ボックス 699"/>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84077</xdr:rowOff>
    </xdr:from>
    <xdr:to>
      <xdr:col>85</xdr:col>
      <xdr:colOff>177800</xdr:colOff>
      <xdr:row>97</xdr:row>
      <xdr:rowOff>14227</xdr:rowOff>
    </xdr:to>
    <xdr:sp macro="" textlink="">
      <xdr:nvSpPr>
        <xdr:cNvPr id="706" name="楕円 705"/>
        <xdr:cNvSpPr/>
      </xdr:nvSpPr>
      <xdr:spPr>
        <a:xfrm>
          <a:off x="16268700" y="165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62504</xdr:rowOff>
    </xdr:from>
    <xdr:ext cx="534377" cy="259045"/>
    <xdr:sp macro="" textlink="">
      <xdr:nvSpPr>
        <xdr:cNvPr id="707" name="公債費該当値テキスト"/>
        <xdr:cNvSpPr txBox="1"/>
      </xdr:nvSpPr>
      <xdr:spPr>
        <a:xfrm>
          <a:off x="16370300"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46884</xdr:rowOff>
    </xdr:from>
    <xdr:to>
      <xdr:col>81</xdr:col>
      <xdr:colOff>101600</xdr:colOff>
      <xdr:row>97</xdr:row>
      <xdr:rowOff>148484</xdr:rowOff>
    </xdr:to>
    <xdr:sp macro="" textlink="">
      <xdr:nvSpPr>
        <xdr:cNvPr id="708" name="楕円 707"/>
        <xdr:cNvSpPr/>
      </xdr:nvSpPr>
      <xdr:spPr>
        <a:xfrm>
          <a:off x="15430500" y="166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139611</xdr:rowOff>
    </xdr:from>
    <xdr:ext cx="534377" cy="259045"/>
    <xdr:sp macro="" textlink="">
      <xdr:nvSpPr>
        <xdr:cNvPr id="709" name="テキスト ボックス 708"/>
        <xdr:cNvSpPr txBox="1"/>
      </xdr:nvSpPr>
      <xdr:spPr>
        <a:xfrm>
          <a:off x="15214111" y="167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38196</xdr:rowOff>
    </xdr:from>
    <xdr:to>
      <xdr:col>76</xdr:col>
      <xdr:colOff>165100</xdr:colOff>
      <xdr:row>97</xdr:row>
      <xdr:rowOff>139796</xdr:rowOff>
    </xdr:to>
    <xdr:sp macro="" textlink="">
      <xdr:nvSpPr>
        <xdr:cNvPr id="710" name="楕円 709"/>
        <xdr:cNvSpPr/>
      </xdr:nvSpPr>
      <xdr:spPr>
        <a:xfrm>
          <a:off x="14541500" y="1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130923</xdr:rowOff>
    </xdr:from>
    <xdr:ext cx="534377" cy="259045"/>
    <xdr:sp macro="" textlink="">
      <xdr:nvSpPr>
        <xdr:cNvPr id="711" name="テキスト ボックス 710"/>
        <xdr:cNvSpPr txBox="1"/>
      </xdr:nvSpPr>
      <xdr:spPr>
        <a:xfrm>
          <a:off x="14325111" y="167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10491</xdr:rowOff>
    </xdr:from>
    <xdr:to>
      <xdr:col>72</xdr:col>
      <xdr:colOff>38100</xdr:colOff>
      <xdr:row>97</xdr:row>
      <xdr:rowOff>112091</xdr:rowOff>
    </xdr:to>
    <xdr:sp macro="" textlink="">
      <xdr:nvSpPr>
        <xdr:cNvPr id="712" name="楕円 711"/>
        <xdr:cNvSpPr/>
      </xdr:nvSpPr>
      <xdr:spPr>
        <a:xfrm>
          <a:off x="13652500" y="166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103218</xdr:rowOff>
    </xdr:from>
    <xdr:ext cx="534377" cy="259045"/>
    <xdr:sp macro="" textlink="">
      <xdr:nvSpPr>
        <xdr:cNvPr id="713" name="テキスト ボックス 712"/>
        <xdr:cNvSpPr txBox="1"/>
      </xdr:nvSpPr>
      <xdr:spPr>
        <a:xfrm>
          <a:off x="13436111" y="167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156108</xdr:rowOff>
    </xdr:from>
    <xdr:to>
      <xdr:col>67</xdr:col>
      <xdr:colOff>101600</xdr:colOff>
      <xdr:row>97</xdr:row>
      <xdr:rowOff>86258</xdr:rowOff>
    </xdr:to>
    <xdr:sp macro="" textlink="">
      <xdr:nvSpPr>
        <xdr:cNvPr id="714" name="楕円 713"/>
        <xdr:cNvSpPr/>
      </xdr:nvSpPr>
      <xdr:spPr>
        <a:xfrm>
          <a:off x="12763500" y="166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77385</xdr:rowOff>
    </xdr:from>
    <xdr:ext cx="534377" cy="259045"/>
    <xdr:sp macro="" textlink="">
      <xdr:nvSpPr>
        <xdr:cNvPr id="715" name="テキスト ボックス 714"/>
        <xdr:cNvSpPr txBox="1"/>
      </xdr:nvSpPr>
      <xdr:spPr>
        <a:xfrm>
          <a:off x="12547111" y="167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7" name="テキスト ボックス 736"/>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142966</xdr:rowOff>
    </xdr:from>
    <xdr:to>
      <xdr:col>116</xdr:col>
      <xdr:colOff>62864</xdr:colOff>
      <xdr:row>39</xdr:row>
      <xdr:rowOff>98878</xdr:rowOff>
    </xdr:to>
    <xdr:cxnSp macro="">
      <xdr:nvCxnSpPr>
        <xdr:cNvPr id="741" name="直線コネクタ 740"/>
        <xdr:cNvCxnSpPr/>
      </xdr:nvCxnSpPr>
      <xdr:spPr>
        <a:xfrm flipV="1">
          <a:off x="22159595" y="5286466"/>
          <a:ext cx="1269"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89643</xdr:rowOff>
    </xdr:from>
    <xdr:ext cx="378565" cy="259045"/>
    <xdr:sp macro="" textlink="">
      <xdr:nvSpPr>
        <xdr:cNvPr id="744" name="諸支出金最大値テキスト"/>
        <xdr:cNvSpPr txBox="1"/>
      </xdr:nvSpPr>
      <xdr:spPr>
        <a:xfrm>
          <a:off x="22212300" y="506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142966</xdr:rowOff>
    </xdr:from>
    <xdr:to>
      <xdr:col>116</xdr:col>
      <xdr:colOff>152400</xdr:colOff>
      <xdr:row>30</xdr:row>
      <xdr:rowOff>142966</xdr:rowOff>
    </xdr:to>
    <xdr:cxnSp macro="">
      <xdr:nvCxnSpPr>
        <xdr:cNvPr id="745" name="直線コネクタ 744"/>
        <xdr:cNvCxnSpPr/>
      </xdr:nvCxnSpPr>
      <xdr:spPr>
        <a:xfrm>
          <a:off x="22072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13932" cy="259045"/>
    <xdr:sp macro="" textlink="">
      <xdr:nvSpPr>
        <xdr:cNvPr id="747" name="諸支出金平均値テキスト"/>
        <xdr:cNvSpPr txBox="1"/>
      </xdr:nvSpPr>
      <xdr:spPr>
        <a:xfrm>
          <a:off x="22212300" y="647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8" name="フローチャート: 判断 747"/>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17054</xdr:rowOff>
    </xdr:from>
    <xdr:to>
      <xdr:col>112</xdr:col>
      <xdr:colOff>38100</xdr:colOff>
      <xdr:row>38</xdr:row>
      <xdr:rowOff>118654</xdr:rowOff>
    </xdr:to>
    <xdr:sp macro="" textlink="">
      <xdr:nvSpPr>
        <xdr:cNvPr id="750" name="フローチャート: 判断 749"/>
        <xdr:cNvSpPr/>
      </xdr:nvSpPr>
      <xdr:spPr>
        <a:xfrm>
          <a:off x="21272500" y="65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135181</xdr:rowOff>
    </xdr:from>
    <xdr:ext cx="313932" cy="259045"/>
    <xdr:sp macro="" textlink="">
      <xdr:nvSpPr>
        <xdr:cNvPr id="751" name="テキスト ボックス 750"/>
        <xdr:cNvSpPr txBox="1"/>
      </xdr:nvSpPr>
      <xdr:spPr>
        <a:xfrm>
          <a:off x="21166333" y="6307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53" name="フローチャート: 判断 752"/>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54" name="テキスト ボックス 753"/>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141151</xdr:rowOff>
    </xdr:from>
    <xdr:to>
      <xdr:col>102</xdr:col>
      <xdr:colOff>165100</xdr:colOff>
      <xdr:row>39</xdr:row>
      <xdr:rowOff>71301</xdr:rowOff>
    </xdr:to>
    <xdr:sp macro="" textlink="">
      <xdr:nvSpPr>
        <xdr:cNvPr id="756" name="フローチャート: 判断 755"/>
        <xdr:cNvSpPr/>
      </xdr:nvSpPr>
      <xdr:spPr>
        <a:xfrm>
          <a:off x="19494500" y="665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87828</xdr:rowOff>
    </xdr:from>
    <xdr:ext cx="313932" cy="259045"/>
    <xdr:sp macro="" textlink="">
      <xdr:nvSpPr>
        <xdr:cNvPr id="757" name="テキスト ボックス 756"/>
        <xdr:cNvSpPr txBox="1"/>
      </xdr:nvSpPr>
      <xdr:spPr>
        <a:xfrm>
          <a:off x="19388333" y="643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59508</xdr:rowOff>
    </xdr:from>
    <xdr:to>
      <xdr:col>98</xdr:col>
      <xdr:colOff>38100</xdr:colOff>
      <xdr:row>34</xdr:row>
      <xdr:rowOff>161108</xdr:rowOff>
    </xdr:to>
    <xdr:sp macro="" textlink="">
      <xdr:nvSpPr>
        <xdr:cNvPr id="758" name="フローチャート: 判断 757"/>
        <xdr:cNvSpPr/>
      </xdr:nvSpPr>
      <xdr:spPr>
        <a:xfrm>
          <a:off x="18605500" y="588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6185</xdr:rowOff>
    </xdr:from>
    <xdr:ext cx="378565" cy="259045"/>
    <xdr:sp macro="" textlink="">
      <xdr:nvSpPr>
        <xdr:cNvPr id="759" name="テキスト ボックス 758"/>
        <xdr:cNvSpPr txBox="1"/>
      </xdr:nvSpPr>
      <xdr:spPr>
        <a:xfrm>
          <a:off x="18467017" y="566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本市の特徴として挙げられるのは民生費の扶助費の高止まり、土木費の類似団体平均、県平均と比較して大きく乖離している状況があげ</a:t>
          </a:r>
          <a:r>
            <a:rPr kumimoji="1" lang="ja-JP" altLang="en-US" sz="1100">
              <a:solidFill>
                <a:sysClr val="windowText" lastClr="000000"/>
              </a:solidFill>
              <a:effectLst/>
              <a:latin typeface="+mn-lt"/>
              <a:ea typeface="+mn-ea"/>
              <a:cs typeface="+mn-cs"/>
            </a:rPr>
            <a:t>ら</a:t>
          </a:r>
          <a:r>
            <a:rPr kumimoji="1" lang="ja-JP" altLang="ja-JP" sz="1100">
              <a:solidFill>
                <a:sysClr val="windowText" lastClr="000000"/>
              </a:solidFill>
              <a:effectLst/>
              <a:latin typeface="+mn-lt"/>
              <a:ea typeface="+mn-ea"/>
              <a:cs typeface="+mn-cs"/>
            </a:rPr>
            <a:t>れるが、後者は公債費圧縮のため公共事業、市債借入を抑制してきたことによるものと分析している。　</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土木費の普通建設事業費が類似団体平均、県平均より大きく下回っているが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年度を集中投資期間として位置付け、大規模事業を手掛けていることからこの乖離は縮小され</a:t>
          </a:r>
          <a:r>
            <a:rPr kumimoji="1" lang="ja-JP" altLang="en-US" sz="1100">
              <a:solidFill>
                <a:sysClr val="windowText" lastClr="000000"/>
              </a:solidFill>
              <a:effectLst/>
              <a:latin typeface="+mn-lt"/>
              <a:ea typeface="+mn-ea"/>
              <a:cs typeface="+mn-cs"/>
            </a:rPr>
            <a:t>てきている。</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施設の老朽化が著しく、長寿命化、施設更新の事業費が</a:t>
          </a:r>
          <a:r>
            <a:rPr kumimoji="1" lang="ja-JP" altLang="en-US" sz="1100">
              <a:solidFill>
                <a:sysClr val="windowText" lastClr="000000"/>
              </a:solidFill>
              <a:effectLst/>
              <a:latin typeface="+mn-lt"/>
              <a:ea typeface="+mn-ea"/>
              <a:cs typeface="+mn-cs"/>
            </a:rPr>
            <a:t>大幅に</a:t>
          </a:r>
          <a:r>
            <a:rPr kumimoji="1" lang="ja-JP" altLang="ja-JP" sz="1100">
              <a:solidFill>
                <a:sysClr val="windowText" lastClr="000000"/>
              </a:solidFill>
              <a:effectLst/>
              <a:latin typeface="+mn-lt"/>
              <a:ea typeface="+mn-ea"/>
              <a:cs typeface="+mn-cs"/>
            </a:rPr>
            <a:t>増加している教育関係では、</a:t>
          </a:r>
          <a:r>
            <a:rPr kumimoji="1" lang="ja-JP" altLang="en-US" sz="1100">
              <a:solidFill>
                <a:sysClr val="windowText" lastClr="000000"/>
              </a:solidFill>
              <a:effectLst/>
              <a:latin typeface="+mn-lt"/>
              <a:ea typeface="+mn-ea"/>
              <a:cs typeface="+mn-cs"/>
            </a:rPr>
            <a:t>各平均値との位置関係は逆転して</a:t>
          </a:r>
          <a:r>
            <a:rPr kumimoji="1" lang="ja-JP" altLang="ja-JP" sz="1100">
              <a:solidFill>
                <a:sysClr val="windowText" lastClr="000000"/>
              </a:solidFill>
              <a:effectLst/>
              <a:latin typeface="+mn-lt"/>
              <a:ea typeface="+mn-ea"/>
              <a:cs typeface="+mn-cs"/>
            </a:rPr>
            <a:t>おり、</a:t>
          </a:r>
          <a:r>
            <a:rPr kumimoji="1" lang="ja-JP" altLang="en-US" sz="1100">
              <a:solidFill>
                <a:sysClr val="windowText" lastClr="000000"/>
              </a:solidFill>
              <a:effectLst/>
              <a:latin typeface="+mn-lt"/>
              <a:ea typeface="+mn-ea"/>
              <a:cs typeface="+mn-cs"/>
            </a:rPr>
            <a:t>次年度においても</a:t>
          </a:r>
          <a:r>
            <a:rPr kumimoji="1" lang="ja-JP" altLang="ja-JP" sz="1100">
              <a:solidFill>
                <a:sysClr val="windowText" lastClr="000000"/>
              </a:solidFill>
              <a:effectLst/>
              <a:latin typeface="+mn-lt"/>
              <a:ea typeface="+mn-ea"/>
              <a:cs typeface="+mn-cs"/>
            </a:rPr>
            <a:t>事業費増加が予定されていることから、</a:t>
          </a:r>
          <a:r>
            <a:rPr kumimoji="1" lang="ja-JP" altLang="en-US" sz="1100">
              <a:solidFill>
                <a:sysClr val="windowText" lastClr="000000"/>
              </a:solidFill>
              <a:effectLst/>
              <a:latin typeface="+mn-lt"/>
              <a:ea typeface="+mn-ea"/>
              <a:cs typeface="+mn-cs"/>
            </a:rPr>
            <a:t>集中投資期間終了後の事業費減の反動が想定される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年度までの集中投資期間には多額の起債発行</a:t>
          </a:r>
          <a:r>
            <a:rPr kumimoji="1" lang="ja-JP" altLang="en-US" sz="1100">
              <a:solidFill>
                <a:sysClr val="windowText" lastClr="000000"/>
              </a:solidFill>
              <a:effectLst/>
              <a:latin typeface="+mn-lt"/>
              <a:ea typeface="+mn-ea"/>
              <a:cs typeface="+mn-cs"/>
            </a:rPr>
            <a:t>することから市債残高</a:t>
          </a:r>
          <a:r>
            <a:rPr kumimoji="1" lang="ja-JP" altLang="ja-JP" sz="1100">
              <a:solidFill>
                <a:sysClr val="windowText" lastClr="000000"/>
              </a:solidFill>
              <a:effectLst/>
              <a:latin typeface="+mn-lt"/>
              <a:ea typeface="+mn-ea"/>
              <a:cs typeface="+mn-cs"/>
            </a:rPr>
            <a:t>の増加</a:t>
          </a:r>
          <a:r>
            <a:rPr kumimoji="1" lang="ja-JP" altLang="en-US" sz="1100">
              <a:solidFill>
                <a:sysClr val="windowText" lastClr="000000"/>
              </a:solidFill>
              <a:effectLst/>
              <a:latin typeface="+mn-lt"/>
              <a:ea typeface="+mn-ea"/>
              <a:cs typeface="+mn-cs"/>
            </a:rPr>
            <a:t>が見込まれ、</a:t>
          </a:r>
          <a:r>
            <a:rPr kumimoji="1" lang="ja-JP" altLang="ja-JP" sz="1100">
              <a:solidFill>
                <a:sysClr val="windowText" lastClr="000000"/>
              </a:solidFill>
              <a:effectLst/>
              <a:latin typeface="+mn-lt"/>
              <a:ea typeface="+mn-ea"/>
              <a:cs typeface="+mn-cs"/>
            </a:rPr>
            <a:t>関連指標</a:t>
          </a:r>
          <a:r>
            <a:rPr kumimoji="1" lang="ja-JP" altLang="en-US" sz="1100">
              <a:solidFill>
                <a:sysClr val="windowText" lastClr="000000"/>
              </a:solidFill>
              <a:effectLst/>
              <a:latin typeface="+mn-lt"/>
              <a:ea typeface="+mn-ea"/>
              <a:cs typeface="+mn-cs"/>
            </a:rPr>
            <a:t>の悪化が必然となる。ただし、本市においては大規模投資と同時に短期償還による市債残高抑制を図り、一時的に関連指標の悪化が見込まれるものの、</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悪化の期間を縮減するよう対策を講じている。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単年度事由によるもの以外</a:t>
          </a:r>
          <a:r>
            <a:rPr kumimoji="1" lang="ja-JP" altLang="en-US" sz="1100">
              <a:solidFill>
                <a:sysClr val="windowText" lastClr="000000"/>
              </a:solidFill>
              <a:effectLst/>
              <a:latin typeface="+mn-lt"/>
              <a:ea typeface="+mn-ea"/>
              <a:cs typeface="+mn-cs"/>
            </a:rPr>
            <a:t>、大きな変動</a:t>
          </a:r>
          <a:r>
            <a:rPr kumimoji="1" lang="ja-JP" altLang="ja-JP" sz="1100">
              <a:solidFill>
                <a:sysClr val="windowText" lastClr="000000"/>
              </a:solidFill>
              <a:effectLst/>
              <a:latin typeface="+mn-lt"/>
              <a:ea typeface="+mn-ea"/>
              <a:cs typeface="+mn-cs"/>
            </a:rPr>
            <a:t>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類似団体平均、県平均などを注視しつつ、財政運営を進めていく必要がある。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集中投資期間による大規模事業にかかる市債借入の大幅増に伴う指標悪化の期間を一時的なものとするべく、</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年度から令和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年度までは</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起債残高抑制のために基金繰入等を利用し、短期償還を執ること</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としており、</a:t>
          </a:r>
          <a:r>
            <a:rPr kumimoji="1" lang="ja-JP" altLang="ja-JP" sz="1000">
              <a:solidFill>
                <a:sysClr val="windowText" lastClr="000000"/>
              </a:solidFill>
              <a:effectLst/>
              <a:latin typeface="+mn-lt"/>
              <a:ea typeface="+mn-ea"/>
              <a:cs typeface="+mn-cs"/>
            </a:rPr>
            <a:t>財政調整基金</a:t>
          </a:r>
          <a:r>
            <a:rPr kumimoji="1" lang="ja-JP" altLang="en-US" sz="1000">
              <a:solidFill>
                <a:sysClr val="windowText" lastClr="000000"/>
              </a:solidFill>
              <a:effectLst/>
              <a:latin typeface="+mn-lt"/>
              <a:ea typeface="+mn-ea"/>
              <a:cs typeface="+mn-cs"/>
            </a:rPr>
            <a:t>はそのため約</a:t>
          </a:r>
          <a:r>
            <a:rPr kumimoji="1" lang="en-US" altLang="ja-JP" sz="1000">
              <a:solidFill>
                <a:sysClr val="windowText" lastClr="000000"/>
              </a:solidFill>
              <a:effectLst/>
              <a:latin typeface="+mn-lt"/>
              <a:ea typeface="+mn-ea"/>
              <a:cs typeface="+mn-cs"/>
            </a:rPr>
            <a:t>2</a:t>
          </a:r>
          <a:r>
            <a:rPr kumimoji="1" lang="ja-JP" altLang="en-US" sz="1000">
              <a:solidFill>
                <a:sysClr val="windowText" lastClr="000000"/>
              </a:solidFill>
              <a:effectLst/>
              <a:latin typeface="+mn-lt"/>
              <a:ea typeface="+mn-ea"/>
              <a:cs typeface="+mn-cs"/>
            </a:rPr>
            <a:t>億円減少している。</a:t>
          </a:r>
          <a:endParaRPr kumimoji="1" lang="en-US" altLang="ja-JP" sz="1000">
            <a:solidFill>
              <a:sysClr val="windowText" lastClr="000000"/>
            </a:solidFill>
            <a:effectLst/>
            <a:latin typeface="+mn-lt"/>
            <a:ea typeface="+mn-ea"/>
            <a:cs typeface="+mn-cs"/>
          </a:endParaRPr>
        </a:p>
        <a:p>
          <a:r>
            <a:rPr kumimoji="1" lang="ja-JP" altLang="ja-JP" sz="1000">
              <a:solidFill>
                <a:sysClr val="windowText" lastClr="000000"/>
              </a:solidFill>
              <a:effectLst/>
              <a:latin typeface="+mn-lt"/>
              <a:ea typeface="+mn-ea"/>
              <a:cs typeface="+mn-cs"/>
            </a:rPr>
            <a:t>　今後</a:t>
          </a:r>
          <a:r>
            <a:rPr kumimoji="1" lang="ja-JP" altLang="en-US"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2</a:t>
          </a:r>
          <a:r>
            <a:rPr kumimoji="1" lang="ja-JP" altLang="en-US" sz="1000">
              <a:solidFill>
                <a:sysClr val="windowText" lastClr="000000"/>
              </a:solidFill>
              <a:effectLst/>
              <a:latin typeface="+mn-lt"/>
              <a:ea typeface="+mn-ea"/>
              <a:cs typeface="+mn-cs"/>
            </a:rPr>
            <a:t>年度までは財政調整</a:t>
          </a:r>
          <a:r>
            <a:rPr kumimoji="1" lang="ja-JP" altLang="ja-JP" sz="1000">
              <a:solidFill>
                <a:sysClr val="windowText" lastClr="000000"/>
              </a:solidFill>
              <a:effectLst/>
              <a:latin typeface="+mn-lt"/>
              <a:ea typeface="+mn-ea"/>
              <a:cs typeface="+mn-cs"/>
            </a:rPr>
            <a:t>基金</a:t>
          </a:r>
          <a:r>
            <a:rPr kumimoji="1" lang="ja-JP" altLang="en-US" sz="1000">
              <a:solidFill>
                <a:sysClr val="windowText" lastClr="000000"/>
              </a:solidFill>
              <a:effectLst/>
              <a:latin typeface="+mn-lt"/>
              <a:ea typeface="+mn-ea"/>
              <a:cs typeface="+mn-cs"/>
            </a:rPr>
            <a:t>からの</a:t>
          </a:r>
          <a:r>
            <a:rPr kumimoji="1" lang="ja-JP" altLang="ja-JP" sz="1000">
              <a:solidFill>
                <a:sysClr val="windowText" lastClr="000000"/>
              </a:solidFill>
              <a:effectLst/>
              <a:latin typeface="+mn-lt"/>
              <a:ea typeface="+mn-ea"/>
              <a:cs typeface="+mn-cs"/>
            </a:rPr>
            <a:t>繰入が連続する事態</a:t>
          </a:r>
          <a:r>
            <a:rPr kumimoji="1" lang="ja-JP" altLang="en-US" sz="1000">
              <a:solidFill>
                <a:sysClr val="windowText" lastClr="000000"/>
              </a:solidFill>
              <a:effectLst/>
              <a:latin typeface="+mn-lt"/>
              <a:ea typeface="+mn-ea"/>
              <a:cs typeface="+mn-cs"/>
            </a:rPr>
            <a:t>は確実で</a:t>
          </a:r>
          <a:r>
            <a:rPr kumimoji="1" lang="ja-JP" altLang="ja-JP" sz="1000">
              <a:solidFill>
                <a:sysClr val="windowText" lastClr="000000"/>
              </a:solidFill>
              <a:effectLst/>
              <a:latin typeface="+mn-lt"/>
              <a:ea typeface="+mn-ea"/>
              <a:cs typeface="+mn-cs"/>
            </a:rPr>
            <a:t>あ</a:t>
          </a:r>
          <a:r>
            <a:rPr kumimoji="1" lang="ja-JP" altLang="en-US" sz="1000">
              <a:solidFill>
                <a:sysClr val="windowText" lastClr="000000"/>
              </a:solidFill>
              <a:effectLst/>
              <a:latin typeface="+mn-lt"/>
              <a:ea typeface="+mn-ea"/>
              <a:cs typeface="+mn-cs"/>
            </a:rPr>
            <a:t>り、</a:t>
          </a:r>
          <a:r>
            <a:rPr kumimoji="1" lang="ja-JP" altLang="ja-JP" sz="1000">
              <a:solidFill>
                <a:sysClr val="windowText" lastClr="000000"/>
              </a:solidFill>
              <a:effectLst/>
              <a:latin typeface="+mn-lt"/>
              <a:ea typeface="+mn-ea"/>
              <a:cs typeface="+mn-cs"/>
            </a:rPr>
            <a:t>併せて、実質単年度収支がマイナス値となると思われる。</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年度は競輪事業会計において赤字となったが、</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年度下半期から、包括業務委託を取り入れた事業運営を行っており、</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年度に引き続き、</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年度も黒字となり</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年連続で一般会計へ繰出すことができた（</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R01</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松阪市民病院事業会計においては、</a:t>
          </a:r>
          <a:r>
            <a:rPr kumimoji="1" lang="ja-JP" altLang="en-US" sz="1100">
              <a:solidFill>
                <a:sysClr val="windowText" lastClr="000000"/>
              </a:solidFill>
              <a:effectLst/>
              <a:latin typeface="+mn-lt"/>
              <a:ea typeface="+mn-ea"/>
              <a:cs typeface="+mn-cs"/>
            </a:rPr>
            <a:t>呼吸器部門に特化するなど</a:t>
          </a:r>
          <a:r>
            <a:rPr kumimoji="1" lang="ja-JP" altLang="ja-JP" sz="1100">
              <a:solidFill>
                <a:sysClr val="windowText" lastClr="000000"/>
              </a:solidFill>
              <a:effectLst/>
              <a:latin typeface="+mn-lt"/>
              <a:ea typeface="+mn-ea"/>
              <a:cs typeface="+mn-cs"/>
            </a:rPr>
            <a:t>業務の効率化を徹底することで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年連続の黒字化を達成している。</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年度から公営企業会計会計制度の大規模な変更に伴い欠損金が大きく圧縮されたものの、依然として</a:t>
          </a:r>
          <a:r>
            <a:rPr kumimoji="1" lang="en-US" altLang="ja-JP" sz="1100">
              <a:solidFill>
                <a:sysClr val="windowText" lastClr="000000"/>
              </a:solidFill>
              <a:effectLst/>
              <a:latin typeface="+mn-lt"/>
              <a:ea typeface="+mn-ea"/>
              <a:cs typeface="+mn-cs"/>
            </a:rPr>
            <a:t>41.0</a:t>
          </a:r>
          <a:r>
            <a:rPr kumimoji="1" lang="ja-JP" altLang="ja-JP" sz="1100">
              <a:solidFill>
                <a:sysClr val="windowText" lastClr="000000"/>
              </a:solidFill>
              <a:effectLst/>
              <a:latin typeface="+mn-lt"/>
              <a:ea typeface="+mn-ea"/>
              <a:cs typeface="+mn-cs"/>
            </a:rPr>
            <a:t>億円程度の未処理欠損金が残っている状況である。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国民健康保険事業特別会計</a:t>
          </a:r>
          <a:r>
            <a:rPr kumimoji="1" lang="ja-JP" altLang="en-US"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年度繰越金は約</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億円であったが</a:t>
          </a:r>
          <a:r>
            <a:rPr kumimoji="1" lang="en-US" altLang="ja-JP" sz="1100">
              <a:solidFill>
                <a:sysClr val="windowText" lastClr="000000"/>
              </a:solidFill>
              <a:effectLst/>
              <a:latin typeface="+mn-lt"/>
              <a:ea typeface="+mn-ea"/>
              <a:cs typeface="+mn-cs"/>
            </a:rPr>
            <a:t>H30</a:t>
          </a:r>
          <a:r>
            <a:rPr kumimoji="1" lang="ja-JP" altLang="en-US" sz="1100">
              <a:solidFill>
                <a:sysClr val="windowText" lastClr="000000"/>
              </a:solidFill>
              <a:effectLst/>
              <a:latin typeface="+mn-lt"/>
              <a:ea typeface="+mn-ea"/>
              <a:cs typeface="+mn-cs"/>
            </a:rPr>
            <a:t>年度は約</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億円となり</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大幅に減額したが、この主な要因は国保支払準備基金積立金として</a:t>
          </a:r>
          <a:r>
            <a:rPr kumimoji="1" lang="en-US" altLang="ja-JP" sz="1100">
              <a:solidFill>
                <a:sysClr val="windowText" lastClr="000000"/>
              </a:solidFill>
              <a:effectLst/>
              <a:latin typeface="+mn-lt"/>
              <a:ea typeface="+mn-ea"/>
              <a:cs typeface="+mn-cs"/>
            </a:rPr>
            <a:t>8.9</a:t>
          </a:r>
          <a:r>
            <a:rPr kumimoji="1" lang="ja-JP" altLang="en-US" sz="1100">
              <a:solidFill>
                <a:sysClr val="windowText" lastClr="000000"/>
              </a:solidFill>
              <a:effectLst/>
              <a:latin typeface="+mn-lt"/>
              <a:ea typeface="+mn-ea"/>
              <a:cs typeface="+mn-cs"/>
            </a:rPr>
            <a:t>億円計上したことによる。</a:t>
          </a:r>
          <a:r>
            <a:rPr kumimoji="1" lang="ja-JP" altLang="ja-JP" sz="1100">
              <a:solidFill>
                <a:sysClr val="windowText" lastClr="000000"/>
              </a:solidFill>
              <a:effectLst/>
              <a:latin typeface="+mn-lt"/>
              <a:ea typeface="+mn-ea"/>
              <a:cs typeface="+mn-cs"/>
            </a:rPr>
            <a:t>県広域化による財政一本化の影響が見込まれるが、その影響による具体的な数値が把握できないことから今後注視していく必要がある。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3"/>
      <c r="DK3" s="183"/>
      <c r="DL3" s="183"/>
      <c r="DM3" s="183"/>
      <c r="DN3" s="183"/>
      <c r="DO3" s="183"/>
    </row>
    <row r="4" spans="1:119" ht="18.75" customHeight="1" x14ac:dyDescent="0.15">
      <c r="A4" s="184"/>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69646424</v>
      </c>
      <c r="BO4" s="429"/>
      <c r="BP4" s="429"/>
      <c r="BQ4" s="429"/>
      <c r="BR4" s="429"/>
      <c r="BS4" s="429"/>
      <c r="BT4" s="429"/>
      <c r="BU4" s="430"/>
      <c r="BV4" s="428">
        <v>63223916</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5.8</v>
      </c>
      <c r="CU4" s="435"/>
      <c r="CV4" s="435"/>
      <c r="CW4" s="435"/>
      <c r="CX4" s="435"/>
      <c r="CY4" s="435"/>
      <c r="CZ4" s="435"/>
      <c r="DA4" s="436"/>
      <c r="DB4" s="434">
        <v>4.0999999999999996</v>
      </c>
      <c r="DC4" s="435"/>
      <c r="DD4" s="435"/>
      <c r="DE4" s="435"/>
      <c r="DF4" s="435"/>
      <c r="DG4" s="435"/>
      <c r="DH4" s="435"/>
      <c r="DI4" s="436"/>
      <c r="DJ4" s="183"/>
      <c r="DK4" s="183"/>
      <c r="DL4" s="183"/>
      <c r="DM4" s="183"/>
      <c r="DN4" s="183"/>
      <c r="DO4" s="183"/>
    </row>
    <row r="5" spans="1:119" ht="18.75" customHeight="1" x14ac:dyDescent="0.15">
      <c r="A5" s="184"/>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67050218</v>
      </c>
      <c r="BO5" s="466"/>
      <c r="BP5" s="466"/>
      <c r="BQ5" s="466"/>
      <c r="BR5" s="466"/>
      <c r="BS5" s="466"/>
      <c r="BT5" s="466"/>
      <c r="BU5" s="467"/>
      <c r="BV5" s="465">
        <v>61085390</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90.6</v>
      </c>
      <c r="CU5" s="463"/>
      <c r="CV5" s="463"/>
      <c r="CW5" s="463"/>
      <c r="CX5" s="463"/>
      <c r="CY5" s="463"/>
      <c r="CZ5" s="463"/>
      <c r="DA5" s="464"/>
      <c r="DB5" s="462">
        <v>89.1</v>
      </c>
      <c r="DC5" s="463"/>
      <c r="DD5" s="463"/>
      <c r="DE5" s="463"/>
      <c r="DF5" s="463"/>
      <c r="DG5" s="463"/>
      <c r="DH5" s="463"/>
      <c r="DI5" s="464"/>
      <c r="DJ5" s="183"/>
      <c r="DK5" s="183"/>
      <c r="DL5" s="183"/>
      <c r="DM5" s="183"/>
      <c r="DN5" s="183"/>
      <c r="DO5" s="183"/>
    </row>
    <row r="6" spans="1:119" ht="18.75" customHeight="1" x14ac:dyDescent="0.15">
      <c r="A6" s="184"/>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102</v>
      </c>
      <c r="AV6" s="498"/>
      <c r="AW6" s="498"/>
      <c r="AX6" s="498"/>
      <c r="AY6" s="499" t="s">
        <v>103</v>
      </c>
      <c r="AZ6" s="500"/>
      <c r="BA6" s="500"/>
      <c r="BB6" s="500"/>
      <c r="BC6" s="500"/>
      <c r="BD6" s="500"/>
      <c r="BE6" s="500"/>
      <c r="BF6" s="500"/>
      <c r="BG6" s="500"/>
      <c r="BH6" s="500"/>
      <c r="BI6" s="500"/>
      <c r="BJ6" s="500"/>
      <c r="BK6" s="500"/>
      <c r="BL6" s="500"/>
      <c r="BM6" s="501"/>
      <c r="BN6" s="465">
        <v>2596206</v>
      </c>
      <c r="BO6" s="466"/>
      <c r="BP6" s="466"/>
      <c r="BQ6" s="466"/>
      <c r="BR6" s="466"/>
      <c r="BS6" s="466"/>
      <c r="BT6" s="466"/>
      <c r="BU6" s="467"/>
      <c r="BV6" s="465">
        <v>2138526</v>
      </c>
      <c r="BW6" s="466"/>
      <c r="BX6" s="466"/>
      <c r="BY6" s="466"/>
      <c r="BZ6" s="466"/>
      <c r="CA6" s="466"/>
      <c r="CB6" s="466"/>
      <c r="CC6" s="467"/>
      <c r="CD6" s="468" t="s">
        <v>104</v>
      </c>
      <c r="CE6" s="469"/>
      <c r="CF6" s="469"/>
      <c r="CG6" s="469"/>
      <c r="CH6" s="469"/>
      <c r="CI6" s="469"/>
      <c r="CJ6" s="469"/>
      <c r="CK6" s="469"/>
      <c r="CL6" s="469"/>
      <c r="CM6" s="469"/>
      <c r="CN6" s="469"/>
      <c r="CO6" s="469"/>
      <c r="CP6" s="469"/>
      <c r="CQ6" s="469"/>
      <c r="CR6" s="469"/>
      <c r="CS6" s="470"/>
      <c r="CT6" s="502">
        <v>94.8</v>
      </c>
      <c r="CU6" s="503"/>
      <c r="CV6" s="503"/>
      <c r="CW6" s="503"/>
      <c r="CX6" s="503"/>
      <c r="CY6" s="503"/>
      <c r="CZ6" s="503"/>
      <c r="DA6" s="504"/>
      <c r="DB6" s="502">
        <v>93.8</v>
      </c>
      <c r="DC6" s="503"/>
      <c r="DD6" s="503"/>
      <c r="DE6" s="503"/>
      <c r="DF6" s="503"/>
      <c r="DG6" s="503"/>
      <c r="DH6" s="503"/>
      <c r="DI6" s="504"/>
      <c r="DJ6" s="183"/>
      <c r="DK6" s="183"/>
      <c r="DL6" s="183"/>
      <c r="DM6" s="183"/>
      <c r="DN6" s="183"/>
      <c r="DO6" s="183"/>
    </row>
    <row r="7" spans="1:119" ht="18.75" customHeight="1" x14ac:dyDescent="0.15">
      <c r="A7" s="184"/>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105</v>
      </c>
      <c r="AN7" s="495"/>
      <c r="AO7" s="495"/>
      <c r="AP7" s="495"/>
      <c r="AQ7" s="495"/>
      <c r="AR7" s="495"/>
      <c r="AS7" s="495"/>
      <c r="AT7" s="496"/>
      <c r="AU7" s="497" t="s">
        <v>106</v>
      </c>
      <c r="AV7" s="498"/>
      <c r="AW7" s="498"/>
      <c r="AX7" s="498"/>
      <c r="AY7" s="499" t="s">
        <v>107</v>
      </c>
      <c r="AZ7" s="500"/>
      <c r="BA7" s="500"/>
      <c r="BB7" s="500"/>
      <c r="BC7" s="500"/>
      <c r="BD7" s="500"/>
      <c r="BE7" s="500"/>
      <c r="BF7" s="500"/>
      <c r="BG7" s="500"/>
      <c r="BH7" s="500"/>
      <c r="BI7" s="500"/>
      <c r="BJ7" s="500"/>
      <c r="BK7" s="500"/>
      <c r="BL7" s="500"/>
      <c r="BM7" s="501"/>
      <c r="BN7" s="465">
        <v>272246</v>
      </c>
      <c r="BO7" s="466"/>
      <c r="BP7" s="466"/>
      <c r="BQ7" s="466"/>
      <c r="BR7" s="466"/>
      <c r="BS7" s="466"/>
      <c r="BT7" s="466"/>
      <c r="BU7" s="467"/>
      <c r="BV7" s="465">
        <v>512668</v>
      </c>
      <c r="BW7" s="466"/>
      <c r="BX7" s="466"/>
      <c r="BY7" s="466"/>
      <c r="BZ7" s="466"/>
      <c r="CA7" s="466"/>
      <c r="CB7" s="466"/>
      <c r="CC7" s="467"/>
      <c r="CD7" s="468" t="s">
        <v>108</v>
      </c>
      <c r="CE7" s="469"/>
      <c r="CF7" s="469"/>
      <c r="CG7" s="469"/>
      <c r="CH7" s="469"/>
      <c r="CI7" s="469"/>
      <c r="CJ7" s="469"/>
      <c r="CK7" s="469"/>
      <c r="CL7" s="469"/>
      <c r="CM7" s="469"/>
      <c r="CN7" s="469"/>
      <c r="CO7" s="469"/>
      <c r="CP7" s="469"/>
      <c r="CQ7" s="469"/>
      <c r="CR7" s="469"/>
      <c r="CS7" s="470"/>
      <c r="CT7" s="465">
        <v>40378666</v>
      </c>
      <c r="CU7" s="466"/>
      <c r="CV7" s="466"/>
      <c r="CW7" s="466"/>
      <c r="CX7" s="466"/>
      <c r="CY7" s="466"/>
      <c r="CZ7" s="466"/>
      <c r="DA7" s="467"/>
      <c r="DB7" s="465">
        <v>39479299</v>
      </c>
      <c r="DC7" s="466"/>
      <c r="DD7" s="466"/>
      <c r="DE7" s="466"/>
      <c r="DF7" s="466"/>
      <c r="DG7" s="466"/>
      <c r="DH7" s="466"/>
      <c r="DI7" s="467"/>
      <c r="DJ7" s="183"/>
      <c r="DK7" s="183"/>
      <c r="DL7" s="183"/>
      <c r="DM7" s="183"/>
      <c r="DN7" s="183"/>
      <c r="DO7" s="183"/>
    </row>
    <row r="8" spans="1:119" ht="18.75" customHeight="1" thickBot="1" x14ac:dyDescent="0.2">
      <c r="A8" s="184"/>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109</v>
      </c>
      <c r="AN8" s="495"/>
      <c r="AO8" s="495"/>
      <c r="AP8" s="495"/>
      <c r="AQ8" s="495"/>
      <c r="AR8" s="495"/>
      <c r="AS8" s="495"/>
      <c r="AT8" s="496"/>
      <c r="AU8" s="497" t="s">
        <v>110</v>
      </c>
      <c r="AV8" s="498"/>
      <c r="AW8" s="498"/>
      <c r="AX8" s="498"/>
      <c r="AY8" s="499" t="s">
        <v>111</v>
      </c>
      <c r="AZ8" s="500"/>
      <c r="BA8" s="500"/>
      <c r="BB8" s="500"/>
      <c r="BC8" s="500"/>
      <c r="BD8" s="500"/>
      <c r="BE8" s="500"/>
      <c r="BF8" s="500"/>
      <c r="BG8" s="500"/>
      <c r="BH8" s="500"/>
      <c r="BI8" s="500"/>
      <c r="BJ8" s="500"/>
      <c r="BK8" s="500"/>
      <c r="BL8" s="500"/>
      <c r="BM8" s="501"/>
      <c r="BN8" s="465">
        <v>2323960</v>
      </c>
      <c r="BO8" s="466"/>
      <c r="BP8" s="466"/>
      <c r="BQ8" s="466"/>
      <c r="BR8" s="466"/>
      <c r="BS8" s="466"/>
      <c r="BT8" s="466"/>
      <c r="BU8" s="467"/>
      <c r="BV8" s="465">
        <v>1625858</v>
      </c>
      <c r="BW8" s="466"/>
      <c r="BX8" s="466"/>
      <c r="BY8" s="466"/>
      <c r="BZ8" s="466"/>
      <c r="CA8" s="466"/>
      <c r="CB8" s="466"/>
      <c r="CC8" s="467"/>
      <c r="CD8" s="468" t="s">
        <v>112</v>
      </c>
      <c r="CE8" s="469"/>
      <c r="CF8" s="469"/>
      <c r="CG8" s="469"/>
      <c r="CH8" s="469"/>
      <c r="CI8" s="469"/>
      <c r="CJ8" s="469"/>
      <c r="CK8" s="469"/>
      <c r="CL8" s="469"/>
      <c r="CM8" s="469"/>
      <c r="CN8" s="469"/>
      <c r="CO8" s="469"/>
      <c r="CP8" s="469"/>
      <c r="CQ8" s="469"/>
      <c r="CR8" s="469"/>
      <c r="CS8" s="470"/>
      <c r="CT8" s="505">
        <v>0.61</v>
      </c>
      <c r="CU8" s="506"/>
      <c r="CV8" s="506"/>
      <c r="CW8" s="506"/>
      <c r="CX8" s="506"/>
      <c r="CY8" s="506"/>
      <c r="CZ8" s="506"/>
      <c r="DA8" s="507"/>
      <c r="DB8" s="505">
        <v>0.62</v>
      </c>
      <c r="DC8" s="506"/>
      <c r="DD8" s="506"/>
      <c r="DE8" s="506"/>
      <c r="DF8" s="506"/>
      <c r="DG8" s="506"/>
      <c r="DH8" s="506"/>
      <c r="DI8" s="507"/>
      <c r="DJ8" s="183"/>
      <c r="DK8" s="183"/>
      <c r="DL8" s="183"/>
      <c r="DM8" s="183"/>
      <c r="DN8" s="183"/>
      <c r="DO8" s="183"/>
    </row>
    <row r="9" spans="1:119" ht="18.75" customHeight="1" thickBot="1" x14ac:dyDescent="0.2">
      <c r="A9" s="184"/>
      <c r="B9" s="459" t="s">
        <v>113</v>
      </c>
      <c r="C9" s="460"/>
      <c r="D9" s="460"/>
      <c r="E9" s="460"/>
      <c r="F9" s="460"/>
      <c r="G9" s="460"/>
      <c r="H9" s="460"/>
      <c r="I9" s="460"/>
      <c r="J9" s="460"/>
      <c r="K9" s="508"/>
      <c r="L9" s="509" t="s">
        <v>114</v>
      </c>
      <c r="M9" s="510"/>
      <c r="N9" s="510"/>
      <c r="O9" s="510"/>
      <c r="P9" s="510"/>
      <c r="Q9" s="511"/>
      <c r="R9" s="512">
        <v>163863</v>
      </c>
      <c r="S9" s="513"/>
      <c r="T9" s="513"/>
      <c r="U9" s="513"/>
      <c r="V9" s="514"/>
      <c r="W9" s="422" t="s">
        <v>115</v>
      </c>
      <c r="X9" s="423"/>
      <c r="Y9" s="423"/>
      <c r="Z9" s="423"/>
      <c r="AA9" s="423"/>
      <c r="AB9" s="423"/>
      <c r="AC9" s="423"/>
      <c r="AD9" s="423"/>
      <c r="AE9" s="423"/>
      <c r="AF9" s="423"/>
      <c r="AG9" s="423"/>
      <c r="AH9" s="423"/>
      <c r="AI9" s="423"/>
      <c r="AJ9" s="423"/>
      <c r="AK9" s="423"/>
      <c r="AL9" s="424"/>
      <c r="AM9" s="494" t="s">
        <v>116</v>
      </c>
      <c r="AN9" s="495"/>
      <c r="AO9" s="495"/>
      <c r="AP9" s="495"/>
      <c r="AQ9" s="495"/>
      <c r="AR9" s="495"/>
      <c r="AS9" s="495"/>
      <c r="AT9" s="496"/>
      <c r="AU9" s="497" t="s">
        <v>110</v>
      </c>
      <c r="AV9" s="498"/>
      <c r="AW9" s="498"/>
      <c r="AX9" s="498"/>
      <c r="AY9" s="499" t="s">
        <v>117</v>
      </c>
      <c r="AZ9" s="500"/>
      <c r="BA9" s="500"/>
      <c r="BB9" s="500"/>
      <c r="BC9" s="500"/>
      <c r="BD9" s="500"/>
      <c r="BE9" s="500"/>
      <c r="BF9" s="500"/>
      <c r="BG9" s="500"/>
      <c r="BH9" s="500"/>
      <c r="BI9" s="500"/>
      <c r="BJ9" s="500"/>
      <c r="BK9" s="500"/>
      <c r="BL9" s="500"/>
      <c r="BM9" s="501"/>
      <c r="BN9" s="465">
        <v>698102</v>
      </c>
      <c r="BO9" s="466"/>
      <c r="BP9" s="466"/>
      <c r="BQ9" s="466"/>
      <c r="BR9" s="466"/>
      <c r="BS9" s="466"/>
      <c r="BT9" s="466"/>
      <c r="BU9" s="467"/>
      <c r="BV9" s="465">
        <v>28794</v>
      </c>
      <c r="BW9" s="466"/>
      <c r="BX9" s="466"/>
      <c r="BY9" s="466"/>
      <c r="BZ9" s="466"/>
      <c r="CA9" s="466"/>
      <c r="CB9" s="466"/>
      <c r="CC9" s="467"/>
      <c r="CD9" s="468" t="s">
        <v>118</v>
      </c>
      <c r="CE9" s="469"/>
      <c r="CF9" s="469"/>
      <c r="CG9" s="469"/>
      <c r="CH9" s="469"/>
      <c r="CI9" s="469"/>
      <c r="CJ9" s="469"/>
      <c r="CK9" s="469"/>
      <c r="CL9" s="469"/>
      <c r="CM9" s="469"/>
      <c r="CN9" s="469"/>
      <c r="CO9" s="469"/>
      <c r="CP9" s="469"/>
      <c r="CQ9" s="469"/>
      <c r="CR9" s="469"/>
      <c r="CS9" s="470"/>
      <c r="CT9" s="462">
        <v>12.6</v>
      </c>
      <c r="CU9" s="463"/>
      <c r="CV9" s="463"/>
      <c r="CW9" s="463"/>
      <c r="CX9" s="463"/>
      <c r="CY9" s="463"/>
      <c r="CZ9" s="463"/>
      <c r="DA9" s="464"/>
      <c r="DB9" s="462">
        <v>10.9</v>
      </c>
      <c r="DC9" s="463"/>
      <c r="DD9" s="463"/>
      <c r="DE9" s="463"/>
      <c r="DF9" s="463"/>
      <c r="DG9" s="463"/>
      <c r="DH9" s="463"/>
      <c r="DI9" s="464"/>
      <c r="DJ9" s="183"/>
      <c r="DK9" s="183"/>
      <c r="DL9" s="183"/>
      <c r="DM9" s="183"/>
      <c r="DN9" s="183"/>
      <c r="DO9" s="183"/>
    </row>
    <row r="10" spans="1:119" ht="18.75" customHeight="1" thickBot="1" x14ac:dyDescent="0.2">
      <c r="A10" s="184"/>
      <c r="B10" s="459"/>
      <c r="C10" s="460"/>
      <c r="D10" s="460"/>
      <c r="E10" s="460"/>
      <c r="F10" s="460"/>
      <c r="G10" s="460"/>
      <c r="H10" s="460"/>
      <c r="I10" s="460"/>
      <c r="J10" s="460"/>
      <c r="K10" s="508"/>
      <c r="L10" s="515" t="s">
        <v>119</v>
      </c>
      <c r="M10" s="495"/>
      <c r="N10" s="495"/>
      <c r="O10" s="495"/>
      <c r="P10" s="495"/>
      <c r="Q10" s="496"/>
      <c r="R10" s="516">
        <v>168017</v>
      </c>
      <c r="S10" s="517"/>
      <c r="T10" s="517"/>
      <c r="U10" s="517"/>
      <c r="V10" s="518"/>
      <c r="W10" s="453"/>
      <c r="X10" s="454"/>
      <c r="Y10" s="454"/>
      <c r="Z10" s="454"/>
      <c r="AA10" s="454"/>
      <c r="AB10" s="454"/>
      <c r="AC10" s="454"/>
      <c r="AD10" s="454"/>
      <c r="AE10" s="454"/>
      <c r="AF10" s="454"/>
      <c r="AG10" s="454"/>
      <c r="AH10" s="454"/>
      <c r="AI10" s="454"/>
      <c r="AJ10" s="454"/>
      <c r="AK10" s="454"/>
      <c r="AL10" s="457"/>
      <c r="AM10" s="494" t="s">
        <v>120</v>
      </c>
      <c r="AN10" s="495"/>
      <c r="AO10" s="495"/>
      <c r="AP10" s="495"/>
      <c r="AQ10" s="495"/>
      <c r="AR10" s="495"/>
      <c r="AS10" s="495"/>
      <c r="AT10" s="496"/>
      <c r="AU10" s="497" t="s">
        <v>110</v>
      </c>
      <c r="AV10" s="498"/>
      <c r="AW10" s="498"/>
      <c r="AX10" s="498"/>
      <c r="AY10" s="499" t="s">
        <v>121</v>
      </c>
      <c r="AZ10" s="500"/>
      <c r="BA10" s="500"/>
      <c r="BB10" s="500"/>
      <c r="BC10" s="500"/>
      <c r="BD10" s="500"/>
      <c r="BE10" s="500"/>
      <c r="BF10" s="500"/>
      <c r="BG10" s="500"/>
      <c r="BH10" s="500"/>
      <c r="BI10" s="500"/>
      <c r="BJ10" s="500"/>
      <c r="BK10" s="500"/>
      <c r="BL10" s="500"/>
      <c r="BM10" s="501"/>
      <c r="BN10" s="465">
        <v>818322</v>
      </c>
      <c r="BO10" s="466"/>
      <c r="BP10" s="466"/>
      <c r="BQ10" s="466"/>
      <c r="BR10" s="466"/>
      <c r="BS10" s="466"/>
      <c r="BT10" s="466"/>
      <c r="BU10" s="467"/>
      <c r="BV10" s="465">
        <v>806130</v>
      </c>
      <c r="BW10" s="466"/>
      <c r="BX10" s="466"/>
      <c r="BY10" s="466"/>
      <c r="BZ10" s="466"/>
      <c r="CA10" s="466"/>
      <c r="CB10" s="466"/>
      <c r="CC10" s="467"/>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59"/>
      <c r="C11" s="460"/>
      <c r="D11" s="460"/>
      <c r="E11" s="460"/>
      <c r="F11" s="460"/>
      <c r="G11" s="460"/>
      <c r="H11" s="460"/>
      <c r="I11" s="460"/>
      <c r="J11" s="460"/>
      <c r="K11" s="508"/>
      <c r="L11" s="519" t="s">
        <v>123</v>
      </c>
      <c r="M11" s="520"/>
      <c r="N11" s="520"/>
      <c r="O11" s="520"/>
      <c r="P11" s="520"/>
      <c r="Q11" s="521"/>
      <c r="R11" s="522" t="s">
        <v>124</v>
      </c>
      <c r="S11" s="523"/>
      <c r="T11" s="523"/>
      <c r="U11" s="523"/>
      <c r="V11" s="524"/>
      <c r="W11" s="453"/>
      <c r="X11" s="454"/>
      <c r="Y11" s="454"/>
      <c r="Z11" s="454"/>
      <c r="AA11" s="454"/>
      <c r="AB11" s="454"/>
      <c r="AC11" s="454"/>
      <c r="AD11" s="454"/>
      <c r="AE11" s="454"/>
      <c r="AF11" s="454"/>
      <c r="AG11" s="454"/>
      <c r="AH11" s="454"/>
      <c r="AI11" s="454"/>
      <c r="AJ11" s="454"/>
      <c r="AK11" s="454"/>
      <c r="AL11" s="457"/>
      <c r="AM11" s="494" t="s">
        <v>125</v>
      </c>
      <c r="AN11" s="495"/>
      <c r="AO11" s="495"/>
      <c r="AP11" s="495"/>
      <c r="AQ11" s="495"/>
      <c r="AR11" s="495"/>
      <c r="AS11" s="495"/>
      <c r="AT11" s="496"/>
      <c r="AU11" s="497" t="s">
        <v>110</v>
      </c>
      <c r="AV11" s="498"/>
      <c r="AW11" s="498"/>
      <c r="AX11" s="498"/>
      <c r="AY11" s="499" t="s">
        <v>126</v>
      </c>
      <c r="AZ11" s="500"/>
      <c r="BA11" s="500"/>
      <c r="BB11" s="500"/>
      <c r="BC11" s="500"/>
      <c r="BD11" s="500"/>
      <c r="BE11" s="500"/>
      <c r="BF11" s="500"/>
      <c r="BG11" s="500"/>
      <c r="BH11" s="500"/>
      <c r="BI11" s="500"/>
      <c r="BJ11" s="500"/>
      <c r="BK11" s="500"/>
      <c r="BL11" s="500"/>
      <c r="BM11" s="501"/>
      <c r="BN11" s="465">
        <v>20839</v>
      </c>
      <c r="BO11" s="466"/>
      <c r="BP11" s="466"/>
      <c r="BQ11" s="466"/>
      <c r="BR11" s="466"/>
      <c r="BS11" s="466"/>
      <c r="BT11" s="466"/>
      <c r="BU11" s="467"/>
      <c r="BV11" s="465">
        <v>139932</v>
      </c>
      <c r="BW11" s="466"/>
      <c r="BX11" s="466"/>
      <c r="BY11" s="466"/>
      <c r="BZ11" s="466"/>
      <c r="CA11" s="466"/>
      <c r="CB11" s="466"/>
      <c r="CC11" s="467"/>
      <c r="CD11" s="468" t="s">
        <v>127</v>
      </c>
      <c r="CE11" s="469"/>
      <c r="CF11" s="469"/>
      <c r="CG11" s="469"/>
      <c r="CH11" s="469"/>
      <c r="CI11" s="469"/>
      <c r="CJ11" s="469"/>
      <c r="CK11" s="469"/>
      <c r="CL11" s="469"/>
      <c r="CM11" s="469"/>
      <c r="CN11" s="469"/>
      <c r="CO11" s="469"/>
      <c r="CP11" s="469"/>
      <c r="CQ11" s="469"/>
      <c r="CR11" s="469"/>
      <c r="CS11" s="470"/>
      <c r="CT11" s="505" t="s">
        <v>128</v>
      </c>
      <c r="CU11" s="506"/>
      <c r="CV11" s="506"/>
      <c r="CW11" s="506"/>
      <c r="CX11" s="506"/>
      <c r="CY11" s="506"/>
      <c r="CZ11" s="506"/>
      <c r="DA11" s="507"/>
      <c r="DB11" s="505" t="s">
        <v>128</v>
      </c>
      <c r="DC11" s="506"/>
      <c r="DD11" s="506"/>
      <c r="DE11" s="506"/>
      <c r="DF11" s="506"/>
      <c r="DG11" s="506"/>
      <c r="DH11" s="506"/>
      <c r="DI11" s="507"/>
      <c r="DJ11" s="183"/>
      <c r="DK11" s="183"/>
      <c r="DL11" s="183"/>
      <c r="DM11" s="183"/>
      <c r="DN11" s="183"/>
      <c r="DO11" s="183"/>
    </row>
    <row r="12" spans="1:119" ht="18.75" customHeight="1" x14ac:dyDescent="0.15">
      <c r="A12" s="184"/>
      <c r="B12" s="525" t="s">
        <v>129</v>
      </c>
      <c r="C12" s="526"/>
      <c r="D12" s="526"/>
      <c r="E12" s="526"/>
      <c r="F12" s="526"/>
      <c r="G12" s="526"/>
      <c r="H12" s="526"/>
      <c r="I12" s="526"/>
      <c r="J12" s="526"/>
      <c r="K12" s="527"/>
      <c r="L12" s="534" t="s">
        <v>130</v>
      </c>
      <c r="M12" s="535"/>
      <c r="N12" s="535"/>
      <c r="O12" s="535"/>
      <c r="P12" s="535"/>
      <c r="Q12" s="536"/>
      <c r="R12" s="537">
        <v>164568</v>
      </c>
      <c r="S12" s="538"/>
      <c r="T12" s="538"/>
      <c r="U12" s="538"/>
      <c r="V12" s="539"/>
      <c r="W12" s="540" t="s">
        <v>1</v>
      </c>
      <c r="X12" s="498"/>
      <c r="Y12" s="498"/>
      <c r="Z12" s="498"/>
      <c r="AA12" s="498"/>
      <c r="AB12" s="541"/>
      <c r="AC12" s="497" t="s">
        <v>131</v>
      </c>
      <c r="AD12" s="498"/>
      <c r="AE12" s="498"/>
      <c r="AF12" s="498"/>
      <c r="AG12" s="541"/>
      <c r="AH12" s="497" t="s">
        <v>132</v>
      </c>
      <c r="AI12" s="498"/>
      <c r="AJ12" s="498"/>
      <c r="AK12" s="498"/>
      <c r="AL12" s="542"/>
      <c r="AM12" s="494" t="s">
        <v>133</v>
      </c>
      <c r="AN12" s="495"/>
      <c r="AO12" s="495"/>
      <c r="AP12" s="495"/>
      <c r="AQ12" s="495"/>
      <c r="AR12" s="495"/>
      <c r="AS12" s="495"/>
      <c r="AT12" s="496"/>
      <c r="AU12" s="497" t="s">
        <v>134</v>
      </c>
      <c r="AV12" s="498"/>
      <c r="AW12" s="498"/>
      <c r="AX12" s="498"/>
      <c r="AY12" s="499" t="s">
        <v>135</v>
      </c>
      <c r="AZ12" s="500"/>
      <c r="BA12" s="500"/>
      <c r="BB12" s="500"/>
      <c r="BC12" s="500"/>
      <c r="BD12" s="500"/>
      <c r="BE12" s="500"/>
      <c r="BF12" s="500"/>
      <c r="BG12" s="500"/>
      <c r="BH12" s="500"/>
      <c r="BI12" s="500"/>
      <c r="BJ12" s="500"/>
      <c r="BK12" s="500"/>
      <c r="BL12" s="500"/>
      <c r="BM12" s="501"/>
      <c r="BN12" s="465">
        <v>1030661</v>
      </c>
      <c r="BO12" s="466"/>
      <c r="BP12" s="466"/>
      <c r="BQ12" s="466"/>
      <c r="BR12" s="466"/>
      <c r="BS12" s="466"/>
      <c r="BT12" s="466"/>
      <c r="BU12" s="467"/>
      <c r="BV12" s="465">
        <v>517143</v>
      </c>
      <c r="BW12" s="466"/>
      <c r="BX12" s="466"/>
      <c r="BY12" s="466"/>
      <c r="BZ12" s="466"/>
      <c r="CA12" s="466"/>
      <c r="CB12" s="466"/>
      <c r="CC12" s="467"/>
      <c r="CD12" s="468" t="s">
        <v>136</v>
      </c>
      <c r="CE12" s="469"/>
      <c r="CF12" s="469"/>
      <c r="CG12" s="469"/>
      <c r="CH12" s="469"/>
      <c r="CI12" s="469"/>
      <c r="CJ12" s="469"/>
      <c r="CK12" s="469"/>
      <c r="CL12" s="469"/>
      <c r="CM12" s="469"/>
      <c r="CN12" s="469"/>
      <c r="CO12" s="469"/>
      <c r="CP12" s="469"/>
      <c r="CQ12" s="469"/>
      <c r="CR12" s="469"/>
      <c r="CS12" s="470"/>
      <c r="CT12" s="505" t="s">
        <v>128</v>
      </c>
      <c r="CU12" s="506"/>
      <c r="CV12" s="506"/>
      <c r="CW12" s="506"/>
      <c r="CX12" s="506"/>
      <c r="CY12" s="506"/>
      <c r="CZ12" s="506"/>
      <c r="DA12" s="507"/>
      <c r="DB12" s="505" t="s">
        <v>137</v>
      </c>
      <c r="DC12" s="506"/>
      <c r="DD12" s="506"/>
      <c r="DE12" s="506"/>
      <c r="DF12" s="506"/>
      <c r="DG12" s="506"/>
      <c r="DH12" s="506"/>
      <c r="DI12" s="507"/>
      <c r="DJ12" s="183"/>
      <c r="DK12" s="183"/>
      <c r="DL12" s="183"/>
      <c r="DM12" s="183"/>
      <c r="DN12" s="183"/>
      <c r="DO12" s="183"/>
    </row>
    <row r="13" spans="1:119" ht="18.75" customHeight="1" x14ac:dyDescent="0.15">
      <c r="A13" s="184"/>
      <c r="B13" s="528"/>
      <c r="C13" s="529"/>
      <c r="D13" s="529"/>
      <c r="E13" s="529"/>
      <c r="F13" s="529"/>
      <c r="G13" s="529"/>
      <c r="H13" s="529"/>
      <c r="I13" s="529"/>
      <c r="J13" s="529"/>
      <c r="K13" s="530"/>
      <c r="L13" s="194"/>
      <c r="M13" s="553" t="s">
        <v>138</v>
      </c>
      <c r="N13" s="554"/>
      <c r="O13" s="554"/>
      <c r="P13" s="554"/>
      <c r="Q13" s="555"/>
      <c r="R13" s="546">
        <v>160249</v>
      </c>
      <c r="S13" s="547"/>
      <c r="T13" s="547"/>
      <c r="U13" s="547"/>
      <c r="V13" s="548"/>
      <c r="W13" s="481" t="s">
        <v>139</v>
      </c>
      <c r="X13" s="482"/>
      <c r="Y13" s="482"/>
      <c r="Z13" s="482"/>
      <c r="AA13" s="482"/>
      <c r="AB13" s="472"/>
      <c r="AC13" s="516">
        <v>3105</v>
      </c>
      <c r="AD13" s="517"/>
      <c r="AE13" s="517"/>
      <c r="AF13" s="517"/>
      <c r="AG13" s="556"/>
      <c r="AH13" s="516">
        <v>3244</v>
      </c>
      <c r="AI13" s="517"/>
      <c r="AJ13" s="517"/>
      <c r="AK13" s="517"/>
      <c r="AL13" s="518"/>
      <c r="AM13" s="494" t="s">
        <v>140</v>
      </c>
      <c r="AN13" s="495"/>
      <c r="AO13" s="495"/>
      <c r="AP13" s="495"/>
      <c r="AQ13" s="495"/>
      <c r="AR13" s="495"/>
      <c r="AS13" s="495"/>
      <c r="AT13" s="496"/>
      <c r="AU13" s="497" t="s">
        <v>141</v>
      </c>
      <c r="AV13" s="498"/>
      <c r="AW13" s="498"/>
      <c r="AX13" s="498"/>
      <c r="AY13" s="499" t="s">
        <v>142</v>
      </c>
      <c r="AZ13" s="500"/>
      <c r="BA13" s="500"/>
      <c r="BB13" s="500"/>
      <c r="BC13" s="500"/>
      <c r="BD13" s="500"/>
      <c r="BE13" s="500"/>
      <c r="BF13" s="500"/>
      <c r="BG13" s="500"/>
      <c r="BH13" s="500"/>
      <c r="BI13" s="500"/>
      <c r="BJ13" s="500"/>
      <c r="BK13" s="500"/>
      <c r="BL13" s="500"/>
      <c r="BM13" s="501"/>
      <c r="BN13" s="465">
        <v>506602</v>
      </c>
      <c r="BO13" s="466"/>
      <c r="BP13" s="466"/>
      <c r="BQ13" s="466"/>
      <c r="BR13" s="466"/>
      <c r="BS13" s="466"/>
      <c r="BT13" s="466"/>
      <c r="BU13" s="467"/>
      <c r="BV13" s="465">
        <v>457713</v>
      </c>
      <c r="BW13" s="466"/>
      <c r="BX13" s="466"/>
      <c r="BY13" s="466"/>
      <c r="BZ13" s="466"/>
      <c r="CA13" s="466"/>
      <c r="CB13" s="466"/>
      <c r="CC13" s="467"/>
      <c r="CD13" s="468" t="s">
        <v>143</v>
      </c>
      <c r="CE13" s="469"/>
      <c r="CF13" s="469"/>
      <c r="CG13" s="469"/>
      <c r="CH13" s="469"/>
      <c r="CI13" s="469"/>
      <c r="CJ13" s="469"/>
      <c r="CK13" s="469"/>
      <c r="CL13" s="469"/>
      <c r="CM13" s="469"/>
      <c r="CN13" s="469"/>
      <c r="CO13" s="469"/>
      <c r="CP13" s="469"/>
      <c r="CQ13" s="469"/>
      <c r="CR13" s="469"/>
      <c r="CS13" s="470"/>
      <c r="CT13" s="462">
        <v>2.2000000000000002</v>
      </c>
      <c r="CU13" s="463"/>
      <c r="CV13" s="463"/>
      <c r="CW13" s="463"/>
      <c r="CX13" s="463"/>
      <c r="CY13" s="463"/>
      <c r="CZ13" s="463"/>
      <c r="DA13" s="464"/>
      <c r="DB13" s="462">
        <v>2.4</v>
      </c>
      <c r="DC13" s="463"/>
      <c r="DD13" s="463"/>
      <c r="DE13" s="463"/>
      <c r="DF13" s="463"/>
      <c r="DG13" s="463"/>
      <c r="DH13" s="463"/>
      <c r="DI13" s="464"/>
      <c r="DJ13" s="183"/>
      <c r="DK13" s="183"/>
      <c r="DL13" s="183"/>
      <c r="DM13" s="183"/>
      <c r="DN13" s="183"/>
      <c r="DO13" s="183"/>
    </row>
    <row r="14" spans="1:119" ht="18.75" customHeight="1" thickBot="1" x14ac:dyDescent="0.2">
      <c r="A14" s="184"/>
      <c r="B14" s="528"/>
      <c r="C14" s="529"/>
      <c r="D14" s="529"/>
      <c r="E14" s="529"/>
      <c r="F14" s="529"/>
      <c r="G14" s="529"/>
      <c r="H14" s="529"/>
      <c r="I14" s="529"/>
      <c r="J14" s="529"/>
      <c r="K14" s="530"/>
      <c r="L14" s="543" t="s">
        <v>144</v>
      </c>
      <c r="M14" s="544"/>
      <c r="N14" s="544"/>
      <c r="O14" s="544"/>
      <c r="P14" s="544"/>
      <c r="Q14" s="545"/>
      <c r="R14" s="546">
        <v>165472</v>
      </c>
      <c r="S14" s="547"/>
      <c r="T14" s="547"/>
      <c r="U14" s="547"/>
      <c r="V14" s="548"/>
      <c r="W14" s="455"/>
      <c r="X14" s="456"/>
      <c r="Y14" s="456"/>
      <c r="Z14" s="456"/>
      <c r="AA14" s="456"/>
      <c r="AB14" s="445"/>
      <c r="AC14" s="549">
        <v>4.0999999999999996</v>
      </c>
      <c r="AD14" s="550"/>
      <c r="AE14" s="550"/>
      <c r="AF14" s="550"/>
      <c r="AG14" s="551"/>
      <c r="AH14" s="549">
        <v>4.2</v>
      </c>
      <c r="AI14" s="550"/>
      <c r="AJ14" s="550"/>
      <c r="AK14" s="550"/>
      <c r="AL14" s="552"/>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57" t="s">
        <v>145</v>
      </c>
      <c r="CE14" s="558"/>
      <c r="CF14" s="558"/>
      <c r="CG14" s="558"/>
      <c r="CH14" s="558"/>
      <c r="CI14" s="558"/>
      <c r="CJ14" s="558"/>
      <c r="CK14" s="558"/>
      <c r="CL14" s="558"/>
      <c r="CM14" s="558"/>
      <c r="CN14" s="558"/>
      <c r="CO14" s="558"/>
      <c r="CP14" s="558"/>
      <c r="CQ14" s="558"/>
      <c r="CR14" s="558"/>
      <c r="CS14" s="559"/>
      <c r="CT14" s="560" t="s">
        <v>146</v>
      </c>
      <c r="CU14" s="561"/>
      <c r="CV14" s="561"/>
      <c r="CW14" s="561"/>
      <c r="CX14" s="561"/>
      <c r="CY14" s="561"/>
      <c r="CZ14" s="561"/>
      <c r="DA14" s="562"/>
      <c r="DB14" s="560" t="s">
        <v>128</v>
      </c>
      <c r="DC14" s="561"/>
      <c r="DD14" s="561"/>
      <c r="DE14" s="561"/>
      <c r="DF14" s="561"/>
      <c r="DG14" s="561"/>
      <c r="DH14" s="561"/>
      <c r="DI14" s="562"/>
      <c r="DJ14" s="183"/>
      <c r="DK14" s="183"/>
      <c r="DL14" s="183"/>
      <c r="DM14" s="183"/>
      <c r="DN14" s="183"/>
      <c r="DO14" s="183"/>
    </row>
    <row r="15" spans="1:119" ht="18.75" customHeight="1" x14ac:dyDescent="0.15">
      <c r="A15" s="184"/>
      <c r="B15" s="528"/>
      <c r="C15" s="529"/>
      <c r="D15" s="529"/>
      <c r="E15" s="529"/>
      <c r="F15" s="529"/>
      <c r="G15" s="529"/>
      <c r="H15" s="529"/>
      <c r="I15" s="529"/>
      <c r="J15" s="529"/>
      <c r="K15" s="530"/>
      <c r="L15" s="194"/>
      <c r="M15" s="553" t="s">
        <v>138</v>
      </c>
      <c r="N15" s="554"/>
      <c r="O15" s="554"/>
      <c r="P15" s="554"/>
      <c r="Q15" s="555"/>
      <c r="R15" s="546">
        <v>161397</v>
      </c>
      <c r="S15" s="547"/>
      <c r="T15" s="547"/>
      <c r="U15" s="547"/>
      <c r="V15" s="548"/>
      <c r="W15" s="481" t="s">
        <v>147</v>
      </c>
      <c r="X15" s="482"/>
      <c r="Y15" s="482"/>
      <c r="Z15" s="482"/>
      <c r="AA15" s="482"/>
      <c r="AB15" s="472"/>
      <c r="AC15" s="516">
        <v>23127</v>
      </c>
      <c r="AD15" s="517"/>
      <c r="AE15" s="517"/>
      <c r="AF15" s="517"/>
      <c r="AG15" s="556"/>
      <c r="AH15" s="516">
        <v>24679</v>
      </c>
      <c r="AI15" s="517"/>
      <c r="AJ15" s="517"/>
      <c r="AK15" s="517"/>
      <c r="AL15" s="518"/>
      <c r="AM15" s="494"/>
      <c r="AN15" s="495"/>
      <c r="AO15" s="495"/>
      <c r="AP15" s="495"/>
      <c r="AQ15" s="495"/>
      <c r="AR15" s="495"/>
      <c r="AS15" s="495"/>
      <c r="AT15" s="496"/>
      <c r="AU15" s="497"/>
      <c r="AV15" s="498"/>
      <c r="AW15" s="498"/>
      <c r="AX15" s="498"/>
      <c r="AY15" s="425" t="s">
        <v>148</v>
      </c>
      <c r="AZ15" s="426"/>
      <c r="BA15" s="426"/>
      <c r="BB15" s="426"/>
      <c r="BC15" s="426"/>
      <c r="BD15" s="426"/>
      <c r="BE15" s="426"/>
      <c r="BF15" s="426"/>
      <c r="BG15" s="426"/>
      <c r="BH15" s="426"/>
      <c r="BI15" s="426"/>
      <c r="BJ15" s="426"/>
      <c r="BK15" s="426"/>
      <c r="BL15" s="426"/>
      <c r="BM15" s="427"/>
      <c r="BN15" s="428">
        <v>19187219</v>
      </c>
      <c r="BO15" s="429"/>
      <c r="BP15" s="429"/>
      <c r="BQ15" s="429"/>
      <c r="BR15" s="429"/>
      <c r="BS15" s="429"/>
      <c r="BT15" s="429"/>
      <c r="BU15" s="430"/>
      <c r="BV15" s="428">
        <v>19004759</v>
      </c>
      <c r="BW15" s="429"/>
      <c r="BX15" s="429"/>
      <c r="BY15" s="429"/>
      <c r="BZ15" s="429"/>
      <c r="CA15" s="429"/>
      <c r="CB15" s="429"/>
      <c r="CC15" s="430"/>
      <c r="CD15" s="563" t="s">
        <v>149</v>
      </c>
      <c r="CE15" s="564"/>
      <c r="CF15" s="564"/>
      <c r="CG15" s="564"/>
      <c r="CH15" s="564"/>
      <c r="CI15" s="564"/>
      <c r="CJ15" s="564"/>
      <c r="CK15" s="564"/>
      <c r="CL15" s="564"/>
      <c r="CM15" s="564"/>
      <c r="CN15" s="564"/>
      <c r="CO15" s="564"/>
      <c r="CP15" s="564"/>
      <c r="CQ15" s="564"/>
      <c r="CR15" s="564"/>
      <c r="CS15" s="565"/>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28"/>
      <c r="C16" s="529"/>
      <c r="D16" s="529"/>
      <c r="E16" s="529"/>
      <c r="F16" s="529"/>
      <c r="G16" s="529"/>
      <c r="H16" s="529"/>
      <c r="I16" s="529"/>
      <c r="J16" s="529"/>
      <c r="K16" s="530"/>
      <c r="L16" s="543" t="s">
        <v>150</v>
      </c>
      <c r="M16" s="574"/>
      <c r="N16" s="574"/>
      <c r="O16" s="574"/>
      <c r="P16" s="574"/>
      <c r="Q16" s="575"/>
      <c r="R16" s="566" t="s">
        <v>151</v>
      </c>
      <c r="S16" s="567"/>
      <c r="T16" s="567"/>
      <c r="U16" s="567"/>
      <c r="V16" s="568"/>
      <c r="W16" s="455"/>
      <c r="X16" s="456"/>
      <c r="Y16" s="456"/>
      <c r="Z16" s="456"/>
      <c r="AA16" s="456"/>
      <c r="AB16" s="445"/>
      <c r="AC16" s="549">
        <v>30.2</v>
      </c>
      <c r="AD16" s="550"/>
      <c r="AE16" s="550"/>
      <c r="AF16" s="550"/>
      <c r="AG16" s="551"/>
      <c r="AH16" s="549">
        <v>32</v>
      </c>
      <c r="AI16" s="550"/>
      <c r="AJ16" s="550"/>
      <c r="AK16" s="550"/>
      <c r="AL16" s="552"/>
      <c r="AM16" s="494"/>
      <c r="AN16" s="495"/>
      <c r="AO16" s="495"/>
      <c r="AP16" s="495"/>
      <c r="AQ16" s="495"/>
      <c r="AR16" s="495"/>
      <c r="AS16" s="495"/>
      <c r="AT16" s="496"/>
      <c r="AU16" s="497"/>
      <c r="AV16" s="498"/>
      <c r="AW16" s="498"/>
      <c r="AX16" s="498"/>
      <c r="AY16" s="499" t="s">
        <v>152</v>
      </c>
      <c r="AZ16" s="500"/>
      <c r="BA16" s="500"/>
      <c r="BB16" s="500"/>
      <c r="BC16" s="500"/>
      <c r="BD16" s="500"/>
      <c r="BE16" s="500"/>
      <c r="BF16" s="500"/>
      <c r="BG16" s="500"/>
      <c r="BH16" s="500"/>
      <c r="BI16" s="500"/>
      <c r="BJ16" s="500"/>
      <c r="BK16" s="500"/>
      <c r="BL16" s="500"/>
      <c r="BM16" s="501"/>
      <c r="BN16" s="465">
        <v>31788621</v>
      </c>
      <c r="BO16" s="466"/>
      <c r="BP16" s="466"/>
      <c r="BQ16" s="466"/>
      <c r="BR16" s="466"/>
      <c r="BS16" s="466"/>
      <c r="BT16" s="466"/>
      <c r="BU16" s="467"/>
      <c r="BV16" s="465">
        <v>30745568</v>
      </c>
      <c r="BW16" s="466"/>
      <c r="BX16" s="466"/>
      <c r="BY16" s="466"/>
      <c r="BZ16" s="466"/>
      <c r="CA16" s="466"/>
      <c r="CB16" s="466"/>
      <c r="CC16" s="467"/>
      <c r="CD16" s="198"/>
      <c r="CE16" s="572"/>
      <c r="CF16" s="572"/>
      <c r="CG16" s="572"/>
      <c r="CH16" s="572"/>
      <c r="CI16" s="572"/>
      <c r="CJ16" s="572"/>
      <c r="CK16" s="572"/>
      <c r="CL16" s="572"/>
      <c r="CM16" s="572"/>
      <c r="CN16" s="572"/>
      <c r="CO16" s="572"/>
      <c r="CP16" s="572"/>
      <c r="CQ16" s="572"/>
      <c r="CR16" s="572"/>
      <c r="CS16" s="573"/>
      <c r="CT16" s="462"/>
      <c r="CU16" s="463"/>
      <c r="CV16" s="463"/>
      <c r="CW16" s="463"/>
      <c r="CX16" s="463"/>
      <c r="CY16" s="463"/>
      <c r="CZ16" s="463"/>
      <c r="DA16" s="464"/>
      <c r="DB16" s="462"/>
      <c r="DC16" s="463"/>
      <c r="DD16" s="463"/>
      <c r="DE16" s="463"/>
      <c r="DF16" s="463"/>
      <c r="DG16" s="463"/>
      <c r="DH16" s="463"/>
      <c r="DI16" s="464"/>
      <c r="DJ16" s="183"/>
      <c r="DK16" s="183"/>
      <c r="DL16" s="183"/>
      <c r="DM16" s="183"/>
      <c r="DN16" s="183"/>
      <c r="DO16" s="183"/>
    </row>
    <row r="17" spans="1:119" ht="18.75" customHeight="1" thickBot="1" x14ac:dyDescent="0.2">
      <c r="A17" s="184"/>
      <c r="B17" s="531"/>
      <c r="C17" s="532"/>
      <c r="D17" s="532"/>
      <c r="E17" s="532"/>
      <c r="F17" s="532"/>
      <c r="G17" s="532"/>
      <c r="H17" s="532"/>
      <c r="I17" s="532"/>
      <c r="J17" s="532"/>
      <c r="K17" s="533"/>
      <c r="L17" s="199"/>
      <c r="M17" s="569" t="s">
        <v>153</v>
      </c>
      <c r="N17" s="570"/>
      <c r="O17" s="570"/>
      <c r="P17" s="570"/>
      <c r="Q17" s="571"/>
      <c r="R17" s="566" t="s">
        <v>154</v>
      </c>
      <c r="S17" s="567"/>
      <c r="T17" s="567"/>
      <c r="U17" s="567"/>
      <c r="V17" s="568"/>
      <c r="W17" s="481" t="s">
        <v>155</v>
      </c>
      <c r="X17" s="482"/>
      <c r="Y17" s="482"/>
      <c r="Z17" s="482"/>
      <c r="AA17" s="482"/>
      <c r="AB17" s="472"/>
      <c r="AC17" s="516">
        <v>50332</v>
      </c>
      <c r="AD17" s="517"/>
      <c r="AE17" s="517"/>
      <c r="AF17" s="517"/>
      <c r="AG17" s="556"/>
      <c r="AH17" s="516">
        <v>49110</v>
      </c>
      <c r="AI17" s="517"/>
      <c r="AJ17" s="517"/>
      <c r="AK17" s="517"/>
      <c r="AL17" s="518"/>
      <c r="AM17" s="494"/>
      <c r="AN17" s="495"/>
      <c r="AO17" s="495"/>
      <c r="AP17" s="495"/>
      <c r="AQ17" s="495"/>
      <c r="AR17" s="495"/>
      <c r="AS17" s="495"/>
      <c r="AT17" s="496"/>
      <c r="AU17" s="497"/>
      <c r="AV17" s="498"/>
      <c r="AW17" s="498"/>
      <c r="AX17" s="498"/>
      <c r="AY17" s="499" t="s">
        <v>156</v>
      </c>
      <c r="AZ17" s="500"/>
      <c r="BA17" s="500"/>
      <c r="BB17" s="500"/>
      <c r="BC17" s="500"/>
      <c r="BD17" s="500"/>
      <c r="BE17" s="500"/>
      <c r="BF17" s="500"/>
      <c r="BG17" s="500"/>
      <c r="BH17" s="500"/>
      <c r="BI17" s="500"/>
      <c r="BJ17" s="500"/>
      <c r="BK17" s="500"/>
      <c r="BL17" s="500"/>
      <c r="BM17" s="501"/>
      <c r="BN17" s="465">
        <v>24487800</v>
      </c>
      <c r="BO17" s="466"/>
      <c r="BP17" s="466"/>
      <c r="BQ17" s="466"/>
      <c r="BR17" s="466"/>
      <c r="BS17" s="466"/>
      <c r="BT17" s="466"/>
      <c r="BU17" s="467"/>
      <c r="BV17" s="465">
        <v>24238585</v>
      </c>
      <c r="BW17" s="466"/>
      <c r="BX17" s="466"/>
      <c r="BY17" s="466"/>
      <c r="BZ17" s="466"/>
      <c r="CA17" s="466"/>
      <c r="CB17" s="466"/>
      <c r="CC17" s="467"/>
      <c r="CD17" s="198"/>
      <c r="CE17" s="572"/>
      <c r="CF17" s="572"/>
      <c r="CG17" s="572"/>
      <c r="CH17" s="572"/>
      <c r="CI17" s="572"/>
      <c r="CJ17" s="572"/>
      <c r="CK17" s="572"/>
      <c r="CL17" s="572"/>
      <c r="CM17" s="572"/>
      <c r="CN17" s="572"/>
      <c r="CO17" s="572"/>
      <c r="CP17" s="572"/>
      <c r="CQ17" s="572"/>
      <c r="CR17" s="572"/>
      <c r="CS17" s="573"/>
      <c r="CT17" s="462"/>
      <c r="CU17" s="463"/>
      <c r="CV17" s="463"/>
      <c r="CW17" s="463"/>
      <c r="CX17" s="463"/>
      <c r="CY17" s="463"/>
      <c r="CZ17" s="463"/>
      <c r="DA17" s="464"/>
      <c r="DB17" s="462"/>
      <c r="DC17" s="463"/>
      <c r="DD17" s="463"/>
      <c r="DE17" s="463"/>
      <c r="DF17" s="463"/>
      <c r="DG17" s="463"/>
      <c r="DH17" s="463"/>
      <c r="DI17" s="464"/>
      <c r="DJ17" s="183"/>
      <c r="DK17" s="183"/>
      <c r="DL17" s="183"/>
      <c r="DM17" s="183"/>
      <c r="DN17" s="183"/>
      <c r="DO17" s="183"/>
    </row>
    <row r="18" spans="1:119" ht="18.75" customHeight="1" thickBot="1" x14ac:dyDescent="0.2">
      <c r="A18" s="184"/>
      <c r="B18" s="576" t="s">
        <v>157</v>
      </c>
      <c r="C18" s="508"/>
      <c r="D18" s="508"/>
      <c r="E18" s="577"/>
      <c r="F18" s="577"/>
      <c r="G18" s="577"/>
      <c r="H18" s="577"/>
      <c r="I18" s="577"/>
      <c r="J18" s="577"/>
      <c r="K18" s="577"/>
      <c r="L18" s="578">
        <v>623.58000000000004</v>
      </c>
      <c r="M18" s="578"/>
      <c r="N18" s="578"/>
      <c r="O18" s="578"/>
      <c r="P18" s="578"/>
      <c r="Q18" s="578"/>
      <c r="R18" s="579"/>
      <c r="S18" s="579"/>
      <c r="T18" s="579"/>
      <c r="U18" s="579"/>
      <c r="V18" s="580"/>
      <c r="W18" s="483"/>
      <c r="X18" s="484"/>
      <c r="Y18" s="484"/>
      <c r="Z18" s="484"/>
      <c r="AA18" s="484"/>
      <c r="AB18" s="475"/>
      <c r="AC18" s="581">
        <v>65.7</v>
      </c>
      <c r="AD18" s="582"/>
      <c r="AE18" s="582"/>
      <c r="AF18" s="582"/>
      <c r="AG18" s="583"/>
      <c r="AH18" s="581">
        <v>63.8</v>
      </c>
      <c r="AI18" s="582"/>
      <c r="AJ18" s="582"/>
      <c r="AK18" s="582"/>
      <c r="AL18" s="584"/>
      <c r="AM18" s="494"/>
      <c r="AN18" s="495"/>
      <c r="AO18" s="495"/>
      <c r="AP18" s="495"/>
      <c r="AQ18" s="495"/>
      <c r="AR18" s="495"/>
      <c r="AS18" s="495"/>
      <c r="AT18" s="496"/>
      <c r="AU18" s="497"/>
      <c r="AV18" s="498"/>
      <c r="AW18" s="498"/>
      <c r="AX18" s="498"/>
      <c r="AY18" s="499" t="s">
        <v>158</v>
      </c>
      <c r="AZ18" s="500"/>
      <c r="BA18" s="500"/>
      <c r="BB18" s="500"/>
      <c r="BC18" s="500"/>
      <c r="BD18" s="500"/>
      <c r="BE18" s="500"/>
      <c r="BF18" s="500"/>
      <c r="BG18" s="500"/>
      <c r="BH18" s="500"/>
      <c r="BI18" s="500"/>
      <c r="BJ18" s="500"/>
      <c r="BK18" s="500"/>
      <c r="BL18" s="500"/>
      <c r="BM18" s="501"/>
      <c r="BN18" s="465">
        <v>36532122</v>
      </c>
      <c r="BO18" s="466"/>
      <c r="BP18" s="466"/>
      <c r="BQ18" s="466"/>
      <c r="BR18" s="466"/>
      <c r="BS18" s="466"/>
      <c r="BT18" s="466"/>
      <c r="BU18" s="467"/>
      <c r="BV18" s="465">
        <v>35184329</v>
      </c>
      <c r="BW18" s="466"/>
      <c r="BX18" s="466"/>
      <c r="BY18" s="466"/>
      <c r="BZ18" s="466"/>
      <c r="CA18" s="466"/>
      <c r="CB18" s="466"/>
      <c r="CC18" s="467"/>
      <c r="CD18" s="198"/>
      <c r="CE18" s="572"/>
      <c r="CF18" s="572"/>
      <c r="CG18" s="572"/>
      <c r="CH18" s="572"/>
      <c r="CI18" s="572"/>
      <c r="CJ18" s="572"/>
      <c r="CK18" s="572"/>
      <c r="CL18" s="572"/>
      <c r="CM18" s="572"/>
      <c r="CN18" s="572"/>
      <c r="CO18" s="572"/>
      <c r="CP18" s="572"/>
      <c r="CQ18" s="572"/>
      <c r="CR18" s="572"/>
      <c r="CS18" s="573"/>
      <c r="CT18" s="462"/>
      <c r="CU18" s="463"/>
      <c r="CV18" s="463"/>
      <c r="CW18" s="463"/>
      <c r="CX18" s="463"/>
      <c r="CY18" s="463"/>
      <c r="CZ18" s="463"/>
      <c r="DA18" s="464"/>
      <c r="DB18" s="462"/>
      <c r="DC18" s="463"/>
      <c r="DD18" s="463"/>
      <c r="DE18" s="463"/>
      <c r="DF18" s="463"/>
      <c r="DG18" s="463"/>
      <c r="DH18" s="463"/>
      <c r="DI18" s="464"/>
      <c r="DJ18" s="183"/>
      <c r="DK18" s="183"/>
      <c r="DL18" s="183"/>
      <c r="DM18" s="183"/>
      <c r="DN18" s="183"/>
      <c r="DO18" s="183"/>
    </row>
    <row r="19" spans="1:119" ht="18.75" customHeight="1" thickBot="1" x14ac:dyDescent="0.2">
      <c r="A19" s="184"/>
      <c r="B19" s="576" t="s">
        <v>159</v>
      </c>
      <c r="C19" s="508"/>
      <c r="D19" s="508"/>
      <c r="E19" s="577"/>
      <c r="F19" s="577"/>
      <c r="G19" s="577"/>
      <c r="H19" s="577"/>
      <c r="I19" s="577"/>
      <c r="J19" s="577"/>
      <c r="K19" s="577"/>
      <c r="L19" s="585">
        <v>263</v>
      </c>
      <c r="M19" s="585"/>
      <c r="N19" s="585"/>
      <c r="O19" s="585"/>
      <c r="P19" s="585"/>
      <c r="Q19" s="585"/>
      <c r="R19" s="586"/>
      <c r="S19" s="586"/>
      <c r="T19" s="586"/>
      <c r="U19" s="586"/>
      <c r="V19" s="587"/>
      <c r="W19" s="422"/>
      <c r="X19" s="423"/>
      <c r="Y19" s="423"/>
      <c r="Z19" s="423"/>
      <c r="AA19" s="423"/>
      <c r="AB19" s="423"/>
      <c r="AC19" s="594"/>
      <c r="AD19" s="594"/>
      <c r="AE19" s="594"/>
      <c r="AF19" s="594"/>
      <c r="AG19" s="594"/>
      <c r="AH19" s="594"/>
      <c r="AI19" s="594"/>
      <c r="AJ19" s="594"/>
      <c r="AK19" s="594"/>
      <c r="AL19" s="595"/>
      <c r="AM19" s="494"/>
      <c r="AN19" s="495"/>
      <c r="AO19" s="495"/>
      <c r="AP19" s="495"/>
      <c r="AQ19" s="495"/>
      <c r="AR19" s="495"/>
      <c r="AS19" s="495"/>
      <c r="AT19" s="496"/>
      <c r="AU19" s="497"/>
      <c r="AV19" s="498"/>
      <c r="AW19" s="498"/>
      <c r="AX19" s="498"/>
      <c r="AY19" s="499" t="s">
        <v>160</v>
      </c>
      <c r="AZ19" s="500"/>
      <c r="BA19" s="500"/>
      <c r="BB19" s="500"/>
      <c r="BC19" s="500"/>
      <c r="BD19" s="500"/>
      <c r="BE19" s="500"/>
      <c r="BF19" s="500"/>
      <c r="BG19" s="500"/>
      <c r="BH19" s="500"/>
      <c r="BI19" s="500"/>
      <c r="BJ19" s="500"/>
      <c r="BK19" s="500"/>
      <c r="BL19" s="500"/>
      <c r="BM19" s="501"/>
      <c r="BN19" s="465">
        <v>45833558</v>
      </c>
      <c r="BO19" s="466"/>
      <c r="BP19" s="466"/>
      <c r="BQ19" s="466"/>
      <c r="BR19" s="466"/>
      <c r="BS19" s="466"/>
      <c r="BT19" s="466"/>
      <c r="BU19" s="467"/>
      <c r="BV19" s="465">
        <v>44394244</v>
      </c>
      <c r="BW19" s="466"/>
      <c r="BX19" s="466"/>
      <c r="BY19" s="466"/>
      <c r="BZ19" s="466"/>
      <c r="CA19" s="466"/>
      <c r="CB19" s="466"/>
      <c r="CC19" s="467"/>
      <c r="CD19" s="198"/>
      <c r="CE19" s="572"/>
      <c r="CF19" s="572"/>
      <c r="CG19" s="572"/>
      <c r="CH19" s="572"/>
      <c r="CI19" s="572"/>
      <c r="CJ19" s="572"/>
      <c r="CK19" s="572"/>
      <c r="CL19" s="572"/>
      <c r="CM19" s="572"/>
      <c r="CN19" s="572"/>
      <c r="CO19" s="572"/>
      <c r="CP19" s="572"/>
      <c r="CQ19" s="572"/>
      <c r="CR19" s="572"/>
      <c r="CS19" s="573"/>
      <c r="CT19" s="462"/>
      <c r="CU19" s="463"/>
      <c r="CV19" s="463"/>
      <c r="CW19" s="463"/>
      <c r="CX19" s="463"/>
      <c r="CY19" s="463"/>
      <c r="CZ19" s="463"/>
      <c r="DA19" s="464"/>
      <c r="DB19" s="462"/>
      <c r="DC19" s="463"/>
      <c r="DD19" s="463"/>
      <c r="DE19" s="463"/>
      <c r="DF19" s="463"/>
      <c r="DG19" s="463"/>
      <c r="DH19" s="463"/>
      <c r="DI19" s="464"/>
      <c r="DJ19" s="183"/>
      <c r="DK19" s="183"/>
      <c r="DL19" s="183"/>
      <c r="DM19" s="183"/>
      <c r="DN19" s="183"/>
      <c r="DO19" s="183"/>
    </row>
    <row r="20" spans="1:119" ht="18.75" customHeight="1" thickBot="1" x14ac:dyDescent="0.2">
      <c r="A20" s="184"/>
      <c r="B20" s="576" t="s">
        <v>161</v>
      </c>
      <c r="C20" s="508"/>
      <c r="D20" s="508"/>
      <c r="E20" s="577"/>
      <c r="F20" s="577"/>
      <c r="G20" s="577"/>
      <c r="H20" s="577"/>
      <c r="I20" s="577"/>
      <c r="J20" s="577"/>
      <c r="K20" s="577"/>
      <c r="L20" s="585">
        <v>63948</v>
      </c>
      <c r="M20" s="585"/>
      <c r="N20" s="585"/>
      <c r="O20" s="585"/>
      <c r="P20" s="585"/>
      <c r="Q20" s="585"/>
      <c r="R20" s="586"/>
      <c r="S20" s="586"/>
      <c r="T20" s="586"/>
      <c r="U20" s="586"/>
      <c r="V20" s="587"/>
      <c r="W20" s="483"/>
      <c r="X20" s="484"/>
      <c r="Y20" s="484"/>
      <c r="Z20" s="484"/>
      <c r="AA20" s="484"/>
      <c r="AB20" s="484"/>
      <c r="AC20" s="588"/>
      <c r="AD20" s="588"/>
      <c r="AE20" s="588"/>
      <c r="AF20" s="588"/>
      <c r="AG20" s="588"/>
      <c r="AH20" s="588"/>
      <c r="AI20" s="588"/>
      <c r="AJ20" s="588"/>
      <c r="AK20" s="588"/>
      <c r="AL20" s="589"/>
      <c r="AM20" s="590"/>
      <c r="AN20" s="520"/>
      <c r="AO20" s="520"/>
      <c r="AP20" s="520"/>
      <c r="AQ20" s="520"/>
      <c r="AR20" s="520"/>
      <c r="AS20" s="520"/>
      <c r="AT20" s="521"/>
      <c r="AU20" s="591"/>
      <c r="AV20" s="592"/>
      <c r="AW20" s="592"/>
      <c r="AX20" s="593"/>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8"/>
      <c r="CE20" s="572"/>
      <c r="CF20" s="572"/>
      <c r="CG20" s="572"/>
      <c r="CH20" s="572"/>
      <c r="CI20" s="572"/>
      <c r="CJ20" s="572"/>
      <c r="CK20" s="572"/>
      <c r="CL20" s="572"/>
      <c r="CM20" s="572"/>
      <c r="CN20" s="572"/>
      <c r="CO20" s="572"/>
      <c r="CP20" s="572"/>
      <c r="CQ20" s="572"/>
      <c r="CR20" s="572"/>
      <c r="CS20" s="573"/>
      <c r="CT20" s="462"/>
      <c r="CU20" s="463"/>
      <c r="CV20" s="463"/>
      <c r="CW20" s="463"/>
      <c r="CX20" s="463"/>
      <c r="CY20" s="463"/>
      <c r="CZ20" s="463"/>
      <c r="DA20" s="464"/>
      <c r="DB20" s="462"/>
      <c r="DC20" s="463"/>
      <c r="DD20" s="463"/>
      <c r="DE20" s="463"/>
      <c r="DF20" s="463"/>
      <c r="DG20" s="463"/>
      <c r="DH20" s="463"/>
      <c r="DI20" s="464"/>
      <c r="DJ20" s="183"/>
      <c r="DK20" s="183"/>
      <c r="DL20" s="183"/>
      <c r="DM20" s="183"/>
      <c r="DN20" s="183"/>
      <c r="DO20" s="183"/>
    </row>
    <row r="21" spans="1:119" ht="18.75" customHeight="1" x14ac:dyDescent="0.15">
      <c r="A21" s="184"/>
      <c r="B21" s="596" t="s">
        <v>162</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8"/>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8"/>
      <c r="CE21" s="572"/>
      <c r="CF21" s="572"/>
      <c r="CG21" s="572"/>
      <c r="CH21" s="572"/>
      <c r="CI21" s="572"/>
      <c r="CJ21" s="572"/>
      <c r="CK21" s="572"/>
      <c r="CL21" s="572"/>
      <c r="CM21" s="572"/>
      <c r="CN21" s="572"/>
      <c r="CO21" s="572"/>
      <c r="CP21" s="572"/>
      <c r="CQ21" s="572"/>
      <c r="CR21" s="572"/>
      <c r="CS21" s="573"/>
      <c r="CT21" s="462"/>
      <c r="CU21" s="463"/>
      <c r="CV21" s="463"/>
      <c r="CW21" s="463"/>
      <c r="CX21" s="463"/>
      <c r="CY21" s="463"/>
      <c r="CZ21" s="463"/>
      <c r="DA21" s="464"/>
      <c r="DB21" s="462"/>
      <c r="DC21" s="463"/>
      <c r="DD21" s="463"/>
      <c r="DE21" s="463"/>
      <c r="DF21" s="463"/>
      <c r="DG21" s="463"/>
      <c r="DH21" s="463"/>
      <c r="DI21" s="464"/>
      <c r="DJ21" s="183"/>
      <c r="DK21" s="183"/>
      <c r="DL21" s="183"/>
      <c r="DM21" s="183"/>
      <c r="DN21" s="183"/>
      <c r="DO21" s="183"/>
    </row>
    <row r="22" spans="1:119" ht="18.75" customHeight="1" thickBot="1" x14ac:dyDescent="0.2">
      <c r="A22" s="184"/>
      <c r="B22" s="599" t="s">
        <v>163</v>
      </c>
      <c r="C22" s="600"/>
      <c r="D22" s="601"/>
      <c r="E22" s="477" t="s">
        <v>1</v>
      </c>
      <c r="F22" s="482"/>
      <c r="G22" s="482"/>
      <c r="H22" s="482"/>
      <c r="I22" s="482"/>
      <c r="J22" s="482"/>
      <c r="K22" s="472"/>
      <c r="L22" s="477" t="s">
        <v>164</v>
      </c>
      <c r="M22" s="482"/>
      <c r="N22" s="482"/>
      <c r="O22" s="482"/>
      <c r="P22" s="472"/>
      <c r="Q22" s="608" t="s">
        <v>165</v>
      </c>
      <c r="R22" s="609"/>
      <c r="S22" s="609"/>
      <c r="T22" s="609"/>
      <c r="U22" s="609"/>
      <c r="V22" s="610"/>
      <c r="W22" s="614" t="s">
        <v>166</v>
      </c>
      <c r="X22" s="600"/>
      <c r="Y22" s="601"/>
      <c r="Z22" s="477" t="s">
        <v>1</v>
      </c>
      <c r="AA22" s="482"/>
      <c r="AB22" s="482"/>
      <c r="AC22" s="482"/>
      <c r="AD22" s="482"/>
      <c r="AE22" s="482"/>
      <c r="AF22" s="482"/>
      <c r="AG22" s="472"/>
      <c r="AH22" s="627" t="s">
        <v>167</v>
      </c>
      <c r="AI22" s="482"/>
      <c r="AJ22" s="482"/>
      <c r="AK22" s="482"/>
      <c r="AL22" s="472"/>
      <c r="AM22" s="627" t="s">
        <v>168</v>
      </c>
      <c r="AN22" s="628"/>
      <c r="AO22" s="628"/>
      <c r="AP22" s="628"/>
      <c r="AQ22" s="628"/>
      <c r="AR22" s="629"/>
      <c r="AS22" s="608" t="s">
        <v>165</v>
      </c>
      <c r="AT22" s="609"/>
      <c r="AU22" s="609"/>
      <c r="AV22" s="609"/>
      <c r="AW22" s="609"/>
      <c r="AX22" s="633"/>
      <c r="AY22" s="635"/>
      <c r="AZ22" s="636"/>
      <c r="BA22" s="636"/>
      <c r="BB22" s="636"/>
      <c r="BC22" s="636"/>
      <c r="BD22" s="636"/>
      <c r="BE22" s="636"/>
      <c r="BF22" s="636"/>
      <c r="BG22" s="636"/>
      <c r="BH22" s="636"/>
      <c r="BI22" s="636"/>
      <c r="BJ22" s="636"/>
      <c r="BK22" s="636"/>
      <c r="BL22" s="636"/>
      <c r="BM22" s="637"/>
      <c r="BN22" s="638"/>
      <c r="BO22" s="639"/>
      <c r="BP22" s="639"/>
      <c r="BQ22" s="639"/>
      <c r="BR22" s="639"/>
      <c r="BS22" s="639"/>
      <c r="BT22" s="639"/>
      <c r="BU22" s="640"/>
      <c r="BV22" s="638"/>
      <c r="BW22" s="639"/>
      <c r="BX22" s="639"/>
      <c r="BY22" s="639"/>
      <c r="BZ22" s="639"/>
      <c r="CA22" s="639"/>
      <c r="CB22" s="639"/>
      <c r="CC22" s="640"/>
      <c r="CD22" s="198"/>
      <c r="CE22" s="572"/>
      <c r="CF22" s="572"/>
      <c r="CG22" s="572"/>
      <c r="CH22" s="572"/>
      <c r="CI22" s="572"/>
      <c r="CJ22" s="572"/>
      <c r="CK22" s="572"/>
      <c r="CL22" s="572"/>
      <c r="CM22" s="572"/>
      <c r="CN22" s="572"/>
      <c r="CO22" s="572"/>
      <c r="CP22" s="572"/>
      <c r="CQ22" s="572"/>
      <c r="CR22" s="572"/>
      <c r="CS22" s="573"/>
      <c r="CT22" s="462"/>
      <c r="CU22" s="463"/>
      <c r="CV22" s="463"/>
      <c r="CW22" s="463"/>
      <c r="CX22" s="463"/>
      <c r="CY22" s="463"/>
      <c r="CZ22" s="463"/>
      <c r="DA22" s="464"/>
      <c r="DB22" s="462"/>
      <c r="DC22" s="463"/>
      <c r="DD22" s="463"/>
      <c r="DE22" s="463"/>
      <c r="DF22" s="463"/>
      <c r="DG22" s="463"/>
      <c r="DH22" s="463"/>
      <c r="DI22" s="464"/>
      <c r="DJ22" s="183"/>
      <c r="DK22" s="183"/>
      <c r="DL22" s="183"/>
      <c r="DM22" s="183"/>
      <c r="DN22" s="183"/>
      <c r="DO22" s="183"/>
    </row>
    <row r="23" spans="1:119" ht="18.75" customHeight="1" x14ac:dyDescent="0.15">
      <c r="A23" s="184"/>
      <c r="B23" s="602"/>
      <c r="C23" s="603"/>
      <c r="D23" s="604"/>
      <c r="E23" s="451"/>
      <c r="F23" s="456"/>
      <c r="G23" s="456"/>
      <c r="H23" s="456"/>
      <c r="I23" s="456"/>
      <c r="J23" s="456"/>
      <c r="K23" s="445"/>
      <c r="L23" s="451"/>
      <c r="M23" s="456"/>
      <c r="N23" s="456"/>
      <c r="O23" s="456"/>
      <c r="P23" s="445"/>
      <c r="Q23" s="611"/>
      <c r="R23" s="612"/>
      <c r="S23" s="612"/>
      <c r="T23" s="612"/>
      <c r="U23" s="612"/>
      <c r="V23" s="613"/>
      <c r="W23" s="615"/>
      <c r="X23" s="603"/>
      <c r="Y23" s="604"/>
      <c r="Z23" s="451"/>
      <c r="AA23" s="456"/>
      <c r="AB23" s="456"/>
      <c r="AC23" s="456"/>
      <c r="AD23" s="456"/>
      <c r="AE23" s="456"/>
      <c r="AF23" s="456"/>
      <c r="AG23" s="445"/>
      <c r="AH23" s="451"/>
      <c r="AI23" s="456"/>
      <c r="AJ23" s="456"/>
      <c r="AK23" s="456"/>
      <c r="AL23" s="445"/>
      <c r="AM23" s="630"/>
      <c r="AN23" s="631"/>
      <c r="AO23" s="631"/>
      <c r="AP23" s="631"/>
      <c r="AQ23" s="631"/>
      <c r="AR23" s="632"/>
      <c r="AS23" s="611"/>
      <c r="AT23" s="612"/>
      <c r="AU23" s="612"/>
      <c r="AV23" s="612"/>
      <c r="AW23" s="612"/>
      <c r="AX23" s="634"/>
      <c r="AY23" s="425" t="s">
        <v>169</v>
      </c>
      <c r="AZ23" s="426"/>
      <c r="BA23" s="426"/>
      <c r="BB23" s="426"/>
      <c r="BC23" s="426"/>
      <c r="BD23" s="426"/>
      <c r="BE23" s="426"/>
      <c r="BF23" s="426"/>
      <c r="BG23" s="426"/>
      <c r="BH23" s="426"/>
      <c r="BI23" s="426"/>
      <c r="BJ23" s="426"/>
      <c r="BK23" s="426"/>
      <c r="BL23" s="426"/>
      <c r="BM23" s="427"/>
      <c r="BN23" s="465">
        <v>47691506</v>
      </c>
      <c r="BO23" s="466"/>
      <c r="BP23" s="466"/>
      <c r="BQ23" s="466"/>
      <c r="BR23" s="466"/>
      <c r="BS23" s="466"/>
      <c r="BT23" s="466"/>
      <c r="BU23" s="467"/>
      <c r="BV23" s="465">
        <v>45828662</v>
      </c>
      <c r="BW23" s="466"/>
      <c r="BX23" s="466"/>
      <c r="BY23" s="466"/>
      <c r="BZ23" s="466"/>
      <c r="CA23" s="466"/>
      <c r="CB23" s="466"/>
      <c r="CC23" s="467"/>
      <c r="CD23" s="198"/>
      <c r="CE23" s="572"/>
      <c r="CF23" s="572"/>
      <c r="CG23" s="572"/>
      <c r="CH23" s="572"/>
      <c r="CI23" s="572"/>
      <c r="CJ23" s="572"/>
      <c r="CK23" s="572"/>
      <c r="CL23" s="572"/>
      <c r="CM23" s="572"/>
      <c r="CN23" s="572"/>
      <c r="CO23" s="572"/>
      <c r="CP23" s="572"/>
      <c r="CQ23" s="572"/>
      <c r="CR23" s="572"/>
      <c r="CS23" s="573"/>
      <c r="CT23" s="462"/>
      <c r="CU23" s="463"/>
      <c r="CV23" s="463"/>
      <c r="CW23" s="463"/>
      <c r="CX23" s="463"/>
      <c r="CY23" s="463"/>
      <c r="CZ23" s="463"/>
      <c r="DA23" s="464"/>
      <c r="DB23" s="462"/>
      <c r="DC23" s="463"/>
      <c r="DD23" s="463"/>
      <c r="DE23" s="463"/>
      <c r="DF23" s="463"/>
      <c r="DG23" s="463"/>
      <c r="DH23" s="463"/>
      <c r="DI23" s="464"/>
      <c r="DJ23" s="183"/>
      <c r="DK23" s="183"/>
      <c r="DL23" s="183"/>
      <c r="DM23" s="183"/>
      <c r="DN23" s="183"/>
      <c r="DO23" s="183"/>
    </row>
    <row r="24" spans="1:119" ht="18.75" customHeight="1" thickBot="1" x14ac:dyDescent="0.2">
      <c r="A24" s="184"/>
      <c r="B24" s="602"/>
      <c r="C24" s="603"/>
      <c r="D24" s="604"/>
      <c r="E24" s="515" t="s">
        <v>170</v>
      </c>
      <c r="F24" s="495"/>
      <c r="G24" s="495"/>
      <c r="H24" s="495"/>
      <c r="I24" s="495"/>
      <c r="J24" s="495"/>
      <c r="K24" s="496"/>
      <c r="L24" s="516">
        <v>1</v>
      </c>
      <c r="M24" s="517"/>
      <c r="N24" s="517"/>
      <c r="O24" s="517"/>
      <c r="P24" s="556"/>
      <c r="Q24" s="516">
        <v>9930</v>
      </c>
      <c r="R24" s="517"/>
      <c r="S24" s="517"/>
      <c r="T24" s="517"/>
      <c r="U24" s="517"/>
      <c r="V24" s="556"/>
      <c r="W24" s="615"/>
      <c r="X24" s="603"/>
      <c r="Y24" s="604"/>
      <c r="Z24" s="515" t="s">
        <v>171</v>
      </c>
      <c r="AA24" s="495"/>
      <c r="AB24" s="495"/>
      <c r="AC24" s="495"/>
      <c r="AD24" s="495"/>
      <c r="AE24" s="495"/>
      <c r="AF24" s="495"/>
      <c r="AG24" s="496"/>
      <c r="AH24" s="516">
        <v>1156</v>
      </c>
      <c r="AI24" s="517"/>
      <c r="AJ24" s="517"/>
      <c r="AK24" s="517"/>
      <c r="AL24" s="556"/>
      <c r="AM24" s="516">
        <v>3582444</v>
      </c>
      <c r="AN24" s="517"/>
      <c r="AO24" s="517"/>
      <c r="AP24" s="517"/>
      <c r="AQ24" s="517"/>
      <c r="AR24" s="556"/>
      <c r="AS24" s="516">
        <v>3099</v>
      </c>
      <c r="AT24" s="517"/>
      <c r="AU24" s="517"/>
      <c r="AV24" s="517"/>
      <c r="AW24" s="517"/>
      <c r="AX24" s="518"/>
      <c r="AY24" s="635" t="s">
        <v>172</v>
      </c>
      <c r="AZ24" s="636"/>
      <c r="BA24" s="636"/>
      <c r="BB24" s="636"/>
      <c r="BC24" s="636"/>
      <c r="BD24" s="636"/>
      <c r="BE24" s="636"/>
      <c r="BF24" s="636"/>
      <c r="BG24" s="636"/>
      <c r="BH24" s="636"/>
      <c r="BI24" s="636"/>
      <c r="BJ24" s="636"/>
      <c r="BK24" s="636"/>
      <c r="BL24" s="636"/>
      <c r="BM24" s="637"/>
      <c r="BN24" s="465">
        <v>25854780</v>
      </c>
      <c r="BO24" s="466"/>
      <c r="BP24" s="466"/>
      <c r="BQ24" s="466"/>
      <c r="BR24" s="466"/>
      <c r="BS24" s="466"/>
      <c r="BT24" s="466"/>
      <c r="BU24" s="467"/>
      <c r="BV24" s="465">
        <v>25860692</v>
      </c>
      <c r="BW24" s="466"/>
      <c r="BX24" s="466"/>
      <c r="BY24" s="466"/>
      <c r="BZ24" s="466"/>
      <c r="CA24" s="466"/>
      <c r="CB24" s="466"/>
      <c r="CC24" s="467"/>
      <c r="CD24" s="198"/>
      <c r="CE24" s="572"/>
      <c r="CF24" s="572"/>
      <c r="CG24" s="572"/>
      <c r="CH24" s="572"/>
      <c r="CI24" s="572"/>
      <c r="CJ24" s="572"/>
      <c r="CK24" s="572"/>
      <c r="CL24" s="572"/>
      <c r="CM24" s="572"/>
      <c r="CN24" s="572"/>
      <c r="CO24" s="572"/>
      <c r="CP24" s="572"/>
      <c r="CQ24" s="572"/>
      <c r="CR24" s="572"/>
      <c r="CS24" s="573"/>
      <c r="CT24" s="462"/>
      <c r="CU24" s="463"/>
      <c r="CV24" s="463"/>
      <c r="CW24" s="463"/>
      <c r="CX24" s="463"/>
      <c r="CY24" s="463"/>
      <c r="CZ24" s="463"/>
      <c r="DA24" s="464"/>
      <c r="DB24" s="462"/>
      <c r="DC24" s="463"/>
      <c r="DD24" s="463"/>
      <c r="DE24" s="463"/>
      <c r="DF24" s="463"/>
      <c r="DG24" s="463"/>
      <c r="DH24" s="463"/>
      <c r="DI24" s="464"/>
      <c r="DJ24" s="183"/>
      <c r="DK24" s="183"/>
      <c r="DL24" s="183"/>
      <c r="DM24" s="183"/>
      <c r="DN24" s="183"/>
      <c r="DO24" s="183"/>
    </row>
    <row r="25" spans="1:119" s="183" customFormat="1" ht="18.75" customHeight="1" x14ac:dyDescent="0.15">
      <c r="A25" s="184"/>
      <c r="B25" s="602"/>
      <c r="C25" s="603"/>
      <c r="D25" s="604"/>
      <c r="E25" s="515" t="s">
        <v>173</v>
      </c>
      <c r="F25" s="495"/>
      <c r="G25" s="495"/>
      <c r="H25" s="495"/>
      <c r="I25" s="495"/>
      <c r="J25" s="495"/>
      <c r="K25" s="496"/>
      <c r="L25" s="516">
        <v>2</v>
      </c>
      <c r="M25" s="517"/>
      <c r="N25" s="517"/>
      <c r="O25" s="517"/>
      <c r="P25" s="556"/>
      <c r="Q25" s="516">
        <v>7700</v>
      </c>
      <c r="R25" s="517"/>
      <c r="S25" s="517"/>
      <c r="T25" s="517"/>
      <c r="U25" s="517"/>
      <c r="V25" s="556"/>
      <c r="W25" s="615"/>
      <c r="X25" s="603"/>
      <c r="Y25" s="604"/>
      <c r="Z25" s="515" t="s">
        <v>174</v>
      </c>
      <c r="AA25" s="495"/>
      <c r="AB25" s="495"/>
      <c r="AC25" s="495"/>
      <c r="AD25" s="495"/>
      <c r="AE25" s="495"/>
      <c r="AF25" s="495"/>
      <c r="AG25" s="496"/>
      <c r="AH25" s="516" t="s">
        <v>137</v>
      </c>
      <c r="AI25" s="517"/>
      <c r="AJ25" s="517"/>
      <c r="AK25" s="517"/>
      <c r="AL25" s="556"/>
      <c r="AM25" s="516" t="s">
        <v>146</v>
      </c>
      <c r="AN25" s="517"/>
      <c r="AO25" s="517"/>
      <c r="AP25" s="517"/>
      <c r="AQ25" s="517"/>
      <c r="AR25" s="556"/>
      <c r="AS25" s="516" t="s">
        <v>137</v>
      </c>
      <c r="AT25" s="517"/>
      <c r="AU25" s="517"/>
      <c r="AV25" s="517"/>
      <c r="AW25" s="517"/>
      <c r="AX25" s="518"/>
      <c r="AY25" s="425" t="s">
        <v>175</v>
      </c>
      <c r="AZ25" s="426"/>
      <c r="BA25" s="426"/>
      <c r="BB25" s="426"/>
      <c r="BC25" s="426"/>
      <c r="BD25" s="426"/>
      <c r="BE25" s="426"/>
      <c r="BF25" s="426"/>
      <c r="BG25" s="426"/>
      <c r="BH25" s="426"/>
      <c r="BI25" s="426"/>
      <c r="BJ25" s="426"/>
      <c r="BK25" s="426"/>
      <c r="BL25" s="426"/>
      <c r="BM25" s="427"/>
      <c r="BN25" s="428">
        <v>23933658</v>
      </c>
      <c r="BO25" s="429"/>
      <c r="BP25" s="429"/>
      <c r="BQ25" s="429"/>
      <c r="BR25" s="429"/>
      <c r="BS25" s="429"/>
      <c r="BT25" s="429"/>
      <c r="BU25" s="430"/>
      <c r="BV25" s="428">
        <v>19347558</v>
      </c>
      <c r="BW25" s="429"/>
      <c r="BX25" s="429"/>
      <c r="BY25" s="429"/>
      <c r="BZ25" s="429"/>
      <c r="CA25" s="429"/>
      <c r="CB25" s="429"/>
      <c r="CC25" s="430"/>
      <c r="CD25" s="198"/>
      <c r="CE25" s="572"/>
      <c r="CF25" s="572"/>
      <c r="CG25" s="572"/>
      <c r="CH25" s="572"/>
      <c r="CI25" s="572"/>
      <c r="CJ25" s="572"/>
      <c r="CK25" s="572"/>
      <c r="CL25" s="572"/>
      <c r="CM25" s="572"/>
      <c r="CN25" s="572"/>
      <c r="CO25" s="572"/>
      <c r="CP25" s="572"/>
      <c r="CQ25" s="572"/>
      <c r="CR25" s="572"/>
      <c r="CS25" s="573"/>
      <c r="CT25" s="462"/>
      <c r="CU25" s="463"/>
      <c r="CV25" s="463"/>
      <c r="CW25" s="463"/>
      <c r="CX25" s="463"/>
      <c r="CY25" s="463"/>
      <c r="CZ25" s="463"/>
      <c r="DA25" s="464"/>
      <c r="DB25" s="462"/>
      <c r="DC25" s="463"/>
      <c r="DD25" s="463"/>
      <c r="DE25" s="463"/>
      <c r="DF25" s="463"/>
      <c r="DG25" s="463"/>
      <c r="DH25" s="463"/>
      <c r="DI25" s="464"/>
    </row>
    <row r="26" spans="1:119" s="183" customFormat="1" ht="18.75" customHeight="1" x14ac:dyDescent="0.15">
      <c r="A26" s="184"/>
      <c r="B26" s="602"/>
      <c r="C26" s="603"/>
      <c r="D26" s="604"/>
      <c r="E26" s="515" t="s">
        <v>176</v>
      </c>
      <c r="F26" s="495"/>
      <c r="G26" s="495"/>
      <c r="H26" s="495"/>
      <c r="I26" s="495"/>
      <c r="J26" s="495"/>
      <c r="K26" s="496"/>
      <c r="L26" s="516">
        <v>1</v>
      </c>
      <c r="M26" s="517"/>
      <c r="N26" s="517"/>
      <c r="O26" s="517"/>
      <c r="P26" s="556"/>
      <c r="Q26" s="516">
        <v>6670</v>
      </c>
      <c r="R26" s="517"/>
      <c r="S26" s="517"/>
      <c r="T26" s="517"/>
      <c r="U26" s="517"/>
      <c r="V26" s="556"/>
      <c r="W26" s="615"/>
      <c r="X26" s="603"/>
      <c r="Y26" s="604"/>
      <c r="Z26" s="515" t="s">
        <v>177</v>
      </c>
      <c r="AA26" s="625"/>
      <c r="AB26" s="625"/>
      <c r="AC26" s="625"/>
      <c r="AD26" s="625"/>
      <c r="AE26" s="625"/>
      <c r="AF26" s="625"/>
      <c r="AG26" s="626"/>
      <c r="AH26" s="516">
        <v>176</v>
      </c>
      <c r="AI26" s="517"/>
      <c r="AJ26" s="517"/>
      <c r="AK26" s="517"/>
      <c r="AL26" s="556"/>
      <c r="AM26" s="516">
        <v>559680</v>
      </c>
      <c r="AN26" s="517"/>
      <c r="AO26" s="517"/>
      <c r="AP26" s="517"/>
      <c r="AQ26" s="517"/>
      <c r="AR26" s="556"/>
      <c r="AS26" s="516">
        <v>3180</v>
      </c>
      <c r="AT26" s="517"/>
      <c r="AU26" s="517"/>
      <c r="AV26" s="517"/>
      <c r="AW26" s="517"/>
      <c r="AX26" s="518"/>
      <c r="AY26" s="468" t="s">
        <v>178</v>
      </c>
      <c r="AZ26" s="469"/>
      <c r="BA26" s="469"/>
      <c r="BB26" s="469"/>
      <c r="BC26" s="469"/>
      <c r="BD26" s="469"/>
      <c r="BE26" s="469"/>
      <c r="BF26" s="469"/>
      <c r="BG26" s="469"/>
      <c r="BH26" s="469"/>
      <c r="BI26" s="469"/>
      <c r="BJ26" s="469"/>
      <c r="BK26" s="469"/>
      <c r="BL26" s="469"/>
      <c r="BM26" s="470"/>
      <c r="BN26" s="465">
        <v>15000</v>
      </c>
      <c r="BO26" s="466"/>
      <c r="BP26" s="466"/>
      <c r="BQ26" s="466"/>
      <c r="BR26" s="466"/>
      <c r="BS26" s="466"/>
      <c r="BT26" s="466"/>
      <c r="BU26" s="467"/>
      <c r="BV26" s="465">
        <v>9000</v>
      </c>
      <c r="BW26" s="466"/>
      <c r="BX26" s="466"/>
      <c r="BY26" s="466"/>
      <c r="BZ26" s="466"/>
      <c r="CA26" s="466"/>
      <c r="CB26" s="466"/>
      <c r="CC26" s="467"/>
      <c r="CD26" s="198"/>
      <c r="CE26" s="572"/>
      <c r="CF26" s="572"/>
      <c r="CG26" s="572"/>
      <c r="CH26" s="572"/>
      <c r="CI26" s="572"/>
      <c r="CJ26" s="572"/>
      <c r="CK26" s="572"/>
      <c r="CL26" s="572"/>
      <c r="CM26" s="572"/>
      <c r="CN26" s="572"/>
      <c r="CO26" s="572"/>
      <c r="CP26" s="572"/>
      <c r="CQ26" s="572"/>
      <c r="CR26" s="572"/>
      <c r="CS26" s="573"/>
      <c r="CT26" s="462"/>
      <c r="CU26" s="463"/>
      <c r="CV26" s="463"/>
      <c r="CW26" s="463"/>
      <c r="CX26" s="463"/>
      <c r="CY26" s="463"/>
      <c r="CZ26" s="463"/>
      <c r="DA26" s="464"/>
      <c r="DB26" s="462"/>
      <c r="DC26" s="463"/>
      <c r="DD26" s="463"/>
      <c r="DE26" s="463"/>
      <c r="DF26" s="463"/>
      <c r="DG26" s="463"/>
      <c r="DH26" s="463"/>
      <c r="DI26" s="464"/>
    </row>
    <row r="27" spans="1:119" ht="18.75" customHeight="1" thickBot="1" x14ac:dyDescent="0.2">
      <c r="A27" s="184"/>
      <c r="B27" s="602"/>
      <c r="C27" s="603"/>
      <c r="D27" s="604"/>
      <c r="E27" s="515" t="s">
        <v>179</v>
      </c>
      <c r="F27" s="495"/>
      <c r="G27" s="495"/>
      <c r="H27" s="495"/>
      <c r="I27" s="495"/>
      <c r="J27" s="495"/>
      <c r="K27" s="496"/>
      <c r="L27" s="516">
        <v>1</v>
      </c>
      <c r="M27" s="517"/>
      <c r="N27" s="517"/>
      <c r="O27" s="517"/>
      <c r="P27" s="556"/>
      <c r="Q27" s="516">
        <v>5580</v>
      </c>
      <c r="R27" s="517"/>
      <c r="S27" s="517"/>
      <c r="T27" s="517"/>
      <c r="U27" s="517"/>
      <c r="V27" s="556"/>
      <c r="W27" s="615"/>
      <c r="X27" s="603"/>
      <c r="Y27" s="604"/>
      <c r="Z27" s="515" t="s">
        <v>180</v>
      </c>
      <c r="AA27" s="495"/>
      <c r="AB27" s="495"/>
      <c r="AC27" s="495"/>
      <c r="AD27" s="495"/>
      <c r="AE27" s="495"/>
      <c r="AF27" s="495"/>
      <c r="AG27" s="496"/>
      <c r="AH27" s="516">
        <v>84</v>
      </c>
      <c r="AI27" s="517"/>
      <c r="AJ27" s="517"/>
      <c r="AK27" s="517"/>
      <c r="AL27" s="556"/>
      <c r="AM27" s="516">
        <v>272456</v>
      </c>
      <c r="AN27" s="517"/>
      <c r="AO27" s="517"/>
      <c r="AP27" s="517"/>
      <c r="AQ27" s="517"/>
      <c r="AR27" s="556"/>
      <c r="AS27" s="516">
        <v>3244</v>
      </c>
      <c r="AT27" s="517"/>
      <c r="AU27" s="517"/>
      <c r="AV27" s="517"/>
      <c r="AW27" s="517"/>
      <c r="AX27" s="518"/>
      <c r="AY27" s="557" t="s">
        <v>181</v>
      </c>
      <c r="AZ27" s="558"/>
      <c r="BA27" s="558"/>
      <c r="BB27" s="558"/>
      <c r="BC27" s="558"/>
      <c r="BD27" s="558"/>
      <c r="BE27" s="558"/>
      <c r="BF27" s="558"/>
      <c r="BG27" s="558"/>
      <c r="BH27" s="558"/>
      <c r="BI27" s="558"/>
      <c r="BJ27" s="558"/>
      <c r="BK27" s="558"/>
      <c r="BL27" s="558"/>
      <c r="BM27" s="559"/>
      <c r="BN27" s="638">
        <v>1521986</v>
      </c>
      <c r="BO27" s="639"/>
      <c r="BP27" s="639"/>
      <c r="BQ27" s="639"/>
      <c r="BR27" s="639"/>
      <c r="BS27" s="639"/>
      <c r="BT27" s="639"/>
      <c r="BU27" s="640"/>
      <c r="BV27" s="638">
        <v>1521401</v>
      </c>
      <c r="BW27" s="639"/>
      <c r="BX27" s="639"/>
      <c r="BY27" s="639"/>
      <c r="BZ27" s="639"/>
      <c r="CA27" s="639"/>
      <c r="CB27" s="639"/>
      <c r="CC27" s="640"/>
      <c r="CD27" s="200"/>
      <c r="CE27" s="572"/>
      <c r="CF27" s="572"/>
      <c r="CG27" s="572"/>
      <c r="CH27" s="572"/>
      <c r="CI27" s="572"/>
      <c r="CJ27" s="572"/>
      <c r="CK27" s="572"/>
      <c r="CL27" s="572"/>
      <c r="CM27" s="572"/>
      <c r="CN27" s="572"/>
      <c r="CO27" s="572"/>
      <c r="CP27" s="572"/>
      <c r="CQ27" s="572"/>
      <c r="CR27" s="572"/>
      <c r="CS27" s="573"/>
      <c r="CT27" s="462"/>
      <c r="CU27" s="463"/>
      <c r="CV27" s="463"/>
      <c r="CW27" s="463"/>
      <c r="CX27" s="463"/>
      <c r="CY27" s="463"/>
      <c r="CZ27" s="463"/>
      <c r="DA27" s="464"/>
      <c r="DB27" s="462"/>
      <c r="DC27" s="463"/>
      <c r="DD27" s="463"/>
      <c r="DE27" s="463"/>
      <c r="DF27" s="463"/>
      <c r="DG27" s="463"/>
      <c r="DH27" s="463"/>
      <c r="DI27" s="464"/>
      <c r="DJ27" s="183"/>
      <c r="DK27" s="183"/>
      <c r="DL27" s="183"/>
      <c r="DM27" s="183"/>
      <c r="DN27" s="183"/>
      <c r="DO27" s="183"/>
    </row>
    <row r="28" spans="1:119" ht="18.75" customHeight="1" x14ac:dyDescent="0.15">
      <c r="A28" s="184"/>
      <c r="B28" s="602"/>
      <c r="C28" s="603"/>
      <c r="D28" s="604"/>
      <c r="E28" s="515" t="s">
        <v>182</v>
      </c>
      <c r="F28" s="495"/>
      <c r="G28" s="495"/>
      <c r="H28" s="495"/>
      <c r="I28" s="495"/>
      <c r="J28" s="495"/>
      <c r="K28" s="496"/>
      <c r="L28" s="516">
        <v>1</v>
      </c>
      <c r="M28" s="517"/>
      <c r="N28" s="517"/>
      <c r="O28" s="517"/>
      <c r="P28" s="556"/>
      <c r="Q28" s="516">
        <v>4980</v>
      </c>
      <c r="R28" s="517"/>
      <c r="S28" s="517"/>
      <c r="T28" s="517"/>
      <c r="U28" s="517"/>
      <c r="V28" s="556"/>
      <c r="W28" s="615"/>
      <c r="X28" s="603"/>
      <c r="Y28" s="604"/>
      <c r="Z28" s="515" t="s">
        <v>183</v>
      </c>
      <c r="AA28" s="495"/>
      <c r="AB28" s="495"/>
      <c r="AC28" s="495"/>
      <c r="AD28" s="495"/>
      <c r="AE28" s="495"/>
      <c r="AF28" s="495"/>
      <c r="AG28" s="496"/>
      <c r="AH28" s="516" t="s">
        <v>137</v>
      </c>
      <c r="AI28" s="517"/>
      <c r="AJ28" s="517"/>
      <c r="AK28" s="517"/>
      <c r="AL28" s="556"/>
      <c r="AM28" s="516" t="s">
        <v>128</v>
      </c>
      <c r="AN28" s="517"/>
      <c r="AO28" s="517"/>
      <c r="AP28" s="517"/>
      <c r="AQ28" s="517"/>
      <c r="AR28" s="556"/>
      <c r="AS28" s="516" t="s">
        <v>137</v>
      </c>
      <c r="AT28" s="517"/>
      <c r="AU28" s="517"/>
      <c r="AV28" s="517"/>
      <c r="AW28" s="517"/>
      <c r="AX28" s="518"/>
      <c r="AY28" s="641" t="s">
        <v>184</v>
      </c>
      <c r="AZ28" s="642"/>
      <c r="BA28" s="642"/>
      <c r="BB28" s="643"/>
      <c r="BC28" s="425" t="s">
        <v>48</v>
      </c>
      <c r="BD28" s="426"/>
      <c r="BE28" s="426"/>
      <c r="BF28" s="426"/>
      <c r="BG28" s="426"/>
      <c r="BH28" s="426"/>
      <c r="BI28" s="426"/>
      <c r="BJ28" s="426"/>
      <c r="BK28" s="426"/>
      <c r="BL28" s="426"/>
      <c r="BM28" s="427"/>
      <c r="BN28" s="428">
        <v>9858953</v>
      </c>
      <c r="BO28" s="429"/>
      <c r="BP28" s="429"/>
      <c r="BQ28" s="429"/>
      <c r="BR28" s="429"/>
      <c r="BS28" s="429"/>
      <c r="BT28" s="429"/>
      <c r="BU28" s="430"/>
      <c r="BV28" s="428">
        <v>10071292</v>
      </c>
      <c r="BW28" s="429"/>
      <c r="BX28" s="429"/>
      <c r="BY28" s="429"/>
      <c r="BZ28" s="429"/>
      <c r="CA28" s="429"/>
      <c r="CB28" s="429"/>
      <c r="CC28" s="430"/>
      <c r="CD28" s="198"/>
      <c r="CE28" s="572"/>
      <c r="CF28" s="572"/>
      <c r="CG28" s="572"/>
      <c r="CH28" s="572"/>
      <c r="CI28" s="572"/>
      <c r="CJ28" s="572"/>
      <c r="CK28" s="572"/>
      <c r="CL28" s="572"/>
      <c r="CM28" s="572"/>
      <c r="CN28" s="572"/>
      <c r="CO28" s="572"/>
      <c r="CP28" s="572"/>
      <c r="CQ28" s="572"/>
      <c r="CR28" s="572"/>
      <c r="CS28" s="573"/>
      <c r="CT28" s="462"/>
      <c r="CU28" s="463"/>
      <c r="CV28" s="463"/>
      <c r="CW28" s="463"/>
      <c r="CX28" s="463"/>
      <c r="CY28" s="463"/>
      <c r="CZ28" s="463"/>
      <c r="DA28" s="464"/>
      <c r="DB28" s="462"/>
      <c r="DC28" s="463"/>
      <c r="DD28" s="463"/>
      <c r="DE28" s="463"/>
      <c r="DF28" s="463"/>
      <c r="DG28" s="463"/>
      <c r="DH28" s="463"/>
      <c r="DI28" s="464"/>
      <c r="DJ28" s="183"/>
      <c r="DK28" s="183"/>
      <c r="DL28" s="183"/>
      <c r="DM28" s="183"/>
      <c r="DN28" s="183"/>
      <c r="DO28" s="183"/>
    </row>
    <row r="29" spans="1:119" ht="18.75" customHeight="1" x14ac:dyDescent="0.15">
      <c r="A29" s="184"/>
      <c r="B29" s="602"/>
      <c r="C29" s="603"/>
      <c r="D29" s="604"/>
      <c r="E29" s="515" t="s">
        <v>185</v>
      </c>
      <c r="F29" s="495"/>
      <c r="G29" s="495"/>
      <c r="H29" s="495"/>
      <c r="I29" s="495"/>
      <c r="J29" s="495"/>
      <c r="K29" s="496"/>
      <c r="L29" s="516">
        <v>26</v>
      </c>
      <c r="M29" s="517"/>
      <c r="N29" s="517"/>
      <c r="O29" s="517"/>
      <c r="P29" s="556"/>
      <c r="Q29" s="516">
        <v>4400</v>
      </c>
      <c r="R29" s="517"/>
      <c r="S29" s="517"/>
      <c r="T29" s="517"/>
      <c r="U29" s="517"/>
      <c r="V29" s="556"/>
      <c r="W29" s="616"/>
      <c r="X29" s="617"/>
      <c r="Y29" s="618"/>
      <c r="Z29" s="515" t="s">
        <v>186</v>
      </c>
      <c r="AA29" s="495"/>
      <c r="AB29" s="495"/>
      <c r="AC29" s="495"/>
      <c r="AD29" s="495"/>
      <c r="AE29" s="495"/>
      <c r="AF29" s="495"/>
      <c r="AG29" s="496"/>
      <c r="AH29" s="516">
        <v>1240</v>
      </c>
      <c r="AI29" s="517"/>
      <c r="AJ29" s="517"/>
      <c r="AK29" s="517"/>
      <c r="AL29" s="556"/>
      <c r="AM29" s="516">
        <v>3854900</v>
      </c>
      <c r="AN29" s="517"/>
      <c r="AO29" s="517"/>
      <c r="AP29" s="517"/>
      <c r="AQ29" s="517"/>
      <c r="AR29" s="556"/>
      <c r="AS29" s="516">
        <v>3109</v>
      </c>
      <c r="AT29" s="517"/>
      <c r="AU29" s="517"/>
      <c r="AV29" s="517"/>
      <c r="AW29" s="517"/>
      <c r="AX29" s="518"/>
      <c r="AY29" s="644"/>
      <c r="AZ29" s="645"/>
      <c r="BA29" s="645"/>
      <c r="BB29" s="646"/>
      <c r="BC29" s="499" t="s">
        <v>187</v>
      </c>
      <c r="BD29" s="500"/>
      <c r="BE29" s="500"/>
      <c r="BF29" s="500"/>
      <c r="BG29" s="500"/>
      <c r="BH29" s="500"/>
      <c r="BI29" s="500"/>
      <c r="BJ29" s="500"/>
      <c r="BK29" s="500"/>
      <c r="BL29" s="500"/>
      <c r="BM29" s="501"/>
      <c r="BN29" s="465">
        <v>170054</v>
      </c>
      <c r="BO29" s="466"/>
      <c r="BP29" s="466"/>
      <c r="BQ29" s="466"/>
      <c r="BR29" s="466"/>
      <c r="BS29" s="466"/>
      <c r="BT29" s="466"/>
      <c r="BU29" s="467"/>
      <c r="BV29" s="465">
        <v>170143</v>
      </c>
      <c r="BW29" s="466"/>
      <c r="BX29" s="466"/>
      <c r="BY29" s="466"/>
      <c r="BZ29" s="466"/>
      <c r="CA29" s="466"/>
      <c r="CB29" s="466"/>
      <c r="CC29" s="467"/>
      <c r="CD29" s="200"/>
      <c r="CE29" s="572"/>
      <c r="CF29" s="572"/>
      <c r="CG29" s="572"/>
      <c r="CH29" s="572"/>
      <c r="CI29" s="572"/>
      <c r="CJ29" s="572"/>
      <c r="CK29" s="572"/>
      <c r="CL29" s="572"/>
      <c r="CM29" s="572"/>
      <c r="CN29" s="572"/>
      <c r="CO29" s="572"/>
      <c r="CP29" s="572"/>
      <c r="CQ29" s="572"/>
      <c r="CR29" s="572"/>
      <c r="CS29" s="573"/>
      <c r="CT29" s="462"/>
      <c r="CU29" s="463"/>
      <c r="CV29" s="463"/>
      <c r="CW29" s="463"/>
      <c r="CX29" s="463"/>
      <c r="CY29" s="463"/>
      <c r="CZ29" s="463"/>
      <c r="DA29" s="464"/>
      <c r="DB29" s="462"/>
      <c r="DC29" s="463"/>
      <c r="DD29" s="463"/>
      <c r="DE29" s="463"/>
      <c r="DF29" s="463"/>
      <c r="DG29" s="463"/>
      <c r="DH29" s="463"/>
      <c r="DI29" s="464"/>
      <c r="DJ29" s="183"/>
      <c r="DK29" s="183"/>
      <c r="DL29" s="183"/>
      <c r="DM29" s="183"/>
      <c r="DN29" s="183"/>
      <c r="DO29" s="183"/>
    </row>
    <row r="30" spans="1:119" ht="18.75" customHeight="1" thickBot="1" x14ac:dyDescent="0.2">
      <c r="A30" s="184"/>
      <c r="B30" s="605"/>
      <c r="C30" s="606"/>
      <c r="D30" s="607"/>
      <c r="E30" s="519"/>
      <c r="F30" s="520"/>
      <c r="G30" s="520"/>
      <c r="H30" s="520"/>
      <c r="I30" s="520"/>
      <c r="J30" s="520"/>
      <c r="K30" s="521"/>
      <c r="L30" s="619"/>
      <c r="M30" s="620"/>
      <c r="N30" s="620"/>
      <c r="O30" s="620"/>
      <c r="P30" s="621"/>
      <c r="Q30" s="619"/>
      <c r="R30" s="620"/>
      <c r="S30" s="620"/>
      <c r="T30" s="620"/>
      <c r="U30" s="620"/>
      <c r="V30" s="621"/>
      <c r="W30" s="622" t="s">
        <v>188</v>
      </c>
      <c r="X30" s="623"/>
      <c r="Y30" s="623"/>
      <c r="Z30" s="623"/>
      <c r="AA30" s="623"/>
      <c r="AB30" s="623"/>
      <c r="AC30" s="623"/>
      <c r="AD30" s="623"/>
      <c r="AE30" s="623"/>
      <c r="AF30" s="623"/>
      <c r="AG30" s="624"/>
      <c r="AH30" s="581">
        <v>98.3</v>
      </c>
      <c r="AI30" s="582"/>
      <c r="AJ30" s="582"/>
      <c r="AK30" s="582"/>
      <c r="AL30" s="582"/>
      <c r="AM30" s="582"/>
      <c r="AN30" s="582"/>
      <c r="AO30" s="582"/>
      <c r="AP30" s="582"/>
      <c r="AQ30" s="582"/>
      <c r="AR30" s="582"/>
      <c r="AS30" s="582"/>
      <c r="AT30" s="582"/>
      <c r="AU30" s="582"/>
      <c r="AV30" s="582"/>
      <c r="AW30" s="582"/>
      <c r="AX30" s="584"/>
      <c r="AY30" s="647"/>
      <c r="AZ30" s="648"/>
      <c r="BA30" s="648"/>
      <c r="BB30" s="649"/>
      <c r="BC30" s="635" t="s">
        <v>50</v>
      </c>
      <c r="BD30" s="636"/>
      <c r="BE30" s="636"/>
      <c r="BF30" s="636"/>
      <c r="BG30" s="636"/>
      <c r="BH30" s="636"/>
      <c r="BI30" s="636"/>
      <c r="BJ30" s="636"/>
      <c r="BK30" s="636"/>
      <c r="BL30" s="636"/>
      <c r="BM30" s="637"/>
      <c r="BN30" s="638">
        <v>3883430</v>
      </c>
      <c r="BO30" s="639"/>
      <c r="BP30" s="639"/>
      <c r="BQ30" s="639"/>
      <c r="BR30" s="639"/>
      <c r="BS30" s="639"/>
      <c r="BT30" s="639"/>
      <c r="BU30" s="640"/>
      <c r="BV30" s="638">
        <v>4137834</v>
      </c>
      <c r="BW30" s="639"/>
      <c r="BX30" s="639"/>
      <c r="BY30" s="639"/>
      <c r="BZ30" s="639"/>
      <c r="CA30" s="639"/>
      <c r="CB30" s="639"/>
      <c r="CC30" s="640"/>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189</v>
      </c>
      <c r="D32" s="211"/>
      <c r="E32" s="211"/>
      <c r="F32" s="208"/>
      <c r="G32" s="208"/>
      <c r="H32" s="208"/>
      <c r="I32" s="208"/>
      <c r="J32" s="208"/>
      <c r="K32" s="208"/>
      <c r="L32" s="208"/>
      <c r="M32" s="208"/>
      <c r="N32" s="208"/>
      <c r="O32" s="208"/>
      <c r="P32" s="208"/>
      <c r="Q32" s="208"/>
      <c r="R32" s="208"/>
      <c r="S32" s="208"/>
      <c r="T32" s="208"/>
      <c r="U32" s="208" t="s">
        <v>190</v>
      </c>
      <c r="V32" s="208"/>
      <c r="W32" s="208"/>
      <c r="X32" s="208"/>
      <c r="Y32" s="208"/>
      <c r="Z32" s="208"/>
      <c r="AA32" s="208"/>
      <c r="AB32" s="208"/>
      <c r="AC32" s="208"/>
      <c r="AD32" s="208"/>
      <c r="AE32" s="208"/>
      <c r="AF32" s="208"/>
      <c r="AG32" s="208"/>
      <c r="AH32" s="208"/>
      <c r="AI32" s="208"/>
      <c r="AJ32" s="208"/>
      <c r="AK32" s="208"/>
      <c r="AL32" s="208"/>
      <c r="AM32" s="212" t="s">
        <v>191</v>
      </c>
      <c r="AN32" s="208"/>
      <c r="AO32" s="208"/>
      <c r="AP32" s="208"/>
      <c r="AQ32" s="208"/>
      <c r="AR32" s="208"/>
      <c r="AS32" s="212"/>
      <c r="AT32" s="212"/>
      <c r="AU32" s="212"/>
      <c r="AV32" s="212"/>
      <c r="AW32" s="212"/>
      <c r="AX32" s="212"/>
      <c r="AY32" s="212"/>
      <c r="AZ32" s="212"/>
      <c r="BA32" s="212"/>
      <c r="BB32" s="208"/>
      <c r="BC32" s="212"/>
      <c r="BD32" s="208"/>
      <c r="BE32" s="212" t="s">
        <v>192</v>
      </c>
      <c r="BF32" s="208"/>
      <c r="BG32" s="208"/>
      <c r="BH32" s="208"/>
      <c r="BI32" s="208"/>
      <c r="BJ32" s="212"/>
      <c r="BK32" s="212"/>
      <c r="BL32" s="212"/>
      <c r="BM32" s="212"/>
      <c r="BN32" s="212"/>
      <c r="BO32" s="212"/>
      <c r="BP32" s="212"/>
      <c r="BQ32" s="212"/>
      <c r="BR32" s="208"/>
      <c r="BS32" s="208"/>
      <c r="BT32" s="208"/>
      <c r="BU32" s="208"/>
      <c r="BV32" s="208"/>
      <c r="BW32" s="208" t="s">
        <v>193</v>
      </c>
      <c r="BX32" s="208"/>
      <c r="BY32" s="208"/>
      <c r="BZ32" s="208"/>
      <c r="CA32" s="208"/>
      <c r="CB32" s="212"/>
      <c r="CC32" s="212"/>
      <c r="CD32" s="212"/>
      <c r="CE32" s="212"/>
      <c r="CF32" s="212"/>
      <c r="CG32" s="212"/>
      <c r="CH32" s="212"/>
      <c r="CI32" s="212"/>
      <c r="CJ32" s="212"/>
      <c r="CK32" s="212"/>
      <c r="CL32" s="212"/>
      <c r="CM32" s="212"/>
      <c r="CN32" s="212"/>
      <c r="CO32" s="212" t="s">
        <v>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89" t="s">
        <v>195</v>
      </c>
      <c r="D33" s="489"/>
      <c r="E33" s="454" t="s">
        <v>196</v>
      </c>
      <c r="F33" s="454"/>
      <c r="G33" s="454"/>
      <c r="H33" s="454"/>
      <c r="I33" s="454"/>
      <c r="J33" s="454"/>
      <c r="K33" s="454"/>
      <c r="L33" s="454"/>
      <c r="M33" s="454"/>
      <c r="N33" s="454"/>
      <c r="O33" s="454"/>
      <c r="P33" s="454"/>
      <c r="Q33" s="454"/>
      <c r="R33" s="454"/>
      <c r="S33" s="454"/>
      <c r="T33" s="213"/>
      <c r="U33" s="489" t="s">
        <v>195</v>
      </c>
      <c r="V33" s="489"/>
      <c r="W33" s="454" t="s">
        <v>196</v>
      </c>
      <c r="X33" s="454"/>
      <c r="Y33" s="454"/>
      <c r="Z33" s="454"/>
      <c r="AA33" s="454"/>
      <c r="AB33" s="454"/>
      <c r="AC33" s="454"/>
      <c r="AD33" s="454"/>
      <c r="AE33" s="454"/>
      <c r="AF33" s="454"/>
      <c r="AG33" s="454"/>
      <c r="AH33" s="454"/>
      <c r="AI33" s="454"/>
      <c r="AJ33" s="454"/>
      <c r="AK33" s="454"/>
      <c r="AL33" s="213"/>
      <c r="AM33" s="489" t="s">
        <v>197</v>
      </c>
      <c r="AN33" s="489"/>
      <c r="AO33" s="454" t="s">
        <v>198</v>
      </c>
      <c r="AP33" s="454"/>
      <c r="AQ33" s="454"/>
      <c r="AR33" s="454"/>
      <c r="AS33" s="454"/>
      <c r="AT33" s="454"/>
      <c r="AU33" s="454"/>
      <c r="AV33" s="454"/>
      <c r="AW33" s="454"/>
      <c r="AX33" s="454"/>
      <c r="AY33" s="454"/>
      <c r="AZ33" s="454"/>
      <c r="BA33" s="454"/>
      <c r="BB33" s="454"/>
      <c r="BC33" s="454"/>
      <c r="BD33" s="214"/>
      <c r="BE33" s="454" t="s">
        <v>199</v>
      </c>
      <c r="BF33" s="454"/>
      <c r="BG33" s="454" t="s">
        <v>200</v>
      </c>
      <c r="BH33" s="454"/>
      <c r="BI33" s="454"/>
      <c r="BJ33" s="454"/>
      <c r="BK33" s="454"/>
      <c r="BL33" s="454"/>
      <c r="BM33" s="454"/>
      <c r="BN33" s="454"/>
      <c r="BO33" s="454"/>
      <c r="BP33" s="454"/>
      <c r="BQ33" s="454"/>
      <c r="BR33" s="454"/>
      <c r="BS33" s="454"/>
      <c r="BT33" s="454"/>
      <c r="BU33" s="454"/>
      <c r="BV33" s="214"/>
      <c r="BW33" s="489" t="s">
        <v>199</v>
      </c>
      <c r="BX33" s="489"/>
      <c r="BY33" s="454" t="s">
        <v>201</v>
      </c>
      <c r="BZ33" s="454"/>
      <c r="CA33" s="454"/>
      <c r="CB33" s="454"/>
      <c r="CC33" s="454"/>
      <c r="CD33" s="454"/>
      <c r="CE33" s="454"/>
      <c r="CF33" s="454"/>
      <c r="CG33" s="454"/>
      <c r="CH33" s="454"/>
      <c r="CI33" s="454"/>
      <c r="CJ33" s="454"/>
      <c r="CK33" s="454"/>
      <c r="CL33" s="454"/>
      <c r="CM33" s="454"/>
      <c r="CN33" s="213"/>
      <c r="CO33" s="489" t="s">
        <v>195</v>
      </c>
      <c r="CP33" s="489"/>
      <c r="CQ33" s="454" t="s">
        <v>202</v>
      </c>
      <c r="CR33" s="454"/>
      <c r="CS33" s="454"/>
      <c r="CT33" s="454"/>
      <c r="CU33" s="454"/>
      <c r="CV33" s="454"/>
      <c r="CW33" s="454"/>
      <c r="CX33" s="454"/>
      <c r="CY33" s="454"/>
      <c r="CZ33" s="454"/>
      <c r="DA33" s="454"/>
      <c r="DB33" s="454"/>
      <c r="DC33" s="454"/>
      <c r="DD33" s="454"/>
      <c r="DE33" s="454"/>
      <c r="DF33" s="213"/>
      <c r="DG33" s="650" t="s">
        <v>203</v>
      </c>
      <c r="DH33" s="650"/>
      <c r="DI33" s="215"/>
      <c r="DJ33" s="183"/>
      <c r="DK33" s="183"/>
      <c r="DL33" s="183"/>
      <c r="DM33" s="183"/>
      <c r="DN33" s="183"/>
      <c r="DO33" s="183"/>
    </row>
    <row r="34" spans="1:119" ht="32.25" customHeight="1" x14ac:dyDescent="0.15">
      <c r="A34" s="184"/>
      <c r="B34" s="210"/>
      <c r="C34" s="651">
        <f>IF(E34="","",1)</f>
        <v>1</v>
      </c>
      <c r="D34" s="651"/>
      <c r="E34" s="652" t="str">
        <f>IF('各会計、関係団体の財政状況及び健全化判断比率'!B7="","",'各会計、関係団体の財政状況及び健全化判断比率'!B7)</f>
        <v>一般会計</v>
      </c>
      <c r="F34" s="652"/>
      <c r="G34" s="652"/>
      <c r="H34" s="652"/>
      <c r="I34" s="652"/>
      <c r="J34" s="652"/>
      <c r="K34" s="652"/>
      <c r="L34" s="652"/>
      <c r="M34" s="652"/>
      <c r="N34" s="652"/>
      <c r="O34" s="652"/>
      <c r="P34" s="652"/>
      <c r="Q34" s="652"/>
      <c r="R34" s="652"/>
      <c r="S34" s="652"/>
      <c r="T34" s="211"/>
      <c r="U34" s="651">
        <f>IF(W34="","",MAX(C34:D43)+1)</f>
        <v>3</v>
      </c>
      <c r="V34" s="651"/>
      <c r="W34" s="652" t="str">
        <f>IF('各会計、関係団体の財政状況及び健全化判断比率'!B28="","",'各会計、関係団体の財政状況及び健全化判断比率'!B28)</f>
        <v>競輪事業特別会計</v>
      </c>
      <c r="X34" s="652"/>
      <c r="Y34" s="652"/>
      <c r="Z34" s="652"/>
      <c r="AA34" s="652"/>
      <c r="AB34" s="652"/>
      <c r="AC34" s="652"/>
      <c r="AD34" s="652"/>
      <c r="AE34" s="652"/>
      <c r="AF34" s="652"/>
      <c r="AG34" s="652"/>
      <c r="AH34" s="652"/>
      <c r="AI34" s="652"/>
      <c r="AJ34" s="652"/>
      <c r="AK34" s="652"/>
      <c r="AL34" s="211"/>
      <c r="AM34" s="651">
        <f>IF(AO34="","",MAX(C34:D43,U34:V43)+1)</f>
        <v>7</v>
      </c>
      <c r="AN34" s="651"/>
      <c r="AO34" s="652" t="str">
        <f>IF('各会計、関係団体の財政状況及び健全化判断比率'!B32="","",'各会計、関係団体の財政状況及び健全化判断比率'!B32)</f>
        <v>水道事業会計</v>
      </c>
      <c r="AP34" s="652"/>
      <c r="AQ34" s="652"/>
      <c r="AR34" s="652"/>
      <c r="AS34" s="652"/>
      <c r="AT34" s="652"/>
      <c r="AU34" s="652"/>
      <c r="AV34" s="652"/>
      <c r="AW34" s="652"/>
      <c r="AX34" s="652"/>
      <c r="AY34" s="652"/>
      <c r="AZ34" s="652"/>
      <c r="BA34" s="652"/>
      <c r="BB34" s="652"/>
      <c r="BC34" s="652"/>
      <c r="BD34" s="211"/>
      <c r="BE34" s="651">
        <f>IF(BG34="","",MAX(C34:D43,U34:V43,AM34:AN43)+1)</f>
        <v>10</v>
      </c>
      <c r="BF34" s="651"/>
      <c r="BG34" s="652" t="str">
        <f>IF('各会計、関係団体の財政状況及び健全化判断比率'!B35="","",'各会計、関係団体の財政状況及び健全化判断比率'!B35)</f>
        <v>簡易水道事業特別会計</v>
      </c>
      <c r="BH34" s="652"/>
      <c r="BI34" s="652"/>
      <c r="BJ34" s="652"/>
      <c r="BK34" s="652"/>
      <c r="BL34" s="652"/>
      <c r="BM34" s="652"/>
      <c r="BN34" s="652"/>
      <c r="BO34" s="652"/>
      <c r="BP34" s="652"/>
      <c r="BQ34" s="652"/>
      <c r="BR34" s="652"/>
      <c r="BS34" s="652"/>
      <c r="BT34" s="652"/>
      <c r="BU34" s="652"/>
      <c r="BV34" s="211"/>
      <c r="BW34" s="651">
        <f>IF(BY34="","",MAX(C34:D43,U34:V43,AM34:AN43,BE34:BF43)+1)</f>
        <v>13</v>
      </c>
      <c r="BX34" s="651"/>
      <c r="BY34" s="652" t="str">
        <f>IF('各会計、関係団体の財政状況及び健全化判断比率'!B68="","",'各会計、関係団体の財政状況及び健全化判断比率'!B68)</f>
        <v>三重県多気郡多気町松阪市学校組合</v>
      </c>
      <c r="BZ34" s="652"/>
      <c r="CA34" s="652"/>
      <c r="CB34" s="652"/>
      <c r="CC34" s="652"/>
      <c r="CD34" s="652"/>
      <c r="CE34" s="652"/>
      <c r="CF34" s="652"/>
      <c r="CG34" s="652"/>
      <c r="CH34" s="652"/>
      <c r="CI34" s="652"/>
      <c r="CJ34" s="652"/>
      <c r="CK34" s="652"/>
      <c r="CL34" s="652"/>
      <c r="CM34" s="652"/>
      <c r="CN34" s="211"/>
      <c r="CO34" s="651">
        <f>IF(CQ34="","",MAX(C34:D43,U34:V43,AM34:AN43,BE34:BF43,BW34:BX43)+1)</f>
        <v>23</v>
      </c>
      <c r="CP34" s="651"/>
      <c r="CQ34" s="652" t="str">
        <f>IF('各会計、関係団体の財政状況及び健全化判断比率'!BS7="","",'各会計、関係団体の財政状況及び健全化判断比率'!BS7)</f>
        <v>松阪市勤労者サービスセンター</v>
      </c>
      <c r="CR34" s="652"/>
      <c r="CS34" s="652"/>
      <c r="CT34" s="652"/>
      <c r="CU34" s="652"/>
      <c r="CV34" s="652"/>
      <c r="CW34" s="652"/>
      <c r="CX34" s="652"/>
      <c r="CY34" s="652"/>
      <c r="CZ34" s="652"/>
      <c r="DA34" s="652"/>
      <c r="DB34" s="652"/>
      <c r="DC34" s="652"/>
      <c r="DD34" s="652"/>
      <c r="DE34" s="652"/>
      <c r="DF34" s="208"/>
      <c r="DG34" s="653" t="str">
        <f>IF('各会計、関係団体の財政状況及び健全化判断比率'!BR7="","",'各会計、関係団体の財政状況及び健全化判断比率'!BR7)</f>
        <v/>
      </c>
      <c r="DH34" s="653"/>
      <c r="DI34" s="215"/>
      <c r="DJ34" s="183"/>
      <c r="DK34" s="183"/>
      <c r="DL34" s="183"/>
      <c r="DM34" s="183"/>
      <c r="DN34" s="183"/>
      <c r="DO34" s="183"/>
    </row>
    <row r="35" spans="1:119" ht="32.25" customHeight="1" x14ac:dyDescent="0.15">
      <c r="A35" s="184"/>
      <c r="B35" s="210"/>
      <c r="C35" s="651">
        <f>IF(E35="","",C34+1)</f>
        <v>2</v>
      </c>
      <c r="D35" s="651"/>
      <c r="E35" s="652" t="str">
        <f>IF('各会計、関係団体の財政状況及び健全化判断比率'!B8="","",'各会計、関係団体の財政状況及び健全化判断比率'!B8)</f>
        <v>住宅新築資金等貸付事業特別会計</v>
      </c>
      <c r="F35" s="652"/>
      <c r="G35" s="652"/>
      <c r="H35" s="652"/>
      <c r="I35" s="652"/>
      <c r="J35" s="652"/>
      <c r="K35" s="652"/>
      <c r="L35" s="652"/>
      <c r="M35" s="652"/>
      <c r="N35" s="652"/>
      <c r="O35" s="652"/>
      <c r="P35" s="652"/>
      <c r="Q35" s="652"/>
      <c r="R35" s="652"/>
      <c r="S35" s="652"/>
      <c r="T35" s="211"/>
      <c r="U35" s="651">
        <f>IF(W35="","",U34+1)</f>
        <v>4</v>
      </c>
      <c r="V35" s="651"/>
      <c r="W35" s="652" t="str">
        <f>IF('各会計、関係団体の財政状況及び健全化判断比率'!B29="","",'各会計、関係団体の財政状況及び健全化判断比率'!B29)</f>
        <v>国民健康保険事業特別会計</v>
      </c>
      <c r="X35" s="652"/>
      <c r="Y35" s="652"/>
      <c r="Z35" s="652"/>
      <c r="AA35" s="652"/>
      <c r="AB35" s="652"/>
      <c r="AC35" s="652"/>
      <c r="AD35" s="652"/>
      <c r="AE35" s="652"/>
      <c r="AF35" s="652"/>
      <c r="AG35" s="652"/>
      <c r="AH35" s="652"/>
      <c r="AI35" s="652"/>
      <c r="AJ35" s="652"/>
      <c r="AK35" s="652"/>
      <c r="AL35" s="211"/>
      <c r="AM35" s="651">
        <f t="shared" ref="AM35:AM43" si="0">IF(AO35="","",AM34+1)</f>
        <v>8</v>
      </c>
      <c r="AN35" s="651"/>
      <c r="AO35" s="652" t="str">
        <f>IF('各会計、関係団体の財政状況及び健全化判断比率'!B33="","",'各会計、関係団体の財政状況及び健全化判断比率'!B33)</f>
        <v>公共下水道事業会計</v>
      </c>
      <c r="AP35" s="652"/>
      <c r="AQ35" s="652"/>
      <c r="AR35" s="652"/>
      <c r="AS35" s="652"/>
      <c r="AT35" s="652"/>
      <c r="AU35" s="652"/>
      <c r="AV35" s="652"/>
      <c r="AW35" s="652"/>
      <c r="AX35" s="652"/>
      <c r="AY35" s="652"/>
      <c r="AZ35" s="652"/>
      <c r="BA35" s="652"/>
      <c r="BB35" s="652"/>
      <c r="BC35" s="652"/>
      <c r="BD35" s="211"/>
      <c r="BE35" s="651">
        <f t="shared" ref="BE35:BE43" si="1">IF(BG35="","",BE34+1)</f>
        <v>11</v>
      </c>
      <c r="BF35" s="651"/>
      <c r="BG35" s="652" t="str">
        <f>IF('各会計、関係団体の財政状況及び健全化判断比率'!B36="","",'各会計、関係団体の財政状況及び健全化判断比率'!B36)</f>
        <v>戸別合併処理浄化槽整備事業特別会計</v>
      </c>
      <c r="BH35" s="652"/>
      <c r="BI35" s="652"/>
      <c r="BJ35" s="652"/>
      <c r="BK35" s="652"/>
      <c r="BL35" s="652"/>
      <c r="BM35" s="652"/>
      <c r="BN35" s="652"/>
      <c r="BO35" s="652"/>
      <c r="BP35" s="652"/>
      <c r="BQ35" s="652"/>
      <c r="BR35" s="652"/>
      <c r="BS35" s="652"/>
      <c r="BT35" s="652"/>
      <c r="BU35" s="652"/>
      <c r="BV35" s="211"/>
      <c r="BW35" s="651">
        <f t="shared" ref="BW35:BW43" si="2">IF(BY35="","",BW34+1)</f>
        <v>14</v>
      </c>
      <c r="BX35" s="651"/>
      <c r="BY35" s="652" t="str">
        <f>IF('各会計、関係団体の財政状況及び健全化判断比率'!B69="","",'各会計、関係団体の財政状況及び健全化判断比率'!B69)</f>
        <v>宮川福祉施設組合　一般会計</v>
      </c>
      <c r="BZ35" s="652"/>
      <c r="CA35" s="652"/>
      <c r="CB35" s="652"/>
      <c r="CC35" s="652"/>
      <c r="CD35" s="652"/>
      <c r="CE35" s="652"/>
      <c r="CF35" s="652"/>
      <c r="CG35" s="652"/>
      <c r="CH35" s="652"/>
      <c r="CI35" s="652"/>
      <c r="CJ35" s="652"/>
      <c r="CK35" s="652"/>
      <c r="CL35" s="652"/>
      <c r="CM35" s="652"/>
      <c r="CN35" s="211"/>
      <c r="CO35" s="651">
        <f t="shared" ref="CO35:CO43" si="3">IF(CQ35="","",CO34+1)</f>
        <v>24</v>
      </c>
      <c r="CP35" s="651"/>
      <c r="CQ35" s="652" t="str">
        <f>IF('各会計、関係団体の財政状況及び健全化判断比率'!BS8="","",'各会計、関係団体の財政状況及び健全化判断比率'!BS8)</f>
        <v>松阪スポーツ振興研修センター</v>
      </c>
      <c r="CR35" s="652"/>
      <c r="CS35" s="652"/>
      <c r="CT35" s="652"/>
      <c r="CU35" s="652"/>
      <c r="CV35" s="652"/>
      <c r="CW35" s="652"/>
      <c r="CX35" s="652"/>
      <c r="CY35" s="652"/>
      <c r="CZ35" s="652"/>
      <c r="DA35" s="652"/>
      <c r="DB35" s="652"/>
      <c r="DC35" s="652"/>
      <c r="DD35" s="652"/>
      <c r="DE35" s="652"/>
      <c r="DF35" s="208"/>
      <c r="DG35" s="653" t="str">
        <f>IF('各会計、関係団体の財政状況及び健全化判断比率'!BR8="","",'各会計、関係団体の財政状況及び健全化判断比率'!BR8)</f>
        <v/>
      </c>
      <c r="DH35" s="653"/>
      <c r="DI35" s="215"/>
      <c r="DJ35" s="183"/>
      <c r="DK35" s="183"/>
      <c r="DL35" s="183"/>
      <c r="DM35" s="183"/>
      <c r="DN35" s="183"/>
      <c r="DO35" s="183"/>
    </row>
    <row r="36" spans="1:119" ht="32.25" customHeight="1" x14ac:dyDescent="0.15">
      <c r="A36" s="184"/>
      <c r="B36" s="210"/>
      <c r="C36" s="651" t="str">
        <f>IF(E36="","",C35+1)</f>
        <v/>
      </c>
      <c r="D36" s="651"/>
      <c r="E36" s="652" t="str">
        <f>IF('各会計、関係団体の財政状況及び健全化判断比率'!B9="","",'各会計、関係団体の財政状況及び健全化判断比率'!B9)</f>
        <v/>
      </c>
      <c r="F36" s="652"/>
      <c r="G36" s="652"/>
      <c r="H36" s="652"/>
      <c r="I36" s="652"/>
      <c r="J36" s="652"/>
      <c r="K36" s="652"/>
      <c r="L36" s="652"/>
      <c r="M36" s="652"/>
      <c r="N36" s="652"/>
      <c r="O36" s="652"/>
      <c r="P36" s="652"/>
      <c r="Q36" s="652"/>
      <c r="R36" s="652"/>
      <c r="S36" s="652"/>
      <c r="T36" s="211"/>
      <c r="U36" s="651">
        <f t="shared" ref="U36:U43" si="4">IF(W36="","",U35+1)</f>
        <v>5</v>
      </c>
      <c r="V36" s="651"/>
      <c r="W36" s="652" t="str">
        <f>IF('各会計、関係団体の財政状況及び健全化判断比率'!B30="","",'各会計、関係団体の財政状況及び健全化判断比率'!B30)</f>
        <v>介護保険事業特別会計</v>
      </c>
      <c r="X36" s="652"/>
      <c r="Y36" s="652"/>
      <c r="Z36" s="652"/>
      <c r="AA36" s="652"/>
      <c r="AB36" s="652"/>
      <c r="AC36" s="652"/>
      <c r="AD36" s="652"/>
      <c r="AE36" s="652"/>
      <c r="AF36" s="652"/>
      <c r="AG36" s="652"/>
      <c r="AH36" s="652"/>
      <c r="AI36" s="652"/>
      <c r="AJ36" s="652"/>
      <c r="AK36" s="652"/>
      <c r="AL36" s="211"/>
      <c r="AM36" s="651">
        <f t="shared" si="0"/>
        <v>9</v>
      </c>
      <c r="AN36" s="651"/>
      <c r="AO36" s="652" t="str">
        <f>IF('各会計、関係団体の財政状況及び健全化判断比率'!B34="","",'各会計、関係団体の財政状況及び健全化判断比率'!B34)</f>
        <v>松阪市民病院事業会計</v>
      </c>
      <c r="AP36" s="652"/>
      <c r="AQ36" s="652"/>
      <c r="AR36" s="652"/>
      <c r="AS36" s="652"/>
      <c r="AT36" s="652"/>
      <c r="AU36" s="652"/>
      <c r="AV36" s="652"/>
      <c r="AW36" s="652"/>
      <c r="AX36" s="652"/>
      <c r="AY36" s="652"/>
      <c r="AZ36" s="652"/>
      <c r="BA36" s="652"/>
      <c r="BB36" s="652"/>
      <c r="BC36" s="652"/>
      <c r="BD36" s="211"/>
      <c r="BE36" s="651">
        <f t="shared" si="1"/>
        <v>12</v>
      </c>
      <c r="BF36" s="651"/>
      <c r="BG36" s="652" t="str">
        <f>IF('各会計、関係団体の財政状況及び健全化判断比率'!B37="","",'各会計、関係団体の財政状況及び健全化判断比率'!B37)</f>
        <v>農業集落排水事業特別会計</v>
      </c>
      <c r="BH36" s="652"/>
      <c r="BI36" s="652"/>
      <c r="BJ36" s="652"/>
      <c r="BK36" s="652"/>
      <c r="BL36" s="652"/>
      <c r="BM36" s="652"/>
      <c r="BN36" s="652"/>
      <c r="BO36" s="652"/>
      <c r="BP36" s="652"/>
      <c r="BQ36" s="652"/>
      <c r="BR36" s="652"/>
      <c r="BS36" s="652"/>
      <c r="BT36" s="652"/>
      <c r="BU36" s="652"/>
      <c r="BV36" s="211"/>
      <c r="BW36" s="651">
        <f t="shared" si="2"/>
        <v>15</v>
      </c>
      <c r="BX36" s="651"/>
      <c r="BY36" s="652" t="str">
        <f>IF('各会計、関係団体の財政状況及び健全化判断比率'!B70="","",'各会計、関係団体の財政状況及び健全化判断比率'!B70)</f>
        <v>宮川福祉施設組合　介護サービス事業特別会計</v>
      </c>
      <c r="BZ36" s="652"/>
      <c r="CA36" s="652"/>
      <c r="CB36" s="652"/>
      <c r="CC36" s="652"/>
      <c r="CD36" s="652"/>
      <c r="CE36" s="652"/>
      <c r="CF36" s="652"/>
      <c r="CG36" s="652"/>
      <c r="CH36" s="652"/>
      <c r="CI36" s="652"/>
      <c r="CJ36" s="652"/>
      <c r="CK36" s="652"/>
      <c r="CL36" s="652"/>
      <c r="CM36" s="652"/>
      <c r="CN36" s="211"/>
      <c r="CO36" s="651">
        <f t="shared" si="3"/>
        <v>25</v>
      </c>
      <c r="CP36" s="651"/>
      <c r="CQ36" s="652" t="str">
        <f>IF('各会計、関係団体の財政状況及び健全化判断比率'!BS9="","",'各会計、関係団体の財政状況及び健全化判断比率'!BS9)</f>
        <v>松阪街づくり公社</v>
      </c>
      <c r="CR36" s="652"/>
      <c r="CS36" s="652"/>
      <c r="CT36" s="652"/>
      <c r="CU36" s="652"/>
      <c r="CV36" s="652"/>
      <c r="CW36" s="652"/>
      <c r="CX36" s="652"/>
      <c r="CY36" s="652"/>
      <c r="CZ36" s="652"/>
      <c r="DA36" s="652"/>
      <c r="DB36" s="652"/>
      <c r="DC36" s="652"/>
      <c r="DD36" s="652"/>
      <c r="DE36" s="652"/>
      <c r="DF36" s="208"/>
      <c r="DG36" s="653" t="str">
        <f>IF('各会計、関係団体の財政状況及び健全化判断比率'!BR9="","",'各会計、関係団体の財政状況及び健全化判断比率'!BR9)</f>
        <v/>
      </c>
      <c r="DH36" s="653"/>
      <c r="DI36" s="215"/>
      <c r="DJ36" s="183"/>
      <c r="DK36" s="183"/>
      <c r="DL36" s="183"/>
      <c r="DM36" s="183"/>
      <c r="DN36" s="183"/>
      <c r="DO36" s="183"/>
    </row>
    <row r="37" spans="1:119" ht="32.25" customHeight="1" x14ac:dyDescent="0.15">
      <c r="A37" s="184"/>
      <c r="B37" s="210"/>
      <c r="C37" s="651" t="str">
        <f>IF(E37="","",C36+1)</f>
        <v/>
      </c>
      <c r="D37" s="651"/>
      <c r="E37" s="652" t="str">
        <f>IF('各会計、関係団体の財政状況及び健全化判断比率'!B10="","",'各会計、関係団体の財政状況及び健全化判断比率'!B10)</f>
        <v/>
      </c>
      <c r="F37" s="652"/>
      <c r="G37" s="652"/>
      <c r="H37" s="652"/>
      <c r="I37" s="652"/>
      <c r="J37" s="652"/>
      <c r="K37" s="652"/>
      <c r="L37" s="652"/>
      <c r="M37" s="652"/>
      <c r="N37" s="652"/>
      <c r="O37" s="652"/>
      <c r="P37" s="652"/>
      <c r="Q37" s="652"/>
      <c r="R37" s="652"/>
      <c r="S37" s="652"/>
      <c r="T37" s="211"/>
      <c r="U37" s="651">
        <f t="shared" si="4"/>
        <v>6</v>
      </c>
      <c r="V37" s="651"/>
      <c r="W37" s="652" t="str">
        <f>IF('各会計、関係団体の財政状況及び健全化判断比率'!B31="","",'各会計、関係団体の財政状況及び健全化判断比率'!B31)</f>
        <v>後期高齢者医療事業特別会計</v>
      </c>
      <c r="X37" s="652"/>
      <c r="Y37" s="652"/>
      <c r="Z37" s="652"/>
      <c r="AA37" s="652"/>
      <c r="AB37" s="652"/>
      <c r="AC37" s="652"/>
      <c r="AD37" s="652"/>
      <c r="AE37" s="652"/>
      <c r="AF37" s="652"/>
      <c r="AG37" s="652"/>
      <c r="AH37" s="652"/>
      <c r="AI37" s="652"/>
      <c r="AJ37" s="652"/>
      <c r="AK37" s="652"/>
      <c r="AL37" s="211"/>
      <c r="AM37" s="651" t="str">
        <f t="shared" si="0"/>
        <v/>
      </c>
      <c r="AN37" s="651"/>
      <c r="AO37" s="652"/>
      <c r="AP37" s="652"/>
      <c r="AQ37" s="652"/>
      <c r="AR37" s="652"/>
      <c r="AS37" s="652"/>
      <c r="AT37" s="652"/>
      <c r="AU37" s="652"/>
      <c r="AV37" s="652"/>
      <c r="AW37" s="652"/>
      <c r="AX37" s="652"/>
      <c r="AY37" s="652"/>
      <c r="AZ37" s="652"/>
      <c r="BA37" s="652"/>
      <c r="BB37" s="652"/>
      <c r="BC37" s="652"/>
      <c r="BD37" s="211"/>
      <c r="BE37" s="651" t="str">
        <f t="shared" si="1"/>
        <v/>
      </c>
      <c r="BF37" s="651"/>
      <c r="BG37" s="652"/>
      <c r="BH37" s="652"/>
      <c r="BI37" s="652"/>
      <c r="BJ37" s="652"/>
      <c r="BK37" s="652"/>
      <c r="BL37" s="652"/>
      <c r="BM37" s="652"/>
      <c r="BN37" s="652"/>
      <c r="BO37" s="652"/>
      <c r="BP37" s="652"/>
      <c r="BQ37" s="652"/>
      <c r="BR37" s="652"/>
      <c r="BS37" s="652"/>
      <c r="BT37" s="652"/>
      <c r="BU37" s="652"/>
      <c r="BV37" s="211"/>
      <c r="BW37" s="651">
        <f t="shared" si="2"/>
        <v>16</v>
      </c>
      <c r="BX37" s="651"/>
      <c r="BY37" s="652" t="str">
        <f>IF('各会計、関係団体の財政状況及び健全化判断比率'!B71="","",'各会計、関係団体の財政状況及び健全化判断比率'!B71)</f>
        <v>松阪地区広域衛生組合</v>
      </c>
      <c r="BZ37" s="652"/>
      <c r="CA37" s="652"/>
      <c r="CB37" s="652"/>
      <c r="CC37" s="652"/>
      <c r="CD37" s="652"/>
      <c r="CE37" s="652"/>
      <c r="CF37" s="652"/>
      <c r="CG37" s="652"/>
      <c r="CH37" s="652"/>
      <c r="CI37" s="652"/>
      <c r="CJ37" s="652"/>
      <c r="CK37" s="652"/>
      <c r="CL37" s="652"/>
      <c r="CM37" s="652"/>
      <c r="CN37" s="211"/>
      <c r="CO37" s="651">
        <f t="shared" si="3"/>
        <v>26</v>
      </c>
      <c r="CP37" s="651"/>
      <c r="CQ37" s="652" t="str">
        <f>IF('各会計、関係団体の財政状況及び健全化判断比率'!BS10="","",'各会計、関係団体の財政状況及び健全化判断比率'!BS10)</f>
        <v>松阪土地開発公社</v>
      </c>
      <c r="CR37" s="652"/>
      <c r="CS37" s="652"/>
      <c r="CT37" s="652"/>
      <c r="CU37" s="652"/>
      <c r="CV37" s="652"/>
      <c r="CW37" s="652"/>
      <c r="CX37" s="652"/>
      <c r="CY37" s="652"/>
      <c r="CZ37" s="652"/>
      <c r="DA37" s="652"/>
      <c r="DB37" s="652"/>
      <c r="DC37" s="652"/>
      <c r="DD37" s="652"/>
      <c r="DE37" s="652"/>
      <c r="DF37" s="208"/>
      <c r="DG37" s="653" t="str">
        <f>IF('各会計、関係団体の財政状況及び健全化判断比率'!BR10="","",'各会計、関係団体の財政状況及び健全化判断比率'!BR10)</f>
        <v>○</v>
      </c>
      <c r="DH37" s="653"/>
      <c r="DI37" s="215"/>
      <c r="DJ37" s="183"/>
      <c r="DK37" s="183"/>
      <c r="DL37" s="183"/>
      <c r="DM37" s="183"/>
      <c r="DN37" s="183"/>
      <c r="DO37" s="183"/>
    </row>
    <row r="38" spans="1:119" ht="32.25" customHeight="1" x14ac:dyDescent="0.15">
      <c r="A38" s="184"/>
      <c r="B38" s="210"/>
      <c r="C38" s="651" t="str">
        <f t="shared" ref="C38:C43" si="5">IF(E38="","",C37+1)</f>
        <v/>
      </c>
      <c r="D38" s="651"/>
      <c r="E38" s="652" t="str">
        <f>IF('各会計、関係団体の財政状況及び健全化判断比率'!B11="","",'各会計、関係団体の財政状況及び健全化判断比率'!B11)</f>
        <v/>
      </c>
      <c r="F38" s="652"/>
      <c r="G38" s="652"/>
      <c r="H38" s="652"/>
      <c r="I38" s="652"/>
      <c r="J38" s="652"/>
      <c r="K38" s="652"/>
      <c r="L38" s="652"/>
      <c r="M38" s="652"/>
      <c r="N38" s="652"/>
      <c r="O38" s="652"/>
      <c r="P38" s="652"/>
      <c r="Q38" s="652"/>
      <c r="R38" s="652"/>
      <c r="S38" s="652"/>
      <c r="T38" s="211"/>
      <c r="U38" s="651" t="str">
        <f t="shared" si="4"/>
        <v/>
      </c>
      <c r="V38" s="651"/>
      <c r="W38" s="652"/>
      <c r="X38" s="652"/>
      <c r="Y38" s="652"/>
      <c r="Z38" s="652"/>
      <c r="AA38" s="652"/>
      <c r="AB38" s="652"/>
      <c r="AC38" s="652"/>
      <c r="AD38" s="652"/>
      <c r="AE38" s="652"/>
      <c r="AF38" s="652"/>
      <c r="AG38" s="652"/>
      <c r="AH38" s="652"/>
      <c r="AI38" s="652"/>
      <c r="AJ38" s="652"/>
      <c r="AK38" s="652"/>
      <c r="AL38" s="211"/>
      <c r="AM38" s="651" t="str">
        <f t="shared" si="0"/>
        <v/>
      </c>
      <c r="AN38" s="651"/>
      <c r="AO38" s="652"/>
      <c r="AP38" s="652"/>
      <c r="AQ38" s="652"/>
      <c r="AR38" s="652"/>
      <c r="AS38" s="652"/>
      <c r="AT38" s="652"/>
      <c r="AU38" s="652"/>
      <c r="AV38" s="652"/>
      <c r="AW38" s="652"/>
      <c r="AX38" s="652"/>
      <c r="AY38" s="652"/>
      <c r="AZ38" s="652"/>
      <c r="BA38" s="652"/>
      <c r="BB38" s="652"/>
      <c r="BC38" s="652"/>
      <c r="BD38" s="211"/>
      <c r="BE38" s="651" t="str">
        <f t="shared" si="1"/>
        <v/>
      </c>
      <c r="BF38" s="651"/>
      <c r="BG38" s="652"/>
      <c r="BH38" s="652"/>
      <c r="BI38" s="652"/>
      <c r="BJ38" s="652"/>
      <c r="BK38" s="652"/>
      <c r="BL38" s="652"/>
      <c r="BM38" s="652"/>
      <c r="BN38" s="652"/>
      <c r="BO38" s="652"/>
      <c r="BP38" s="652"/>
      <c r="BQ38" s="652"/>
      <c r="BR38" s="652"/>
      <c r="BS38" s="652"/>
      <c r="BT38" s="652"/>
      <c r="BU38" s="652"/>
      <c r="BV38" s="211"/>
      <c r="BW38" s="651">
        <f t="shared" si="2"/>
        <v>17</v>
      </c>
      <c r="BX38" s="651"/>
      <c r="BY38" s="652" t="str">
        <f>IF('各会計、関係団体の財政状況及び健全化判断比率'!B72="","",'各会計、関係団体の財政状況及び健全化判断比率'!B72)</f>
        <v>松阪地区広域消防組合</v>
      </c>
      <c r="BZ38" s="652"/>
      <c r="CA38" s="652"/>
      <c r="CB38" s="652"/>
      <c r="CC38" s="652"/>
      <c r="CD38" s="652"/>
      <c r="CE38" s="652"/>
      <c r="CF38" s="652"/>
      <c r="CG38" s="652"/>
      <c r="CH38" s="652"/>
      <c r="CI38" s="652"/>
      <c r="CJ38" s="652"/>
      <c r="CK38" s="652"/>
      <c r="CL38" s="652"/>
      <c r="CM38" s="652"/>
      <c r="CN38" s="211"/>
      <c r="CO38" s="651">
        <f t="shared" si="3"/>
        <v>27</v>
      </c>
      <c r="CP38" s="651"/>
      <c r="CQ38" s="652" t="str">
        <f>IF('各会計、関係団体の財政状況及び健全化判断比率'!BS11="","",'各会計、関係団体の財政状況及び健全化判断比率'!BS11)</f>
        <v>飯高駅</v>
      </c>
      <c r="CR38" s="652"/>
      <c r="CS38" s="652"/>
      <c r="CT38" s="652"/>
      <c r="CU38" s="652"/>
      <c r="CV38" s="652"/>
      <c r="CW38" s="652"/>
      <c r="CX38" s="652"/>
      <c r="CY38" s="652"/>
      <c r="CZ38" s="652"/>
      <c r="DA38" s="652"/>
      <c r="DB38" s="652"/>
      <c r="DC38" s="652"/>
      <c r="DD38" s="652"/>
      <c r="DE38" s="652"/>
      <c r="DF38" s="208"/>
      <c r="DG38" s="653" t="str">
        <f>IF('各会計、関係団体の財政状況及び健全化判断比率'!BR11="","",'各会計、関係団体の財政状況及び健全化判断比率'!BR11)</f>
        <v/>
      </c>
      <c r="DH38" s="653"/>
      <c r="DI38" s="215"/>
      <c r="DJ38" s="183"/>
      <c r="DK38" s="183"/>
      <c r="DL38" s="183"/>
      <c r="DM38" s="183"/>
      <c r="DN38" s="183"/>
      <c r="DO38" s="183"/>
    </row>
    <row r="39" spans="1:119" ht="32.25" customHeight="1" x14ac:dyDescent="0.15">
      <c r="A39" s="184"/>
      <c r="B39" s="210"/>
      <c r="C39" s="651" t="str">
        <f t="shared" si="5"/>
        <v/>
      </c>
      <c r="D39" s="651"/>
      <c r="E39" s="652" t="str">
        <f>IF('各会計、関係団体の財政状況及び健全化判断比率'!B12="","",'各会計、関係団体の財政状況及び健全化判断比率'!B12)</f>
        <v/>
      </c>
      <c r="F39" s="652"/>
      <c r="G39" s="652"/>
      <c r="H39" s="652"/>
      <c r="I39" s="652"/>
      <c r="J39" s="652"/>
      <c r="K39" s="652"/>
      <c r="L39" s="652"/>
      <c r="M39" s="652"/>
      <c r="N39" s="652"/>
      <c r="O39" s="652"/>
      <c r="P39" s="652"/>
      <c r="Q39" s="652"/>
      <c r="R39" s="652"/>
      <c r="S39" s="652"/>
      <c r="T39" s="211"/>
      <c r="U39" s="651" t="str">
        <f t="shared" si="4"/>
        <v/>
      </c>
      <c r="V39" s="651"/>
      <c r="W39" s="652"/>
      <c r="X39" s="652"/>
      <c r="Y39" s="652"/>
      <c r="Z39" s="652"/>
      <c r="AA39" s="652"/>
      <c r="AB39" s="652"/>
      <c r="AC39" s="652"/>
      <c r="AD39" s="652"/>
      <c r="AE39" s="652"/>
      <c r="AF39" s="652"/>
      <c r="AG39" s="652"/>
      <c r="AH39" s="652"/>
      <c r="AI39" s="652"/>
      <c r="AJ39" s="652"/>
      <c r="AK39" s="652"/>
      <c r="AL39" s="211"/>
      <c r="AM39" s="651" t="str">
        <f t="shared" si="0"/>
        <v/>
      </c>
      <c r="AN39" s="651"/>
      <c r="AO39" s="652"/>
      <c r="AP39" s="652"/>
      <c r="AQ39" s="652"/>
      <c r="AR39" s="652"/>
      <c r="AS39" s="652"/>
      <c r="AT39" s="652"/>
      <c r="AU39" s="652"/>
      <c r="AV39" s="652"/>
      <c r="AW39" s="652"/>
      <c r="AX39" s="652"/>
      <c r="AY39" s="652"/>
      <c r="AZ39" s="652"/>
      <c r="BA39" s="652"/>
      <c r="BB39" s="652"/>
      <c r="BC39" s="652"/>
      <c r="BD39" s="211"/>
      <c r="BE39" s="651" t="str">
        <f t="shared" si="1"/>
        <v/>
      </c>
      <c r="BF39" s="651"/>
      <c r="BG39" s="652"/>
      <c r="BH39" s="652"/>
      <c r="BI39" s="652"/>
      <c r="BJ39" s="652"/>
      <c r="BK39" s="652"/>
      <c r="BL39" s="652"/>
      <c r="BM39" s="652"/>
      <c r="BN39" s="652"/>
      <c r="BO39" s="652"/>
      <c r="BP39" s="652"/>
      <c r="BQ39" s="652"/>
      <c r="BR39" s="652"/>
      <c r="BS39" s="652"/>
      <c r="BT39" s="652"/>
      <c r="BU39" s="652"/>
      <c r="BV39" s="211"/>
      <c r="BW39" s="651">
        <f t="shared" si="2"/>
        <v>18</v>
      </c>
      <c r="BX39" s="651"/>
      <c r="BY39" s="652" t="str">
        <f>IF('各会計、関係団体の財政状況及び健全化判断比率'!B73="","",'各会計、関係団体の財政状況及び健全化判断比率'!B73)</f>
        <v>三重県市町総合事務組合　一般会計</v>
      </c>
      <c r="BZ39" s="652"/>
      <c r="CA39" s="652"/>
      <c r="CB39" s="652"/>
      <c r="CC39" s="652"/>
      <c r="CD39" s="652"/>
      <c r="CE39" s="652"/>
      <c r="CF39" s="652"/>
      <c r="CG39" s="652"/>
      <c r="CH39" s="652"/>
      <c r="CI39" s="652"/>
      <c r="CJ39" s="652"/>
      <c r="CK39" s="652"/>
      <c r="CL39" s="652"/>
      <c r="CM39" s="652"/>
      <c r="CN39" s="211"/>
      <c r="CO39" s="651">
        <f t="shared" si="3"/>
        <v>28</v>
      </c>
      <c r="CP39" s="651"/>
      <c r="CQ39" s="652" t="str">
        <f>IF('各会計、関係団体の財政状況及び健全化判断比率'!BS12="","",'各会計、関係団体の財政状況及び健全化判断比率'!BS12)</f>
        <v>松阪新電力</v>
      </c>
      <c r="CR39" s="652"/>
      <c r="CS39" s="652"/>
      <c r="CT39" s="652"/>
      <c r="CU39" s="652"/>
      <c r="CV39" s="652"/>
      <c r="CW39" s="652"/>
      <c r="CX39" s="652"/>
      <c r="CY39" s="652"/>
      <c r="CZ39" s="652"/>
      <c r="DA39" s="652"/>
      <c r="DB39" s="652"/>
      <c r="DC39" s="652"/>
      <c r="DD39" s="652"/>
      <c r="DE39" s="652"/>
      <c r="DF39" s="208"/>
      <c r="DG39" s="653" t="str">
        <f>IF('各会計、関係団体の財政状況及び健全化判断比率'!BR12="","",'各会計、関係団体の財政状況及び健全化判断比率'!BR12)</f>
        <v/>
      </c>
      <c r="DH39" s="653"/>
      <c r="DI39" s="215"/>
      <c r="DJ39" s="183"/>
      <c r="DK39" s="183"/>
      <c r="DL39" s="183"/>
      <c r="DM39" s="183"/>
      <c r="DN39" s="183"/>
      <c r="DO39" s="183"/>
    </row>
    <row r="40" spans="1:119" ht="32.25" customHeight="1" x14ac:dyDescent="0.15">
      <c r="A40" s="184"/>
      <c r="B40" s="210"/>
      <c r="C40" s="651" t="str">
        <f t="shared" si="5"/>
        <v/>
      </c>
      <c r="D40" s="651"/>
      <c r="E40" s="652" t="str">
        <f>IF('各会計、関係団体の財政状況及び健全化判断比率'!B13="","",'各会計、関係団体の財政状況及び健全化判断比率'!B13)</f>
        <v/>
      </c>
      <c r="F40" s="652"/>
      <c r="G40" s="652"/>
      <c r="H40" s="652"/>
      <c r="I40" s="652"/>
      <c r="J40" s="652"/>
      <c r="K40" s="652"/>
      <c r="L40" s="652"/>
      <c r="M40" s="652"/>
      <c r="N40" s="652"/>
      <c r="O40" s="652"/>
      <c r="P40" s="652"/>
      <c r="Q40" s="652"/>
      <c r="R40" s="652"/>
      <c r="S40" s="652"/>
      <c r="T40" s="211"/>
      <c r="U40" s="651" t="str">
        <f t="shared" si="4"/>
        <v/>
      </c>
      <c r="V40" s="651"/>
      <c r="W40" s="652"/>
      <c r="X40" s="652"/>
      <c r="Y40" s="652"/>
      <c r="Z40" s="652"/>
      <c r="AA40" s="652"/>
      <c r="AB40" s="652"/>
      <c r="AC40" s="652"/>
      <c r="AD40" s="652"/>
      <c r="AE40" s="652"/>
      <c r="AF40" s="652"/>
      <c r="AG40" s="652"/>
      <c r="AH40" s="652"/>
      <c r="AI40" s="652"/>
      <c r="AJ40" s="652"/>
      <c r="AK40" s="652"/>
      <c r="AL40" s="211"/>
      <c r="AM40" s="651" t="str">
        <f t="shared" si="0"/>
        <v/>
      </c>
      <c r="AN40" s="651"/>
      <c r="AO40" s="652"/>
      <c r="AP40" s="652"/>
      <c r="AQ40" s="652"/>
      <c r="AR40" s="652"/>
      <c r="AS40" s="652"/>
      <c r="AT40" s="652"/>
      <c r="AU40" s="652"/>
      <c r="AV40" s="652"/>
      <c r="AW40" s="652"/>
      <c r="AX40" s="652"/>
      <c r="AY40" s="652"/>
      <c r="AZ40" s="652"/>
      <c r="BA40" s="652"/>
      <c r="BB40" s="652"/>
      <c r="BC40" s="652"/>
      <c r="BD40" s="211"/>
      <c r="BE40" s="651" t="str">
        <f t="shared" si="1"/>
        <v/>
      </c>
      <c r="BF40" s="651"/>
      <c r="BG40" s="652"/>
      <c r="BH40" s="652"/>
      <c r="BI40" s="652"/>
      <c r="BJ40" s="652"/>
      <c r="BK40" s="652"/>
      <c r="BL40" s="652"/>
      <c r="BM40" s="652"/>
      <c r="BN40" s="652"/>
      <c r="BO40" s="652"/>
      <c r="BP40" s="652"/>
      <c r="BQ40" s="652"/>
      <c r="BR40" s="652"/>
      <c r="BS40" s="652"/>
      <c r="BT40" s="652"/>
      <c r="BU40" s="652"/>
      <c r="BV40" s="211"/>
      <c r="BW40" s="651">
        <f t="shared" si="2"/>
        <v>19</v>
      </c>
      <c r="BX40" s="651"/>
      <c r="BY40" s="652" t="str">
        <f>IF('各会計、関係団体の財政状況及び健全化判断比率'!B74="","",'各会計、関係団体の財政状況及び健全化判断比率'!B74)</f>
        <v>三重県市町総合事務組合　デジタル地図特別会計</v>
      </c>
      <c r="BZ40" s="652"/>
      <c r="CA40" s="652"/>
      <c r="CB40" s="652"/>
      <c r="CC40" s="652"/>
      <c r="CD40" s="652"/>
      <c r="CE40" s="652"/>
      <c r="CF40" s="652"/>
      <c r="CG40" s="652"/>
      <c r="CH40" s="652"/>
      <c r="CI40" s="652"/>
      <c r="CJ40" s="652"/>
      <c r="CK40" s="652"/>
      <c r="CL40" s="652"/>
      <c r="CM40" s="652"/>
      <c r="CN40" s="211"/>
      <c r="CO40" s="651" t="str">
        <f t="shared" si="3"/>
        <v/>
      </c>
      <c r="CP40" s="651"/>
      <c r="CQ40" s="652" t="str">
        <f>IF('各会計、関係団体の財政状況及び健全化判断比率'!BS13="","",'各会計、関係団体の財政状況及び健全化判断比率'!BS13)</f>
        <v/>
      </c>
      <c r="CR40" s="652"/>
      <c r="CS40" s="652"/>
      <c r="CT40" s="652"/>
      <c r="CU40" s="652"/>
      <c r="CV40" s="652"/>
      <c r="CW40" s="652"/>
      <c r="CX40" s="652"/>
      <c r="CY40" s="652"/>
      <c r="CZ40" s="652"/>
      <c r="DA40" s="652"/>
      <c r="DB40" s="652"/>
      <c r="DC40" s="652"/>
      <c r="DD40" s="652"/>
      <c r="DE40" s="652"/>
      <c r="DF40" s="208"/>
      <c r="DG40" s="653" t="str">
        <f>IF('各会計、関係団体の財政状況及び健全化判断比率'!BR13="","",'各会計、関係団体の財政状況及び健全化判断比率'!BR13)</f>
        <v/>
      </c>
      <c r="DH40" s="653"/>
      <c r="DI40" s="215"/>
      <c r="DJ40" s="183"/>
      <c r="DK40" s="183"/>
      <c r="DL40" s="183"/>
      <c r="DM40" s="183"/>
      <c r="DN40" s="183"/>
      <c r="DO40" s="183"/>
    </row>
    <row r="41" spans="1:119" ht="32.25" customHeight="1" x14ac:dyDescent="0.15">
      <c r="A41" s="184"/>
      <c r="B41" s="210"/>
      <c r="C41" s="651" t="str">
        <f t="shared" si="5"/>
        <v/>
      </c>
      <c r="D41" s="651"/>
      <c r="E41" s="652" t="str">
        <f>IF('各会計、関係団体の財政状況及び健全化判断比率'!B14="","",'各会計、関係団体の財政状況及び健全化判断比率'!B14)</f>
        <v/>
      </c>
      <c r="F41" s="652"/>
      <c r="G41" s="652"/>
      <c r="H41" s="652"/>
      <c r="I41" s="652"/>
      <c r="J41" s="652"/>
      <c r="K41" s="652"/>
      <c r="L41" s="652"/>
      <c r="M41" s="652"/>
      <c r="N41" s="652"/>
      <c r="O41" s="652"/>
      <c r="P41" s="652"/>
      <c r="Q41" s="652"/>
      <c r="R41" s="652"/>
      <c r="S41" s="652"/>
      <c r="T41" s="211"/>
      <c r="U41" s="651" t="str">
        <f t="shared" si="4"/>
        <v/>
      </c>
      <c r="V41" s="651"/>
      <c r="W41" s="652"/>
      <c r="X41" s="652"/>
      <c r="Y41" s="652"/>
      <c r="Z41" s="652"/>
      <c r="AA41" s="652"/>
      <c r="AB41" s="652"/>
      <c r="AC41" s="652"/>
      <c r="AD41" s="652"/>
      <c r="AE41" s="652"/>
      <c r="AF41" s="652"/>
      <c r="AG41" s="652"/>
      <c r="AH41" s="652"/>
      <c r="AI41" s="652"/>
      <c r="AJ41" s="652"/>
      <c r="AK41" s="652"/>
      <c r="AL41" s="211"/>
      <c r="AM41" s="651" t="str">
        <f t="shared" si="0"/>
        <v/>
      </c>
      <c r="AN41" s="651"/>
      <c r="AO41" s="652"/>
      <c r="AP41" s="652"/>
      <c r="AQ41" s="652"/>
      <c r="AR41" s="652"/>
      <c r="AS41" s="652"/>
      <c r="AT41" s="652"/>
      <c r="AU41" s="652"/>
      <c r="AV41" s="652"/>
      <c r="AW41" s="652"/>
      <c r="AX41" s="652"/>
      <c r="AY41" s="652"/>
      <c r="AZ41" s="652"/>
      <c r="BA41" s="652"/>
      <c r="BB41" s="652"/>
      <c r="BC41" s="652"/>
      <c r="BD41" s="211"/>
      <c r="BE41" s="651" t="str">
        <f t="shared" si="1"/>
        <v/>
      </c>
      <c r="BF41" s="651"/>
      <c r="BG41" s="652"/>
      <c r="BH41" s="652"/>
      <c r="BI41" s="652"/>
      <c r="BJ41" s="652"/>
      <c r="BK41" s="652"/>
      <c r="BL41" s="652"/>
      <c r="BM41" s="652"/>
      <c r="BN41" s="652"/>
      <c r="BO41" s="652"/>
      <c r="BP41" s="652"/>
      <c r="BQ41" s="652"/>
      <c r="BR41" s="652"/>
      <c r="BS41" s="652"/>
      <c r="BT41" s="652"/>
      <c r="BU41" s="652"/>
      <c r="BV41" s="211"/>
      <c r="BW41" s="651">
        <f t="shared" si="2"/>
        <v>20</v>
      </c>
      <c r="BX41" s="651"/>
      <c r="BY41" s="652" t="str">
        <f>IF('各会計、関係団体の財政状況及び健全化判断比率'!B75="","",'各会計、関係団体の財政状況及び健全化判断比率'!B75)</f>
        <v>三重県市町総合事務組合　公平委員会特別会計</v>
      </c>
      <c r="BZ41" s="652"/>
      <c r="CA41" s="652"/>
      <c r="CB41" s="652"/>
      <c r="CC41" s="652"/>
      <c r="CD41" s="652"/>
      <c r="CE41" s="652"/>
      <c r="CF41" s="652"/>
      <c r="CG41" s="652"/>
      <c r="CH41" s="652"/>
      <c r="CI41" s="652"/>
      <c r="CJ41" s="652"/>
      <c r="CK41" s="652"/>
      <c r="CL41" s="652"/>
      <c r="CM41" s="652"/>
      <c r="CN41" s="211"/>
      <c r="CO41" s="651" t="str">
        <f t="shared" si="3"/>
        <v/>
      </c>
      <c r="CP41" s="651"/>
      <c r="CQ41" s="652" t="str">
        <f>IF('各会計、関係団体の財政状況及び健全化判断比率'!BS14="","",'各会計、関係団体の財政状況及び健全化判断比率'!BS14)</f>
        <v/>
      </c>
      <c r="CR41" s="652"/>
      <c r="CS41" s="652"/>
      <c r="CT41" s="652"/>
      <c r="CU41" s="652"/>
      <c r="CV41" s="652"/>
      <c r="CW41" s="652"/>
      <c r="CX41" s="652"/>
      <c r="CY41" s="652"/>
      <c r="CZ41" s="652"/>
      <c r="DA41" s="652"/>
      <c r="DB41" s="652"/>
      <c r="DC41" s="652"/>
      <c r="DD41" s="652"/>
      <c r="DE41" s="652"/>
      <c r="DF41" s="208"/>
      <c r="DG41" s="653" t="str">
        <f>IF('各会計、関係団体の財政状況及び健全化判断比率'!BR14="","",'各会計、関係団体の財政状況及び健全化判断比率'!BR14)</f>
        <v/>
      </c>
      <c r="DH41" s="653"/>
      <c r="DI41" s="215"/>
      <c r="DJ41" s="183"/>
      <c r="DK41" s="183"/>
      <c r="DL41" s="183"/>
      <c r="DM41" s="183"/>
      <c r="DN41" s="183"/>
      <c r="DO41" s="183"/>
    </row>
    <row r="42" spans="1:119" ht="32.25" customHeight="1" x14ac:dyDescent="0.15">
      <c r="A42" s="183"/>
      <c r="B42" s="210"/>
      <c r="C42" s="651" t="str">
        <f t="shared" si="5"/>
        <v/>
      </c>
      <c r="D42" s="651"/>
      <c r="E42" s="652" t="str">
        <f>IF('各会計、関係団体の財政状況及び健全化判断比率'!B15="","",'各会計、関係団体の財政状況及び健全化判断比率'!B15)</f>
        <v/>
      </c>
      <c r="F42" s="652"/>
      <c r="G42" s="652"/>
      <c r="H42" s="652"/>
      <c r="I42" s="652"/>
      <c r="J42" s="652"/>
      <c r="K42" s="652"/>
      <c r="L42" s="652"/>
      <c r="M42" s="652"/>
      <c r="N42" s="652"/>
      <c r="O42" s="652"/>
      <c r="P42" s="652"/>
      <c r="Q42" s="652"/>
      <c r="R42" s="652"/>
      <c r="S42" s="652"/>
      <c r="T42" s="211"/>
      <c r="U42" s="651" t="str">
        <f t="shared" si="4"/>
        <v/>
      </c>
      <c r="V42" s="651"/>
      <c r="W42" s="652"/>
      <c r="X42" s="652"/>
      <c r="Y42" s="652"/>
      <c r="Z42" s="652"/>
      <c r="AA42" s="652"/>
      <c r="AB42" s="652"/>
      <c r="AC42" s="652"/>
      <c r="AD42" s="652"/>
      <c r="AE42" s="652"/>
      <c r="AF42" s="652"/>
      <c r="AG42" s="652"/>
      <c r="AH42" s="652"/>
      <c r="AI42" s="652"/>
      <c r="AJ42" s="652"/>
      <c r="AK42" s="652"/>
      <c r="AL42" s="211"/>
      <c r="AM42" s="651" t="str">
        <f t="shared" si="0"/>
        <v/>
      </c>
      <c r="AN42" s="651"/>
      <c r="AO42" s="652"/>
      <c r="AP42" s="652"/>
      <c r="AQ42" s="652"/>
      <c r="AR42" s="652"/>
      <c r="AS42" s="652"/>
      <c r="AT42" s="652"/>
      <c r="AU42" s="652"/>
      <c r="AV42" s="652"/>
      <c r="AW42" s="652"/>
      <c r="AX42" s="652"/>
      <c r="AY42" s="652"/>
      <c r="AZ42" s="652"/>
      <c r="BA42" s="652"/>
      <c r="BB42" s="652"/>
      <c r="BC42" s="652"/>
      <c r="BD42" s="211"/>
      <c r="BE42" s="651" t="str">
        <f t="shared" si="1"/>
        <v/>
      </c>
      <c r="BF42" s="651"/>
      <c r="BG42" s="652"/>
      <c r="BH42" s="652"/>
      <c r="BI42" s="652"/>
      <c r="BJ42" s="652"/>
      <c r="BK42" s="652"/>
      <c r="BL42" s="652"/>
      <c r="BM42" s="652"/>
      <c r="BN42" s="652"/>
      <c r="BO42" s="652"/>
      <c r="BP42" s="652"/>
      <c r="BQ42" s="652"/>
      <c r="BR42" s="652"/>
      <c r="BS42" s="652"/>
      <c r="BT42" s="652"/>
      <c r="BU42" s="652"/>
      <c r="BV42" s="211"/>
      <c r="BW42" s="651">
        <f t="shared" si="2"/>
        <v>21</v>
      </c>
      <c r="BX42" s="651"/>
      <c r="BY42" s="652" t="str">
        <f>IF('各会計、関係団体の財政状況及び健全化判断比率'!B76="","",'各会計、関係団体の財政状況及び健全化判断比率'!B76)</f>
        <v>三重県市町総合事務組合　消防救急無線特別会計</v>
      </c>
      <c r="BZ42" s="652"/>
      <c r="CA42" s="652"/>
      <c r="CB42" s="652"/>
      <c r="CC42" s="652"/>
      <c r="CD42" s="652"/>
      <c r="CE42" s="652"/>
      <c r="CF42" s="652"/>
      <c r="CG42" s="652"/>
      <c r="CH42" s="652"/>
      <c r="CI42" s="652"/>
      <c r="CJ42" s="652"/>
      <c r="CK42" s="652"/>
      <c r="CL42" s="652"/>
      <c r="CM42" s="652"/>
      <c r="CN42" s="211"/>
      <c r="CO42" s="651" t="str">
        <f t="shared" si="3"/>
        <v/>
      </c>
      <c r="CP42" s="651"/>
      <c r="CQ42" s="652" t="str">
        <f>IF('各会計、関係団体の財政状況及び健全化判断比率'!BS15="","",'各会計、関係団体の財政状況及び健全化判断比率'!BS15)</f>
        <v/>
      </c>
      <c r="CR42" s="652"/>
      <c r="CS42" s="652"/>
      <c r="CT42" s="652"/>
      <c r="CU42" s="652"/>
      <c r="CV42" s="652"/>
      <c r="CW42" s="652"/>
      <c r="CX42" s="652"/>
      <c r="CY42" s="652"/>
      <c r="CZ42" s="652"/>
      <c r="DA42" s="652"/>
      <c r="DB42" s="652"/>
      <c r="DC42" s="652"/>
      <c r="DD42" s="652"/>
      <c r="DE42" s="652"/>
      <c r="DF42" s="208"/>
      <c r="DG42" s="653" t="str">
        <f>IF('各会計、関係団体の財政状況及び健全化判断比率'!BR15="","",'各会計、関係団体の財政状況及び健全化判断比率'!BR15)</f>
        <v/>
      </c>
      <c r="DH42" s="653"/>
      <c r="DI42" s="215"/>
      <c r="DJ42" s="183"/>
      <c r="DK42" s="183"/>
      <c r="DL42" s="183"/>
      <c r="DM42" s="183"/>
      <c r="DN42" s="183"/>
      <c r="DO42" s="183"/>
    </row>
    <row r="43" spans="1:119" ht="32.25" customHeight="1" x14ac:dyDescent="0.15">
      <c r="A43" s="183"/>
      <c r="B43" s="210"/>
      <c r="C43" s="651" t="str">
        <f t="shared" si="5"/>
        <v/>
      </c>
      <c r="D43" s="651"/>
      <c r="E43" s="652" t="str">
        <f>IF('各会計、関係団体の財政状況及び健全化判断比率'!B16="","",'各会計、関係団体の財政状況及び健全化判断比率'!B16)</f>
        <v/>
      </c>
      <c r="F43" s="652"/>
      <c r="G43" s="652"/>
      <c r="H43" s="652"/>
      <c r="I43" s="652"/>
      <c r="J43" s="652"/>
      <c r="K43" s="652"/>
      <c r="L43" s="652"/>
      <c r="M43" s="652"/>
      <c r="N43" s="652"/>
      <c r="O43" s="652"/>
      <c r="P43" s="652"/>
      <c r="Q43" s="652"/>
      <c r="R43" s="652"/>
      <c r="S43" s="652"/>
      <c r="T43" s="211"/>
      <c r="U43" s="651" t="str">
        <f t="shared" si="4"/>
        <v/>
      </c>
      <c r="V43" s="651"/>
      <c r="W43" s="652"/>
      <c r="X43" s="652"/>
      <c r="Y43" s="652"/>
      <c r="Z43" s="652"/>
      <c r="AA43" s="652"/>
      <c r="AB43" s="652"/>
      <c r="AC43" s="652"/>
      <c r="AD43" s="652"/>
      <c r="AE43" s="652"/>
      <c r="AF43" s="652"/>
      <c r="AG43" s="652"/>
      <c r="AH43" s="652"/>
      <c r="AI43" s="652"/>
      <c r="AJ43" s="652"/>
      <c r="AK43" s="652"/>
      <c r="AL43" s="211"/>
      <c r="AM43" s="651" t="str">
        <f t="shared" si="0"/>
        <v/>
      </c>
      <c r="AN43" s="651"/>
      <c r="AO43" s="652"/>
      <c r="AP43" s="652"/>
      <c r="AQ43" s="652"/>
      <c r="AR43" s="652"/>
      <c r="AS43" s="652"/>
      <c r="AT43" s="652"/>
      <c r="AU43" s="652"/>
      <c r="AV43" s="652"/>
      <c r="AW43" s="652"/>
      <c r="AX43" s="652"/>
      <c r="AY43" s="652"/>
      <c r="AZ43" s="652"/>
      <c r="BA43" s="652"/>
      <c r="BB43" s="652"/>
      <c r="BC43" s="652"/>
      <c r="BD43" s="211"/>
      <c r="BE43" s="651" t="str">
        <f t="shared" si="1"/>
        <v/>
      </c>
      <c r="BF43" s="651"/>
      <c r="BG43" s="652"/>
      <c r="BH43" s="652"/>
      <c r="BI43" s="652"/>
      <c r="BJ43" s="652"/>
      <c r="BK43" s="652"/>
      <c r="BL43" s="652"/>
      <c r="BM43" s="652"/>
      <c r="BN43" s="652"/>
      <c r="BO43" s="652"/>
      <c r="BP43" s="652"/>
      <c r="BQ43" s="652"/>
      <c r="BR43" s="652"/>
      <c r="BS43" s="652"/>
      <c r="BT43" s="652"/>
      <c r="BU43" s="652"/>
      <c r="BV43" s="211"/>
      <c r="BW43" s="651">
        <f t="shared" si="2"/>
        <v>22</v>
      </c>
      <c r="BX43" s="651"/>
      <c r="BY43" s="652" t="str">
        <f>IF('各会計、関係団体の財政状況及び健全化判断比率'!B77="","",'各会計、関係団体の財政状況及び健全化判断比率'!B77)</f>
        <v>三重地方税管理回収機構　一般会計</v>
      </c>
      <c r="BZ43" s="652"/>
      <c r="CA43" s="652"/>
      <c r="CB43" s="652"/>
      <c r="CC43" s="652"/>
      <c r="CD43" s="652"/>
      <c r="CE43" s="652"/>
      <c r="CF43" s="652"/>
      <c r="CG43" s="652"/>
      <c r="CH43" s="652"/>
      <c r="CI43" s="652"/>
      <c r="CJ43" s="652"/>
      <c r="CK43" s="652"/>
      <c r="CL43" s="652"/>
      <c r="CM43" s="652"/>
      <c r="CN43" s="211"/>
      <c r="CO43" s="651" t="str">
        <f t="shared" si="3"/>
        <v/>
      </c>
      <c r="CP43" s="651"/>
      <c r="CQ43" s="652" t="str">
        <f>IF('各会計、関係団体の財政状況及び健全化判断比率'!BS16="","",'各会計、関係団体の財政状況及び健全化判断比率'!BS16)</f>
        <v/>
      </c>
      <c r="CR43" s="652"/>
      <c r="CS43" s="652"/>
      <c r="CT43" s="652"/>
      <c r="CU43" s="652"/>
      <c r="CV43" s="652"/>
      <c r="CW43" s="652"/>
      <c r="CX43" s="652"/>
      <c r="CY43" s="652"/>
      <c r="CZ43" s="652"/>
      <c r="DA43" s="652"/>
      <c r="DB43" s="652"/>
      <c r="DC43" s="652"/>
      <c r="DD43" s="652"/>
      <c r="DE43" s="652"/>
      <c r="DF43" s="208"/>
      <c r="DG43" s="653" t="str">
        <f>IF('各会計、関係団体の財政状況及び健全化判断比率'!BR16="","",'各会計、関係団体の財政状況及び健全化判断比率'!BR16)</f>
        <v/>
      </c>
      <c r="DH43" s="653"/>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sUd9y/ZCV0aKaLMYD6GN2f2a72fep/Ntb2JhGF17L+C0bPgMzqRNhXyUeQZsKonTXDcfnSlEwm6/nR1iefbpg==" saltValue="jjW/UqgMJMWc5J5qZQJ4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G37" sqref="G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3" t="s">
        <v>569</v>
      </c>
      <c r="D34" s="1243"/>
      <c r="E34" s="1244"/>
      <c r="F34" s="32">
        <v>6.62</v>
      </c>
      <c r="G34" s="33">
        <v>6.96</v>
      </c>
      <c r="H34" s="33">
        <v>7.5</v>
      </c>
      <c r="I34" s="33">
        <v>8.19</v>
      </c>
      <c r="J34" s="34">
        <v>8.4</v>
      </c>
      <c r="K34" s="22"/>
      <c r="L34" s="22"/>
      <c r="M34" s="22"/>
      <c r="N34" s="22"/>
      <c r="O34" s="22"/>
      <c r="P34" s="22"/>
    </row>
    <row r="35" spans="1:16" ht="39" customHeight="1" x14ac:dyDescent="0.15">
      <c r="A35" s="22"/>
      <c r="B35" s="35"/>
      <c r="C35" s="1237" t="s">
        <v>570</v>
      </c>
      <c r="D35" s="1238"/>
      <c r="E35" s="1239"/>
      <c r="F35" s="36">
        <v>5.46</v>
      </c>
      <c r="G35" s="37">
        <v>5.78</v>
      </c>
      <c r="H35" s="37">
        <v>6.1</v>
      </c>
      <c r="I35" s="37">
        <v>6.56</v>
      </c>
      <c r="J35" s="38">
        <v>6.61</v>
      </c>
      <c r="K35" s="22"/>
      <c r="L35" s="22"/>
      <c r="M35" s="22"/>
      <c r="N35" s="22"/>
      <c r="O35" s="22"/>
      <c r="P35" s="22"/>
    </row>
    <row r="36" spans="1:16" ht="39" customHeight="1" x14ac:dyDescent="0.15">
      <c r="A36" s="22"/>
      <c r="B36" s="35"/>
      <c r="C36" s="1237" t="s">
        <v>571</v>
      </c>
      <c r="D36" s="1238"/>
      <c r="E36" s="1239"/>
      <c r="F36" s="36">
        <v>2.4500000000000002</v>
      </c>
      <c r="G36" s="37">
        <v>2.97</v>
      </c>
      <c r="H36" s="37">
        <v>4</v>
      </c>
      <c r="I36" s="37">
        <v>4.04</v>
      </c>
      <c r="J36" s="38">
        <v>5.75</v>
      </c>
      <c r="K36" s="22"/>
      <c r="L36" s="22"/>
      <c r="M36" s="22"/>
      <c r="N36" s="22"/>
      <c r="O36" s="22"/>
      <c r="P36" s="22"/>
    </row>
    <row r="37" spans="1:16" ht="39" customHeight="1" x14ac:dyDescent="0.15">
      <c r="A37" s="22"/>
      <c r="B37" s="35"/>
      <c r="C37" s="1237" t="s">
        <v>572</v>
      </c>
      <c r="D37" s="1238"/>
      <c r="E37" s="1239"/>
      <c r="F37" s="36">
        <v>2</v>
      </c>
      <c r="G37" s="37">
        <v>2.25</v>
      </c>
      <c r="H37" s="37">
        <v>2.37</v>
      </c>
      <c r="I37" s="37">
        <v>1.62</v>
      </c>
      <c r="J37" s="38">
        <v>2.25</v>
      </c>
      <c r="K37" s="22"/>
      <c r="L37" s="22"/>
      <c r="M37" s="22"/>
      <c r="N37" s="22"/>
      <c r="O37" s="22"/>
      <c r="P37" s="22"/>
    </row>
    <row r="38" spans="1:16" ht="39" customHeight="1" x14ac:dyDescent="0.15">
      <c r="A38" s="22"/>
      <c r="B38" s="35"/>
      <c r="C38" s="1237" t="s">
        <v>573</v>
      </c>
      <c r="D38" s="1238"/>
      <c r="E38" s="1239"/>
      <c r="F38" s="36">
        <v>0.44</v>
      </c>
      <c r="G38" s="37">
        <v>0.43</v>
      </c>
      <c r="H38" s="37">
        <v>1.29</v>
      </c>
      <c r="I38" s="37">
        <v>0.74</v>
      </c>
      <c r="J38" s="38">
        <v>1.29</v>
      </c>
      <c r="K38" s="22"/>
      <c r="L38" s="22"/>
      <c r="M38" s="22"/>
      <c r="N38" s="22"/>
      <c r="O38" s="22"/>
      <c r="P38" s="22"/>
    </row>
    <row r="39" spans="1:16" ht="39" customHeight="1" x14ac:dyDescent="0.15">
      <c r="A39" s="22"/>
      <c r="B39" s="35"/>
      <c r="C39" s="1237" t="s">
        <v>574</v>
      </c>
      <c r="D39" s="1238"/>
      <c r="E39" s="1239"/>
      <c r="F39" s="36">
        <v>0.5</v>
      </c>
      <c r="G39" s="37">
        <v>0.23</v>
      </c>
      <c r="H39" s="37">
        <v>0.47</v>
      </c>
      <c r="I39" s="37">
        <v>0.77</v>
      </c>
      <c r="J39" s="38">
        <v>1.08</v>
      </c>
      <c r="K39" s="22"/>
      <c r="L39" s="22"/>
      <c r="M39" s="22"/>
      <c r="N39" s="22"/>
      <c r="O39" s="22"/>
      <c r="P39" s="22"/>
    </row>
    <row r="40" spans="1:16" ht="39" customHeight="1" x14ac:dyDescent="0.15">
      <c r="A40" s="22"/>
      <c r="B40" s="35"/>
      <c r="C40" s="1237" t="s">
        <v>575</v>
      </c>
      <c r="D40" s="1238"/>
      <c r="E40" s="1239"/>
      <c r="F40" s="36">
        <v>0.99</v>
      </c>
      <c r="G40" s="37">
        <v>1.2</v>
      </c>
      <c r="H40" s="37">
        <v>3.33</v>
      </c>
      <c r="I40" s="37">
        <v>3.15</v>
      </c>
      <c r="J40" s="38">
        <v>0.87</v>
      </c>
      <c r="K40" s="22"/>
      <c r="L40" s="22"/>
      <c r="M40" s="22"/>
      <c r="N40" s="22"/>
      <c r="O40" s="22"/>
      <c r="P40" s="22"/>
    </row>
    <row r="41" spans="1:16" ht="39" customHeight="1" x14ac:dyDescent="0.15">
      <c r="A41" s="22"/>
      <c r="B41" s="35"/>
      <c r="C41" s="1237" t="s">
        <v>576</v>
      </c>
      <c r="D41" s="1238"/>
      <c r="E41" s="1239"/>
      <c r="F41" s="36">
        <v>0.08</v>
      </c>
      <c r="G41" s="37">
        <v>0.11</v>
      </c>
      <c r="H41" s="37">
        <v>0.1</v>
      </c>
      <c r="I41" s="37">
        <v>0.1</v>
      </c>
      <c r="J41" s="38">
        <v>0.09</v>
      </c>
      <c r="K41" s="22"/>
      <c r="L41" s="22"/>
      <c r="M41" s="22"/>
      <c r="N41" s="22"/>
      <c r="O41" s="22"/>
      <c r="P41" s="22"/>
    </row>
    <row r="42" spans="1:16" ht="39" customHeight="1" x14ac:dyDescent="0.15">
      <c r="A42" s="22"/>
      <c r="B42" s="39"/>
      <c r="C42" s="1237" t="s">
        <v>577</v>
      </c>
      <c r="D42" s="1238"/>
      <c r="E42" s="1239"/>
      <c r="F42" s="36" t="s">
        <v>521</v>
      </c>
      <c r="G42" s="37" t="s">
        <v>521</v>
      </c>
      <c r="H42" s="37" t="s">
        <v>521</v>
      </c>
      <c r="I42" s="37" t="s">
        <v>521</v>
      </c>
      <c r="J42" s="38" t="s">
        <v>521</v>
      </c>
      <c r="K42" s="22"/>
      <c r="L42" s="22"/>
      <c r="M42" s="22"/>
      <c r="N42" s="22"/>
      <c r="O42" s="22"/>
      <c r="P42" s="22"/>
    </row>
    <row r="43" spans="1:16" ht="39" customHeight="1" thickBot="1" x14ac:dyDescent="0.2">
      <c r="A43" s="22"/>
      <c r="B43" s="40"/>
      <c r="C43" s="1240" t="s">
        <v>578</v>
      </c>
      <c r="D43" s="1241"/>
      <c r="E43" s="1242"/>
      <c r="F43" s="41">
        <v>0.04</v>
      </c>
      <c r="G43" s="42">
        <v>0.01</v>
      </c>
      <c r="H43" s="42">
        <v>0.02</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RQ2ZIYMHHXsRK5bodCGyUGXjkMnXXTioQJmSu+c6QbhvQQD4Q/pTMVWK/tPkO7nZ7M2irbhCr4uuxLP1lxXgA==" saltValue="OKiie7mSlaebbeXha7ld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5407</v>
      </c>
      <c r="L45" s="60">
        <v>5159</v>
      </c>
      <c r="M45" s="60">
        <v>4950</v>
      </c>
      <c r="N45" s="60">
        <v>4715</v>
      </c>
      <c r="O45" s="61">
        <v>5774</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521</v>
      </c>
      <c r="L46" s="64" t="s">
        <v>521</v>
      </c>
      <c r="M46" s="64" t="s">
        <v>521</v>
      </c>
      <c r="N46" s="64" t="s">
        <v>521</v>
      </c>
      <c r="O46" s="65" t="s">
        <v>521</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521</v>
      </c>
      <c r="L47" s="64" t="s">
        <v>521</v>
      </c>
      <c r="M47" s="64" t="s">
        <v>521</v>
      </c>
      <c r="N47" s="64" t="s">
        <v>521</v>
      </c>
      <c r="O47" s="65" t="s">
        <v>521</v>
      </c>
      <c r="P47" s="48"/>
      <c r="Q47" s="48"/>
      <c r="R47" s="48"/>
      <c r="S47" s="48"/>
      <c r="T47" s="48"/>
      <c r="U47" s="48"/>
    </row>
    <row r="48" spans="1:21" ht="30.75" customHeight="1" x14ac:dyDescent="0.15">
      <c r="A48" s="48"/>
      <c r="B48" s="1247"/>
      <c r="C48" s="1248"/>
      <c r="D48" s="62"/>
      <c r="E48" s="1253" t="s">
        <v>15</v>
      </c>
      <c r="F48" s="1253"/>
      <c r="G48" s="1253"/>
      <c r="H48" s="1253"/>
      <c r="I48" s="1253"/>
      <c r="J48" s="1254"/>
      <c r="K48" s="63">
        <v>2812</v>
      </c>
      <c r="L48" s="64">
        <v>2907</v>
      </c>
      <c r="M48" s="64">
        <v>2841</v>
      </c>
      <c r="N48" s="64">
        <v>2765</v>
      </c>
      <c r="O48" s="65">
        <v>2977</v>
      </c>
      <c r="P48" s="48"/>
      <c r="Q48" s="48"/>
      <c r="R48" s="48"/>
      <c r="S48" s="48"/>
      <c r="T48" s="48"/>
      <c r="U48" s="48"/>
    </row>
    <row r="49" spans="1:21" ht="30.75" customHeight="1" x14ac:dyDescent="0.15">
      <c r="A49" s="48"/>
      <c r="B49" s="1247"/>
      <c r="C49" s="1248"/>
      <c r="D49" s="62"/>
      <c r="E49" s="1253" t="s">
        <v>16</v>
      </c>
      <c r="F49" s="1253"/>
      <c r="G49" s="1253"/>
      <c r="H49" s="1253"/>
      <c r="I49" s="1253"/>
      <c r="J49" s="1254"/>
      <c r="K49" s="63">
        <v>305</v>
      </c>
      <c r="L49" s="64">
        <v>88</v>
      </c>
      <c r="M49" s="64">
        <v>90</v>
      </c>
      <c r="N49" s="64">
        <v>75</v>
      </c>
      <c r="O49" s="65">
        <v>79</v>
      </c>
      <c r="P49" s="48"/>
      <c r="Q49" s="48"/>
      <c r="R49" s="48"/>
      <c r="S49" s="48"/>
      <c r="T49" s="48"/>
      <c r="U49" s="48"/>
    </row>
    <row r="50" spans="1:21" ht="30.75" customHeight="1" x14ac:dyDescent="0.15">
      <c r="A50" s="48"/>
      <c r="B50" s="1247"/>
      <c r="C50" s="1248"/>
      <c r="D50" s="62"/>
      <c r="E50" s="1253" t="s">
        <v>17</v>
      </c>
      <c r="F50" s="1253"/>
      <c r="G50" s="1253"/>
      <c r="H50" s="1253"/>
      <c r="I50" s="1253"/>
      <c r="J50" s="1254"/>
      <c r="K50" s="63">
        <v>9</v>
      </c>
      <c r="L50" s="64">
        <v>8</v>
      </c>
      <c r="M50" s="64" t="s">
        <v>521</v>
      </c>
      <c r="N50" s="64" t="s">
        <v>521</v>
      </c>
      <c r="O50" s="65" t="s">
        <v>521</v>
      </c>
      <c r="P50" s="48"/>
      <c r="Q50" s="48"/>
      <c r="R50" s="48"/>
      <c r="S50" s="48"/>
      <c r="T50" s="48"/>
      <c r="U50" s="48"/>
    </row>
    <row r="51" spans="1:21" ht="30.75" customHeight="1" x14ac:dyDescent="0.15">
      <c r="A51" s="48"/>
      <c r="B51" s="1249"/>
      <c r="C51" s="1250"/>
      <c r="D51" s="66"/>
      <c r="E51" s="1253" t="s">
        <v>18</v>
      </c>
      <c r="F51" s="1253"/>
      <c r="G51" s="1253"/>
      <c r="H51" s="1253"/>
      <c r="I51" s="1253"/>
      <c r="J51" s="1254"/>
      <c r="K51" s="63" t="s">
        <v>521</v>
      </c>
      <c r="L51" s="64" t="s">
        <v>521</v>
      </c>
      <c r="M51" s="64" t="s">
        <v>521</v>
      </c>
      <c r="N51" s="64" t="s">
        <v>521</v>
      </c>
      <c r="O51" s="65" t="s">
        <v>521</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7184</v>
      </c>
      <c r="L52" s="64">
        <v>7049</v>
      </c>
      <c r="M52" s="64">
        <v>7107</v>
      </c>
      <c r="N52" s="64">
        <v>7014</v>
      </c>
      <c r="O52" s="65">
        <v>7918</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1349</v>
      </c>
      <c r="L53" s="69">
        <v>1113</v>
      </c>
      <c r="M53" s="69">
        <v>774</v>
      </c>
      <c r="N53" s="69">
        <v>541</v>
      </c>
      <c r="O53" s="70">
        <v>912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589</v>
      </c>
      <c r="L57" s="83" t="s">
        <v>589</v>
      </c>
      <c r="M57" s="83" t="s">
        <v>521</v>
      </c>
      <c r="N57" s="83" t="s">
        <v>521</v>
      </c>
      <c r="O57" s="83" t="s">
        <v>521</v>
      </c>
    </row>
    <row r="58" spans="1:21" ht="31.5" customHeight="1" thickBot="1" x14ac:dyDescent="0.2">
      <c r="B58" s="1263"/>
      <c r="C58" s="1264"/>
      <c r="D58" s="1268" t="s">
        <v>27</v>
      </c>
      <c r="E58" s="1269"/>
      <c r="F58" s="1269"/>
      <c r="G58" s="1269"/>
      <c r="H58" s="1269"/>
      <c r="I58" s="1269"/>
      <c r="J58" s="1270"/>
      <c r="K58" s="84" t="s">
        <v>589</v>
      </c>
      <c r="L58" s="85" t="s">
        <v>589</v>
      </c>
      <c r="M58" s="85" t="s">
        <v>521</v>
      </c>
      <c r="N58" s="85" t="s">
        <v>521</v>
      </c>
      <c r="O58" s="85" t="s">
        <v>521</v>
      </c>
    </row>
    <row r="59" spans="1:21" ht="24" customHeight="1" x14ac:dyDescent="0.15">
      <c r="B59" s="86"/>
      <c r="C59" s="86"/>
      <c r="D59" s="87" t="s">
        <v>28</v>
      </c>
      <c r="E59" s="88"/>
      <c r="F59" s="88"/>
      <c r="G59" s="88"/>
      <c r="H59" s="88"/>
      <c r="I59" s="88"/>
      <c r="J59" s="88"/>
      <c r="K59" s="88"/>
      <c r="L59" s="88"/>
      <c r="M59" s="88"/>
      <c r="N59" s="88"/>
      <c r="O59" s="88"/>
    </row>
    <row r="60" spans="1:21" ht="24" customHeight="1" x14ac:dyDescent="0.15">
      <c r="B60" s="89"/>
      <c r="C60" s="89"/>
      <c r="D60" s="87" t="s">
        <v>29</v>
      </c>
      <c r="E60" s="88"/>
      <c r="F60" s="88"/>
      <c r="G60" s="88"/>
      <c r="H60" s="88"/>
      <c r="I60" s="88"/>
      <c r="J60" s="88"/>
      <c r="K60" s="88"/>
      <c r="L60" s="88"/>
      <c r="M60" s="88"/>
      <c r="N60" s="88"/>
      <c r="O60" s="88"/>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kad1XNwPYXETVZS/ZNjK/X4QisPZZWbSz4/KYwOvGRlLwDabl8O8BnBb93f6WgdYZaJYiPP3T4bnGR2Umj5kA==" saltValue="Al4VboSa7zd+XUrsMZrf0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5" zoomScaleNormal="75" zoomScaleSheetLayoutView="100" workbookViewId="0"/>
  </sheetViews>
  <sheetFormatPr defaultColWidth="0" defaultRowHeight="13.5" customHeight="1" zeroHeight="1" x14ac:dyDescent="0.15"/>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1" t="s">
        <v>9</v>
      </c>
    </row>
    <row r="40" spans="2:13" ht="27.75" customHeight="1" thickBot="1" x14ac:dyDescent="0.2">
      <c r="B40" s="92" t="s">
        <v>10</v>
      </c>
      <c r="C40" s="93"/>
      <c r="D40" s="93"/>
      <c r="E40" s="94"/>
      <c r="F40" s="94"/>
      <c r="G40" s="94"/>
      <c r="H40" s="95" t="s">
        <v>2</v>
      </c>
      <c r="I40" s="96" t="s">
        <v>563</v>
      </c>
      <c r="J40" s="97" t="s">
        <v>564</v>
      </c>
      <c r="K40" s="97" t="s">
        <v>565</v>
      </c>
      <c r="L40" s="97" t="s">
        <v>566</v>
      </c>
      <c r="M40" s="98" t="s">
        <v>567</v>
      </c>
    </row>
    <row r="41" spans="2:13" ht="27.75" customHeight="1" x14ac:dyDescent="0.15">
      <c r="B41" s="1271" t="s">
        <v>30</v>
      </c>
      <c r="C41" s="1272"/>
      <c r="D41" s="99"/>
      <c r="E41" s="1277" t="s">
        <v>31</v>
      </c>
      <c r="F41" s="1277"/>
      <c r="G41" s="1277"/>
      <c r="H41" s="1278"/>
      <c r="I41" s="100">
        <v>49120</v>
      </c>
      <c r="J41" s="101">
        <v>47133</v>
      </c>
      <c r="K41" s="101">
        <v>45631</v>
      </c>
      <c r="L41" s="101">
        <v>45829</v>
      </c>
      <c r="M41" s="102">
        <v>47692</v>
      </c>
    </row>
    <row r="42" spans="2:13" ht="27.75" customHeight="1" x14ac:dyDescent="0.15">
      <c r="B42" s="1273"/>
      <c r="C42" s="1274"/>
      <c r="D42" s="103"/>
      <c r="E42" s="1279" t="s">
        <v>32</v>
      </c>
      <c r="F42" s="1279"/>
      <c r="G42" s="1279"/>
      <c r="H42" s="1280"/>
      <c r="I42" s="104">
        <v>16</v>
      </c>
      <c r="J42" s="105">
        <v>8</v>
      </c>
      <c r="K42" s="105" t="s">
        <v>521</v>
      </c>
      <c r="L42" s="105" t="s">
        <v>521</v>
      </c>
      <c r="M42" s="106" t="s">
        <v>521</v>
      </c>
    </row>
    <row r="43" spans="2:13" ht="27.75" customHeight="1" x14ac:dyDescent="0.15">
      <c r="B43" s="1273"/>
      <c r="C43" s="1274"/>
      <c r="D43" s="103"/>
      <c r="E43" s="1279" t="s">
        <v>33</v>
      </c>
      <c r="F43" s="1279"/>
      <c r="G43" s="1279"/>
      <c r="H43" s="1280"/>
      <c r="I43" s="104">
        <v>38320</v>
      </c>
      <c r="J43" s="105">
        <v>38274</v>
      </c>
      <c r="K43" s="105">
        <v>37483</v>
      </c>
      <c r="L43" s="105">
        <v>34833</v>
      </c>
      <c r="M43" s="106">
        <v>38395</v>
      </c>
    </row>
    <row r="44" spans="2:13" ht="27.75" customHeight="1" x14ac:dyDescent="0.15">
      <c r="B44" s="1273"/>
      <c r="C44" s="1274"/>
      <c r="D44" s="103"/>
      <c r="E44" s="1279" t="s">
        <v>34</v>
      </c>
      <c r="F44" s="1279"/>
      <c r="G44" s="1279"/>
      <c r="H44" s="1280"/>
      <c r="I44" s="104">
        <v>614</v>
      </c>
      <c r="J44" s="105">
        <v>713</v>
      </c>
      <c r="K44" s="105">
        <v>626</v>
      </c>
      <c r="L44" s="105">
        <v>573</v>
      </c>
      <c r="M44" s="106">
        <v>602</v>
      </c>
    </row>
    <row r="45" spans="2:13" ht="27.75" customHeight="1" x14ac:dyDescent="0.15">
      <c r="B45" s="1273"/>
      <c r="C45" s="1274"/>
      <c r="D45" s="103"/>
      <c r="E45" s="1279" t="s">
        <v>35</v>
      </c>
      <c r="F45" s="1279"/>
      <c r="G45" s="1279"/>
      <c r="H45" s="1280"/>
      <c r="I45" s="104">
        <v>12010</v>
      </c>
      <c r="J45" s="105">
        <v>11794</v>
      </c>
      <c r="K45" s="105">
        <v>11968</v>
      </c>
      <c r="L45" s="105">
        <v>12090</v>
      </c>
      <c r="M45" s="106">
        <v>11447</v>
      </c>
    </row>
    <row r="46" spans="2:13" ht="27.75" customHeight="1" x14ac:dyDescent="0.15">
      <c r="B46" s="1273"/>
      <c r="C46" s="1274"/>
      <c r="D46" s="107"/>
      <c r="E46" s="1279" t="s">
        <v>36</v>
      </c>
      <c r="F46" s="1279"/>
      <c r="G46" s="1279"/>
      <c r="H46" s="1280"/>
      <c r="I46" s="104" t="s">
        <v>521</v>
      </c>
      <c r="J46" s="105" t="s">
        <v>521</v>
      </c>
      <c r="K46" s="105" t="s">
        <v>521</v>
      </c>
      <c r="L46" s="105" t="s">
        <v>521</v>
      </c>
      <c r="M46" s="106" t="s">
        <v>521</v>
      </c>
    </row>
    <row r="47" spans="2:13" ht="27.75" customHeight="1" x14ac:dyDescent="0.15">
      <c r="B47" s="1273"/>
      <c r="C47" s="1274"/>
      <c r="D47" s="108"/>
      <c r="E47" s="1281" t="s">
        <v>37</v>
      </c>
      <c r="F47" s="1282"/>
      <c r="G47" s="1282"/>
      <c r="H47" s="1283"/>
      <c r="I47" s="104" t="s">
        <v>521</v>
      </c>
      <c r="J47" s="105" t="s">
        <v>521</v>
      </c>
      <c r="K47" s="105" t="s">
        <v>521</v>
      </c>
      <c r="L47" s="105" t="s">
        <v>521</v>
      </c>
      <c r="M47" s="106" t="s">
        <v>521</v>
      </c>
    </row>
    <row r="48" spans="2:13" ht="27.75" customHeight="1" x14ac:dyDescent="0.15">
      <c r="B48" s="1273"/>
      <c r="C48" s="1274"/>
      <c r="D48" s="103"/>
      <c r="E48" s="1279" t="s">
        <v>38</v>
      </c>
      <c r="F48" s="1279"/>
      <c r="G48" s="1279"/>
      <c r="H48" s="1280"/>
      <c r="I48" s="104" t="s">
        <v>521</v>
      </c>
      <c r="J48" s="105" t="s">
        <v>521</v>
      </c>
      <c r="K48" s="105" t="s">
        <v>521</v>
      </c>
      <c r="L48" s="105" t="s">
        <v>521</v>
      </c>
      <c r="M48" s="106" t="s">
        <v>521</v>
      </c>
    </row>
    <row r="49" spans="2:13" ht="27.75" customHeight="1" x14ac:dyDescent="0.15">
      <c r="B49" s="1275"/>
      <c r="C49" s="1276"/>
      <c r="D49" s="103"/>
      <c r="E49" s="1279" t="s">
        <v>39</v>
      </c>
      <c r="F49" s="1279"/>
      <c r="G49" s="1279"/>
      <c r="H49" s="1280"/>
      <c r="I49" s="104" t="s">
        <v>521</v>
      </c>
      <c r="J49" s="105" t="s">
        <v>521</v>
      </c>
      <c r="K49" s="105" t="s">
        <v>521</v>
      </c>
      <c r="L49" s="105" t="s">
        <v>521</v>
      </c>
      <c r="M49" s="106" t="s">
        <v>521</v>
      </c>
    </row>
    <row r="50" spans="2:13" ht="27.75" customHeight="1" x14ac:dyDescent="0.15">
      <c r="B50" s="1284" t="s">
        <v>40</v>
      </c>
      <c r="C50" s="1285"/>
      <c r="D50" s="109"/>
      <c r="E50" s="1279" t="s">
        <v>41</v>
      </c>
      <c r="F50" s="1279"/>
      <c r="G50" s="1279"/>
      <c r="H50" s="1280"/>
      <c r="I50" s="104">
        <v>14827</v>
      </c>
      <c r="J50" s="105">
        <v>15387</v>
      </c>
      <c r="K50" s="105">
        <v>15206</v>
      </c>
      <c r="L50" s="105">
        <v>16556</v>
      </c>
      <c r="M50" s="106">
        <v>17220</v>
      </c>
    </row>
    <row r="51" spans="2:13" ht="27.75" customHeight="1" x14ac:dyDescent="0.15">
      <c r="B51" s="1273"/>
      <c r="C51" s="1274"/>
      <c r="D51" s="103"/>
      <c r="E51" s="1279" t="s">
        <v>42</v>
      </c>
      <c r="F51" s="1279"/>
      <c r="G51" s="1279"/>
      <c r="H51" s="1280"/>
      <c r="I51" s="104">
        <v>14339</v>
      </c>
      <c r="J51" s="105">
        <v>13896</v>
      </c>
      <c r="K51" s="105">
        <v>13293</v>
      </c>
      <c r="L51" s="105">
        <v>12761</v>
      </c>
      <c r="M51" s="106">
        <v>13948</v>
      </c>
    </row>
    <row r="52" spans="2:13" ht="27.75" customHeight="1" x14ac:dyDescent="0.15">
      <c r="B52" s="1275"/>
      <c r="C52" s="1276"/>
      <c r="D52" s="103"/>
      <c r="E52" s="1279" t="s">
        <v>43</v>
      </c>
      <c r="F52" s="1279"/>
      <c r="G52" s="1279"/>
      <c r="H52" s="1280"/>
      <c r="I52" s="104">
        <v>73362</v>
      </c>
      <c r="J52" s="105">
        <v>73003</v>
      </c>
      <c r="K52" s="105">
        <v>72573</v>
      </c>
      <c r="L52" s="105">
        <v>72197</v>
      </c>
      <c r="M52" s="106">
        <v>72572</v>
      </c>
    </row>
    <row r="53" spans="2:13" ht="27.75" customHeight="1" thickBot="1" x14ac:dyDescent="0.2">
      <c r="B53" s="1286" t="s">
        <v>44</v>
      </c>
      <c r="C53" s="1287"/>
      <c r="D53" s="110"/>
      <c r="E53" s="1288" t="s">
        <v>45</v>
      </c>
      <c r="F53" s="1288"/>
      <c r="G53" s="1288"/>
      <c r="H53" s="1289"/>
      <c r="I53" s="111">
        <v>-2447</v>
      </c>
      <c r="J53" s="112">
        <v>-4364</v>
      </c>
      <c r="K53" s="112">
        <v>-5364</v>
      </c>
      <c r="L53" s="112">
        <v>-8190</v>
      </c>
      <c r="M53" s="113">
        <v>-5605</v>
      </c>
    </row>
    <row r="54" spans="2:13" ht="27.75" customHeight="1" x14ac:dyDescent="0.15">
      <c r="B54" s="114" t="s">
        <v>46</v>
      </c>
      <c r="C54" s="115"/>
      <c r="D54" s="115"/>
      <c r="E54" s="116"/>
      <c r="F54" s="116"/>
      <c r="G54" s="116"/>
      <c r="H54" s="116"/>
      <c r="I54" s="117"/>
      <c r="J54" s="117"/>
      <c r="K54" s="117"/>
      <c r="L54" s="117"/>
      <c r="M54" s="11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ztVy5RB8JuIA8Ws4rRy8WZhTQkpA0XpDMRoxa1iiN85KiBd6Liw8FMhA8vGS38ajaUKFRy6YLyN58C/c7OR0Q==" saltValue="0DUpNhebBaVIZgfOnN6g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8" t="s">
        <v>47</v>
      </c>
    </row>
    <row r="54" spans="2:8" ht="29.25" customHeight="1" thickBot="1" x14ac:dyDescent="0.25">
      <c r="B54" s="119" t="s">
        <v>1</v>
      </c>
      <c r="C54" s="120"/>
      <c r="D54" s="120"/>
      <c r="E54" s="121" t="s">
        <v>2</v>
      </c>
      <c r="F54" s="122" t="s">
        <v>565</v>
      </c>
      <c r="G54" s="122" t="s">
        <v>566</v>
      </c>
      <c r="H54" s="123" t="s">
        <v>567</v>
      </c>
    </row>
    <row r="55" spans="2:8" ht="52.5" customHeight="1" x14ac:dyDescent="0.15">
      <c r="B55" s="124"/>
      <c r="C55" s="1298" t="s">
        <v>48</v>
      </c>
      <c r="D55" s="1298"/>
      <c r="E55" s="1299"/>
      <c r="F55" s="125">
        <v>9782</v>
      </c>
      <c r="G55" s="125">
        <v>10071</v>
      </c>
      <c r="H55" s="126">
        <v>9859</v>
      </c>
    </row>
    <row r="56" spans="2:8" ht="52.5" customHeight="1" x14ac:dyDescent="0.15">
      <c r="B56" s="127"/>
      <c r="C56" s="1300" t="s">
        <v>49</v>
      </c>
      <c r="D56" s="1300"/>
      <c r="E56" s="1301"/>
      <c r="F56" s="128">
        <v>161</v>
      </c>
      <c r="G56" s="128">
        <v>170</v>
      </c>
      <c r="H56" s="129">
        <v>170</v>
      </c>
    </row>
    <row r="57" spans="2:8" ht="53.25" customHeight="1" x14ac:dyDescent="0.15">
      <c r="B57" s="127"/>
      <c r="C57" s="1302" t="s">
        <v>50</v>
      </c>
      <c r="D57" s="1302"/>
      <c r="E57" s="1303"/>
      <c r="F57" s="130">
        <v>4102</v>
      </c>
      <c r="G57" s="130">
        <v>4138</v>
      </c>
      <c r="H57" s="131">
        <v>3883</v>
      </c>
    </row>
    <row r="58" spans="2:8" ht="45.75" customHeight="1" x14ac:dyDescent="0.15">
      <c r="B58" s="132"/>
      <c r="C58" s="1290" t="s">
        <v>584</v>
      </c>
      <c r="D58" s="1291"/>
      <c r="E58" s="1292"/>
      <c r="F58" s="133">
        <v>2623</v>
      </c>
      <c r="G58" s="383">
        <v>2639</v>
      </c>
      <c r="H58" s="134">
        <v>2336</v>
      </c>
    </row>
    <row r="59" spans="2:8" ht="45.75" customHeight="1" x14ac:dyDescent="0.15">
      <c r="B59" s="132"/>
      <c r="C59" s="1290" t="s">
        <v>588</v>
      </c>
      <c r="D59" s="1291"/>
      <c r="E59" s="1292"/>
      <c r="F59" s="133">
        <v>0</v>
      </c>
      <c r="G59" s="133">
        <v>14</v>
      </c>
      <c r="H59" s="134">
        <v>480</v>
      </c>
    </row>
    <row r="60" spans="2:8" ht="45.75" customHeight="1" x14ac:dyDescent="0.15">
      <c r="B60" s="132"/>
      <c r="C60" s="1290" t="s">
        <v>585</v>
      </c>
      <c r="D60" s="1291"/>
      <c r="E60" s="1292"/>
      <c r="F60" s="133">
        <v>405</v>
      </c>
      <c r="G60" s="133">
        <v>335</v>
      </c>
      <c r="H60" s="134">
        <v>277</v>
      </c>
    </row>
    <row r="61" spans="2:8" ht="45.75" customHeight="1" x14ac:dyDescent="0.15">
      <c r="B61" s="132"/>
      <c r="C61" s="1290" t="s">
        <v>586</v>
      </c>
      <c r="D61" s="1291"/>
      <c r="E61" s="1292"/>
      <c r="F61" s="133">
        <v>155</v>
      </c>
      <c r="G61" s="133">
        <v>165</v>
      </c>
      <c r="H61" s="134">
        <v>175</v>
      </c>
    </row>
    <row r="62" spans="2:8" ht="45.75" customHeight="1" thickBot="1" x14ac:dyDescent="0.2">
      <c r="B62" s="135"/>
      <c r="C62" s="1293" t="s">
        <v>587</v>
      </c>
      <c r="D62" s="1294"/>
      <c r="E62" s="1295"/>
      <c r="F62" s="136">
        <v>147</v>
      </c>
      <c r="G62" s="136">
        <v>132</v>
      </c>
      <c r="H62" s="137">
        <v>128</v>
      </c>
    </row>
    <row r="63" spans="2:8" ht="52.5" customHeight="1" thickBot="1" x14ac:dyDescent="0.2">
      <c r="B63" s="138"/>
      <c r="C63" s="1296" t="s">
        <v>51</v>
      </c>
      <c r="D63" s="1296"/>
      <c r="E63" s="1297"/>
      <c r="F63" s="139">
        <v>14045</v>
      </c>
      <c r="G63" s="139">
        <v>14379</v>
      </c>
      <c r="H63" s="140">
        <v>13912</v>
      </c>
    </row>
    <row r="64" spans="2:8" ht="15" customHeight="1" x14ac:dyDescent="0.15"/>
    <row r="65" ht="0" hidden="1" customHeight="1" x14ac:dyDescent="0.15"/>
    <row r="66" ht="0" hidden="1" customHeight="1" x14ac:dyDescent="0.15"/>
  </sheetData>
  <sheetProtection algorithmName="SHA-512" hashValue="U1BM1D3029G2bhjmwj69NRpksHKd3sFlZOF0F5MOSzZ4CCkY0dyYy+C3P0W++BGohlTud3JykbXnymqGHBBDHg==" saltValue="PiSFXJ4E90EYgXLyPkje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U37" zoomScale="70" zoomScaleNormal="70" zoomScaleSheetLayoutView="55" workbookViewId="0">
      <selection activeCell="AN65" sqref="AN65:DC69"/>
    </sheetView>
  </sheetViews>
  <sheetFormatPr defaultColWidth="0" defaultRowHeight="0" customHeight="1" zeroHeight="1" x14ac:dyDescent="0.15"/>
  <cols>
    <col min="1" max="1" width="6.375" style="384" customWidth="1"/>
    <col min="2" max="107" width="2.5" style="384" customWidth="1"/>
    <col min="108" max="108" width="6.125" style="386" customWidth="1"/>
    <col min="109" max="109" width="5.875" style="385" customWidth="1"/>
    <col min="110" max="110" width="19.125" style="384" hidden="1"/>
    <col min="111" max="115" width="12.625" style="384" hidden="1"/>
    <col min="116" max="349" width="8.625" style="384" hidden="1"/>
    <col min="350" max="355" width="14.875" style="384" hidden="1"/>
    <col min="356" max="357" width="15.875" style="384" hidden="1"/>
    <col min="358" max="363" width="16.125" style="384" hidden="1"/>
    <col min="364" max="364" width="6.125" style="384" hidden="1"/>
    <col min="365" max="365" width="3" style="384" hidden="1"/>
    <col min="366" max="605" width="8.625" style="384" hidden="1"/>
    <col min="606" max="611" width="14.875" style="384" hidden="1"/>
    <col min="612" max="613" width="15.875" style="384" hidden="1"/>
    <col min="614" max="619" width="16.125" style="384" hidden="1"/>
    <col min="620" max="620" width="6.125" style="384" hidden="1"/>
    <col min="621" max="621" width="3" style="384" hidden="1"/>
    <col min="622" max="861" width="8.625" style="384" hidden="1"/>
    <col min="862" max="867" width="14.875" style="384" hidden="1"/>
    <col min="868" max="869" width="15.875" style="384" hidden="1"/>
    <col min="870" max="875" width="16.125" style="384" hidden="1"/>
    <col min="876" max="876" width="6.125" style="384" hidden="1"/>
    <col min="877" max="877" width="3" style="384" hidden="1"/>
    <col min="878" max="1117" width="8.625" style="384" hidden="1"/>
    <col min="1118" max="1123" width="14.875" style="384" hidden="1"/>
    <col min="1124" max="1125" width="15.875" style="384" hidden="1"/>
    <col min="1126" max="1131" width="16.125" style="384" hidden="1"/>
    <col min="1132" max="1132" width="6.125" style="384" hidden="1"/>
    <col min="1133" max="1133" width="3" style="384" hidden="1"/>
    <col min="1134" max="1373" width="8.625" style="384" hidden="1"/>
    <col min="1374" max="1379" width="14.875" style="384" hidden="1"/>
    <col min="1380" max="1381" width="15.875" style="384" hidden="1"/>
    <col min="1382" max="1387" width="16.125" style="384" hidden="1"/>
    <col min="1388" max="1388" width="6.125" style="384" hidden="1"/>
    <col min="1389" max="1389" width="3" style="384" hidden="1"/>
    <col min="1390" max="1629" width="8.625" style="384" hidden="1"/>
    <col min="1630" max="1635" width="14.875" style="384" hidden="1"/>
    <col min="1636" max="1637" width="15.875" style="384" hidden="1"/>
    <col min="1638" max="1643" width="16.125" style="384" hidden="1"/>
    <col min="1644" max="1644" width="6.125" style="384" hidden="1"/>
    <col min="1645" max="1645" width="3" style="384" hidden="1"/>
    <col min="1646" max="1885" width="8.625" style="384" hidden="1"/>
    <col min="1886" max="1891" width="14.875" style="384" hidden="1"/>
    <col min="1892" max="1893" width="15.875" style="384" hidden="1"/>
    <col min="1894" max="1899" width="16.125" style="384" hidden="1"/>
    <col min="1900" max="1900" width="6.125" style="384" hidden="1"/>
    <col min="1901" max="1901" width="3" style="384" hidden="1"/>
    <col min="1902" max="2141" width="8.625" style="384" hidden="1"/>
    <col min="2142" max="2147" width="14.875" style="384" hidden="1"/>
    <col min="2148" max="2149" width="15.875" style="384" hidden="1"/>
    <col min="2150" max="2155" width="16.125" style="384" hidden="1"/>
    <col min="2156" max="2156" width="6.125" style="384" hidden="1"/>
    <col min="2157" max="2157" width="3" style="384" hidden="1"/>
    <col min="2158" max="2397" width="8.625" style="384" hidden="1"/>
    <col min="2398" max="2403" width="14.875" style="384" hidden="1"/>
    <col min="2404" max="2405" width="15.875" style="384" hidden="1"/>
    <col min="2406" max="2411" width="16.125" style="384" hidden="1"/>
    <col min="2412" max="2412" width="6.125" style="384" hidden="1"/>
    <col min="2413" max="2413" width="3" style="384" hidden="1"/>
    <col min="2414" max="2653" width="8.625" style="384" hidden="1"/>
    <col min="2654" max="2659" width="14.875" style="384" hidden="1"/>
    <col min="2660" max="2661" width="15.875" style="384" hidden="1"/>
    <col min="2662" max="2667" width="16.125" style="384" hidden="1"/>
    <col min="2668" max="2668" width="6.125" style="384" hidden="1"/>
    <col min="2669" max="2669" width="3" style="384" hidden="1"/>
    <col min="2670" max="2909" width="8.625" style="384" hidden="1"/>
    <col min="2910" max="2915" width="14.875" style="384" hidden="1"/>
    <col min="2916" max="2917" width="15.875" style="384" hidden="1"/>
    <col min="2918" max="2923" width="16.125" style="384" hidden="1"/>
    <col min="2924" max="2924" width="6.125" style="384" hidden="1"/>
    <col min="2925" max="2925" width="3" style="384" hidden="1"/>
    <col min="2926" max="3165" width="8.625" style="384" hidden="1"/>
    <col min="3166" max="3171" width="14.875" style="384" hidden="1"/>
    <col min="3172" max="3173" width="15.875" style="384" hidden="1"/>
    <col min="3174" max="3179" width="16.125" style="384" hidden="1"/>
    <col min="3180" max="3180" width="6.125" style="384" hidden="1"/>
    <col min="3181" max="3181" width="3" style="384" hidden="1"/>
    <col min="3182" max="3421" width="8.625" style="384" hidden="1"/>
    <col min="3422" max="3427" width="14.875" style="384" hidden="1"/>
    <col min="3428" max="3429" width="15.875" style="384" hidden="1"/>
    <col min="3430" max="3435" width="16.125" style="384" hidden="1"/>
    <col min="3436" max="3436" width="6.125" style="384" hidden="1"/>
    <col min="3437" max="3437" width="3" style="384" hidden="1"/>
    <col min="3438" max="3677" width="8.625" style="384" hidden="1"/>
    <col min="3678" max="3683" width="14.875" style="384" hidden="1"/>
    <col min="3684" max="3685" width="15.875" style="384" hidden="1"/>
    <col min="3686" max="3691" width="16.125" style="384" hidden="1"/>
    <col min="3692" max="3692" width="6.125" style="384" hidden="1"/>
    <col min="3693" max="3693" width="3" style="384" hidden="1"/>
    <col min="3694" max="3933" width="8.625" style="384" hidden="1"/>
    <col min="3934" max="3939" width="14.875" style="384" hidden="1"/>
    <col min="3940" max="3941" width="15.875" style="384" hidden="1"/>
    <col min="3942" max="3947" width="16.125" style="384" hidden="1"/>
    <col min="3948" max="3948" width="6.125" style="384" hidden="1"/>
    <col min="3949" max="3949" width="3" style="384" hidden="1"/>
    <col min="3950" max="4189" width="8.625" style="384" hidden="1"/>
    <col min="4190" max="4195" width="14.875" style="384" hidden="1"/>
    <col min="4196" max="4197" width="15.875" style="384" hidden="1"/>
    <col min="4198" max="4203" width="16.125" style="384" hidden="1"/>
    <col min="4204" max="4204" width="6.125" style="384" hidden="1"/>
    <col min="4205" max="4205" width="3" style="384" hidden="1"/>
    <col min="4206" max="4445" width="8.625" style="384" hidden="1"/>
    <col min="4446" max="4451" width="14.875" style="384" hidden="1"/>
    <col min="4452" max="4453" width="15.875" style="384" hidden="1"/>
    <col min="4454" max="4459" width="16.125" style="384" hidden="1"/>
    <col min="4460" max="4460" width="6.125" style="384" hidden="1"/>
    <col min="4461" max="4461" width="3" style="384" hidden="1"/>
    <col min="4462" max="4701" width="8.625" style="384" hidden="1"/>
    <col min="4702" max="4707" width="14.875" style="384" hidden="1"/>
    <col min="4708" max="4709" width="15.875" style="384" hidden="1"/>
    <col min="4710" max="4715" width="16.125" style="384" hidden="1"/>
    <col min="4716" max="4716" width="6.125" style="384" hidden="1"/>
    <col min="4717" max="4717" width="3" style="384" hidden="1"/>
    <col min="4718" max="4957" width="8.625" style="384" hidden="1"/>
    <col min="4958" max="4963" width="14.875" style="384" hidden="1"/>
    <col min="4964" max="4965" width="15.875" style="384" hidden="1"/>
    <col min="4966" max="4971" width="16.125" style="384" hidden="1"/>
    <col min="4972" max="4972" width="6.125" style="384" hidden="1"/>
    <col min="4973" max="4973" width="3" style="384" hidden="1"/>
    <col min="4974" max="5213" width="8.625" style="384" hidden="1"/>
    <col min="5214" max="5219" width="14.875" style="384" hidden="1"/>
    <col min="5220" max="5221" width="15.875" style="384" hidden="1"/>
    <col min="5222" max="5227" width="16.125" style="384" hidden="1"/>
    <col min="5228" max="5228" width="6.125" style="384" hidden="1"/>
    <col min="5229" max="5229" width="3" style="384" hidden="1"/>
    <col min="5230" max="5469" width="8.625" style="384" hidden="1"/>
    <col min="5470" max="5475" width="14.875" style="384" hidden="1"/>
    <col min="5476" max="5477" width="15.875" style="384" hidden="1"/>
    <col min="5478" max="5483" width="16.125" style="384" hidden="1"/>
    <col min="5484" max="5484" width="6.125" style="384" hidden="1"/>
    <col min="5485" max="5485" width="3" style="384" hidden="1"/>
    <col min="5486" max="5725" width="8.625" style="384" hidden="1"/>
    <col min="5726" max="5731" width="14.875" style="384" hidden="1"/>
    <col min="5732" max="5733" width="15.875" style="384" hidden="1"/>
    <col min="5734" max="5739" width="16.125" style="384" hidden="1"/>
    <col min="5740" max="5740" width="6.125" style="384" hidden="1"/>
    <col min="5741" max="5741" width="3" style="384" hidden="1"/>
    <col min="5742" max="5981" width="8.625" style="384" hidden="1"/>
    <col min="5982" max="5987" width="14.875" style="384" hidden="1"/>
    <col min="5988" max="5989" width="15.875" style="384" hidden="1"/>
    <col min="5990" max="5995" width="16.125" style="384" hidden="1"/>
    <col min="5996" max="5996" width="6.125" style="384" hidden="1"/>
    <col min="5997" max="5997" width="3" style="384" hidden="1"/>
    <col min="5998" max="6237" width="8.625" style="384" hidden="1"/>
    <col min="6238" max="6243" width="14.875" style="384" hidden="1"/>
    <col min="6244" max="6245" width="15.875" style="384" hidden="1"/>
    <col min="6246" max="6251" width="16.125" style="384" hidden="1"/>
    <col min="6252" max="6252" width="6.125" style="384" hidden="1"/>
    <col min="6253" max="6253" width="3" style="384" hidden="1"/>
    <col min="6254" max="6493" width="8.625" style="384" hidden="1"/>
    <col min="6494" max="6499" width="14.875" style="384" hidden="1"/>
    <col min="6500" max="6501" width="15.875" style="384" hidden="1"/>
    <col min="6502" max="6507" width="16.125" style="384" hidden="1"/>
    <col min="6508" max="6508" width="6.125" style="384" hidden="1"/>
    <col min="6509" max="6509" width="3" style="384" hidden="1"/>
    <col min="6510" max="6749" width="8.625" style="384" hidden="1"/>
    <col min="6750" max="6755" width="14.875" style="384" hidden="1"/>
    <col min="6756" max="6757" width="15.875" style="384" hidden="1"/>
    <col min="6758" max="6763" width="16.125" style="384" hidden="1"/>
    <col min="6764" max="6764" width="6.125" style="384" hidden="1"/>
    <col min="6765" max="6765" width="3" style="384" hidden="1"/>
    <col min="6766" max="7005" width="8.625" style="384" hidden="1"/>
    <col min="7006" max="7011" width="14.875" style="384" hidden="1"/>
    <col min="7012" max="7013" width="15.875" style="384" hidden="1"/>
    <col min="7014" max="7019" width="16.125" style="384" hidden="1"/>
    <col min="7020" max="7020" width="6.125" style="384" hidden="1"/>
    <col min="7021" max="7021" width="3" style="384" hidden="1"/>
    <col min="7022" max="7261" width="8.625" style="384" hidden="1"/>
    <col min="7262" max="7267" width="14.875" style="384" hidden="1"/>
    <col min="7268" max="7269" width="15.875" style="384" hidden="1"/>
    <col min="7270" max="7275" width="16.125" style="384" hidden="1"/>
    <col min="7276" max="7276" width="6.125" style="384" hidden="1"/>
    <col min="7277" max="7277" width="3" style="384" hidden="1"/>
    <col min="7278" max="7517" width="8.625" style="384" hidden="1"/>
    <col min="7518" max="7523" width="14.875" style="384" hidden="1"/>
    <col min="7524" max="7525" width="15.875" style="384" hidden="1"/>
    <col min="7526" max="7531" width="16.125" style="384" hidden="1"/>
    <col min="7532" max="7532" width="6.125" style="384" hidden="1"/>
    <col min="7533" max="7533" width="3" style="384" hidden="1"/>
    <col min="7534" max="7773" width="8.625" style="384" hidden="1"/>
    <col min="7774" max="7779" width="14.875" style="384" hidden="1"/>
    <col min="7780" max="7781" width="15.875" style="384" hidden="1"/>
    <col min="7782" max="7787" width="16.125" style="384" hidden="1"/>
    <col min="7788" max="7788" width="6.125" style="384" hidden="1"/>
    <col min="7789" max="7789" width="3" style="384" hidden="1"/>
    <col min="7790" max="8029" width="8.625" style="384" hidden="1"/>
    <col min="8030" max="8035" width="14.875" style="384" hidden="1"/>
    <col min="8036" max="8037" width="15.875" style="384" hidden="1"/>
    <col min="8038" max="8043" width="16.125" style="384" hidden="1"/>
    <col min="8044" max="8044" width="6.125" style="384" hidden="1"/>
    <col min="8045" max="8045" width="3" style="384" hidden="1"/>
    <col min="8046" max="8285" width="8.625" style="384" hidden="1"/>
    <col min="8286" max="8291" width="14.875" style="384" hidden="1"/>
    <col min="8292" max="8293" width="15.875" style="384" hidden="1"/>
    <col min="8294" max="8299" width="16.125" style="384" hidden="1"/>
    <col min="8300" max="8300" width="6.125" style="384" hidden="1"/>
    <col min="8301" max="8301" width="3" style="384" hidden="1"/>
    <col min="8302" max="8541" width="8.625" style="384" hidden="1"/>
    <col min="8542" max="8547" width="14.875" style="384" hidden="1"/>
    <col min="8548" max="8549" width="15.875" style="384" hidden="1"/>
    <col min="8550" max="8555" width="16.125" style="384" hidden="1"/>
    <col min="8556" max="8556" width="6.125" style="384" hidden="1"/>
    <col min="8557" max="8557" width="3" style="384" hidden="1"/>
    <col min="8558" max="8797" width="8.625" style="384" hidden="1"/>
    <col min="8798" max="8803" width="14.875" style="384" hidden="1"/>
    <col min="8804" max="8805" width="15.875" style="384" hidden="1"/>
    <col min="8806" max="8811" width="16.125" style="384" hidden="1"/>
    <col min="8812" max="8812" width="6.125" style="384" hidden="1"/>
    <col min="8813" max="8813" width="3" style="384" hidden="1"/>
    <col min="8814" max="9053" width="8.625" style="384" hidden="1"/>
    <col min="9054" max="9059" width="14.875" style="384" hidden="1"/>
    <col min="9060" max="9061" width="15.875" style="384" hidden="1"/>
    <col min="9062" max="9067" width="16.125" style="384" hidden="1"/>
    <col min="9068" max="9068" width="6.125" style="384" hidden="1"/>
    <col min="9069" max="9069" width="3" style="384" hidden="1"/>
    <col min="9070" max="9309" width="8.625" style="384" hidden="1"/>
    <col min="9310" max="9315" width="14.875" style="384" hidden="1"/>
    <col min="9316" max="9317" width="15.875" style="384" hidden="1"/>
    <col min="9318" max="9323" width="16.125" style="384" hidden="1"/>
    <col min="9324" max="9324" width="6.125" style="384" hidden="1"/>
    <col min="9325" max="9325" width="3" style="384" hidden="1"/>
    <col min="9326" max="9565" width="8.625" style="384" hidden="1"/>
    <col min="9566" max="9571" width="14.875" style="384" hidden="1"/>
    <col min="9572" max="9573" width="15.875" style="384" hidden="1"/>
    <col min="9574" max="9579" width="16.125" style="384" hidden="1"/>
    <col min="9580" max="9580" width="6.125" style="384" hidden="1"/>
    <col min="9581" max="9581" width="3" style="384" hidden="1"/>
    <col min="9582" max="9821" width="8.625" style="384" hidden="1"/>
    <col min="9822" max="9827" width="14.875" style="384" hidden="1"/>
    <col min="9828" max="9829" width="15.875" style="384" hidden="1"/>
    <col min="9830" max="9835" width="16.125" style="384" hidden="1"/>
    <col min="9836" max="9836" width="6.125" style="384" hidden="1"/>
    <col min="9837" max="9837" width="3" style="384" hidden="1"/>
    <col min="9838" max="10077" width="8.625" style="384" hidden="1"/>
    <col min="10078" max="10083" width="14.875" style="384" hidden="1"/>
    <col min="10084" max="10085" width="15.875" style="384" hidden="1"/>
    <col min="10086" max="10091" width="16.125" style="384" hidden="1"/>
    <col min="10092" max="10092" width="6.125" style="384" hidden="1"/>
    <col min="10093" max="10093" width="3" style="384" hidden="1"/>
    <col min="10094" max="10333" width="8.625" style="384" hidden="1"/>
    <col min="10334" max="10339" width="14.875" style="384" hidden="1"/>
    <col min="10340" max="10341" width="15.875" style="384" hidden="1"/>
    <col min="10342" max="10347" width="16.125" style="384" hidden="1"/>
    <col min="10348" max="10348" width="6.125" style="384" hidden="1"/>
    <col min="10349" max="10349" width="3" style="384" hidden="1"/>
    <col min="10350" max="10589" width="8.625" style="384" hidden="1"/>
    <col min="10590" max="10595" width="14.875" style="384" hidden="1"/>
    <col min="10596" max="10597" width="15.875" style="384" hidden="1"/>
    <col min="10598" max="10603" width="16.125" style="384" hidden="1"/>
    <col min="10604" max="10604" width="6.125" style="384" hidden="1"/>
    <col min="10605" max="10605" width="3" style="384" hidden="1"/>
    <col min="10606" max="10845" width="8.625" style="384" hidden="1"/>
    <col min="10846" max="10851" width="14.875" style="384" hidden="1"/>
    <col min="10852" max="10853" width="15.875" style="384" hidden="1"/>
    <col min="10854" max="10859" width="16.125" style="384" hidden="1"/>
    <col min="10860" max="10860" width="6.125" style="384" hidden="1"/>
    <col min="10861" max="10861" width="3" style="384" hidden="1"/>
    <col min="10862" max="11101" width="8.625" style="384" hidden="1"/>
    <col min="11102" max="11107" width="14.875" style="384" hidden="1"/>
    <col min="11108" max="11109" width="15.875" style="384" hidden="1"/>
    <col min="11110" max="11115" width="16.125" style="384" hidden="1"/>
    <col min="11116" max="11116" width="6.125" style="384" hidden="1"/>
    <col min="11117" max="11117" width="3" style="384" hidden="1"/>
    <col min="11118" max="11357" width="8.625" style="384" hidden="1"/>
    <col min="11358" max="11363" width="14.875" style="384" hidden="1"/>
    <col min="11364" max="11365" width="15.875" style="384" hidden="1"/>
    <col min="11366" max="11371" width="16.125" style="384" hidden="1"/>
    <col min="11372" max="11372" width="6.125" style="384" hidden="1"/>
    <col min="11373" max="11373" width="3" style="384" hidden="1"/>
    <col min="11374" max="11613" width="8.625" style="384" hidden="1"/>
    <col min="11614" max="11619" width="14.875" style="384" hidden="1"/>
    <col min="11620" max="11621" width="15.875" style="384" hidden="1"/>
    <col min="11622" max="11627" width="16.125" style="384" hidden="1"/>
    <col min="11628" max="11628" width="6.125" style="384" hidden="1"/>
    <col min="11629" max="11629" width="3" style="384" hidden="1"/>
    <col min="11630" max="11869" width="8.625" style="384" hidden="1"/>
    <col min="11870" max="11875" width="14.875" style="384" hidden="1"/>
    <col min="11876" max="11877" width="15.875" style="384" hidden="1"/>
    <col min="11878" max="11883" width="16.125" style="384" hidden="1"/>
    <col min="11884" max="11884" width="6.125" style="384" hidden="1"/>
    <col min="11885" max="11885" width="3" style="384" hidden="1"/>
    <col min="11886" max="12125" width="8.625" style="384" hidden="1"/>
    <col min="12126" max="12131" width="14.875" style="384" hidden="1"/>
    <col min="12132" max="12133" width="15.875" style="384" hidden="1"/>
    <col min="12134" max="12139" width="16.125" style="384" hidden="1"/>
    <col min="12140" max="12140" width="6.125" style="384" hidden="1"/>
    <col min="12141" max="12141" width="3" style="384" hidden="1"/>
    <col min="12142" max="12381" width="8.625" style="384" hidden="1"/>
    <col min="12382" max="12387" width="14.875" style="384" hidden="1"/>
    <col min="12388" max="12389" width="15.875" style="384" hidden="1"/>
    <col min="12390" max="12395" width="16.125" style="384" hidden="1"/>
    <col min="12396" max="12396" width="6.125" style="384" hidden="1"/>
    <col min="12397" max="12397" width="3" style="384" hidden="1"/>
    <col min="12398" max="12637" width="8.625" style="384" hidden="1"/>
    <col min="12638" max="12643" width="14.875" style="384" hidden="1"/>
    <col min="12644" max="12645" width="15.875" style="384" hidden="1"/>
    <col min="12646" max="12651" width="16.125" style="384" hidden="1"/>
    <col min="12652" max="12652" width="6.125" style="384" hidden="1"/>
    <col min="12653" max="12653" width="3" style="384" hidden="1"/>
    <col min="12654" max="12893" width="8.625" style="384" hidden="1"/>
    <col min="12894" max="12899" width="14.875" style="384" hidden="1"/>
    <col min="12900" max="12901" width="15.875" style="384" hidden="1"/>
    <col min="12902" max="12907" width="16.125" style="384" hidden="1"/>
    <col min="12908" max="12908" width="6.125" style="384" hidden="1"/>
    <col min="12909" max="12909" width="3" style="384" hidden="1"/>
    <col min="12910" max="13149" width="8.625" style="384" hidden="1"/>
    <col min="13150" max="13155" width="14.875" style="384" hidden="1"/>
    <col min="13156" max="13157" width="15.875" style="384" hidden="1"/>
    <col min="13158" max="13163" width="16.125" style="384" hidden="1"/>
    <col min="13164" max="13164" width="6.125" style="384" hidden="1"/>
    <col min="13165" max="13165" width="3" style="384" hidden="1"/>
    <col min="13166" max="13405" width="8.625" style="384" hidden="1"/>
    <col min="13406" max="13411" width="14.875" style="384" hidden="1"/>
    <col min="13412" max="13413" width="15.875" style="384" hidden="1"/>
    <col min="13414" max="13419" width="16.125" style="384" hidden="1"/>
    <col min="13420" max="13420" width="6.125" style="384" hidden="1"/>
    <col min="13421" max="13421" width="3" style="384" hidden="1"/>
    <col min="13422" max="13661" width="8.625" style="384" hidden="1"/>
    <col min="13662" max="13667" width="14.875" style="384" hidden="1"/>
    <col min="13668" max="13669" width="15.875" style="384" hidden="1"/>
    <col min="13670" max="13675" width="16.125" style="384" hidden="1"/>
    <col min="13676" max="13676" width="6.125" style="384" hidden="1"/>
    <col min="13677" max="13677" width="3" style="384" hidden="1"/>
    <col min="13678" max="13917" width="8.625" style="384" hidden="1"/>
    <col min="13918" max="13923" width="14.875" style="384" hidden="1"/>
    <col min="13924" max="13925" width="15.875" style="384" hidden="1"/>
    <col min="13926" max="13931" width="16.125" style="384" hidden="1"/>
    <col min="13932" max="13932" width="6.125" style="384" hidden="1"/>
    <col min="13933" max="13933" width="3" style="384" hidden="1"/>
    <col min="13934" max="14173" width="8.625" style="384" hidden="1"/>
    <col min="14174" max="14179" width="14.875" style="384" hidden="1"/>
    <col min="14180" max="14181" width="15.875" style="384" hidden="1"/>
    <col min="14182" max="14187" width="16.125" style="384" hidden="1"/>
    <col min="14188" max="14188" width="6.125" style="384" hidden="1"/>
    <col min="14189" max="14189" width="3" style="384" hidden="1"/>
    <col min="14190" max="14429" width="8.625" style="384" hidden="1"/>
    <col min="14430" max="14435" width="14.875" style="384" hidden="1"/>
    <col min="14436" max="14437" width="15.875" style="384" hidden="1"/>
    <col min="14438" max="14443" width="16.125" style="384" hidden="1"/>
    <col min="14444" max="14444" width="6.125" style="384" hidden="1"/>
    <col min="14445" max="14445" width="3" style="384" hidden="1"/>
    <col min="14446" max="14685" width="8.625" style="384" hidden="1"/>
    <col min="14686" max="14691" width="14.875" style="384" hidden="1"/>
    <col min="14692" max="14693" width="15.875" style="384" hidden="1"/>
    <col min="14694" max="14699" width="16.125" style="384" hidden="1"/>
    <col min="14700" max="14700" width="6.125" style="384" hidden="1"/>
    <col min="14701" max="14701" width="3" style="384" hidden="1"/>
    <col min="14702" max="14941" width="8.625" style="384" hidden="1"/>
    <col min="14942" max="14947" width="14.875" style="384" hidden="1"/>
    <col min="14948" max="14949" width="15.875" style="384" hidden="1"/>
    <col min="14950" max="14955" width="16.125" style="384" hidden="1"/>
    <col min="14956" max="14956" width="6.125" style="384" hidden="1"/>
    <col min="14957" max="14957" width="3" style="384" hidden="1"/>
    <col min="14958" max="15197" width="8.625" style="384" hidden="1"/>
    <col min="15198" max="15203" width="14.875" style="384" hidden="1"/>
    <col min="15204" max="15205" width="15.875" style="384" hidden="1"/>
    <col min="15206" max="15211" width="16.125" style="384" hidden="1"/>
    <col min="15212" max="15212" width="6.125" style="384" hidden="1"/>
    <col min="15213" max="15213" width="3" style="384" hidden="1"/>
    <col min="15214" max="15453" width="8.625" style="384" hidden="1"/>
    <col min="15454" max="15459" width="14.875" style="384" hidden="1"/>
    <col min="15460" max="15461" width="15.875" style="384" hidden="1"/>
    <col min="15462" max="15467" width="16.125" style="384" hidden="1"/>
    <col min="15468" max="15468" width="6.125" style="384" hidden="1"/>
    <col min="15469" max="15469" width="3" style="384" hidden="1"/>
    <col min="15470" max="15709" width="8.625" style="384" hidden="1"/>
    <col min="15710" max="15715" width="14.875" style="384" hidden="1"/>
    <col min="15716" max="15717" width="15.875" style="384" hidden="1"/>
    <col min="15718" max="15723" width="16.125" style="384" hidden="1"/>
    <col min="15724" max="15724" width="6.125" style="384" hidden="1"/>
    <col min="15725" max="15725" width="3" style="384" hidden="1"/>
    <col min="15726" max="15965" width="8.625" style="384" hidden="1"/>
    <col min="15966" max="15971" width="14.875" style="384" hidden="1"/>
    <col min="15972" max="15973" width="15.875" style="384" hidden="1"/>
    <col min="15974" max="15979" width="16.125" style="384" hidden="1"/>
    <col min="15980" max="15980" width="6.125" style="384" hidden="1"/>
    <col min="15981" max="15981" width="3" style="384" hidden="1"/>
    <col min="15982" max="16221" width="8.625" style="384" hidden="1"/>
    <col min="16222" max="16227" width="14.875" style="384" hidden="1"/>
    <col min="16228" max="16229" width="15.875" style="384" hidden="1"/>
    <col min="16230" max="16235" width="16.125" style="384" hidden="1"/>
    <col min="16236" max="16236" width="6.125" style="384" hidden="1"/>
    <col min="16237" max="16237" width="3" style="384" hidden="1"/>
    <col min="16238" max="16384" width="8.625" style="384" hidden="1"/>
  </cols>
  <sheetData>
    <row r="1" spans="1:143" ht="42.75" customHeight="1" x14ac:dyDescent="0.15">
      <c r="A1" s="421"/>
      <c r="B1" s="420"/>
      <c r="DD1" s="384"/>
      <c r="DE1" s="384"/>
    </row>
    <row r="2" spans="1:143" ht="25.5" customHeight="1" x14ac:dyDescent="0.15">
      <c r="A2" s="419"/>
      <c r="C2" s="419"/>
      <c r="O2" s="419"/>
      <c r="P2" s="419"/>
      <c r="Q2" s="419"/>
      <c r="R2" s="419"/>
      <c r="S2" s="419"/>
      <c r="T2" s="419"/>
      <c r="U2" s="419"/>
      <c r="V2" s="419"/>
      <c r="W2" s="419"/>
      <c r="X2" s="419"/>
      <c r="Y2" s="419"/>
      <c r="Z2" s="419"/>
      <c r="AA2" s="419"/>
      <c r="AB2" s="419"/>
      <c r="AC2" s="419"/>
      <c r="AD2" s="419"/>
      <c r="AE2" s="419"/>
      <c r="AF2" s="419"/>
      <c r="AG2" s="419"/>
      <c r="AH2" s="419"/>
      <c r="AI2" s="419"/>
      <c r="AU2" s="419"/>
      <c r="BG2" s="419"/>
      <c r="BS2" s="419"/>
      <c r="CE2" s="419"/>
      <c r="CQ2" s="419"/>
      <c r="DD2" s="384"/>
      <c r="DE2" s="384"/>
    </row>
    <row r="3" spans="1:143" ht="25.5" customHeight="1" x14ac:dyDescent="0.15">
      <c r="A3" s="419"/>
      <c r="C3" s="419"/>
      <c r="O3" s="419"/>
      <c r="P3" s="419"/>
      <c r="Q3" s="419"/>
      <c r="R3" s="419"/>
      <c r="S3" s="419"/>
      <c r="T3" s="419"/>
      <c r="U3" s="419"/>
      <c r="V3" s="419"/>
      <c r="W3" s="419"/>
      <c r="X3" s="419"/>
      <c r="Y3" s="419"/>
      <c r="Z3" s="419"/>
      <c r="AA3" s="419"/>
      <c r="AB3" s="419"/>
      <c r="AC3" s="419"/>
      <c r="AD3" s="419"/>
      <c r="AE3" s="419"/>
      <c r="AF3" s="419"/>
      <c r="AG3" s="419"/>
      <c r="AH3" s="419"/>
      <c r="AI3" s="419"/>
      <c r="AU3" s="419"/>
      <c r="BG3" s="419"/>
      <c r="BS3" s="419"/>
      <c r="CE3" s="419"/>
      <c r="CQ3" s="419"/>
      <c r="DD3" s="384"/>
      <c r="DE3" s="384"/>
    </row>
    <row r="4" spans="1:143" s="288" customFormat="1" ht="13.5" x14ac:dyDescent="0.15">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419"/>
      <c r="CL4" s="419"/>
      <c r="CM4" s="419"/>
      <c r="CN4" s="419"/>
      <c r="CO4" s="419"/>
      <c r="CP4" s="419"/>
      <c r="CQ4" s="419"/>
      <c r="CR4" s="419"/>
      <c r="CS4" s="419"/>
      <c r="CT4" s="419"/>
      <c r="CU4" s="419"/>
      <c r="CV4" s="419"/>
      <c r="CW4" s="419"/>
      <c r="CX4" s="419"/>
      <c r="CY4" s="419"/>
      <c r="CZ4" s="419"/>
      <c r="DA4" s="419"/>
      <c r="DB4" s="419"/>
      <c r="DC4" s="419"/>
      <c r="DD4" s="419"/>
      <c r="DE4" s="419"/>
      <c r="DF4" s="289"/>
      <c r="DG4" s="289"/>
      <c r="DH4" s="289"/>
      <c r="DI4" s="289"/>
      <c r="DJ4" s="289"/>
      <c r="DK4" s="289"/>
      <c r="DL4" s="289"/>
      <c r="DM4" s="289"/>
      <c r="DN4" s="289"/>
      <c r="DO4" s="289"/>
      <c r="DP4" s="289"/>
      <c r="DQ4" s="289"/>
      <c r="DR4" s="289"/>
      <c r="DS4" s="289"/>
      <c r="DT4" s="289"/>
      <c r="DU4" s="289"/>
      <c r="DV4" s="289"/>
      <c r="DW4" s="289"/>
    </row>
    <row r="5" spans="1:143" s="288" customFormat="1" ht="13.5" x14ac:dyDescent="0.15">
      <c r="A5" s="419"/>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A5" s="419"/>
      <c r="CB5" s="419"/>
      <c r="CC5" s="419"/>
      <c r="CD5" s="419"/>
      <c r="CE5" s="419"/>
      <c r="CF5" s="419"/>
      <c r="CG5" s="419"/>
      <c r="CH5" s="419"/>
      <c r="CI5" s="419"/>
      <c r="CJ5" s="419"/>
      <c r="CK5" s="419"/>
      <c r="CL5" s="419"/>
      <c r="CM5" s="419"/>
      <c r="CN5" s="419"/>
      <c r="CO5" s="419"/>
      <c r="CP5" s="419"/>
      <c r="CQ5" s="419"/>
      <c r="CR5" s="419"/>
      <c r="CS5" s="419"/>
      <c r="CT5" s="419"/>
      <c r="CU5" s="419"/>
      <c r="CV5" s="419"/>
      <c r="CW5" s="419"/>
      <c r="CX5" s="419"/>
      <c r="CY5" s="419"/>
      <c r="CZ5" s="419"/>
      <c r="DA5" s="419"/>
      <c r="DB5" s="419"/>
      <c r="DC5" s="419"/>
      <c r="DD5" s="419"/>
      <c r="DE5" s="419"/>
      <c r="DF5" s="289"/>
      <c r="DG5" s="289"/>
      <c r="DH5" s="289"/>
      <c r="DI5" s="289"/>
      <c r="DJ5" s="289"/>
      <c r="DK5" s="289"/>
      <c r="DL5" s="289"/>
      <c r="DM5" s="289"/>
      <c r="DN5" s="289"/>
      <c r="DO5" s="289"/>
      <c r="DP5" s="289"/>
      <c r="DQ5" s="289"/>
      <c r="DR5" s="289"/>
      <c r="DS5" s="289"/>
      <c r="DT5" s="289"/>
      <c r="DU5" s="289"/>
      <c r="DV5" s="289"/>
      <c r="DW5" s="289"/>
    </row>
    <row r="6" spans="1:143" s="288" customFormat="1" ht="13.5" x14ac:dyDescent="0.15">
      <c r="A6" s="419"/>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c r="BZ6" s="419"/>
      <c r="CA6" s="419"/>
      <c r="CB6" s="419"/>
      <c r="CC6" s="419"/>
      <c r="CD6" s="419"/>
      <c r="CE6" s="419"/>
      <c r="CF6" s="419"/>
      <c r="CG6" s="419"/>
      <c r="CH6" s="419"/>
      <c r="CI6" s="419"/>
      <c r="CJ6" s="419"/>
      <c r="CK6" s="419"/>
      <c r="CL6" s="419"/>
      <c r="CM6" s="419"/>
      <c r="CN6" s="419"/>
      <c r="CO6" s="419"/>
      <c r="CP6" s="419"/>
      <c r="CQ6" s="419"/>
      <c r="CR6" s="419"/>
      <c r="CS6" s="419"/>
      <c r="CT6" s="419"/>
      <c r="CU6" s="419"/>
      <c r="CV6" s="419"/>
      <c r="CW6" s="419"/>
      <c r="CX6" s="419"/>
      <c r="CY6" s="419"/>
      <c r="CZ6" s="419"/>
      <c r="DA6" s="419"/>
      <c r="DB6" s="419"/>
      <c r="DC6" s="419"/>
      <c r="DD6" s="419"/>
      <c r="DE6" s="419"/>
      <c r="DF6" s="289"/>
      <c r="DG6" s="289"/>
      <c r="DH6" s="289"/>
      <c r="DI6" s="289"/>
      <c r="DJ6" s="289"/>
      <c r="DK6" s="289"/>
      <c r="DL6" s="289"/>
      <c r="DM6" s="289"/>
      <c r="DN6" s="289"/>
      <c r="DO6" s="289"/>
      <c r="DP6" s="289"/>
      <c r="DQ6" s="289"/>
      <c r="DR6" s="289"/>
      <c r="DS6" s="289"/>
      <c r="DT6" s="289"/>
      <c r="DU6" s="289"/>
      <c r="DV6" s="289"/>
      <c r="DW6" s="289"/>
    </row>
    <row r="7" spans="1:143" s="288" customFormat="1" ht="13.5" x14ac:dyDescent="0.15">
      <c r="A7" s="419"/>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419"/>
      <c r="CD7" s="419"/>
      <c r="CE7" s="419"/>
      <c r="CF7" s="419"/>
      <c r="CG7" s="419"/>
      <c r="CH7" s="419"/>
      <c r="CI7" s="419"/>
      <c r="CJ7" s="419"/>
      <c r="CK7" s="419"/>
      <c r="CL7" s="419"/>
      <c r="CM7" s="419"/>
      <c r="CN7" s="419"/>
      <c r="CO7" s="419"/>
      <c r="CP7" s="419"/>
      <c r="CQ7" s="419"/>
      <c r="CR7" s="419"/>
      <c r="CS7" s="419"/>
      <c r="CT7" s="419"/>
      <c r="CU7" s="419"/>
      <c r="CV7" s="419"/>
      <c r="CW7" s="419"/>
      <c r="CX7" s="419"/>
      <c r="CY7" s="419"/>
      <c r="CZ7" s="419"/>
      <c r="DA7" s="419"/>
      <c r="DB7" s="419"/>
      <c r="DC7" s="419"/>
      <c r="DD7" s="419"/>
      <c r="DE7" s="419"/>
      <c r="DF7" s="289"/>
      <c r="DG7" s="289"/>
      <c r="DH7" s="289"/>
      <c r="DI7" s="289"/>
      <c r="DJ7" s="289"/>
      <c r="DK7" s="289"/>
      <c r="DL7" s="289"/>
      <c r="DM7" s="289"/>
      <c r="DN7" s="289"/>
      <c r="DO7" s="289"/>
      <c r="DP7" s="289"/>
      <c r="DQ7" s="289"/>
      <c r="DR7" s="289"/>
      <c r="DS7" s="289"/>
      <c r="DT7" s="289"/>
      <c r="DU7" s="289"/>
      <c r="DV7" s="289"/>
      <c r="DW7" s="289"/>
    </row>
    <row r="8" spans="1:143" s="288" customFormat="1" ht="13.5" x14ac:dyDescent="0.15">
      <c r="A8" s="419"/>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c r="CC8" s="419"/>
      <c r="CD8" s="419"/>
      <c r="CE8" s="419"/>
      <c r="CF8" s="419"/>
      <c r="CG8" s="419"/>
      <c r="CH8" s="419"/>
      <c r="CI8" s="419"/>
      <c r="CJ8" s="419"/>
      <c r="CK8" s="419"/>
      <c r="CL8" s="419"/>
      <c r="CM8" s="419"/>
      <c r="CN8" s="419"/>
      <c r="CO8" s="419"/>
      <c r="CP8" s="419"/>
      <c r="CQ8" s="419"/>
      <c r="CR8" s="419"/>
      <c r="CS8" s="419"/>
      <c r="CT8" s="419"/>
      <c r="CU8" s="419"/>
      <c r="CV8" s="419"/>
      <c r="CW8" s="419"/>
      <c r="CX8" s="419"/>
      <c r="CY8" s="419"/>
      <c r="CZ8" s="419"/>
      <c r="DA8" s="419"/>
      <c r="DB8" s="419"/>
      <c r="DC8" s="419"/>
      <c r="DD8" s="419"/>
      <c r="DE8" s="419"/>
      <c r="DF8" s="289"/>
      <c r="DG8" s="289"/>
      <c r="DH8" s="289"/>
      <c r="DI8" s="289"/>
      <c r="DJ8" s="289"/>
      <c r="DK8" s="289"/>
      <c r="DL8" s="289"/>
      <c r="DM8" s="289"/>
      <c r="DN8" s="289"/>
      <c r="DO8" s="289"/>
      <c r="DP8" s="289"/>
      <c r="DQ8" s="289"/>
      <c r="DR8" s="289"/>
      <c r="DS8" s="289"/>
      <c r="DT8" s="289"/>
      <c r="DU8" s="289"/>
      <c r="DV8" s="289"/>
      <c r="DW8" s="289"/>
    </row>
    <row r="9" spans="1:143" s="288" customFormat="1" ht="13.5" x14ac:dyDescent="0.15">
      <c r="A9" s="419"/>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19"/>
      <c r="CJ9" s="419"/>
      <c r="CK9" s="419"/>
      <c r="CL9" s="419"/>
      <c r="CM9" s="419"/>
      <c r="CN9" s="419"/>
      <c r="CO9" s="419"/>
      <c r="CP9" s="419"/>
      <c r="CQ9" s="419"/>
      <c r="CR9" s="419"/>
      <c r="CS9" s="419"/>
      <c r="CT9" s="419"/>
      <c r="CU9" s="419"/>
      <c r="CV9" s="419"/>
      <c r="CW9" s="419"/>
      <c r="CX9" s="419"/>
      <c r="CY9" s="419"/>
      <c r="CZ9" s="419"/>
      <c r="DA9" s="419"/>
      <c r="DB9" s="419"/>
      <c r="DC9" s="419"/>
      <c r="DD9" s="419"/>
      <c r="DE9" s="419"/>
      <c r="DF9" s="289"/>
      <c r="DG9" s="289"/>
      <c r="DH9" s="289"/>
      <c r="DI9" s="289"/>
      <c r="DJ9" s="289"/>
      <c r="DK9" s="289"/>
      <c r="DL9" s="289"/>
      <c r="DM9" s="289"/>
      <c r="DN9" s="289"/>
      <c r="DO9" s="289"/>
      <c r="DP9" s="289"/>
      <c r="DQ9" s="289"/>
      <c r="DR9" s="289"/>
      <c r="DS9" s="289"/>
      <c r="DT9" s="289"/>
      <c r="DU9" s="289"/>
      <c r="DV9" s="289"/>
      <c r="DW9" s="289"/>
    </row>
    <row r="10" spans="1:143" s="288" customFormat="1" ht="13.5" x14ac:dyDescent="0.15">
      <c r="A10" s="419"/>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c r="CR10" s="419"/>
      <c r="CS10" s="419"/>
      <c r="CT10" s="419"/>
      <c r="CU10" s="419"/>
      <c r="CV10" s="419"/>
      <c r="CW10" s="419"/>
      <c r="CX10" s="419"/>
      <c r="CY10" s="419"/>
      <c r="CZ10" s="419"/>
      <c r="DA10" s="419"/>
      <c r="DB10" s="419"/>
      <c r="DC10" s="419"/>
      <c r="DD10" s="419"/>
      <c r="DE10" s="419"/>
      <c r="DF10" s="289"/>
      <c r="DG10" s="289"/>
      <c r="DH10" s="289"/>
      <c r="DI10" s="289"/>
      <c r="DJ10" s="289"/>
      <c r="DK10" s="289"/>
      <c r="DL10" s="289"/>
      <c r="DM10" s="289"/>
      <c r="DN10" s="289"/>
      <c r="DO10" s="289"/>
      <c r="DP10" s="289"/>
      <c r="DQ10" s="289"/>
      <c r="DR10" s="289"/>
      <c r="DS10" s="289"/>
      <c r="DT10" s="289"/>
      <c r="DU10" s="289"/>
      <c r="DV10" s="289"/>
      <c r="DW10" s="289"/>
      <c r="EM10" s="288" t="s">
        <v>625</v>
      </c>
    </row>
    <row r="11" spans="1:143" s="288" customFormat="1" ht="13.5" x14ac:dyDescent="0.15">
      <c r="A11" s="419"/>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c r="CA11" s="419"/>
      <c r="CB11" s="419"/>
      <c r="CC11" s="419"/>
      <c r="CD11" s="419"/>
      <c r="CE11" s="419"/>
      <c r="CF11" s="419"/>
      <c r="CG11" s="419"/>
      <c r="CH11" s="419"/>
      <c r="CI11" s="419"/>
      <c r="CJ11" s="419"/>
      <c r="CK11" s="419"/>
      <c r="CL11" s="419"/>
      <c r="CM11" s="419"/>
      <c r="CN11" s="419"/>
      <c r="CO11" s="419"/>
      <c r="CP11" s="419"/>
      <c r="CQ11" s="419"/>
      <c r="CR11" s="419"/>
      <c r="CS11" s="419"/>
      <c r="CT11" s="419"/>
      <c r="CU11" s="419"/>
      <c r="CV11" s="419"/>
      <c r="CW11" s="419"/>
      <c r="CX11" s="419"/>
      <c r="CY11" s="419"/>
      <c r="CZ11" s="419"/>
      <c r="DA11" s="419"/>
      <c r="DB11" s="419"/>
      <c r="DC11" s="419"/>
      <c r="DD11" s="419"/>
      <c r="DE11" s="419"/>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5" x14ac:dyDescent="0.15">
      <c r="A12" s="419"/>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419"/>
      <c r="CA12" s="419"/>
      <c r="CB12" s="419"/>
      <c r="CC12" s="419"/>
      <c r="CD12" s="419"/>
      <c r="CE12" s="419"/>
      <c r="CF12" s="419"/>
      <c r="CG12" s="419"/>
      <c r="CH12" s="419"/>
      <c r="CI12" s="419"/>
      <c r="CJ12" s="419"/>
      <c r="CK12" s="419"/>
      <c r="CL12" s="419"/>
      <c r="CM12" s="419"/>
      <c r="CN12" s="419"/>
      <c r="CO12" s="419"/>
      <c r="CP12" s="419"/>
      <c r="CQ12" s="419"/>
      <c r="CR12" s="419"/>
      <c r="CS12" s="419"/>
      <c r="CT12" s="419"/>
      <c r="CU12" s="419"/>
      <c r="CV12" s="419"/>
      <c r="CW12" s="419"/>
      <c r="CX12" s="419"/>
      <c r="CY12" s="419"/>
      <c r="CZ12" s="419"/>
      <c r="DA12" s="419"/>
      <c r="DB12" s="419"/>
      <c r="DC12" s="419"/>
      <c r="DD12" s="419"/>
      <c r="DE12" s="419"/>
      <c r="DF12" s="289"/>
      <c r="DG12" s="289"/>
      <c r="DH12" s="289"/>
      <c r="DI12" s="289"/>
      <c r="DJ12" s="289"/>
      <c r="DK12" s="289"/>
      <c r="DL12" s="289"/>
      <c r="DM12" s="289"/>
      <c r="DN12" s="289"/>
      <c r="DO12" s="289"/>
      <c r="DP12" s="289"/>
      <c r="DQ12" s="289"/>
      <c r="DR12" s="289"/>
      <c r="DS12" s="289"/>
      <c r="DT12" s="289"/>
      <c r="DU12" s="289"/>
      <c r="DV12" s="289"/>
      <c r="DW12" s="289"/>
      <c r="EM12" s="288" t="s">
        <v>625</v>
      </c>
    </row>
    <row r="13" spans="1:143" s="288" customFormat="1" ht="13.5" x14ac:dyDescent="0.15">
      <c r="A13" s="419"/>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c r="CA13" s="419"/>
      <c r="CB13" s="419"/>
      <c r="CC13" s="419"/>
      <c r="CD13" s="419"/>
      <c r="CE13" s="419"/>
      <c r="CF13" s="419"/>
      <c r="CG13" s="419"/>
      <c r="CH13" s="419"/>
      <c r="CI13" s="419"/>
      <c r="CJ13" s="419"/>
      <c r="CK13" s="419"/>
      <c r="CL13" s="419"/>
      <c r="CM13" s="419"/>
      <c r="CN13" s="419"/>
      <c r="CO13" s="419"/>
      <c r="CP13" s="419"/>
      <c r="CQ13" s="419"/>
      <c r="CR13" s="419"/>
      <c r="CS13" s="419"/>
      <c r="CT13" s="419"/>
      <c r="CU13" s="419"/>
      <c r="CV13" s="419"/>
      <c r="CW13" s="419"/>
      <c r="CX13" s="419"/>
      <c r="CY13" s="419"/>
      <c r="CZ13" s="419"/>
      <c r="DA13" s="419"/>
      <c r="DB13" s="419"/>
      <c r="DC13" s="419"/>
      <c r="DD13" s="419"/>
      <c r="DE13" s="419"/>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5" x14ac:dyDescent="0.15">
      <c r="A14" s="419"/>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419"/>
      <c r="CL14" s="419"/>
      <c r="CM14" s="419"/>
      <c r="CN14" s="419"/>
      <c r="CO14" s="419"/>
      <c r="CP14" s="419"/>
      <c r="CQ14" s="419"/>
      <c r="CR14" s="419"/>
      <c r="CS14" s="419"/>
      <c r="CT14" s="419"/>
      <c r="CU14" s="419"/>
      <c r="CV14" s="419"/>
      <c r="CW14" s="419"/>
      <c r="CX14" s="419"/>
      <c r="CY14" s="419"/>
      <c r="CZ14" s="419"/>
      <c r="DA14" s="419"/>
      <c r="DB14" s="419"/>
      <c r="DC14" s="419"/>
      <c r="DD14" s="419"/>
      <c r="DE14" s="419"/>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5" x14ac:dyDescent="0.15">
      <c r="A15" s="38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c r="AZ15" s="419"/>
      <c r="BA15" s="419"/>
      <c r="BB15" s="419"/>
      <c r="BC15" s="419"/>
      <c r="BD15" s="419"/>
      <c r="BE15" s="419"/>
      <c r="BF15" s="419"/>
      <c r="BG15" s="419"/>
      <c r="BH15" s="419"/>
      <c r="BI15" s="419"/>
      <c r="BJ15" s="419"/>
      <c r="BK15" s="419"/>
      <c r="BL15" s="419"/>
      <c r="BM15" s="419"/>
      <c r="BN15" s="419"/>
      <c r="BO15" s="419"/>
      <c r="BP15" s="419"/>
      <c r="BQ15" s="419"/>
      <c r="BR15" s="419"/>
      <c r="BS15" s="419"/>
      <c r="BT15" s="419"/>
      <c r="BU15" s="419"/>
      <c r="BV15" s="419"/>
      <c r="BW15" s="419"/>
      <c r="BX15" s="419"/>
      <c r="BY15" s="419"/>
      <c r="BZ15" s="419"/>
      <c r="CA15" s="419"/>
      <c r="CB15" s="419"/>
      <c r="CC15" s="419"/>
      <c r="CD15" s="419"/>
      <c r="CE15" s="419"/>
      <c r="CF15" s="419"/>
      <c r="CG15" s="419"/>
      <c r="CH15" s="419"/>
      <c r="CI15" s="419"/>
      <c r="CJ15" s="419"/>
      <c r="CK15" s="419"/>
      <c r="CL15" s="419"/>
      <c r="CM15" s="419"/>
      <c r="CN15" s="419"/>
      <c r="CO15" s="419"/>
      <c r="CP15" s="419"/>
      <c r="CQ15" s="419"/>
      <c r="CR15" s="419"/>
      <c r="CS15" s="419"/>
      <c r="CT15" s="419"/>
      <c r="CU15" s="419"/>
      <c r="CV15" s="419"/>
      <c r="CW15" s="419"/>
      <c r="CX15" s="419"/>
      <c r="CY15" s="419"/>
      <c r="CZ15" s="419"/>
      <c r="DA15" s="419"/>
      <c r="DB15" s="419"/>
      <c r="DC15" s="419"/>
      <c r="DD15" s="419"/>
      <c r="DE15" s="419"/>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5" x14ac:dyDescent="0.15">
      <c r="A16" s="38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419"/>
      <c r="BE16" s="419"/>
      <c r="BF16" s="419"/>
      <c r="BG16" s="419"/>
      <c r="BH16" s="419"/>
      <c r="BI16" s="419"/>
      <c r="BJ16" s="419"/>
      <c r="BK16" s="419"/>
      <c r="BL16" s="419"/>
      <c r="BM16" s="419"/>
      <c r="BN16" s="419"/>
      <c r="BO16" s="419"/>
      <c r="BP16" s="419"/>
      <c r="BQ16" s="419"/>
      <c r="BR16" s="419"/>
      <c r="BS16" s="419"/>
      <c r="BT16" s="419"/>
      <c r="BU16" s="419"/>
      <c r="BV16" s="419"/>
      <c r="BW16" s="419"/>
      <c r="BX16" s="419"/>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c r="DD16" s="419"/>
      <c r="DE16" s="419"/>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5" x14ac:dyDescent="0.15">
      <c r="A17" s="38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c r="BW17" s="419"/>
      <c r="BX17" s="419"/>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c r="DD17" s="419"/>
      <c r="DE17" s="419"/>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5" x14ac:dyDescent="0.15">
      <c r="A18" s="38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19"/>
      <c r="DF18" s="289"/>
      <c r="DG18" s="289"/>
      <c r="DH18" s="289"/>
      <c r="DI18" s="289"/>
      <c r="DJ18" s="289"/>
      <c r="DK18" s="289"/>
      <c r="DL18" s="289"/>
      <c r="DM18" s="289"/>
      <c r="DN18" s="289"/>
      <c r="DO18" s="289"/>
      <c r="DP18" s="289"/>
      <c r="DQ18" s="289"/>
      <c r="DR18" s="289"/>
      <c r="DS18" s="289"/>
      <c r="DT18" s="289"/>
      <c r="DU18" s="289"/>
      <c r="DV18" s="289"/>
      <c r="DW18" s="289"/>
    </row>
    <row r="19" spans="1:351" ht="13.5" x14ac:dyDescent="0.15">
      <c r="DD19" s="384"/>
      <c r="DE19" s="384"/>
    </row>
    <row r="20" spans="1:351" ht="13.5" x14ac:dyDescent="0.15">
      <c r="DD20" s="384"/>
      <c r="DE20" s="384"/>
    </row>
    <row r="21" spans="1:351" ht="17.25" x14ac:dyDescent="0.15">
      <c r="B21" s="418"/>
      <c r="C21" s="414"/>
      <c r="D21" s="414"/>
      <c r="E21" s="414"/>
      <c r="F21" s="414"/>
      <c r="G21" s="414"/>
      <c r="H21" s="414"/>
      <c r="I21" s="414"/>
      <c r="J21" s="414"/>
      <c r="K21" s="414"/>
      <c r="L21" s="414"/>
      <c r="M21" s="414"/>
      <c r="N21" s="417"/>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7"/>
      <c r="AU21" s="414"/>
      <c r="AV21" s="414"/>
      <c r="AW21" s="414"/>
      <c r="AX21" s="414"/>
      <c r="AY21" s="414"/>
      <c r="AZ21" s="414"/>
      <c r="BA21" s="414"/>
      <c r="BB21" s="414"/>
      <c r="BC21" s="414"/>
      <c r="BD21" s="414"/>
      <c r="BE21" s="414"/>
      <c r="BF21" s="417"/>
      <c r="BG21" s="414"/>
      <c r="BH21" s="414"/>
      <c r="BI21" s="414"/>
      <c r="BJ21" s="414"/>
      <c r="BK21" s="414"/>
      <c r="BL21" s="414"/>
      <c r="BM21" s="414"/>
      <c r="BN21" s="414"/>
      <c r="BO21" s="414"/>
      <c r="BP21" s="414"/>
      <c r="BQ21" s="414"/>
      <c r="BR21" s="417"/>
      <c r="BS21" s="414"/>
      <c r="BT21" s="414"/>
      <c r="BU21" s="414"/>
      <c r="BV21" s="414"/>
      <c r="BW21" s="414"/>
      <c r="BX21" s="414"/>
      <c r="BY21" s="414"/>
      <c r="BZ21" s="414"/>
      <c r="CA21" s="414"/>
      <c r="CB21" s="414"/>
      <c r="CC21" s="414"/>
      <c r="CD21" s="417"/>
      <c r="CE21" s="414"/>
      <c r="CF21" s="414"/>
      <c r="CG21" s="414"/>
      <c r="CH21" s="414"/>
      <c r="CI21" s="414"/>
      <c r="CJ21" s="414"/>
      <c r="CK21" s="414"/>
      <c r="CL21" s="414"/>
      <c r="CM21" s="414"/>
      <c r="CN21" s="414"/>
      <c r="CO21" s="414"/>
      <c r="CP21" s="417"/>
      <c r="CQ21" s="414"/>
      <c r="CR21" s="414"/>
      <c r="CS21" s="414"/>
      <c r="CT21" s="414"/>
      <c r="CU21" s="414"/>
      <c r="CV21" s="414"/>
      <c r="CW21" s="414"/>
      <c r="CX21" s="414"/>
      <c r="CY21" s="414"/>
      <c r="CZ21" s="414"/>
      <c r="DA21" s="414"/>
      <c r="DB21" s="417"/>
      <c r="DC21" s="414"/>
      <c r="DD21" s="413"/>
      <c r="DE21" s="384"/>
      <c r="MM21" s="416"/>
    </row>
    <row r="22" spans="1:351" ht="17.25" x14ac:dyDescent="0.15">
      <c r="B22" s="385"/>
      <c r="MM22" s="416"/>
    </row>
    <row r="23" spans="1:351" ht="13.5" x14ac:dyDescent="0.15">
      <c r="B23" s="385"/>
    </row>
    <row r="24" spans="1:351" ht="13.5" x14ac:dyDescent="0.15">
      <c r="B24" s="385"/>
    </row>
    <row r="25" spans="1:351" ht="13.5" x14ac:dyDescent="0.15">
      <c r="B25" s="385"/>
    </row>
    <row r="26" spans="1:351" ht="13.5" x14ac:dyDescent="0.15">
      <c r="B26" s="385"/>
    </row>
    <row r="27" spans="1:351" ht="13.5" x14ac:dyDescent="0.15">
      <c r="B27" s="385"/>
    </row>
    <row r="28" spans="1:351" ht="13.5" x14ac:dyDescent="0.15">
      <c r="B28" s="385"/>
    </row>
    <row r="29" spans="1:351" ht="13.5" x14ac:dyDescent="0.15">
      <c r="B29" s="385"/>
    </row>
    <row r="30" spans="1:351" ht="13.5" x14ac:dyDescent="0.15">
      <c r="B30" s="385"/>
    </row>
    <row r="31" spans="1:351" ht="13.5" x14ac:dyDescent="0.15">
      <c r="B31" s="385"/>
    </row>
    <row r="32" spans="1:351" ht="13.5" x14ac:dyDescent="0.15">
      <c r="B32" s="385"/>
    </row>
    <row r="33" spans="2:109" ht="13.5" x14ac:dyDescent="0.15">
      <c r="B33" s="385"/>
    </row>
    <row r="34" spans="2:109" ht="13.5" x14ac:dyDescent="0.15">
      <c r="B34" s="385"/>
    </row>
    <row r="35" spans="2:109" ht="13.5" x14ac:dyDescent="0.15">
      <c r="B35" s="385"/>
    </row>
    <row r="36" spans="2:109" ht="13.5" x14ac:dyDescent="0.15">
      <c r="B36" s="385"/>
    </row>
    <row r="37" spans="2:109" ht="13.5" x14ac:dyDescent="0.15">
      <c r="B37" s="385"/>
    </row>
    <row r="38" spans="2:109" ht="13.5" x14ac:dyDescent="0.15">
      <c r="B38" s="385"/>
    </row>
    <row r="39" spans="2:109" ht="13.5" x14ac:dyDescent="0.15">
      <c r="B39" s="390"/>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389"/>
      <c r="CM39" s="389"/>
      <c r="CN39" s="389"/>
      <c r="CO39" s="389"/>
      <c r="CP39" s="389"/>
      <c r="CQ39" s="389"/>
      <c r="CR39" s="389"/>
      <c r="CS39" s="389"/>
      <c r="CT39" s="389"/>
      <c r="CU39" s="389"/>
      <c r="CV39" s="389"/>
      <c r="CW39" s="389"/>
      <c r="CX39" s="389"/>
      <c r="CY39" s="389"/>
      <c r="CZ39" s="389"/>
      <c r="DA39" s="389"/>
      <c r="DB39" s="389"/>
      <c r="DC39" s="389"/>
      <c r="DD39" s="388"/>
    </row>
    <row r="40" spans="2:109" ht="13.5" x14ac:dyDescent="0.15">
      <c r="B40" s="405"/>
      <c r="DD40" s="405"/>
      <c r="DE40" s="384"/>
    </row>
    <row r="41" spans="2:109" ht="17.25" x14ac:dyDescent="0.15">
      <c r="B41" s="415" t="s">
        <v>624</v>
      </c>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c r="BY41" s="414"/>
      <c r="BZ41" s="414"/>
      <c r="CA41" s="414"/>
      <c r="CB41" s="414"/>
      <c r="CC41" s="414"/>
      <c r="CD41" s="414"/>
      <c r="CE41" s="414"/>
      <c r="CF41" s="414"/>
      <c r="CG41" s="414"/>
      <c r="CH41" s="414"/>
      <c r="CI41" s="414"/>
      <c r="CJ41" s="414"/>
      <c r="CK41" s="414"/>
      <c r="CL41" s="414"/>
      <c r="CM41" s="414"/>
      <c r="CN41" s="414"/>
      <c r="CO41" s="414"/>
      <c r="CP41" s="414"/>
      <c r="CQ41" s="414"/>
      <c r="CR41" s="414"/>
      <c r="CS41" s="414"/>
      <c r="CT41" s="414"/>
      <c r="CU41" s="414"/>
      <c r="CV41" s="414"/>
      <c r="CW41" s="414"/>
      <c r="CX41" s="414"/>
      <c r="CY41" s="414"/>
      <c r="CZ41" s="414"/>
      <c r="DA41" s="414"/>
      <c r="DB41" s="414"/>
      <c r="DC41" s="414"/>
      <c r="DD41" s="413"/>
    </row>
    <row r="42" spans="2:109" ht="13.5" x14ac:dyDescent="0.15">
      <c r="B42" s="385"/>
      <c r="G42" s="401"/>
      <c r="I42" s="400"/>
      <c r="J42" s="400"/>
      <c r="K42" s="400"/>
      <c r="AM42" s="401"/>
      <c r="AN42" s="401" t="s">
        <v>619</v>
      </c>
      <c r="AP42" s="400"/>
      <c r="AQ42" s="400"/>
      <c r="AR42" s="400"/>
      <c r="AY42" s="401"/>
      <c r="BA42" s="400"/>
      <c r="BB42" s="400"/>
      <c r="BC42" s="400"/>
      <c r="BK42" s="401"/>
      <c r="BM42" s="400"/>
      <c r="BN42" s="400"/>
      <c r="BO42" s="400"/>
      <c r="BW42" s="401"/>
      <c r="BY42" s="400"/>
      <c r="BZ42" s="400"/>
      <c r="CA42" s="400"/>
      <c r="CI42" s="401"/>
      <c r="CK42" s="400"/>
      <c r="CL42" s="400"/>
      <c r="CM42" s="400"/>
      <c r="CU42" s="401"/>
      <c r="CW42" s="400"/>
      <c r="CX42" s="400"/>
      <c r="CY42" s="400"/>
    </row>
    <row r="43" spans="2:109" ht="13.5" customHeight="1" x14ac:dyDescent="0.15">
      <c r="B43" s="385"/>
      <c r="AN43" s="1304" t="s">
        <v>627</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ht="13.5" x14ac:dyDescent="0.15">
      <c r="B44" s="385"/>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ht="13.5" x14ac:dyDescent="0.15">
      <c r="B45" s="385"/>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ht="13.5" x14ac:dyDescent="0.15">
      <c r="B46" s="385"/>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ht="13.5" x14ac:dyDescent="0.15">
      <c r="B47" s="385"/>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ht="13.5" x14ac:dyDescent="0.15">
      <c r="B48" s="385"/>
      <c r="H48" s="392"/>
      <c r="I48" s="392"/>
      <c r="J48" s="392"/>
      <c r="AN48" s="392"/>
      <c r="AO48" s="392"/>
      <c r="AP48" s="392"/>
      <c r="AZ48" s="392"/>
      <c r="BA48" s="392"/>
      <c r="BB48" s="392"/>
      <c r="BL48" s="392"/>
      <c r="BM48" s="392"/>
      <c r="BN48" s="392"/>
      <c r="BX48" s="392"/>
      <c r="BY48" s="392"/>
      <c r="BZ48" s="392"/>
      <c r="CJ48" s="392"/>
      <c r="CK48" s="392"/>
      <c r="CL48" s="392"/>
      <c r="CV48" s="392"/>
      <c r="CW48" s="392"/>
      <c r="CX48" s="392"/>
    </row>
    <row r="49" spans="1:109" ht="13.5" x14ac:dyDescent="0.15">
      <c r="B49" s="385"/>
      <c r="AN49" s="384" t="s">
        <v>618</v>
      </c>
    </row>
    <row r="50" spans="1:109" ht="13.5" x14ac:dyDescent="0.15">
      <c r="B50" s="385"/>
      <c r="G50" s="1313"/>
      <c r="H50" s="1313"/>
      <c r="I50" s="1313"/>
      <c r="J50" s="1313"/>
      <c r="K50" s="394"/>
      <c r="L50" s="394"/>
      <c r="M50" s="393"/>
      <c r="N50" s="393"/>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15">
      <c r="B51" s="385"/>
      <c r="G51" s="1321"/>
      <c r="H51" s="1321"/>
      <c r="I51" s="1323"/>
      <c r="J51" s="1323"/>
      <c r="K51" s="1322"/>
      <c r="L51" s="1322"/>
      <c r="M51" s="1322"/>
      <c r="N51" s="1322"/>
      <c r="AM51" s="392"/>
      <c r="AN51" s="1318" t="s">
        <v>617</v>
      </c>
      <c r="AO51" s="1318"/>
      <c r="AP51" s="1318"/>
      <c r="AQ51" s="1318"/>
      <c r="AR51" s="1318"/>
      <c r="AS51" s="1318"/>
      <c r="AT51" s="1318"/>
      <c r="AU51" s="1318"/>
      <c r="AV51" s="1318"/>
      <c r="AW51" s="1318"/>
      <c r="AX51" s="1318"/>
      <c r="AY51" s="1318"/>
      <c r="AZ51" s="1318"/>
      <c r="BA51" s="1318"/>
      <c r="BB51" s="1318" t="s">
        <v>615</v>
      </c>
      <c r="BC51" s="1318"/>
      <c r="BD51" s="1318"/>
      <c r="BE51" s="1318"/>
      <c r="BF51" s="1318"/>
      <c r="BG51" s="1318"/>
      <c r="BH51" s="1318"/>
      <c r="BI51" s="1318"/>
      <c r="BJ51" s="1318"/>
      <c r="BK51" s="1318"/>
      <c r="BL51" s="1318"/>
      <c r="BM51" s="1318"/>
      <c r="BN51" s="1318"/>
      <c r="BO51" s="1318"/>
      <c r="BP51" s="1319"/>
      <c r="BQ51" s="1320"/>
      <c r="BR51" s="1320"/>
      <c r="BS51" s="1320"/>
      <c r="BT51" s="1320"/>
      <c r="BU51" s="1320"/>
      <c r="BV51" s="1320"/>
      <c r="BW51" s="1320"/>
      <c r="BX51" s="1319"/>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ht="13.5" x14ac:dyDescent="0.15">
      <c r="B52" s="385"/>
      <c r="G52" s="1321"/>
      <c r="H52" s="1321"/>
      <c r="I52" s="1323"/>
      <c r="J52" s="1323"/>
      <c r="K52" s="1322"/>
      <c r="L52" s="1322"/>
      <c r="M52" s="1322"/>
      <c r="N52" s="1322"/>
      <c r="AM52" s="392"/>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0"/>
      <c r="B53" s="385"/>
      <c r="G53" s="1321"/>
      <c r="H53" s="1321"/>
      <c r="I53" s="1313"/>
      <c r="J53" s="1313"/>
      <c r="K53" s="1322"/>
      <c r="L53" s="1322"/>
      <c r="M53" s="1322"/>
      <c r="N53" s="1322"/>
      <c r="AM53" s="392"/>
      <c r="AN53" s="1318"/>
      <c r="AO53" s="1318"/>
      <c r="AP53" s="1318"/>
      <c r="AQ53" s="1318"/>
      <c r="AR53" s="1318"/>
      <c r="AS53" s="1318"/>
      <c r="AT53" s="1318"/>
      <c r="AU53" s="1318"/>
      <c r="AV53" s="1318"/>
      <c r="AW53" s="1318"/>
      <c r="AX53" s="1318"/>
      <c r="AY53" s="1318"/>
      <c r="AZ53" s="1318"/>
      <c r="BA53" s="1318"/>
      <c r="BB53" s="1318" t="s">
        <v>621</v>
      </c>
      <c r="BC53" s="1318"/>
      <c r="BD53" s="1318"/>
      <c r="BE53" s="1318"/>
      <c r="BF53" s="1318"/>
      <c r="BG53" s="1318"/>
      <c r="BH53" s="1318"/>
      <c r="BI53" s="1318"/>
      <c r="BJ53" s="1318"/>
      <c r="BK53" s="1318"/>
      <c r="BL53" s="1318"/>
      <c r="BM53" s="1318"/>
      <c r="BN53" s="1318"/>
      <c r="BO53" s="1318"/>
      <c r="BP53" s="1319"/>
      <c r="BQ53" s="1320"/>
      <c r="BR53" s="1320"/>
      <c r="BS53" s="1320"/>
      <c r="BT53" s="1320"/>
      <c r="BU53" s="1320"/>
      <c r="BV53" s="1320"/>
      <c r="BW53" s="1320"/>
      <c r="BX53" s="1319"/>
      <c r="BY53" s="1320"/>
      <c r="BZ53" s="1320"/>
      <c r="CA53" s="1320"/>
      <c r="CB53" s="1320"/>
      <c r="CC53" s="1320"/>
      <c r="CD53" s="1320"/>
      <c r="CE53" s="1320"/>
      <c r="CF53" s="1320">
        <v>67.2</v>
      </c>
      <c r="CG53" s="1320"/>
      <c r="CH53" s="1320"/>
      <c r="CI53" s="1320"/>
      <c r="CJ53" s="1320"/>
      <c r="CK53" s="1320"/>
      <c r="CL53" s="1320"/>
      <c r="CM53" s="1320"/>
      <c r="CN53" s="1320">
        <v>68.099999999999994</v>
      </c>
      <c r="CO53" s="1320"/>
      <c r="CP53" s="1320"/>
      <c r="CQ53" s="1320"/>
      <c r="CR53" s="1320"/>
      <c r="CS53" s="1320"/>
      <c r="CT53" s="1320"/>
      <c r="CU53" s="1320"/>
      <c r="CV53" s="1320">
        <v>68.599999999999994</v>
      </c>
      <c r="CW53" s="1320"/>
      <c r="CX53" s="1320"/>
      <c r="CY53" s="1320"/>
      <c r="CZ53" s="1320"/>
      <c r="DA53" s="1320"/>
      <c r="DB53" s="1320"/>
      <c r="DC53" s="1320"/>
    </row>
    <row r="54" spans="1:109" ht="13.5" x14ac:dyDescent="0.15">
      <c r="A54" s="400"/>
      <c r="B54" s="385"/>
      <c r="G54" s="1321"/>
      <c r="H54" s="1321"/>
      <c r="I54" s="1313"/>
      <c r="J54" s="1313"/>
      <c r="K54" s="1322"/>
      <c r="L54" s="1322"/>
      <c r="M54" s="1322"/>
      <c r="N54" s="1322"/>
      <c r="AM54" s="392"/>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0"/>
      <c r="B55" s="385"/>
      <c r="G55" s="1313"/>
      <c r="H55" s="1313"/>
      <c r="I55" s="1313"/>
      <c r="J55" s="1313"/>
      <c r="K55" s="1322"/>
      <c r="L55" s="1322"/>
      <c r="M55" s="1322"/>
      <c r="N55" s="1322"/>
      <c r="AN55" s="1317" t="s">
        <v>623</v>
      </c>
      <c r="AO55" s="1317"/>
      <c r="AP55" s="1317"/>
      <c r="AQ55" s="1317"/>
      <c r="AR55" s="1317"/>
      <c r="AS55" s="1317"/>
      <c r="AT55" s="1317"/>
      <c r="AU55" s="1317"/>
      <c r="AV55" s="1317"/>
      <c r="AW55" s="1317"/>
      <c r="AX55" s="1317"/>
      <c r="AY55" s="1317"/>
      <c r="AZ55" s="1317"/>
      <c r="BA55" s="1317"/>
      <c r="BB55" s="1318" t="s">
        <v>622</v>
      </c>
      <c r="BC55" s="1318"/>
      <c r="BD55" s="1318"/>
      <c r="BE55" s="1318"/>
      <c r="BF55" s="1318"/>
      <c r="BG55" s="1318"/>
      <c r="BH55" s="1318"/>
      <c r="BI55" s="1318"/>
      <c r="BJ55" s="1318"/>
      <c r="BK55" s="1318"/>
      <c r="BL55" s="1318"/>
      <c r="BM55" s="1318"/>
      <c r="BN55" s="1318"/>
      <c r="BO55" s="1318"/>
      <c r="BP55" s="1319"/>
      <c r="BQ55" s="1320"/>
      <c r="BR55" s="1320"/>
      <c r="BS55" s="1320"/>
      <c r="BT55" s="1320"/>
      <c r="BU55" s="1320"/>
      <c r="BV55" s="1320"/>
      <c r="BW55" s="1320"/>
      <c r="BX55" s="1319"/>
      <c r="BY55" s="1320"/>
      <c r="BZ55" s="1320"/>
      <c r="CA55" s="1320"/>
      <c r="CB55" s="1320"/>
      <c r="CC55" s="1320"/>
      <c r="CD55" s="1320"/>
      <c r="CE55" s="1320"/>
      <c r="CF55" s="1320">
        <v>24.1</v>
      </c>
      <c r="CG55" s="1320"/>
      <c r="CH55" s="1320"/>
      <c r="CI55" s="1320"/>
      <c r="CJ55" s="1320"/>
      <c r="CK55" s="1320"/>
      <c r="CL55" s="1320"/>
      <c r="CM55" s="1320"/>
      <c r="CN55" s="1320">
        <v>20.100000000000001</v>
      </c>
      <c r="CO55" s="1320"/>
      <c r="CP55" s="1320"/>
      <c r="CQ55" s="1320"/>
      <c r="CR55" s="1320"/>
      <c r="CS55" s="1320"/>
      <c r="CT55" s="1320"/>
      <c r="CU55" s="1320"/>
      <c r="CV55" s="1320">
        <v>16</v>
      </c>
      <c r="CW55" s="1320"/>
      <c r="CX55" s="1320"/>
      <c r="CY55" s="1320"/>
      <c r="CZ55" s="1320"/>
      <c r="DA55" s="1320"/>
      <c r="DB55" s="1320"/>
      <c r="DC55" s="1320"/>
    </row>
    <row r="56" spans="1:109" ht="13.5" x14ac:dyDescent="0.15">
      <c r="A56" s="400"/>
      <c r="B56" s="385"/>
      <c r="G56" s="1313"/>
      <c r="H56" s="1313"/>
      <c r="I56" s="1313"/>
      <c r="J56" s="1313"/>
      <c r="K56" s="1322"/>
      <c r="L56" s="1322"/>
      <c r="M56" s="1322"/>
      <c r="N56" s="1322"/>
      <c r="AN56" s="1317"/>
      <c r="AO56" s="1317"/>
      <c r="AP56" s="1317"/>
      <c r="AQ56" s="1317"/>
      <c r="AR56" s="1317"/>
      <c r="AS56" s="1317"/>
      <c r="AT56" s="1317"/>
      <c r="AU56" s="1317"/>
      <c r="AV56" s="1317"/>
      <c r="AW56" s="1317"/>
      <c r="AX56" s="1317"/>
      <c r="AY56" s="1317"/>
      <c r="AZ56" s="1317"/>
      <c r="BA56" s="1317"/>
      <c r="BB56" s="1318"/>
      <c r="BC56" s="1318"/>
      <c r="BD56" s="1318"/>
      <c r="BE56" s="1318"/>
      <c r="BF56" s="1318"/>
      <c r="BG56" s="1318"/>
      <c r="BH56" s="1318"/>
      <c r="BI56" s="1318"/>
      <c r="BJ56" s="1318"/>
      <c r="BK56" s="1318"/>
      <c r="BL56" s="1318"/>
      <c r="BM56" s="1318"/>
      <c r="BN56" s="1318"/>
      <c r="BO56" s="1318"/>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0" customFormat="1" ht="13.5" x14ac:dyDescent="0.15">
      <c r="B57" s="406"/>
      <c r="G57" s="1313"/>
      <c r="H57" s="1313"/>
      <c r="I57" s="1324"/>
      <c r="J57" s="1324"/>
      <c r="K57" s="1322"/>
      <c r="L57" s="1322"/>
      <c r="M57" s="1322"/>
      <c r="N57" s="1322"/>
      <c r="AM57" s="384"/>
      <c r="AN57" s="1317"/>
      <c r="AO57" s="1317"/>
      <c r="AP57" s="1317"/>
      <c r="AQ57" s="1317"/>
      <c r="AR57" s="1317"/>
      <c r="AS57" s="1317"/>
      <c r="AT57" s="1317"/>
      <c r="AU57" s="1317"/>
      <c r="AV57" s="1317"/>
      <c r="AW57" s="1317"/>
      <c r="AX57" s="1317"/>
      <c r="AY57" s="1317"/>
      <c r="AZ57" s="1317"/>
      <c r="BA57" s="1317"/>
      <c r="BB57" s="1318" t="s">
        <v>621</v>
      </c>
      <c r="BC57" s="1318"/>
      <c r="BD57" s="1318"/>
      <c r="BE57" s="1318"/>
      <c r="BF57" s="1318"/>
      <c r="BG57" s="1318"/>
      <c r="BH57" s="1318"/>
      <c r="BI57" s="1318"/>
      <c r="BJ57" s="1318"/>
      <c r="BK57" s="1318"/>
      <c r="BL57" s="1318"/>
      <c r="BM57" s="1318"/>
      <c r="BN57" s="1318"/>
      <c r="BO57" s="1318"/>
      <c r="BP57" s="1319"/>
      <c r="BQ57" s="1320"/>
      <c r="BR57" s="1320"/>
      <c r="BS57" s="1320"/>
      <c r="BT57" s="1320"/>
      <c r="BU57" s="1320"/>
      <c r="BV57" s="1320"/>
      <c r="BW57" s="1320"/>
      <c r="BX57" s="1319"/>
      <c r="BY57" s="1320"/>
      <c r="BZ57" s="1320"/>
      <c r="CA57" s="1320"/>
      <c r="CB57" s="1320"/>
      <c r="CC57" s="1320"/>
      <c r="CD57" s="1320"/>
      <c r="CE57" s="1320"/>
      <c r="CF57" s="1320">
        <v>57.1</v>
      </c>
      <c r="CG57" s="1320"/>
      <c r="CH57" s="1320"/>
      <c r="CI57" s="1320"/>
      <c r="CJ57" s="1320"/>
      <c r="CK57" s="1320"/>
      <c r="CL57" s="1320"/>
      <c r="CM57" s="1320"/>
      <c r="CN57" s="1320">
        <v>57.7</v>
      </c>
      <c r="CO57" s="1320"/>
      <c r="CP57" s="1320"/>
      <c r="CQ57" s="1320"/>
      <c r="CR57" s="1320"/>
      <c r="CS57" s="1320"/>
      <c r="CT57" s="1320"/>
      <c r="CU57" s="1320"/>
      <c r="CV57" s="1320">
        <v>57.1</v>
      </c>
      <c r="CW57" s="1320"/>
      <c r="CX57" s="1320"/>
      <c r="CY57" s="1320"/>
      <c r="CZ57" s="1320"/>
      <c r="DA57" s="1320"/>
      <c r="DB57" s="1320"/>
      <c r="DC57" s="1320"/>
      <c r="DD57" s="411"/>
      <c r="DE57" s="406"/>
    </row>
    <row r="58" spans="1:109" s="400" customFormat="1" ht="13.5" x14ac:dyDescent="0.15">
      <c r="A58" s="384"/>
      <c r="B58" s="406"/>
      <c r="G58" s="1313"/>
      <c r="H58" s="1313"/>
      <c r="I58" s="1324"/>
      <c r="J58" s="1324"/>
      <c r="K58" s="1322"/>
      <c r="L58" s="1322"/>
      <c r="M58" s="1322"/>
      <c r="N58" s="1322"/>
      <c r="AM58" s="384"/>
      <c r="AN58" s="1317"/>
      <c r="AO58" s="1317"/>
      <c r="AP58" s="1317"/>
      <c r="AQ58" s="1317"/>
      <c r="AR58" s="1317"/>
      <c r="AS58" s="1317"/>
      <c r="AT58" s="1317"/>
      <c r="AU58" s="1317"/>
      <c r="AV58" s="1317"/>
      <c r="AW58" s="1317"/>
      <c r="AX58" s="1317"/>
      <c r="AY58" s="1317"/>
      <c r="AZ58" s="1317"/>
      <c r="BA58" s="1317"/>
      <c r="BB58" s="1318"/>
      <c r="BC58" s="1318"/>
      <c r="BD58" s="1318"/>
      <c r="BE58" s="1318"/>
      <c r="BF58" s="1318"/>
      <c r="BG58" s="1318"/>
      <c r="BH58" s="1318"/>
      <c r="BI58" s="1318"/>
      <c r="BJ58" s="1318"/>
      <c r="BK58" s="1318"/>
      <c r="BL58" s="1318"/>
      <c r="BM58" s="1318"/>
      <c r="BN58" s="1318"/>
      <c r="BO58" s="1318"/>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1"/>
      <c r="DE58" s="406"/>
    </row>
    <row r="59" spans="1:109" s="400" customFormat="1" ht="13.5" x14ac:dyDescent="0.15">
      <c r="A59" s="384"/>
      <c r="B59" s="406"/>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06"/>
    </row>
    <row r="60" spans="1:109" s="400" customFormat="1" ht="13.5" x14ac:dyDescent="0.15">
      <c r="A60" s="384"/>
      <c r="B60" s="406"/>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06"/>
    </row>
    <row r="61" spans="1:109" s="400" customFormat="1" ht="13.5" x14ac:dyDescent="0.15">
      <c r="A61" s="384"/>
      <c r="B61" s="410"/>
      <c r="C61" s="409"/>
      <c r="D61" s="409"/>
      <c r="E61" s="409"/>
      <c r="F61" s="409"/>
      <c r="G61" s="409"/>
      <c r="H61" s="409"/>
      <c r="I61" s="409"/>
      <c r="J61" s="409"/>
      <c r="K61" s="409"/>
      <c r="L61" s="409"/>
      <c r="M61" s="408"/>
      <c r="N61" s="408"/>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8"/>
      <c r="AT61" s="408"/>
      <c r="AU61" s="409"/>
      <c r="AV61" s="409"/>
      <c r="AW61" s="409"/>
      <c r="AX61" s="409"/>
      <c r="AY61" s="409"/>
      <c r="AZ61" s="409"/>
      <c r="BA61" s="409"/>
      <c r="BB61" s="409"/>
      <c r="BC61" s="409"/>
      <c r="BD61" s="409"/>
      <c r="BE61" s="408"/>
      <c r="BF61" s="408"/>
      <c r="BG61" s="409"/>
      <c r="BH61" s="409"/>
      <c r="BI61" s="409"/>
      <c r="BJ61" s="409"/>
      <c r="BK61" s="409"/>
      <c r="BL61" s="409"/>
      <c r="BM61" s="409"/>
      <c r="BN61" s="409"/>
      <c r="BO61" s="409"/>
      <c r="BP61" s="409"/>
      <c r="BQ61" s="408"/>
      <c r="BR61" s="408"/>
      <c r="BS61" s="409"/>
      <c r="BT61" s="409"/>
      <c r="BU61" s="409"/>
      <c r="BV61" s="409"/>
      <c r="BW61" s="409"/>
      <c r="BX61" s="409"/>
      <c r="BY61" s="409"/>
      <c r="BZ61" s="409"/>
      <c r="CA61" s="409"/>
      <c r="CB61" s="409"/>
      <c r="CC61" s="408"/>
      <c r="CD61" s="408"/>
      <c r="CE61" s="409"/>
      <c r="CF61" s="409"/>
      <c r="CG61" s="409"/>
      <c r="CH61" s="409"/>
      <c r="CI61" s="409"/>
      <c r="CJ61" s="409"/>
      <c r="CK61" s="409"/>
      <c r="CL61" s="409"/>
      <c r="CM61" s="409"/>
      <c r="CN61" s="409"/>
      <c r="CO61" s="408"/>
      <c r="CP61" s="408"/>
      <c r="CQ61" s="409"/>
      <c r="CR61" s="409"/>
      <c r="CS61" s="409"/>
      <c r="CT61" s="409"/>
      <c r="CU61" s="409"/>
      <c r="CV61" s="409"/>
      <c r="CW61" s="409"/>
      <c r="CX61" s="409"/>
      <c r="CY61" s="409"/>
      <c r="CZ61" s="409"/>
      <c r="DA61" s="408"/>
      <c r="DB61" s="408"/>
      <c r="DC61" s="408"/>
      <c r="DD61" s="407"/>
      <c r="DE61" s="406"/>
    </row>
    <row r="62" spans="1:109" ht="13.5" x14ac:dyDescent="0.1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c r="CX62" s="405"/>
      <c r="CY62" s="405"/>
      <c r="CZ62" s="405"/>
      <c r="DA62" s="405"/>
      <c r="DB62" s="405"/>
      <c r="DC62" s="405"/>
      <c r="DD62" s="405"/>
      <c r="DE62" s="384"/>
    </row>
    <row r="63" spans="1:109" ht="17.25" x14ac:dyDescent="0.15">
      <c r="B63" s="404" t="s">
        <v>620</v>
      </c>
    </row>
    <row r="64" spans="1:109" ht="13.5" x14ac:dyDescent="0.15">
      <c r="B64" s="385"/>
      <c r="G64" s="401"/>
      <c r="I64" s="403"/>
      <c r="J64" s="403"/>
      <c r="K64" s="403"/>
      <c r="L64" s="403"/>
      <c r="M64" s="403"/>
      <c r="N64" s="402"/>
      <c r="AM64" s="401"/>
      <c r="AN64" s="401" t="s">
        <v>619</v>
      </c>
      <c r="AP64" s="400"/>
      <c r="AQ64" s="400"/>
      <c r="AR64" s="400"/>
      <c r="AY64" s="401"/>
      <c r="BA64" s="400"/>
      <c r="BB64" s="400"/>
      <c r="BC64" s="400"/>
      <c r="BK64" s="401"/>
      <c r="BM64" s="400"/>
      <c r="BN64" s="400"/>
      <c r="BO64" s="400"/>
      <c r="BW64" s="401"/>
      <c r="BY64" s="400"/>
      <c r="BZ64" s="400"/>
      <c r="CA64" s="400"/>
      <c r="CI64" s="401"/>
      <c r="CK64" s="400"/>
      <c r="CL64" s="400"/>
      <c r="CM64" s="400"/>
      <c r="CU64" s="401"/>
      <c r="CW64" s="400"/>
      <c r="CX64" s="400"/>
      <c r="CY64" s="400"/>
    </row>
    <row r="65" spans="2:107" ht="13.5" x14ac:dyDescent="0.15">
      <c r="B65" s="385"/>
      <c r="AN65" s="1304" t="s">
        <v>628</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ht="13.5" x14ac:dyDescent="0.15">
      <c r="B66" s="385"/>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ht="13.5" x14ac:dyDescent="0.15">
      <c r="B67" s="385"/>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ht="13.5" x14ac:dyDescent="0.15">
      <c r="B68" s="385"/>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ht="13.5" x14ac:dyDescent="0.15">
      <c r="B69" s="385"/>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ht="13.5" x14ac:dyDescent="0.15">
      <c r="B70" s="385"/>
      <c r="H70" s="399"/>
      <c r="I70" s="399"/>
      <c r="J70" s="397"/>
      <c r="K70" s="397"/>
      <c r="L70" s="396"/>
      <c r="M70" s="397"/>
      <c r="N70" s="396"/>
      <c r="AN70" s="392"/>
      <c r="AO70" s="392"/>
      <c r="AP70" s="392"/>
      <c r="AZ70" s="392"/>
      <c r="BA70" s="392"/>
      <c r="BB70" s="392"/>
      <c r="BL70" s="392"/>
      <c r="BM70" s="392"/>
      <c r="BN70" s="392"/>
      <c r="BX70" s="392"/>
      <c r="BY70" s="392"/>
      <c r="BZ70" s="392"/>
      <c r="CJ70" s="392"/>
      <c r="CK70" s="392"/>
      <c r="CL70" s="392"/>
      <c r="CV70" s="392"/>
      <c r="CW70" s="392"/>
      <c r="CX70" s="392"/>
    </row>
    <row r="71" spans="2:107" ht="13.5" x14ac:dyDescent="0.15">
      <c r="B71" s="385"/>
      <c r="G71" s="395"/>
      <c r="I71" s="398"/>
      <c r="J71" s="397"/>
      <c r="K71" s="397"/>
      <c r="L71" s="396"/>
      <c r="M71" s="397"/>
      <c r="N71" s="396"/>
      <c r="AM71" s="395"/>
      <c r="AN71" s="384" t="s">
        <v>618</v>
      </c>
    </row>
    <row r="72" spans="2:107" ht="13.5" x14ac:dyDescent="0.15">
      <c r="B72" s="385"/>
      <c r="G72" s="1313"/>
      <c r="H72" s="1313"/>
      <c r="I72" s="1313"/>
      <c r="J72" s="1313"/>
      <c r="K72" s="394"/>
      <c r="L72" s="394"/>
      <c r="M72" s="393"/>
      <c r="N72" s="393"/>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ht="13.5" x14ac:dyDescent="0.15">
      <c r="B73" s="385"/>
      <c r="G73" s="1321"/>
      <c r="H73" s="1321"/>
      <c r="I73" s="1321"/>
      <c r="J73" s="1321"/>
      <c r="K73" s="1325"/>
      <c r="L73" s="1325"/>
      <c r="M73" s="1325"/>
      <c r="N73" s="1325"/>
      <c r="AM73" s="392"/>
      <c r="AN73" s="1318" t="s">
        <v>617</v>
      </c>
      <c r="AO73" s="1318"/>
      <c r="AP73" s="1318"/>
      <c r="AQ73" s="1318"/>
      <c r="AR73" s="1318"/>
      <c r="AS73" s="1318"/>
      <c r="AT73" s="1318"/>
      <c r="AU73" s="1318"/>
      <c r="AV73" s="1318"/>
      <c r="AW73" s="1318"/>
      <c r="AX73" s="1318"/>
      <c r="AY73" s="1318"/>
      <c r="AZ73" s="1318"/>
      <c r="BA73" s="1318"/>
      <c r="BB73" s="1318" t="s">
        <v>614</v>
      </c>
      <c r="BC73" s="1318"/>
      <c r="BD73" s="1318"/>
      <c r="BE73" s="1318"/>
      <c r="BF73" s="1318"/>
      <c r="BG73" s="1318"/>
      <c r="BH73" s="1318"/>
      <c r="BI73" s="1318"/>
      <c r="BJ73" s="1318"/>
      <c r="BK73" s="1318"/>
      <c r="BL73" s="1318"/>
      <c r="BM73" s="1318"/>
      <c r="BN73" s="1318"/>
      <c r="BO73" s="1318"/>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5" x14ac:dyDescent="0.15">
      <c r="B74" s="385"/>
      <c r="G74" s="1321"/>
      <c r="H74" s="1321"/>
      <c r="I74" s="1321"/>
      <c r="J74" s="1321"/>
      <c r="K74" s="1325"/>
      <c r="L74" s="1325"/>
      <c r="M74" s="1325"/>
      <c r="N74" s="1325"/>
      <c r="AM74" s="392"/>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5"/>
      <c r="G75" s="1321"/>
      <c r="H75" s="1321"/>
      <c r="I75" s="1313"/>
      <c r="J75" s="1313"/>
      <c r="K75" s="1322"/>
      <c r="L75" s="1322"/>
      <c r="M75" s="1322"/>
      <c r="N75" s="1322"/>
      <c r="AM75" s="392"/>
      <c r="AN75" s="1318"/>
      <c r="AO75" s="1318"/>
      <c r="AP75" s="1318"/>
      <c r="AQ75" s="1318"/>
      <c r="AR75" s="1318"/>
      <c r="AS75" s="1318"/>
      <c r="AT75" s="1318"/>
      <c r="AU75" s="1318"/>
      <c r="AV75" s="1318"/>
      <c r="AW75" s="1318"/>
      <c r="AX75" s="1318"/>
      <c r="AY75" s="1318"/>
      <c r="AZ75" s="1318"/>
      <c r="BA75" s="1318"/>
      <c r="BB75" s="1318" t="s">
        <v>613</v>
      </c>
      <c r="BC75" s="1318"/>
      <c r="BD75" s="1318"/>
      <c r="BE75" s="1318"/>
      <c r="BF75" s="1318"/>
      <c r="BG75" s="1318"/>
      <c r="BH75" s="1318"/>
      <c r="BI75" s="1318"/>
      <c r="BJ75" s="1318"/>
      <c r="BK75" s="1318"/>
      <c r="BL75" s="1318"/>
      <c r="BM75" s="1318"/>
      <c r="BN75" s="1318"/>
      <c r="BO75" s="1318"/>
      <c r="BP75" s="1320">
        <v>5</v>
      </c>
      <c r="BQ75" s="1320"/>
      <c r="BR75" s="1320"/>
      <c r="BS75" s="1320"/>
      <c r="BT75" s="1320"/>
      <c r="BU75" s="1320"/>
      <c r="BV75" s="1320"/>
      <c r="BW75" s="1320"/>
      <c r="BX75" s="1320">
        <v>4</v>
      </c>
      <c r="BY75" s="1320"/>
      <c r="BZ75" s="1320"/>
      <c r="CA75" s="1320"/>
      <c r="CB75" s="1320"/>
      <c r="CC75" s="1320"/>
      <c r="CD75" s="1320"/>
      <c r="CE75" s="1320"/>
      <c r="CF75" s="1320">
        <v>3.1</v>
      </c>
      <c r="CG75" s="1320"/>
      <c r="CH75" s="1320"/>
      <c r="CI75" s="1320"/>
      <c r="CJ75" s="1320"/>
      <c r="CK75" s="1320"/>
      <c r="CL75" s="1320"/>
      <c r="CM75" s="1320"/>
      <c r="CN75" s="1320">
        <v>2.4</v>
      </c>
      <c r="CO75" s="1320"/>
      <c r="CP75" s="1320"/>
      <c r="CQ75" s="1320"/>
      <c r="CR75" s="1320"/>
      <c r="CS75" s="1320"/>
      <c r="CT75" s="1320"/>
      <c r="CU75" s="1320"/>
      <c r="CV75" s="1320">
        <v>2.2000000000000002</v>
      </c>
      <c r="CW75" s="1320"/>
      <c r="CX75" s="1320"/>
      <c r="CY75" s="1320"/>
      <c r="CZ75" s="1320"/>
      <c r="DA75" s="1320"/>
      <c r="DB75" s="1320"/>
      <c r="DC75" s="1320"/>
    </row>
    <row r="76" spans="2:107" ht="13.5" x14ac:dyDescent="0.15">
      <c r="B76" s="385"/>
      <c r="G76" s="1321"/>
      <c r="H76" s="1321"/>
      <c r="I76" s="1313"/>
      <c r="J76" s="1313"/>
      <c r="K76" s="1322"/>
      <c r="L76" s="1322"/>
      <c r="M76" s="1322"/>
      <c r="N76" s="1322"/>
      <c r="AM76" s="392"/>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5"/>
      <c r="G77" s="1313"/>
      <c r="H77" s="1313"/>
      <c r="I77" s="1313"/>
      <c r="J77" s="1313"/>
      <c r="K77" s="1325"/>
      <c r="L77" s="1325"/>
      <c r="M77" s="1325"/>
      <c r="N77" s="1325"/>
      <c r="AN77" s="1317" t="s">
        <v>616</v>
      </c>
      <c r="AO77" s="1317"/>
      <c r="AP77" s="1317"/>
      <c r="AQ77" s="1317"/>
      <c r="AR77" s="1317"/>
      <c r="AS77" s="1317"/>
      <c r="AT77" s="1317"/>
      <c r="AU77" s="1317"/>
      <c r="AV77" s="1317"/>
      <c r="AW77" s="1317"/>
      <c r="AX77" s="1317"/>
      <c r="AY77" s="1317"/>
      <c r="AZ77" s="1317"/>
      <c r="BA77" s="1317"/>
      <c r="BB77" s="1318" t="s">
        <v>615</v>
      </c>
      <c r="BC77" s="1318"/>
      <c r="BD77" s="1318"/>
      <c r="BE77" s="1318"/>
      <c r="BF77" s="1318"/>
      <c r="BG77" s="1318"/>
      <c r="BH77" s="1318"/>
      <c r="BI77" s="1318"/>
      <c r="BJ77" s="1318"/>
      <c r="BK77" s="1318"/>
      <c r="BL77" s="1318"/>
      <c r="BM77" s="1318"/>
      <c r="BN77" s="1318"/>
      <c r="BO77" s="1318"/>
      <c r="BP77" s="1320">
        <v>30.5</v>
      </c>
      <c r="BQ77" s="1320"/>
      <c r="BR77" s="1320"/>
      <c r="BS77" s="1320"/>
      <c r="BT77" s="1320"/>
      <c r="BU77" s="1320"/>
      <c r="BV77" s="1320"/>
      <c r="BW77" s="1320"/>
      <c r="BX77" s="1320">
        <v>13.7</v>
      </c>
      <c r="BY77" s="1320"/>
      <c r="BZ77" s="1320"/>
      <c r="CA77" s="1320"/>
      <c r="CB77" s="1320"/>
      <c r="CC77" s="1320"/>
      <c r="CD77" s="1320"/>
      <c r="CE77" s="1320"/>
      <c r="CF77" s="1320">
        <v>24.1</v>
      </c>
      <c r="CG77" s="1320"/>
      <c r="CH77" s="1320"/>
      <c r="CI77" s="1320"/>
      <c r="CJ77" s="1320"/>
      <c r="CK77" s="1320"/>
      <c r="CL77" s="1320"/>
      <c r="CM77" s="1320"/>
      <c r="CN77" s="1320">
        <v>20.100000000000001</v>
      </c>
      <c r="CO77" s="1320"/>
      <c r="CP77" s="1320"/>
      <c r="CQ77" s="1320"/>
      <c r="CR77" s="1320"/>
      <c r="CS77" s="1320"/>
      <c r="CT77" s="1320"/>
      <c r="CU77" s="1320"/>
      <c r="CV77" s="1320">
        <v>16</v>
      </c>
      <c r="CW77" s="1320"/>
      <c r="CX77" s="1320"/>
      <c r="CY77" s="1320"/>
      <c r="CZ77" s="1320"/>
      <c r="DA77" s="1320"/>
      <c r="DB77" s="1320"/>
      <c r="DC77" s="1320"/>
    </row>
    <row r="78" spans="2:107" ht="13.5" x14ac:dyDescent="0.15">
      <c r="B78" s="385"/>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18"/>
      <c r="BC78" s="1318"/>
      <c r="BD78" s="1318"/>
      <c r="BE78" s="1318"/>
      <c r="BF78" s="1318"/>
      <c r="BG78" s="1318"/>
      <c r="BH78" s="1318"/>
      <c r="BI78" s="1318"/>
      <c r="BJ78" s="1318"/>
      <c r="BK78" s="1318"/>
      <c r="BL78" s="1318"/>
      <c r="BM78" s="1318"/>
      <c r="BN78" s="1318"/>
      <c r="BO78" s="1318"/>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5"/>
      <c r="G79" s="1313"/>
      <c r="H79" s="1313"/>
      <c r="I79" s="1324"/>
      <c r="J79" s="1324"/>
      <c r="K79" s="1326"/>
      <c r="L79" s="1326"/>
      <c r="M79" s="1326"/>
      <c r="N79" s="1326"/>
      <c r="AN79" s="1317"/>
      <c r="AO79" s="1317"/>
      <c r="AP79" s="1317"/>
      <c r="AQ79" s="1317"/>
      <c r="AR79" s="1317"/>
      <c r="AS79" s="1317"/>
      <c r="AT79" s="1317"/>
      <c r="AU79" s="1317"/>
      <c r="AV79" s="1317"/>
      <c r="AW79" s="1317"/>
      <c r="AX79" s="1317"/>
      <c r="AY79" s="1317"/>
      <c r="AZ79" s="1317"/>
      <c r="BA79" s="1317"/>
      <c r="BB79" s="1318" t="s">
        <v>613</v>
      </c>
      <c r="BC79" s="1318"/>
      <c r="BD79" s="1318"/>
      <c r="BE79" s="1318"/>
      <c r="BF79" s="1318"/>
      <c r="BG79" s="1318"/>
      <c r="BH79" s="1318"/>
      <c r="BI79" s="1318"/>
      <c r="BJ79" s="1318"/>
      <c r="BK79" s="1318"/>
      <c r="BL79" s="1318"/>
      <c r="BM79" s="1318"/>
      <c r="BN79" s="1318"/>
      <c r="BO79" s="1318"/>
      <c r="BP79" s="1320">
        <v>5.2</v>
      </c>
      <c r="BQ79" s="1320"/>
      <c r="BR79" s="1320"/>
      <c r="BS79" s="1320"/>
      <c r="BT79" s="1320"/>
      <c r="BU79" s="1320"/>
      <c r="BV79" s="1320"/>
      <c r="BW79" s="1320"/>
      <c r="BX79" s="1320">
        <v>5.8</v>
      </c>
      <c r="BY79" s="1320"/>
      <c r="BZ79" s="1320"/>
      <c r="CA79" s="1320"/>
      <c r="CB79" s="1320"/>
      <c r="CC79" s="1320"/>
      <c r="CD79" s="1320"/>
      <c r="CE79" s="1320"/>
      <c r="CF79" s="1320">
        <v>6</v>
      </c>
      <c r="CG79" s="1320"/>
      <c r="CH79" s="1320"/>
      <c r="CI79" s="1320"/>
      <c r="CJ79" s="1320"/>
      <c r="CK79" s="1320"/>
      <c r="CL79" s="1320"/>
      <c r="CM79" s="1320"/>
      <c r="CN79" s="1320">
        <v>5.8</v>
      </c>
      <c r="CO79" s="1320"/>
      <c r="CP79" s="1320"/>
      <c r="CQ79" s="1320"/>
      <c r="CR79" s="1320"/>
      <c r="CS79" s="1320"/>
      <c r="CT79" s="1320"/>
      <c r="CU79" s="1320"/>
      <c r="CV79" s="1320">
        <v>5.3</v>
      </c>
      <c r="CW79" s="1320"/>
      <c r="CX79" s="1320"/>
      <c r="CY79" s="1320"/>
      <c r="CZ79" s="1320"/>
      <c r="DA79" s="1320"/>
      <c r="DB79" s="1320"/>
      <c r="DC79" s="1320"/>
    </row>
    <row r="80" spans="2:107" ht="13.5" x14ac:dyDescent="0.15">
      <c r="B80" s="385"/>
      <c r="G80" s="1313"/>
      <c r="H80" s="1313"/>
      <c r="I80" s="1324"/>
      <c r="J80" s="1324"/>
      <c r="K80" s="1326"/>
      <c r="L80" s="1326"/>
      <c r="M80" s="1326"/>
      <c r="N80" s="1326"/>
      <c r="AN80" s="1317"/>
      <c r="AO80" s="1317"/>
      <c r="AP80" s="1317"/>
      <c r="AQ80" s="1317"/>
      <c r="AR80" s="1317"/>
      <c r="AS80" s="1317"/>
      <c r="AT80" s="1317"/>
      <c r="AU80" s="1317"/>
      <c r="AV80" s="1317"/>
      <c r="AW80" s="1317"/>
      <c r="AX80" s="1317"/>
      <c r="AY80" s="1317"/>
      <c r="AZ80" s="1317"/>
      <c r="BA80" s="1317"/>
      <c r="BB80" s="1318"/>
      <c r="BC80" s="1318"/>
      <c r="BD80" s="1318"/>
      <c r="BE80" s="1318"/>
      <c r="BF80" s="1318"/>
      <c r="BG80" s="1318"/>
      <c r="BH80" s="1318"/>
      <c r="BI80" s="1318"/>
      <c r="BJ80" s="1318"/>
      <c r="BK80" s="1318"/>
      <c r="BL80" s="1318"/>
      <c r="BM80" s="1318"/>
      <c r="BN80" s="1318"/>
      <c r="BO80" s="1318"/>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5"/>
    </row>
    <row r="82" spans="2:109" ht="17.25" x14ac:dyDescent="0.15">
      <c r="B82" s="385"/>
      <c r="K82" s="391"/>
      <c r="L82" s="391"/>
      <c r="M82" s="391"/>
      <c r="N82" s="391"/>
      <c r="AQ82" s="391"/>
      <c r="AR82" s="391"/>
      <c r="AS82" s="391"/>
      <c r="AT82" s="391"/>
      <c r="BC82" s="391"/>
      <c r="BD82" s="391"/>
      <c r="BE82" s="391"/>
      <c r="BF82" s="391"/>
      <c r="BO82" s="391"/>
      <c r="BP82" s="391"/>
      <c r="BQ82" s="391"/>
      <c r="BR82" s="391"/>
      <c r="CA82" s="391"/>
      <c r="CB82" s="391"/>
      <c r="CC82" s="391"/>
      <c r="CD82" s="391"/>
      <c r="CM82" s="391"/>
      <c r="CN82" s="391"/>
      <c r="CO82" s="391"/>
      <c r="CP82" s="391"/>
      <c r="CY82" s="391"/>
      <c r="CZ82" s="391"/>
      <c r="DA82" s="391"/>
      <c r="DB82" s="391"/>
      <c r="DC82" s="391"/>
    </row>
    <row r="83" spans="2:109" ht="13.5" x14ac:dyDescent="0.15">
      <c r="B83" s="390"/>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89"/>
      <c r="AY83" s="389"/>
      <c r="AZ83" s="389"/>
      <c r="BA83" s="389"/>
      <c r="BB83" s="389"/>
      <c r="BC83" s="389"/>
      <c r="BD83" s="389"/>
      <c r="BE83" s="389"/>
      <c r="BF83" s="389"/>
      <c r="BG83" s="389"/>
      <c r="BH83" s="389"/>
      <c r="BI83" s="389"/>
      <c r="BJ83" s="389"/>
      <c r="BK83" s="389"/>
      <c r="BL83" s="389"/>
      <c r="BM83" s="389"/>
      <c r="BN83" s="389"/>
      <c r="BO83" s="389"/>
      <c r="BP83" s="389"/>
      <c r="BQ83" s="389"/>
      <c r="BR83" s="389"/>
      <c r="BS83" s="389"/>
      <c r="BT83" s="389"/>
      <c r="BU83" s="389"/>
      <c r="BV83" s="389"/>
      <c r="BW83" s="389"/>
      <c r="BX83" s="389"/>
      <c r="BY83" s="389"/>
      <c r="BZ83" s="389"/>
      <c r="CA83" s="389"/>
      <c r="CB83" s="389"/>
      <c r="CC83" s="389"/>
      <c r="CD83" s="389"/>
      <c r="CE83" s="389"/>
      <c r="CF83" s="389"/>
      <c r="CG83" s="389"/>
      <c r="CH83" s="389"/>
      <c r="CI83" s="389"/>
      <c r="CJ83" s="389"/>
      <c r="CK83" s="389"/>
      <c r="CL83" s="389"/>
      <c r="CM83" s="389"/>
      <c r="CN83" s="389"/>
      <c r="CO83" s="389"/>
      <c r="CP83" s="389"/>
      <c r="CQ83" s="389"/>
      <c r="CR83" s="389"/>
      <c r="CS83" s="389"/>
      <c r="CT83" s="389"/>
      <c r="CU83" s="389"/>
      <c r="CV83" s="389"/>
      <c r="CW83" s="389"/>
      <c r="CX83" s="389"/>
      <c r="CY83" s="389"/>
      <c r="CZ83" s="389"/>
      <c r="DA83" s="389"/>
      <c r="DB83" s="389"/>
      <c r="DC83" s="389"/>
      <c r="DD83" s="388"/>
    </row>
    <row r="84" spans="2:109" ht="13.5" x14ac:dyDescent="0.15">
      <c r="DD84" s="384"/>
      <c r="DE84" s="384"/>
    </row>
    <row r="85" spans="2:109" ht="13.5" x14ac:dyDescent="0.15">
      <c r="DD85" s="384"/>
      <c r="DE85" s="384"/>
    </row>
    <row r="86" spans="2:109" ht="13.5" hidden="1" x14ac:dyDescent="0.15">
      <c r="DD86" s="384"/>
      <c r="DE86" s="384"/>
    </row>
    <row r="87" spans="2:109" ht="13.5" hidden="1" x14ac:dyDescent="0.15">
      <c r="K87" s="387"/>
      <c r="AQ87" s="387"/>
      <c r="BC87" s="387"/>
      <c r="BO87" s="387"/>
      <c r="CA87" s="387"/>
      <c r="CM87" s="387"/>
      <c r="CY87" s="387"/>
      <c r="DD87" s="384"/>
      <c r="DE87" s="384"/>
    </row>
    <row r="88" spans="2:109" ht="13.5" hidden="1" x14ac:dyDescent="0.15">
      <c r="DD88" s="384"/>
      <c r="DE88" s="384"/>
    </row>
    <row r="89" spans="2:109" ht="13.5" hidden="1" x14ac:dyDescent="0.15">
      <c r="DD89" s="384"/>
      <c r="DE89" s="384"/>
    </row>
    <row r="90" spans="2:109" ht="13.5" hidden="1" x14ac:dyDescent="0.15">
      <c r="DD90" s="384"/>
      <c r="DE90" s="384"/>
    </row>
    <row r="91" spans="2:109" ht="13.5" hidden="1" x14ac:dyDescent="0.15">
      <c r="DD91" s="384"/>
      <c r="DE91" s="384"/>
    </row>
    <row r="92" spans="2:109" ht="13.5" hidden="1" customHeight="1" x14ac:dyDescent="0.15">
      <c r="DD92" s="384"/>
      <c r="DE92" s="384"/>
    </row>
    <row r="93" spans="2:109" ht="13.5" hidden="1" customHeight="1" x14ac:dyDescent="0.15">
      <c r="DD93" s="384"/>
      <c r="DE93" s="384"/>
    </row>
    <row r="94" spans="2:109" ht="13.5" hidden="1" customHeight="1" x14ac:dyDescent="0.15">
      <c r="DD94" s="384"/>
      <c r="DE94" s="384"/>
    </row>
    <row r="95" spans="2:109" ht="13.5" hidden="1" customHeight="1" x14ac:dyDescent="0.15">
      <c r="DD95" s="384"/>
      <c r="DE95" s="384"/>
    </row>
    <row r="96" spans="2:109" ht="13.5" hidden="1" customHeight="1" x14ac:dyDescent="0.15">
      <c r="DD96" s="384"/>
      <c r="DE96" s="384"/>
    </row>
    <row r="97" spans="108:109" ht="13.5" hidden="1" customHeight="1" x14ac:dyDescent="0.15">
      <c r="DD97" s="384"/>
      <c r="DE97" s="384"/>
    </row>
    <row r="98" spans="108:109" ht="13.5" hidden="1" customHeight="1" x14ac:dyDescent="0.15">
      <c r="DD98" s="384"/>
      <c r="DE98" s="384"/>
    </row>
    <row r="99" spans="108:109" ht="13.5" hidden="1" customHeight="1" x14ac:dyDescent="0.15">
      <c r="DD99" s="384"/>
      <c r="DE99" s="384"/>
    </row>
    <row r="100" spans="108:109" ht="13.5" hidden="1" customHeight="1" x14ac:dyDescent="0.15">
      <c r="DD100" s="384"/>
      <c r="DE100" s="384"/>
    </row>
    <row r="101" spans="108:109" ht="13.5" hidden="1" customHeight="1" x14ac:dyDescent="0.15">
      <c r="DD101" s="384"/>
      <c r="DE101" s="384"/>
    </row>
    <row r="102" spans="108:109" ht="13.5" hidden="1" customHeight="1" x14ac:dyDescent="0.15">
      <c r="DD102" s="384"/>
      <c r="DE102" s="384"/>
    </row>
    <row r="103" spans="108:109" ht="13.5" hidden="1" customHeight="1" x14ac:dyDescent="0.15">
      <c r="DD103" s="384"/>
      <c r="DE103" s="384"/>
    </row>
    <row r="104" spans="108:109" ht="13.5" hidden="1" customHeight="1" x14ac:dyDescent="0.15">
      <c r="DD104" s="384"/>
      <c r="DE104" s="384"/>
    </row>
    <row r="105" spans="108:109" ht="13.5" hidden="1" customHeight="1" x14ac:dyDescent="0.15">
      <c r="DD105" s="384"/>
      <c r="DE105" s="384"/>
    </row>
    <row r="106" spans="108:109" ht="13.5" hidden="1" customHeight="1" x14ac:dyDescent="0.15">
      <c r="DD106" s="384"/>
      <c r="DE106" s="384"/>
    </row>
    <row r="107" spans="108:109" ht="13.5" hidden="1" customHeight="1" x14ac:dyDescent="0.15">
      <c r="DD107" s="384"/>
      <c r="DE107" s="384"/>
    </row>
    <row r="108" spans="108:109" ht="13.5" hidden="1" customHeight="1" x14ac:dyDescent="0.15">
      <c r="DD108" s="384"/>
      <c r="DE108" s="384"/>
    </row>
    <row r="109" spans="108:109" ht="13.5" hidden="1" customHeight="1" x14ac:dyDescent="0.15">
      <c r="DD109" s="384"/>
      <c r="DE109" s="384"/>
    </row>
    <row r="110" spans="108:109" ht="13.5" hidden="1" customHeight="1" x14ac:dyDescent="0.15">
      <c r="DD110" s="384"/>
      <c r="DE110" s="384"/>
    </row>
    <row r="111" spans="108:109" ht="13.5" hidden="1" customHeight="1" x14ac:dyDescent="0.15">
      <c r="DD111" s="384"/>
      <c r="DE111" s="384"/>
    </row>
    <row r="112" spans="108:109" ht="13.5" hidden="1" customHeight="1" x14ac:dyDescent="0.15">
      <c r="DD112" s="384"/>
      <c r="DE112" s="384"/>
    </row>
    <row r="113" spans="108:109" ht="13.5" hidden="1" customHeight="1" x14ac:dyDescent="0.15">
      <c r="DD113" s="384"/>
      <c r="DE113" s="384"/>
    </row>
    <row r="114" spans="108:109" ht="13.5" hidden="1" customHeight="1" x14ac:dyDescent="0.15">
      <c r="DD114" s="384"/>
      <c r="DE114" s="384"/>
    </row>
    <row r="115" spans="108:109" ht="13.5" hidden="1" customHeight="1" x14ac:dyDescent="0.15">
      <c r="DD115" s="384"/>
      <c r="DE115" s="384"/>
    </row>
    <row r="116" spans="108:109" ht="13.5" hidden="1" customHeight="1" x14ac:dyDescent="0.15">
      <c r="DD116" s="384"/>
      <c r="DE116" s="384"/>
    </row>
    <row r="117" spans="108:109" ht="13.5" hidden="1" customHeight="1" x14ac:dyDescent="0.15">
      <c r="DD117" s="384"/>
      <c r="DE117" s="384"/>
    </row>
    <row r="118" spans="108:109" ht="13.5" hidden="1" customHeight="1" x14ac:dyDescent="0.15">
      <c r="DD118" s="384"/>
      <c r="DE118" s="384"/>
    </row>
    <row r="119" spans="108:109" ht="13.5" hidden="1" customHeight="1" x14ac:dyDescent="0.15">
      <c r="DD119" s="384"/>
      <c r="DE119" s="384"/>
    </row>
    <row r="120" spans="108:109" ht="13.5" hidden="1" customHeight="1" x14ac:dyDescent="0.15">
      <c r="DD120" s="384"/>
      <c r="DE120" s="384"/>
    </row>
    <row r="121" spans="108:109" ht="13.5" hidden="1" customHeight="1" x14ac:dyDescent="0.15">
      <c r="DD121" s="384"/>
      <c r="DE121" s="384"/>
    </row>
    <row r="122" spans="108:109" ht="13.5" hidden="1" customHeight="1" x14ac:dyDescent="0.15">
      <c r="DD122" s="384"/>
      <c r="DE122" s="384"/>
    </row>
    <row r="123" spans="108:109" ht="13.5" hidden="1" customHeight="1" x14ac:dyDescent="0.15">
      <c r="DD123" s="384"/>
      <c r="DE123" s="384"/>
    </row>
    <row r="124" spans="108:109" ht="13.5" hidden="1" customHeight="1" x14ac:dyDescent="0.15">
      <c r="DD124" s="384"/>
      <c r="DE124" s="384"/>
    </row>
    <row r="125" spans="108:109" ht="13.5" hidden="1" customHeight="1" x14ac:dyDescent="0.15">
      <c r="DD125" s="384"/>
      <c r="DE125" s="384"/>
    </row>
    <row r="126" spans="108:109" ht="13.5" hidden="1" customHeight="1" x14ac:dyDescent="0.15">
      <c r="DD126" s="384"/>
      <c r="DE126" s="384"/>
    </row>
    <row r="127" spans="108:109" ht="13.5" hidden="1" customHeight="1" x14ac:dyDescent="0.15">
      <c r="DD127" s="384"/>
      <c r="DE127" s="384"/>
    </row>
    <row r="128" spans="108:109" ht="13.5" hidden="1" customHeight="1" x14ac:dyDescent="0.15">
      <c r="DD128" s="384"/>
      <c r="DE128" s="384"/>
    </row>
    <row r="129" spans="108:109" ht="13.5" hidden="1" customHeight="1" x14ac:dyDescent="0.15">
      <c r="DD129" s="384"/>
      <c r="DE129" s="384"/>
    </row>
    <row r="130" spans="108:109" ht="13.5" hidden="1" customHeight="1" x14ac:dyDescent="0.15">
      <c r="DD130" s="384"/>
      <c r="DE130" s="384"/>
    </row>
    <row r="131" spans="108:109" ht="13.5" hidden="1" customHeight="1" x14ac:dyDescent="0.15">
      <c r="DD131" s="384"/>
      <c r="DE131" s="384"/>
    </row>
    <row r="132" spans="108:109" ht="13.5" hidden="1" customHeight="1" x14ac:dyDescent="0.15">
      <c r="DD132" s="384"/>
      <c r="DE132" s="384"/>
    </row>
    <row r="133" spans="108:109" ht="13.5" hidden="1" customHeight="1" x14ac:dyDescent="0.15">
      <c r="DD133" s="384"/>
      <c r="DE133" s="384"/>
    </row>
    <row r="134" spans="108:109" ht="13.5" hidden="1" customHeight="1" x14ac:dyDescent="0.15">
      <c r="DD134" s="384"/>
      <c r="DE134" s="384"/>
    </row>
    <row r="135" spans="108:109" ht="13.5" hidden="1" customHeight="1" x14ac:dyDescent="0.15">
      <c r="DD135" s="384"/>
      <c r="DE135" s="384"/>
    </row>
    <row r="136" spans="108:109" ht="13.5" hidden="1" customHeight="1" x14ac:dyDescent="0.15">
      <c r="DD136" s="384"/>
      <c r="DE136" s="384"/>
    </row>
    <row r="137" spans="108:109" ht="13.5" hidden="1" customHeight="1" x14ac:dyDescent="0.15">
      <c r="DD137" s="384"/>
      <c r="DE137" s="384"/>
    </row>
    <row r="138" spans="108:109" ht="13.5" hidden="1" customHeight="1" x14ac:dyDescent="0.15">
      <c r="DD138" s="384"/>
      <c r="DE138" s="384"/>
    </row>
    <row r="139" spans="108:109" ht="13.5" hidden="1" customHeight="1" x14ac:dyDescent="0.15">
      <c r="DD139" s="384"/>
      <c r="DE139" s="384"/>
    </row>
    <row r="140" spans="108:109" ht="13.5" hidden="1" customHeight="1" x14ac:dyDescent="0.15">
      <c r="DD140" s="384"/>
      <c r="DE140" s="384"/>
    </row>
    <row r="141" spans="108:109" ht="13.5" hidden="1" customHeight="1" x14ac:dyDescent="0.15">
      <c r="DD141" s="384"/>
      <c r="DE141" s="384"/>
    </row>
    <row r="142" spans="108:109" ht="13.5" hidden="1" customHeight="1" x14ac:dyDescent="0.15">
      <c r="DD142" s="384"/>
      <c r="DE142" s="384"/>
    </row>
    <row r="143" spans="108:109" ht="13.5" hidden="1" customHeight="1" x14ac:dyDescent="0.15">
      <c r="DD143" s="384"/>
      <c r="DE143" s="384"/>
    </row>
    <row r="144" spans="108:109" ht="13.5" hidden="1" customHeight="1" x14ac:dyDescent="0.15">
      <c r="DD144" s="384"/>
      <c r="DE144" s="384"/>
    </row>
    <row r="145" spans="108:109" ht="13.5" hidden="1" customHeight="1" x14ac:dyDescent="0.15">
      <c r="DD145" s="384"/>
      <c r="DE145" s="384"/>
    </row>
    <row r="146" spans="108:109" ht="13.5" hidden="1" customHeight="1" x14ac:dyDescent="0.15">
      <c r="DD146" s="384"/>
      <c r="DE146" s="384"/>
    </row>
    <row r="147" spans="108:109" ht="13.5" hidden="1" customHeight="1" x14ac:dyDescent="0.15">
      <c r="DD147" s="384"/>
      <c r="DE147" s="384"/>
    </row>
    <row r="148" spans="108:109" ht="13.5" hidden="1" customHeight="1" x14ac:dyDescent="0.15">
      <c r="DD148" s="384"/>
      <c r="DE148" s="384"/>
    </row>
    <row r="149" spans="108:109" ht="13.5" hidden="1" customHeight="1" x14ac:dyDescent="0.15">
      <c r="DD149" s="384"/>
      <c r="DE149" s="384"/>
    </row>
    <row r="150" spans="108:109" ht="13.5" hidden="1" customHeight="1" x14ac:dyDescent="0.15">
      <c r="DD150" s="384"/>
      <c r="DE150" s="384"/>
    </row>
    <row r="151" spans="108:109" ht="13.5" hidden="1" customHeight="1" x14ac:dyDescent="0.15">
      <c r="DD151" s="384"/>
      <c r="DE151" s="384"/>
    </row>
    <row r="152" spans="108:109" ht="13.5" hidden="1" customHeight="1" x14ac:dyDescent="0.15">
      <c r="DD152" s="384"/>
      <c r="DE152" s="384"/>
    </row>
    <row r="153" spans="108:109" ht="13.5" hidden="1" customHeight="1" x14ac:dyDescent="0.15">
      <c r="DD153" s="384"/>
      <c r="DE153" s="384"/>
    </row>
    <row r="154" spans="108:109" ht="13.5" hidden="1" customHeight="1" x14ac:dyDescent="0.15">
      <c r="DD154" s="384"/>
      <c r="DE154" s="384"/>
    </row>
    <row r="155" spans="108:109" ht="13.5" hidden="1" customHeight="1" x14ac:dyDescent="0.15">
      <c r="DD155" s="384"/>
      <c r="DE155" s="384"/>
    </row>
    <row r="156" spans="108:109" ht="13.5" hidden="1" customHeight="1" x14ac:dyDescent="0.15">
      <c r="DD156" s="384"/>
      <c r="DE156" s="384"/>
    </row>
    <row r="157" spans="108:109" ht="13.5" hidden="1" customHeight="1" x14ac:dyDescent="0.15">
      <c r="DD157" s="384"/>
      <c r="DE157" s="384"/>
    </row>
    <row r="158" spans="108:109" ht="13.5" hidden="1" customHeight="1" x14ac:dyDescent="0.15">
      <c r="DD158" s="384"/>
      <c r="DE158" s="384"/>
    </row>
    <row r="159" spans="108:109" ht="13.5" hidden="1" customHeight="1" x14ac:dyDescent="0.15">
      <c r="DD159" s="384"/>
      <c r="DE159" s="384"/>
    </row>
    <row r="160" spans="108:109" ht="13.5" hidden="1" customHeight="1" x14ac:dyDescent="0.15">
      <c r="DD160" s="384"/>
      <c r="DE160" s="38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6ZqHVodiG439rxn3SPa4bDQMHW7/irpqTiOxXrfHsEQvlfb0w6Jq19Is+VOajlVkjK0TISsjh3ivkTWjanDbw==" saltValue="CKghJo1pvt7xUi/SAgT+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6"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1NieBE1iPVs21Pnv04pDqGXKq28vq+KgnDjPMeMmDX0Q/D+2JhSA8ySOhObXOG+oB0PpP5A5W4rSFVsoUGWwA==" saltValue="Rd2N+BZsvafNzX31ky4Rz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3" zoomScaleNormal="100" zoomScaleSheetLayoutView="55" workbookViewId="0">
      <selection activeCell="AH112" sqref="AH112"/>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wdkRULbx9NbdH+rNpcl2BXl4DvgBK5JdegrBGkfiuo0oNruX1y+ZEj2d2TUaG9ZnNLV6QhnNYctUgGDqFPLlw==" saltValue="T0lKfT2rN9cWw7qJbsC6h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560</v>
      </c>
      <c r="G2" s="154"/>
      <c r="H2" s="155"/>
    </row>
    <row r="3" spans="1:8" x14ac:dyDescent="0.15">
      <c r="A3" s="151" t="s">
        <v>553</v>
      </c>
      <c r="B3" s="156"/>
      <c r="C3" s="157"/>
      <c r="D3" s="158">
        <v>58556</v>
      </c>
      <c r="E3" s="159"/>
      <c r="F3" s="160">
        <v>45117</v>
      </c>
      <c r="G3" s="161"/>
      <c r="H3" s="162"/>
    </row>
    <row r="4" spans="1:8" x14ac:dyDescent="0.15">
      <c r="A4" s="163"/>
      <c r="B4" s="164"/>
      <c r="C4" s="165"/>
      <c r="D4" s="166">
        <v>22833</v>
      </c>
      <c r="E4" s="167"/>
      <c r="F4" s="168">
        <v>25589</v>
      </c>
      <c r="G4" s="169"/>
      <c r="H4" s="170"/>
    </row>
    <row r="5" spans="1:8" x14ac:dyDescent="0.15">
      <c r="A5" s="151" t="s">
        <v>555</v>
      </c>
      <c r="B5" s="156"/>
      <c r="C5" s="157"/>
      <c r="D5" s="158">
        <v>26088</v>
      </c>
      <c r="E5" s="159"/>
      <c r="F5" s="160">
        <v>52496</v>
      </c>
      <c r="G5" s="161"/>
      <c r="H5" s="162"/>
    </row>
    <row r="6" spans="1:8" x14ac:dyDescent="0.15">
      <c r="A6" s="163"/>
      <c r="B6" s="164"/>
      <c r="C6" s="165"/>
      <c r="D6" s="166">
        <v>14855</v>
      </c>
      <c r="E6" s="167"/>
      <c r="F6" s="168">
        <v>29467</v>
      </c>
      <c r="G6" s="169"/>
      <c r="H6" s="170"/>
    </row>
    <row r="7" spans="1:8" x14ac:dyDescent="0.15">
      <c r="A7" s="151" t="s">
        <v>556</v>
      </c>
      <c r="B7" s="156"/>
      <c r="C7" s="157"/>
      <c r="D7" s="158">
        <v>28755</v>
      </c>
      <c r="E7" s="159"/>
      <c r="F7" s="160">
        <v>52619</v>
      </c>
      <c r="G7" s="161"/>
      <c r="H7" s="162"/>
    </row>
    <row r="8" spans="1:8" x14ac:dyDescent="0.15">
      <c r="A8" s="163"/>
      <c r="B8" s="164"/>
      <c r="C8" s="165"/>
      <c r="D8" s="166">
        <v>20062</v>
      </c>
      <c r="E8" s="167"/>
      <c r="F8" s="168">
        <v>31149</v>
      </c>
      <c r="G8" s="169"/>
      <c r="H8" s="170"/>
    </row>
    <row r="9" spans="1:8" x14ac:dyDescent="0.15">
      <c r="A9" s="151" t="s">
        <v>557</v>
      </c>
      <c r="B9" s="156"/>
      <c r="C9" s="157"/>
      <c r="D9" s="158">
        <v>29281</v>
      </c>
      <c r="E9" s="159"/>
      <c r="F9" s="160">
        <v>51875</v>
      </c>
      <c r="G9" s="161"/>
      <c r="H9" s="162"/>
    </row>
    <row r="10" spans="1:8" x14ac:dyDescent="0.15">
      <c r="A10" s="163"/>
      <c r="B10" s="164"/>
      <c r="C10" s="165"/>
      <c r="D10" s="166">
        <v>20311</v>
      </c>
      <c r="E10" s="167"/>
      <c r="F10" s="168">
        <v>29372</v>
      </c>
      <c r="G10" s="169"/>
      <c r="H10" s="170"/>
    </row>
    <row r="11" spans="1:8" x14ac:dyDescent="0.15">
      <c r="A11" s="151" t="s">
        <v>558</v>
      </c>
      <c r="B11" s="156"/>
      <c r="C11" s="157"/>
      <c r="D11" s="158">
        <v>54248</v>
      </c>
      <c r="E11" s="159"/>
      <c r="F11" s="160">
        <v>48064</v>
      </c>
      <c r="G11" s="161"/>
      <c r="H11" s="162"/>
    </row>
    <row r="12" spans="1:8" x14ac:dyDescent="0.15">
      <c r="A12" s="163"/>
      <c r="B12" s="164"/>
      <c r="C12" s="171"/>
      <c r="D12" s="166">
        <v>30791</v>
      </c>
      <c r="E12" s="167"/>
      <c r="F12" s="168">
        <v>30373</v>
      </c>
      <c r="G12" s="169"/>
      <c r="H12" s="170"/>
    </row>
    <row r="13" spans="1:8" x14ac:dyDescent="0.15">
      <c r="A13" s="151"/>
      <c r="B13" s="156"/>
      <c r="C13" s="172"/>
      <c r="D13" s="173">
        <v>39386</v>
      </c>
      <c r="E13" s="174"/>
      <c r="F13" s="175">
        <v>50034</v>
      </c>
      <c r="G13" s="176"/>
      <c r="H13" s="162"/>
    </row>
    <row r="14" spans="1:8" x14ac:dyDescent="0.15">
      <c r="A14" s="163"/>
      <c r="B14" s="164"/>
      <c r="C14" s="165"/>
      <c r="D14" s="166">
        <v>21770</v>
      </c>
      <c r="E14" s="167"/>
      <c r="F14" s="168">
        <v>29190</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2.46</v>
      </c>
      <c r="C19" s="177">
        <f>ROUND(VALUE(SUBSTITUTE(実質収支比率等に係る経年分析!G$48,"▲","-")),2)</f>
        <v>2.98</v>
      </c>
      <c r="D19" s="177">
        <f>ROUND(VALUE(SUBSTITUTE(実質収支比率等に係る経年分析!H$48,"▲","-")),2)</f>
        <v>4.01</v>
      </c>
      <c r="E19" s="177">
        <f>ROUND(VALUE(SUBSTITUTE(実質収支比率等に係る経年分析!I$48,"▲","-")),2)</f>
        <v>4.12</v>
      </c>
      <c r="F19" s="177">
        <f>ROUND(VALUE(SUBSTITUTE(実質収支比率等に係る経年分析!J$48,"▲","-")),2)</f>
        <v>5.76</v>
      </c>
    </row>
    <row r="20" spans="1:11" x14ac:dyDescent="0.15">
      <c r="A20" s="177" t="s">
        <v>55</v>
      </c>
      <c r="B20" s="177">
        <f>ROUND(VALUE(SUBSTITUTE(実質収支比率等に係る経年分析!F$47,"▲","-")),2)</f>
        <v>21.21</v>
      </c>
      <c r="C20" s="177">
        <f>ROUND(VALUE(SUBSTITUTE(実質収支比率等に係る経年分析!G$47,"▲","-")),2)</f>
        <v>23.58</v>
      </c>
      <c r="D20" s="177">
        <f>ROUND(VALUE(SUBSTITUTE(実質収支比率等に係る経年分析!H$47,"▲","-")),2)</f>
        <v>24.55</v>
      </c>
      <c r="E20" s="177">
        <f>ROUND(VALUE(SUBSTITUTE(実質収支比率等に係る経年分析!I$47,"▲","-")),2)</f>
        <v>25.51</v>
      </c>
      <c r="F20" s="177">
        <f>ROUND(VALUE(SUBSTITUTE(実質収支比率等に係る経年分析!J$47,"▲","-")),2)</f>
        <v>24.42</v>
      </c>
    </row>
    <row r="21" spans="1:11" x14ac:dyDescent="0.15">
      <c r="A21" s="177" t="s">
        <v>56</v>
      </c>
      <c r="B21" s="177">
        <f>IF(ISNUMBER(VALUE(SUBSTITUTE(実質収支比率等に係る経年分析!F$49,"▲","-"))),ROUND(VALUE(SUBSTITUTE(実質収支比率等に係る経年分析!F$49,"▲","-")),2),NA())</f>
        <v>-3.02</v>
      </c>
      <c r="C21" s="177">
        <f>IF(ISNUMBER(VALUE(SUBSTITUTE(実質収支比率等に係る経年分析!G$49,"▲","-"))),ROUND(VALUE(SUBSTITUTE(実質収支比率等に係る経年分析!G$49,"▲","-")),2),NA())</f>
        <v>2.93</v>
      </c>
      <c r="D21" s="177">
        <f>IF(ISNUMBER(VALUE(SUBSTITUTE(実質収支比率等に係る経年分析!H$49,"▲","-"))),ROUND(VALUE(SUBSTITUTE(実質収支比率等に係る経年分析!H$49,"▲","-")),2),NA())</f>
        <v>1.87</v>
      </c>
      <c r="E21" s="177">
        <f>IF(ISNUMBER(VALUE(SUBSTITUTE(実質収支比率等に係る経年分析!I$49,"▲","-"))),ROUND(VALUE(SUBSTITUTE(実質収支比率等に係る経年分析!I$49,"▲","-")),2),NA())</f>
        <v>1.1599999999999999</v>
      </c>
      <c r="F21" s="177">
        <f>IF(ISNUMBER(VALUE(SUBSTITUTE(実質収支比率等に係る経年分析!J$49,"▲","-"))),ROUND(VALUE(SUBSTITUTE(実質収支比率等に係る経年分析!J$49,"▲","-")),2),NA())</f>
        <v>1.25</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0.04</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0.01</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0.02</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0.02</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0.02</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後期高齢者医療事業特別会計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0.08</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0.11</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0.1</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0.1</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0.09</v>
      </c>
    </row>
    <row r="30" spans="1:11" x14ac:dyDescent="0.15">
      <c r="A30" s="178" t="str">
        <f>IF(連結実質赤字比率に係る赤字・黒字の構成分析!C$40="",NA(),連結実質赤字比率に係る赤字・黒字の構成分析!C$40)</f>
        <v>国民健康保険事業特別会計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0.99</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1.2</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3.33</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3.15</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0.87</v>
      </c>
    </row>
    <row r="31" spans="1:11" x14ac:dyDescent="0.15">
      <c r="A31" s="178" t="str">
        <f>IF(連結実質赤字比率に係る赤字・黒字の構成分析!C$39="",NA(),連結実質赤字比率に係る赤字・黒字の構成分析!C$39)</f>
        <v>競輪事業特別会計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0.5</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0.23</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0.47</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0.77</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1.08</v>
      </c>
    </row>
    <row r="32" spans="1:11" x14ac:dyDescent="0.15">
      <c r="A32" s="178" t="str">
        <f>IF(連結実質赤字比率に係る赤字・黒字の構成分析!C$38="",NA(),連結実質赤字比率に係る赤字・黒字の構成分析!C$38)</f>
        <v>介護保険事業特別会計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0.44</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0.43</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1.29</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0.74</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1.29</v>
      </c>
    </row>
    <row r="33" spans="1:16" x14ac:dyDescent="0.15">
      <c r="A33" s="178" t="str">
        <f>IF(連結実質赤字比率に係る赤字・黒字の構成分析!C$37="",NA(),連結実質赤字比率に係る赤字・黒字の構成分析!C$37)</f>
        <v>公共下水道事業会計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2</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2.25</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2.37</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1.62</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2.25</v>
      </c>
    </row>
    <row r="34" spans="1:16" x14ac:dyDescent="0.15">
      <c r="A34" s="178" t="str">
        <f>IF(連結実質赤字比率に係る赤字・黒字の構成分析!C$36="",NA(),連結実質赤字比率に係る赤字・黒字の構成分析!C$36)</f>
        <v>一般会計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2.4500000000000002</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2.97</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4</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4.04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5.75</v>
      </c>
    </row>
    <row r="35" spans="1:16" x14ac:dyDescent="0.15">
      <c r="A35" s="178" t="str">
        <f>IF(連結実質赤字比率に係る赤字・黒字の構成分析!C$35="",NA(),連結実質赤字比率に係る赤字・黒字の構成分析!C$35)</f>
        <v>松阪市民病院事業会計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5.46</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5.78</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6.1</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6.56</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6.61</v>
      </c>
    </row>
    <row r="36" spans="1:16" x14ac:dyDescent="0.15">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6.62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6.96</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7.5</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8.19</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8.4</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7184</v>
      </c>
      <c r="E42" s="179"/>
      <c r="F42" s="179"/>
      <c r="G42" s="179">
        <f>'実質公債費比率（分子）の構造'!L$52</f>
        <v>7049</v>
      </c>
      <c r="H42" s="179"/>
      <c r="I42" s="179"/>
      <c r="J42" s="179">
        <f>'実質公債費比率（分子）の構造'!M$52</f>
        <v>7107</v>
      </c>
      <c r="K42" s="179"/>
      <c r="L42" s="179"/>
      <c r="M42" s="179">
        <f>'実質公債費比率（分子）の構造'!N$52</f>
        <v>7014</v>
      </c>
      <c r="N42" s="179"/>
      <c r="O42" s="179"/>
      <c r="P42" s="179">
        <f>'実質公債費比率（分子）の構造'!O$52</f>
        <v>7918</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9</v>
      </c>
      <c r="C44" s="179"/>
      <c r="D44" s="179"/>
      <c r="E44" s="179">
        <f>'実質公債費比率（分子）の構造'!L$50</f>
        <v>8</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f>'実質公債費比率（分子）の構造'!K$49</f>
        <v>305</v>
      </c>
      <c r="C45" s="179"/>
      <c r="D45" s="179"/>
      <c r="E45" s="179">
        <f>'実質公債費比率（分子）の構造'!L$49</f>
        <v>88</v>
      </c>
      <c r="F45" s="179"/>
      <c r="G45" s="179"/>
      <c r="H45" s="179">
        <f>'実質公債費比率（分子）の構造'!M$49</f>
        <v>90</v>
      </c>
      <c r="I45" s="179"/>
      <c r="J45" s="179"/>
      <c r="K45" s="179">
        <f>'実質公債費比率（分子）の構造'!N$49</f>
        <v>75</v>
      </c>
      <c r="L45" s="179"/>
      <c r="M45" s="179"/>
      <c r="N45" s="179">
        <f>'実質公債費比率（分子）の構造'!O$49</f>
        <v>79</v>
      </c>
      <c r="O45" s="179"/>
      <c r="P45" s="179"/>
    </row>
    <row r="46" spans="1:16" x14ac:dyDescent="0.15">
      <c r="A46" s="179" t="s">
        <v>67</v>
      </c>
      <c r="B46" s="179">
        <f>'実質公債費比率（分子）の構造'!K$48</f>
        <v>2812</v>
      </c>
      <c r="C46" s="179"/>
      <c r="D46" s="179"/>
      <c r="E46" s="179">
        <f>'実質公債費比率（分子）の構造'!L$48</f>
        <v>2907</v>
      </c>
      <c r="F46" s="179"/>
      <c r="G46" s="179"/>
      <c r="H46" s="179">
        <f>'実質公債費比率（分子）の構造'!M$48</f>
        <v>2841</v>
      </c>
      <c r="I46" s="179"/>
      <c r="J46" s="179"/>
      <c r="K46" s="179">
        <f>'実質公債費比率（分子）の構造'!N$48</f>
        <v>2765</v>
      </c>
      <c r="L46" s="179"/>
      <c r="M46" s="179"/>
      <c r="N46" s="179">
        <f>'実質公債費比率（分子）の構造'!O$48</f>
        <v>2977</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5407</v>
      </c>
      <c r="C49" s="179"/>
      <c r="D49" s="179"/>
      <c r="E49" s="179">
        <f>'実質公債費比率（分子）の構造'!L$45</f>
        <v>5159</v>
      </c>
      <c r="F49" s="179"/>
      <c r="G49" s="179"/>
      <c r="H49" s="179">
        <f>'実質公債費比率（分子）の構造'!M$45</f>
        <v>4950</v>
      </c>
      <c r="I49" s="179"/>
      <c r="J49" s="179"/>
      <c r="K49" s="179">
        <f>'実質公債費比率（分子）の構造'!N$45</f>
        <v>4715</v>
      </c>
      <c r="L49" s="179"/>
      <c r="M49" s="179"/>
      <c r="N49" s="179">
        <f>'実質公債費比率（分子）の構造'!O$45</f>
        <v>5774</v>
      </c>
      <c r="O49" s="179"/>
      <c r="P49" s="179"/>
    </row>
    <row r="50" spans="1:16" x14ac:dyDescent="0.15">
      <c r="A50" s="179" t="s">
        <v>71</v>
      </c>
      <c r="B50" s="179" t="e">
        <f>NA()</f>
        <v>#N/A</v>
      </c>
      <c r="C50" s="179">
        <f>IF(ISNUMBER('実質公債費比率（分子）の構造'!K$53),'実質公債費比率（分子）の構造'!K$53,NA())</f>
        <v>1349</v>
      </c>
      <c r="D50" s="179" t="e">
        <f>NA()</f>
        <v>#N/A</v>
      </c>
      <c r="E50" s="179" t="e">
        <f>NA()</f>
        <v>#N/A</v>
      </c>
      <c r="F50" s="179">
        <f>IF(ISNUMBER('実質公債費比率（分子）の構造'!L$53),'実質公債費比率（分子）の構造'!L$53,NA())</f>
        <v>1113</v>
      </c>
      <c r="G50" s="179" t="e">
        <f>NA()</f>
        <v>#N/A</v>
      </c>
      <c r="H50" s="179" t="e">
        <f>NA()</f>
        <v>#N/A</v>
      </c>
      <c r="I50" s="179">
        <f>IF(ISNUMBER('実質公債費比率（分子）の構造'!M$53),'実質公債費比率（分子）の構造'!M$53,NA())</f>
        <v>774</v>
      </c>
      <c r="J50" s="179" t="e">
        <f>NA()</f>
        <v>#N/A</v>
      </c>
      <c r="K50" s="179" t="e">
        <f>NA()</f>
        <v>#N/A</v>
      </c>
      <c r="L50" s="179">
        <f>IF(ISNUMBER('実質公債費比率（分子）の構造'!N$53),'実質公債費比率（分子）の構造'!N$53,NA())</f>
        <v>541</v>
      </c>
      <c r="M50" s="179" t="e">
        <f>NA()</f>
        <v>#N/A</v>
      </c>
      <c r="N50" s="179" t="e">
        <f>NA()</f>
        <v>#N/A</v>
      </c>
      <c r="O50" s="179">
        <f>IF(ISNUMBER('実質公債費比率（分子）の構造'!O$53),'実質公債費比率（分子）の構造'!O$53,NA())</f>
        <v>912</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73362</v>
      </c>
      <c r="E56" s="178"/>
      <c r="F56" s="178"/>
      <c r="G56" s="178">
        <f>'将来負担比率（分子）の構造'!J$52</f>
        <v>73003</v>
      </c>
      <c r="H56" s="178"/>
      <c r="I56" s="178"/>
      <c r="J56" s="178">
        <f>'将来負担比率（分子）の構造'!K$52</f>
        <v>72573</v>
      </c>
      <c r="K56" s="178"/>
      <c r="L56" s="178"/>
      <c r="M56" s="178">
        <f>'将来負担比率（分子）の構造'!L$52</f>
        <v>72197</v>
      </c>
      <c r="N56" s="178"/>
      <c r="O56" s="178"/>
      <c r="P56" s="178">
        <f>'将来負担比率（分子）の構造'!M$52</f>
        <v>72572</v>
      </c>
    </row>
    <row r="57" spans="1:16" x14ac:dyDescent="0.15">
      <c r="A57" s="178" t="s">
        <v>42</v>
      </c>
      <c r="B57" s="178"/>
      <c r="C57" s="178"/>
      <c r="D57" s="178">
        <f>'将来負担比率（分子）の構造'!I$51</f>
        <v>14339</v>
      </c>
      <c r="E57" s="178"/>
      <c r="F57" s="178"/>
      <c r="G57" s="178">
        <f>'将来負担比率（分子）の構造'!J$51</f>
        <v>13896</v>
      </c>
      <c r="H57" s="178"/>
      <c r="I57" s="178"/>
      <c r="J57" s="178">
        <f>'将来負担比率（分子）の構造'!K$51</f>
        <v>13293</v>
      </c>
      <c r="K57" s="178"/>
      <c r="L57" s="178"/>
      <c r="M57" s="178">
        <f>'将来負担比率（分子）の構造'!L$51</f>
        <v>12761</v>
      </c>
      <c r="N57" s="178"/>
      <c r="O57" s="178"/>
      <c r="P57" s="178">
        <f>'将来負担比率（分子）の構造'!M$51</f>
        <v>13948</v>
      </c>
    </row>
    <row r="58" spans="1:16" x14ac:dyDescent="0.15">
      <c r="A58" s="178" t="s">
        <v>41</v>
      </c>
      <c r="B58" s="178"/>
      <c r="C58" s="178"/>
      <c r="D58" s="178">
        <f>'将来負担比率（分子）の構造'!I$50</f>
        <v>14827</v>
      </c>
      <c r="E58" s="178"/>
      <c r="F58" s="178"/>
      <c r="G58" s="178">
        <f>'将来負担比率（分子）の構造'!J$50</f>
        <v>15387</v>
      </c>
      <c r="H58" s="178"/>
      <c r="I58" s="178"/>
      <c r="J58" s="178">
        <f>'将来負担比率（分子）の構造'!K$50</f>
        <v>15206</v>
      </c>
      <c r="K58" s="178"/>
      <c r="L58" s="178"/>
      <c r="M58" s="178">
        <f>'将来負担比率（分子）の構造'!L$50</f>
        <v>16556</v>
      </c>
      <c r="N58" s="178"/>
      <c r="O58" s="178"/>
      <c r="P58" s="178">
        <f>'将来負担比率（分子）の構造'!M$50</f>
        <v>17220</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12010</v>
      </c>
      <c r="C62" s="178"/>
      <c r="D62" s="178"/>
      <c r="E62" s="178">
        <f>'将来負担比率（分子）の構造'!J$45</f>
        <v>11794</v>
      </c>
      <c r="F62" s="178"/>
      <c r="G62" s="178"/>
      <c r="H62" s="178">
        <f>'将来負担比率（分子）の構造'!K$45</f>
        <v>11968</v>
      </c>
      <c r="I62" s="178"/>
      <c r="J62" s="178"/>
      <c r="K62" s="178">
        <f>'将来負担比率（分子）の構造'!L$45</f>
        <v>12090</v>
      </c>
      <c r="L62" s="178"/>
      <c r="M62" s="178"/>
      <c r="N62" s="178">
        <f>'将来負担比率（分子）の構造'!M$45</f>
        <v>11447</v>
      </c>
      <c r="O62" s="178"/>
      <c r="P62" s="178"/>
    </row>
    <row r="63" spans="1:16" x14ac:dyDescent="0.15">
      <c r="A63" s="178" t="s">
        <v>34</v>
      </c>
      <c r="B63" s="178">
        <f>'将来負担比率（分子）の構造'!I$44</f>
        <v>614</v>
      </c>
      <c r="C63" s="178"/>
      <c r="D63" s="178"/>
      <c r="E63" s="178">
        <f>'将来負担比率（分子）の構造'!J$44</f>
        <v>713</v>
      </c>
      <c r="F63" s="178"/>
      <c r="G63" s="178"/>
      <c r="H63" s="178">
        <f>'将来負担比率（分子）の構造'!K$44</f>
        <v>626</v>
      </c>
      <c r="I63" s="178"/>
      <c r="J63" s="178"/>
      <c r="K63" s="178">
        <f>'将来負担比率（分子）の構造'!L$44</f>
        <v>573</v>
      </c>
      <c r="L63" s="178"/>
      <c r="M63" s="178"/>
      <c r="N63" s="178">
        <f>'将来負担比率（分子）の構造'!M$44</f>
        <v>602</v>
      </c>
      <c r="O63" s="178"/>
      <c r="P63" s="178"/>
    </row>
    <row r="64" spans="1:16" x14ac:dyDescent="0.15">
      <c r="A64" s="178" t="s">
        <v>33</v>
      </c>
      <c r="B64" s="178">
        <f>'将来負担比率（分子）の構造'!I$43</f>
        <v>38320</v>
      </c>
      <c r="C64" s="178"/>
      <c r="D64" s="178"/>
      <c r="E64" s="178">
        <f>'将来負担比率（分子）の構造'!J$43</f>
        <v>38274</v>
      </c>
      <c r="F64" s="178"/>
      <c r="G64" s="178"/>
      <c r="H64" s="178">
        <f>'将来負担比率（分子）の構造'!K$43</f>
        <v>37483</v>
      </c>
      <c r="I64" s="178"/>
      <c r="J64" s="178"/>
      <c r="K64" s="178">
        <f>'将来負担比率（分子）の構造'!L$43</f>
        <v>34833</v>
      </c>
      <c r="L64" s="178"/>
      <c r="M64" s="178"/>
      <c r="N64" s="178">
        <f>'将来負担比率（分子）の構造'!M$43</f>
        <v>38395</v>
      </c>
      <c r="O64" s="178"/>
      <c r="P64" s="178"/>
    </row>
    <row r="65" spans="1:16" x14ac:dyDescent="0.15">
      <c r="A65" s="178" t="s">
        <v>32</v>
      </c>
      <c r="B65" s="178">
        <f>'将来負担比率（分子）の構造'!I$42</f>
        <v>16</v>
      </c>
      <c r="C65" s="178"/>
      <c r="D65" s="178"/>
      <c r="E65" s="178">
        <f>'将来負担比率（分子）の構造'!J$42</f>
        <v>8</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49120</v>
      </c>
      <c r="C66" s="178"/>
      <c r="D66" s="178"/>
      <c r="E66" s="178">
        <f>'将来負担比率（分子）の構造'!J$41</f>
        <v>47133</v>
      </c>
      <c r="F66" s="178"/>
      <c r="G66" s="178"/>
      <c r="H66" s="178">
        <f>'将来負担比率（分子）の構造'!K$41</f>
        <v>45631</v>
      </c>
      <c r="I66" s="178"/>
      <c r="J66" s="178"/>
      <c r="K66" s="178">
        <f>'将来負担比率（分子）の構造'!L$41</f>
        <v>45829</v>
      </c>
      <c r="L66" s="178"/>
      <c r="M66" s="178"/>
      <c r="N66" s="178">
        <f>'将来負担比率（分子）の構造'!M$41</f>
        <v>47692</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9782</v>
      </c>
      <c r="C72" s="182">
        <f>基金残高に係る経年分析!G55</f>
        <v>10071</v>
      </c>
      <c r="D72" s="182">
        <f>基金残高に係る経年分析!H55</f>
        <v>9859</v>
      </c>
    </row>
    <row r="73" spans="1:16" x14ac:dyDescent="0.15">
      <c r="A73" s="181" t="s">
        <v>78</v>
      </c>
      <c r="B73" s="182">
        <f>基金残高に係る経年分析!F56</f>
        <v>161</v>
      </c>
      <c r="C73" s="182">
        <f>基金残高に係る経年分析!G56</f>
        <v>170</v>
      </c>
      <c r="D73" s="182">
        <f>基金残高に係る経年分析!H56</f>
        <v>170</v>
      </c>
    </row>
    <row r="74" spans="1:16" x14ac:dyDescent="0.15">
      <c r="A74" s="181" t="s">
        <v>79</v>
      </c>
      <c r="B74" s="182">
        <f>基金残高に係る経年分析!F57</f>
        <v>4102</v>
      </c>
      <c r="C74" s="182">
        <f>基金残高に係る経年分析!G57</f>
        <v>4138</v>
      </c>
      <c r="D74" s="182">
        <f>基金残高に係る経年分析!H57</f>
        <v>3883</v>
      </c>
    </row>
  </sheetData>
  <sheetProtection algorithmName="SHA-512" hashValue="nSXzw3tmSzbHuRE++ZIr1Y9uL77S8vpEIq8cwOEG1ldl2BY4/pEccuAmOaH08Ag/WX4j9F4BdeytGRWqOWAyLw==" saltValue="pNCRiIPFWb9ytVDyjTzB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4" t="s">
        <v>212</v>
      </c>
      <c r="DI1" s="655"/>
      <c r="DJ1" s="655"/>
      <c r="DK1" s="655"/>
      <c r="DL1" s="655"/>
      <c r="DM1" s="655"/>
      <c r="DN1" s="656"/>
      <c r="DO1" s="223"/>
      <c r="DP1" s="654" t="s">
        <v>213</v>
      </c>
      <c r="DQ1" s="655"/>
      <c r="DR1" s="655"/>
      <c r="DS1" s="655"/>
      <c r="DT1" s="655"/>
      <c r="DU1" s="655"/>
      <c r="DV1" s="655"/>
      <c r="DW1" s="655"/>
      <c r="DX1" s="655"/>
      <c r="DY1" s="655"/>
      <c r="DZ1" s="655"/>
      <c r="EA1" s="655"/>
      <c r="EB1" s="655"/>
      <c r="EC1" s="656"/>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57" t="s">
        <v>215</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216</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60" t="s">
        <v>217</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57" t="s">
        <v>1</v>
      </c>
      <c r="C4" s="658"/>
      <c r="D4" s="658"/>
      <c r="E4" s="658"/>
      <c r="F4" s="658"/>
      <c r="G4" s="658"/>
      <c r="H4" s="658"/>
      <c r="I4" s="658"/>
      <c r="J4" s="658"/>
      <c r="K4" s="658"/>
      <c r="L4" s="658"/>
      <c r="M4" s="658"/>
      <c r="N4" s="658"/>
      <c r="O4" s="658"/>
      <c r="P4" s="658"/>
      <c r="Q4" s="659"/>
      <c r="R4" s="657" t="s">
        <v>218</v>
      </c>
      <c r="S4" s="658"/>
      <c r="T4" s="658"/>
      <c r="U4" s="658"/>
      <c r="V4" s="658"/>
      <c r="W4" s="658"/>
      <c r="X4" s="658"/>
      <c r="Y4" s="659"/>
      <c r="Z4" s="657" t="s">
        <v>219</v>
      </c>
      <c r="AA4" s="658"/>
      <c r="AB4" s="658"/>
      <c r="AC4" s="659"/>
      <c r="AD4" s="657" t="s">
        <v>220</v>
      </c>
      <c r="AE4" s="658"/>
      <c r="AF4" s="658"/>
      <c r="AG4" s="658"/>
      <c r="AH4" s="658"/>
      <c r="AI4" s="658"/>
      <c r="AJ4" s="658"/>
      <c r="AK4" s="659"/>
      <c r="AL4" s="657" t="s">
        <v>219</v>
      </c>
      <c r="AM4" s="658"/>
      <c r="AN4" s="658"/>
      <c r="AO4" s="659"/>
      <c r="AP4" s="663" t="s">
        <v>221</v>
      </c>
      <c r="AQ4" s="663"/>
      <c r="AR4" s="663"/>
      <c r="AS4" s="663"/>
      <c r="AT4" s="663"/>
      <c r="AU4" s="663"/>
      <c r="AV4" s="663"/>
      <c r="AW4" s="663"/>
      <c r="AX4" s="663"/>
      <c r="AY4" s="663"/>
      <c r="AZ4" s="663"/>
      <c r="BA4" s="663"/>
      <c r="BB4" s="663"/>
      <c r="BC4" s="663"/>
      <c r="BD4" s="663"/>
      <c r="BE4" s="663"/>
      <c r="BF4" s="663"/>
      <c r="BG4" s="663" t="s">
        <v>222</v>
      </c>
      <c r="BH4" s="663"/>
      <c r="BI4" s="663"/>
      <c r="BJ4" s="663"/>
      <c r="BK4" s="663"/>
      <c r="BL4" s="663"/>
      <c r="BM4" s="663"/>
      <c r="BN4" s="663"/>
      <c r="BO4" s="663" t="s">
        <v>219</v>
      </c>
      <c r="BP4" s="663"/>
      <c r="BQ4" s="663"/>
      <c r="BR4" s="663"/>
      <c r="BS4" s="663" t="s">
        <v>223</v>
      </c>
      <c r="BT4" s="663"/>
      <c r="BU4" s="663"/>
      <c r="BV4" s="663"/>
      <c r="BW4" s="663"/>
      <c r="BX4" s="663"/>
      <c r="BY4" s="663"/>
      <c r="BZ4" s="663"/>
      <c r="CA4" s="663"/>
      <c r="CB4" s="663"/>
      <c r="CD4" s="660" t="s">
        <v>224</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s="227" customFormat="1" ht="11.25" customHeight="1" x14ac:dyDescent="0.15">
      <c r="B5" s="664" t="s">
        <v>225</v>
      </c>
      <c r="C5" s="665"/>
      <c r="D5" s="665"/>
      <c r="E5" s="665"/>
      <c r="F5" s="665"/>
      <c r="G5" s="665"/>
      <c r="H5" s="665"/>
      <c r="I5" s="665"/>
      <c r="J5" s="665"/>
      <c r="K5" s="665"/>
      <c r="L5" s="665"/>
      <c r="M5" s="665"/>
      <c r="N5" s="665"/>
      <c r="O5" s="665"/>
      <c r="P5" s="665"/>
      <c r="Q5" s="666"/>
      <c r="R5" s="667">
        <v>22034377</v>
      </c>
      <c r="S5" s="668"/>
      <c r="T5" s="668"/>
      <c r="U5" s="668"/>
      <c r="V5" s="668"/>
      <c r="W5" s="668"/>
      <c r="X5" s="668"/>
      <c r="Y5" s="669"/>
      <c r="Z5" s="670">
        <v>31.6</v>
      </c>
      <c r="AA5" s="670"/>
      <c r="AB5" s="670"/>
      <c r="AC5" s="670"/>
      <c r="AD5" s="671">
        <v>20868772</v>
      </c>
      <c r="AE5" s="671"/>
      <c r="AF5" s="671"/>
      <c r="AG5" s="671"/>
      <c r="AH5" s="671"/>
      <c r="AI5" s="671"/>
      <c r="AJ5" s="671"/>
      <c r="AK5" s="671"/>
      <c r="AL5" s="672">
        <v>54.2</v>
      </c>
      <c r="AM5" s="673"/>
      <c r="AN5" s="673"/>
      <c r="AO5" s="674"/>
      <c r="AP5" s="664" t="s">
        <v>226</v>
      </c>
      <c r="AQ5" s="665"/>
      <c r="AR5" s="665"/>
      <c r="AS5" s="665"/>
      <c r="AT5" s="665"/>
      <c r="AU5" s="665"/>
      <c r="AV5" s="665"/>
      <c r="AW5" s="665"/>
      <c r="AX5" s="665"/>
      <c r="AY5" s="665"/>
      <c r="AZ5" s="665"/>
      <c r="BA5" s="665"/>
      <c r="BB5" s="665"/>
      <c r="BC5" s="665"/>
      <c r="BD5" s="665"/>
      <c r="BE5" s="665"/>
      <c r="BF5" s="666"/>
      <c r="BG5" s="678">
        <v>20868772</v>
      </c>
      <c r="BH5" s="679"/>
      <c r="BI5" s="679"/>
      <c r="BJ5" s="679"/>
      <c r="BK5" s="679"/>
      <c r="BL5" s="679"/>
      <c r="BM5" s="679"/>
      <c r="BN5" s="680"/>
      <c r="BO5" s="681">
        <v>94.7</v>
      </c>
      <c r="BP5" s="681"/>
      <c r="BQ5" s="681"/>
      <c r="BR5" s="681"/>
      <c r="BS5" s="682" t="s">
        <v>137</v>
      </c>
      <c r="BT5" s="682"/>
      <c r="BU5" s="682"/>
      <c r="BV5" s="682"/>
      <c r="BW5" s="682"/>
      <c r="BX5" s="682"/>
      <c r="BY5" s="682"/>
      <c r="BZ5" s="682"/>
      <c r="CA5" s="682"/>
      <c r="CB5" s="686"/>
      <c r="CD5" s="660" t="s">
        <v>221</v>
      </c>
      <c r="CE5" s="661"/>
      <c r="CF5" s="661"/>
      <c r="CG5" s="661"/>
      <c r="CH5" s="661"/>
      <c r="CI5" s="661"/>
      <c r="CJ5" s="661"/>
      <c r="CK5" s="661"/>
      <c r="CL5" s="661"/>
      <c r="CM5" s="661"/>
      <c r="CN5" s="661"/>
      <c r="CO5" s="661"/>
      <c r="CP5" s="661"/>
      <c r="CQ5" s="662"/>
      <c r="CR5" s="660" t="s">
        <v>227</v>
      </c>
      <c r="CS5" s="661"/>
      <c r="CT5" s="661"/>
      <c r="CU5" s="661"/>
      <c r="CV5" s="661"/>
      <c r="CW5" s="661"/>
      <c r="CX5" s="661"/>
      <c r="CY5" s="662"/>
      <c r="CZ5" s="660" t="s">
        <v>219</v>
      </c>
      <c r="DA5" s="661"/>
      <c r="DB5" s="661"/>
      <c r="DC5" s="662"/>
      <c r="DD5" s="660" t="s">
        <v>228</v>
      </c>
      <c r="DE5" s="661"/>
      <c r="DF5" s="661"/>
      <c r="DG5" s="661"/>
      <c r="DH5" s="661"/>
      <c r="DI5" s="661"/>
      <c r="DJ5" s="661"/>
      <c r="DK5" s="661"/>
      <c r="DL5" s="661"/>
      <c r="DM5" s="661"/>
      <c r="DN5" s="661"/>
      <c r="DO5" s="661"/>
      <c r="DP5" s="662"/>
      <c r="DQ5" s="660" t="s">
        <v>229</v>
      </c>
      <c r="DR5" s="661"/>
      <c r="DS5" s="661"/>
      <c r="DT5" s="661"/>
      <c r="DU5" s="661"/>
      <c r="DV5" s="661"/>
      <c r="DW5" s="661"/>
      <c r="DX5" s="661"/>
      <c r="DY5" s="661"/>
      <c r="DZ5" s="661"/>
      <c r="EA5" s="661"/>
      <c r="EB5" s="661"/>
      <c r="EC5" s="662"/>
    </row>
    <row r="6" spans="2:143" ht="11.25" customHeight="1" x14ac:dyDescent="0.15">
      <c r="B6" s="675" t="s">
        <v>230</v>
      </c>
      <c r="C6" s="676"/>
      <c r="D6" s="676"/>
      <c r="E6" s="676"/>
      <c r="F6" s="676"/>
      <c r="G6" s="676"/>
      <c r="H6" s="676"/>
      <c r="I6" s="676"/>
      <c r="J6" s="676"/>
      <c r="K6" s="676"/>
      <c r="L6" s="676"/>
      <c r="M6" s="676"/>
      <c r="N6" s="676"/>
      <c r="O6" s="676"/>
      <c r="P6" s="676"/>
      <c r="Q6" s="677"/>
      <c r="R6" s="678">
        <v>559426</v>
      </c>
      <c r="S6" s="679"/>
      <c r="T6" s="679"/>
      <c r="U6" s="679"/>
      <c r="V6" s="679"/>
      <c r="W6" s="679"/>
      <c r="X6" s="679"/>
      <c r="Y6" s="680"/>
      <c r="Z6" s="681">
        <v>0.8</v>
      </c>
      <c r="AA6" s="681"/>
      <c r="AB6" s="681"/>
      <c r="AC6" s="681"/>
      <c r="AD6" s="682">
        <v>559426</v>
      </c>
      <c r="AE6" s="682"/>
      <c r="AF6" s="682"/>
      <c r="AG6" s="682"/>
      <c r="AH6" s="682"/>
      <c r="AI6" s="682"/>
      <c r="AJ6" s="682"/>
      <c r="AK6" s="682"/>
      <c r="AL6" s="683">
        <v>1.5</v>
      </c>
      <c r="AM6" s="684"/>
      <c r="AN6" s="684"/>
      <c r="AO6" s="685"/>
      <c r="AP6" s="675" t="s">
        <v>231</v>
      </c>
      <c r="AQ6" s="676"/>
      <c r="AR6" s="676"/>
      <c r="AS6" s="676"/>
      <c r="AT6" s="676"/>
      <c r="AU6" s="676"/>
      <c r="AV6" s="676"/>
      <c r="AW6" s="676"/>
      <c r="AX6" s="676"/>
      <c r="AY6" s="676"/>
      <c r="AZ6" s="676"/>
      <c r="BA6" s="676"/>
      <c r="BB6" s="676"/>
      <c r="BC6" s="676"/>
      <c r="BD6" s="676"/>
      <c r="BE6" s="676"/>
      <c r="BF6" s="677"/>
      <c r="BG6" s="678">
        <v>20868772</v>
      </c>
      <c r="BH6" s="679"/>
      <c r="BI6" s="679"/>
      <c r="BJ6" s="679"/>
      <c r="BK6" s="679"/>
      <c r="BL6" s="679"/>
      <c r="BM6" s="679"/>
      <c r="BN6" s="680"/>
      <c r="BO6" s="681">
        <v>94.7</v>
      </c>
      <c r="BP6" s="681"/>
      <c r="BQ6" s="681"/>
      <c r="BR6" s="681"/>
      <c r="BS6" s="682" t="s">
        <v>128</v>
      </c>
      <c r="BT6" s="682"/>
      <c r="BU6" s="682"/>
      <c r="BV6" s="682"/>
      <c r="BW6" s="682"/>
      <c r="BX6" s="682"/>
      <c r="BY6" s="682"/>
      <c r="BZ6" s="682"/>
      <c r="CA6" s="682"/>
      <c r="CB6" s="686"/>
      <c r="CD6" s="689" t="s">
        <v>232</v>
      </c>
      <c r="CE6" s="690"/>
      <c r="CF6" s="690"/>
      <c r="CG6" s="690"/>
      <c r="CH6" s="690"/>
      <c r="CI6" s="690"/>
      <c r="CJ6" s="690"/>
      <c r="CK6" s="690"/>
      <c r="CL6" s="690"/>
      <c r="CM6" s="690"/>
      <c r="CN6" s="690"/>
      <c r="CO6" s="690"/>
      <c r="CP6" s="690"/>
      <c r="CQ6" s="691"/>
      <c r="CR6" s="678">
        <v>363241</v>
      </c>
      <c r="CS6" s="679"/>
      <c r="CT6" s="679"/>
      <c r="CU6" s="679"/>
      <c r="CV6" s="679"/>
      <c r="CW6" s="679"/>
      <c r="CX6" s="679"/>
      <c r="CY6" s="680"/>
      <c r="CZ6" s="672">
        <v>0.5</v>
      </c>
      <c r="DA6" s="673"/>
      <c r="DB6" s="673"/>
      <c r="DC6" s="692"/>
      <c r="DD6" s="687" t="s">
        <v>128</v>
      </c>
      <c r="DE6" s="679"/>
      <c r="DF6" s="679"/>
      <c r="DG6" s="679"/>
      <c r="DH6" s="679"/>
      <c r="DI6" s="679"/>
      <c r="DJ6" s="679"/>
      <c r="DK6" s="679"/>
      <c r="DL6" s="679"/>
      <c r="DM6" s="679"/>
      <c r="DN6" s="679"/>
      <c r="DO6" s="679"/>
      <c r="DP6" s="680"/>
      <c r="DQ6" s="687">
        <v>363229</v>
      </c>
      <c r="DR6" s="679"/>
      <c r="DS6" s="679"/>
      <c r="DT6" s="679"/>
      <c r="DU6" s="679"/>
      <c r="DV6" s="679"/>
      <c r="DW6" s="679"/>
      <c r="DX6" s="679"/>
      <c r="DY6" s="679"/>
      <c r="DZ6" s="679"/>
      <c r="EA6" s="679"/>
      <c r="EB6" s="679"/>
      <c r="EC6" s="688"/>
    </row>
    <row r="7" spans="2:143" ht="11.25" customHeight="1" x14ac:dyDescent="0.15">
      <c r="B7" s="675" t="s">
        <v>233</v>
      </c>
      <c r="C7" s="676"/>
      <c r="D7" s="676"/>
      <c r="E7" s="676"/>
      <c r="F7" s="676"/>
      <c r="G7" s="676"/>
      <c r="H7" s="676"/>
      <c r="I7" s="676"/>
      <c r="J7" s="676"/>
      <c r="K7" s="676"/>
      <c r="L7" s="676"/>
      <c r="M7" s="676"/>
      <c r="N7" s="676"/>
      <c r="O7" s="676"/>
      <c r="P7" s="676"/>
      <c r="Q7" s="677"/>
      <c r="R7" s="678">
        <v>48217</v>
      </c>
      <c r="S7" s="679"/>
      <c r="T7" s="679"/>
      <c r="U7" s="679"/>
      <c r="V7" s="679"/>
      <c r="W7" s="679"/>
      <c r="X7" s="679"/>
      <c r="Y7" s="680"/>
      <c r="Z7" s="681">
        <v>0.1</v>
      </c>
      <c r="AA7" s="681"/>
      <c r="AB7" s="681"/>
      <c r="AC7" s="681"/>
      <c r="AD7" s="682">
        <v>48217</v>
      </c>
      <c r="AE7" s="682"/>
      <c r="AF7" s="682"/>
      <c r="AG7" s="682"/>
      <c r="AH7" s="682"/>
      <c r="AI7" s="682"/>
      <c r="AJ7" s="682"/>
      <c r="AK7" s="682"/>
      <c r="AL7" s="683">
        <v>0.1</v>
      </c>
      <c r="AM7" s="684"/>
      <c r="AN7" s="684"/>
      <c r="AO7" s="685"/>
      <c r="AP7" s="675" t="s">
        <v>234</v>
      </c>
      <c r="AQ7" s="676"/>
      <c r="AR7" s="676"/>
      <c r="AS7" s="676"/>
      <c r="AT7" s="676"/>
      <c r="AU7" s="676"/>
      <c r="AV7" s="676"/>
      <c r="AW7" s="676"/>
      <c r="AX7" s="676"/>
      <c r="AY7" s="676"/>
      <c r="AZ7" s="676"/>
      <c r="BA7" s="676"/>
      <c r="BB7" s="676"/>
      <c r="BC7" s="676"/>
      <c r="BD7" s="676"/>
      <c r="BE7" s="676"/>
      <c r="BF7" s="677"/>
      <c r="BG7" s="678">
        <v>9817943</v>
      </c>
      <c r="BH7" s="679"/>
      <c r="BI7" s="679"/>
      <c r="BJ7" s="679"/>
      <c r="BK7" s="679"/>
      <c r="BL7" s="679"/>
      <c r="BM7" s="679"/>
      <c r="BN7" s="680"/>
      <c r="BO7" s="681">
        <v>44.6</v>
      </c>
      <c r="BP7" s="681"/>
      <c r="BQ7" s="681"/>
      <c r="BR7" s="681"/>
      <c r="BS7" s="682" t="s">
        <v>235</v>
      </c>
      <c r="BT7" s="682"/>
      <c r="BU7" s="682"/>
      <c r="BV7" s="682"/>
      <c r="BW7" s="682"/>
      <c r="BX7" s="682"/>
      <c r="BY7" s="682"/>
      <c r="BZ7" s="682"/>
      <c r="CA7" s="682"/>
      <c r="CB7" s="686"/>
      <c r="CD7" s="693" t="s">
        <v>236</v>
      </c>
      <c r="CE7" s="694"/>
      <c r="CF7" s="694"/>
      <c r="CG7" s="694"/>
      <c r="CH7" s="694"/>
      <c r="CI7" s="694"/>
      <c r="CJ7" s="694"/>
      <c r="CK7" s="694"/>
      <c r="CL7" s="694"/>
      <c r="CM7" s="694"/>
      <c r="CN7" s="694"/>
      <c r="CO7" s="694"/>
      <c r="CP7" s="694"/>
      <c r="CQ7" s="695"/>
      <c r="CR7" s="678">
        <v>6817098</v>
      </c>
      <c r="CS7" s="679"/>
      <c r="CT7" s="679"/>
      <c r="CU7" s="679"/>
      <c r="CV7" s="679"/>
      <c r="CW7" s="679"/>
      <c r="CX7" s="679"/>
      <c r="CY7" s="680"/>
      <c r="CZ7" s="681">
        <v>10.199999999999999</v>
      </c>
      <c r="DA7" s="681"/>
      <c r="DB7" s="681"/>
      <c r="DC7" s="681"/>
      <c r="DD7" s="687">
        <v>441577</v>
      </c>
      <c r="DE7" s="679"/>
      <c r="DF7" s="679"/>
      <c r="DG7" s="679"/>
      <c r="DH7" s="679"/>
      <c r="DI7" s="679"/>
      <c r="DJ7" s="679"/>
      <c r="DK7" s="679"/>
      <c r="DL7" s="679"/>
      <c r="DM7" s="679"/>
      <c r="DN7" s="679"/>
      <c r="DO7" s="679"/>
      <c r="DP7" s="680"/>
      <c r="DQ7" s="687">
        <v>5865781</v>
      </c>
      <c r="DR7" s="679"/>
      <c r="DS7" s="679"/>
      <c r="DT7" s="679"/>
      <c r="DU7" s="679"/>
      <c r="DV7" s="679"/>
      <c r="DW7" s="679"/>
      <c r="DX7" s="679"/>
      <c r="DY7" s="679"/>
      <c r="DZ7" s="679"/>
      <c r="EA7" s="679"/>
      <c r="EB7" s="679"/>
      <c r="EC7" s="688"/>
    </row>
    <row r="8" spans="2:143" ht="11.25" customHeight="1" x14ac:dyDescent="0.15">
      <c r="B8" s="675" t="s">
        <v>237</v>
      </c>
      <c r="C8" s="676"/>
      <c r="D8" s="676"/>
      <c r="E8" s="676"/>
      <c r="F8" s="676"/>
      <c r="G8" s="676"/>
      <c r="H8" s="676"/>
      <c r="I8" s="676"/>
      <c r="J8" s="676"/>
      <c r="K8" s="676"/>
      <c r="L8" s="676"/>
      <c r="M8" s="676"/>
      <c r="N8" s="676"/>
      <c r="O8" s="676"/>
      <c r="P8" s="676"/>
      <c r="Q8" s="677"/>
      <c r="R8" s="678">
        <v>97128</v>
      </c>
      <c r="S8" s="679"/>
      <c r="T8" s="679"/>
      <c r="U8" s="679"/>
      <c r="V8" s="679"/>
      <c r="W8" s="679"/>
      <c r="X8" s="679"/>
      <c r="Y8" s="680"/>
      <c r="Z8" s="681">
        <v>0.1</v>
      </c>
      <c r="AA8" s="681"/>
      <c r="AB8" s="681"/>
      <c r="AC8" s="681"/>
      <c r="AD8" s="682">
        <v>97128</v>
      </c>
      <c r="AE8" s="682"/>
      <c r="AF8" s="682"/>
      <c r="AG8" s="682"/>
      <c r="AH8" s="682"/>
      <c r="AI8" s="682"/>
      <c r="AJ8" s="682"/>
      <c r="AK8" s="682"/>
      <c r="AL8" s="683">
        <v>0.3</v>
      </c>
      <c r="AM8" s="684"/>
      <c r="AN8" s="684"/>
      <c r="AO8" s="685"/>
      <c r="AP8" s="675" t="s">
        <v>238</v>
      </c>
      <c r="AQ8" s="676"/>
      <c r="AR8" s="676"/>
      <c r="AS8" s="676"/>
      <c r="AT8" s="676"/>
      <c r="AU8" s="676"/>
      <c r="AV8" s="676"/>
      <c r="AW8" s="676"/>
      <c r="AX8" s="676"/>
      <c r="AY8" s="676"/>
      <c r="AZ8" s="676"/>
      <c r="BA8" s="676"/>
      <c r="BB8" s="676"/>
      <c r="BC8" s="676"/>
      <c r="BD8" s="676"/>
      <c r="BE8" s="676"/>
      <c r="BF8" s="677"/>
      <c r="BG8" s="678">
        <v>275449</v>
      </c>
      <c r="BH8" s="679"/>
      <c r="BI8" s="679"/>
      <c r="BJ8" s="679"/>
      <c r="BK8" s="679"/>
      <c r="BL8" s="679"/>
      <c r="BM8" s="679"/>
      <c r="BN8" s="680"/>
      <c r="BO8" s="681">
        <v>1.3</v>
      </c>
      <c r="BP8" s="681"/>
      <c r="BQ8" s="681"/>
      <c r="BR8" s="681"/>
      <c r="BS8" s="687" t="s">
        <v>128</v>
      </c>
      <c r="BT8" s="679"/>
      <c r="BU8" s="679"/>
      <c r="BV8" s="679"/>
      <c r="BW8" s="679"/>
      <c r="BX8" s="679"/>
      <c r="BY8" s="679"/>
      <c r="BZ8" s="679"/>
      <c r="CA8" s="679"/>
      <c r="CB8" s="688"/>
      <c r="CD8" s="693" t="s">
        <v>239</v>
      </c>
      <c r="CE8" s="694"/>
      <c r="CF8" s="694"/>
      <c r="CG8" s="694"/>
      <c r="CH8" s="694"/>
      <c r="CI8" s="694"/>
      <c r="CJ8" s="694"/>
      <c r="CK8" s="694"/>
      <c r="CL8" s="694"/>
      <c r="CM8" s="694"/>
      <c r="CN8" s="694"/>
      <c r="CO8" s="694"/>
      <c r="CP8" s="694"/>
      <c r="CQ8" s="695"/>
      <c r="CR8" s="678">
        <v>26853603</v>
      </c>
      <c r="CS8" s="679"/>
      <c r="CT8" s="679"/>
      <c r="CU8" s="679"/>
      <c r="CV8" s="679"/>
      <c r="CW8" s="679"/>
      <c r="CX8" s="679"/>
      <c r="CY8" s="680"/>
      <c r="CZ8" s="681">
        <v>40</v>
      </c>
      <c r="DA8" s="681"/>
      <c r="DB8" s="681"/>
      <c r="DC8" s="681"/>
      <c r="DD8" s="687">
        <v>1165898</v>
      </c>
      <c r="DE8" s="679"/>
      <c r="DF8" s="679"/>
      <c r="DG8" s="679"/>
      <c r="DH8" s="679"/>
      <c r="DI8" s="679"/>
      <c r="DJ8" s="679"/>
      <c r="DK8" s="679"/>
      <c r="DL8" s="679"/>
      <c r="DM8" s="679"/>
      <c r="DN8" s="679"/>
      <c r="DO8" s="679"/>
      <c r="DP8" s="680"/>
      <c r="DQ8" s="687">
        <v>13003093</v>
      </c>
      <c r="DR8" s="679"/>
      <c r="DS8" s="679"/>
      <c r="DT8" s="679"/>
      <c r="DU8" s="679"/>
      <c r="DV8" s="679"/>
      <c r="DW8" s="679"/>
      <c r="DX8" s="679"/>
      <c r="DY8" s="679"/>
      <c r="DZ8" s="679"/>
      <c r="EA8" s="679"/>
      <c r="EB8" s="679"/>
      <c r="EC8" s="688"/>
    </row>
    <row r="9" spans="2:143" ht="11.25" customHeight="1" x14ac:dyDescent="0.15">
      <c r="B9" s="675" t="s">
        <v>240</v>
      </c>
      <c r="C9" s="676"/>
      <c r="D9" s="676"/>
      <c r="E9" s="676"/>
      <c r="F9" s="676"/>
      <c r="G9" s="676"/>
      <c r="H9" s="676"/>
      <c r="I9" s="676"/>
      <c r="J9" s="676"/>
      <c r="K9" s="676"/>
      <c r="L9" s="676"/>
      <c r="M9" s="676"/>
      <c r="N9" s="676"/>
      <c r="O9" s="676"/>
      <c r="P9" s="676"/>
      <c r="Q9" s="677"/>
      <c r="R9" s="678">
        <v>78103</v>
      </c>
      <c r="S9" s="679"/>
      <c r="T9" s="679"/>
      <c r="U9" s="679"/>
      <c r="V9" s="679"/>
      <c r="W9" s="679"/>
      <c r="X9" s="679"/>
      <c r="Y9" s="680"/>
      <c r="Z9" s="681">
        <v>0.1</v>
      </c>
      <c r="AA9" s="681"/>
      <c r="AB9" s="681"/>
      <c r="AC9" s="681"/>
      <c r="AD9" s="682">
        <v>78103</v>
      </c>
      <c r="AE9" s="682"/>
      <c r="AF9" s="682"/>
      <c r="AG9" s="682"/>
      <c r="AH9" s="682"/>
      <c r="AI9" s="682"/>
      <c r="AJ9" s="682"/>
      <c r="AK9" s="682"/>
      <c r="AL9" s="683">
        <v>0.2</v>
      </c>
      <c r="AM9" s="684"/>
      <c r="AN9" s="684"/>
      <c r="AO9" s="685"/>
      <c r="AP9" s="675" t="s">
        <v>241</v>
      </c>
      <c r="AQ9" s="676"/>
      <c r="AR9" s="676"/>
      <c r="AS9" s="676"/>
      <c r="AT9" s="676"/>
      <c r="AU9" s="676"/>
      <c r="AV9" s="676"/>
      <c r="AW9" s="676"/>
      <c r="AX9" s="676"/>
      <c r="AY9" s="676"/>
      <c r="AZ9" s="676"/>
      <c r="BA9" s="676"/>
      <c r="BB9" s="676"/>
      <c r="BC9" s="676"/>
      <c r="BD9" s="676"/>
      <c r="BE9" s="676"/>
      <c r="BF9" s="677"/>
      <c r="BG9" s="678">
        <v>8094146</v>
      </c>
      <c r="BH9" s="679"/>
      <c r="BI9" s="679"/>
      <c r="BJ9" s="679"/>
      <c r="BK9" s="679"/>
      <c r="BL9" s="679"/>
      <c r="BM9" s="679"/>
      <c r="BN9" s="680"/>
      <c r="BO9" s="681">
        <v>36.700000000000003</v>
      </c>
      <c r="BP9" s="681"/>
      <c r="BQ9" s="681"/>
      <c r="BR9" s="681"/>
      <c r="BS9" s="687" t="s">
        <v>128</v>
      </c>
      <c r="BT9" s="679"/>
      <c r="BU9" s="679"/>
      <c r="BV9" s="679"/>
      <c r="BW9" s="679"/>
      <c r="BX9" s="679"/>
      <c r="BY9" s="679"/>
      <c r="BZ9" s="679"/>
      <c r="CA9" s="679"/>
      <c r="CB9" s="688"/>
      <c r="CD9" s="693" t="s">
        <v>242</v>
      </c>
      <c r="CE9" s="694"/>
      <c r="CF9" s="694"/>
      <c r="CG9" s="694"/>
      <c r="CH9" s="694"/>
      <c r="CI9" s="694"/>
      <c r="CJ9" s="694"/>
      <c r="CK9" s="694"/>
      <c r="CL9" s="694"/>
      <c r="CM9" s="694"/>
      <c r="CN9" s="694"/>
      <c r="CO9" s="694"/>
      <c r="CP9" s="694"/>
      <c r="CQ9" s="695"/>
      <c r="CR9" s="678">
        <v>4936038</v>
      </c>
      <c r="CS9" s="679"/>
      <c r="CT9" s="679"/>
      <c r="CU9" s="679"/>
      <c r="CV9" s="679"/>
      <c r="CW9" s="679"/>
      <c r="CX9" s="679"/>
      <c r="CY9" s="680"/>
      <c r="CZ9" s="681">
        <v>7.4</v>
      </c>
      <c r="DA9" s="681"/>
      <c r="DB9" s="681"/>
      <c r="DC9" s="681"/>
      <c r="DD9" s="687">
        <v>276206</v>
      </c>
      <c r="DE9" s="679"/>
      <c r="DF9" s="679"/>
      <c r="DG9" s="679"/>
      <c r="DH9" s="679"/>
      <c r="DI9" s="679"/>
      <c r="DJ9" s="679"/>
      <c r="DK9" s="679"/>
      <c r="DL9" s="679"/>
      <c r="DM9" s="679"/>
      <c r="DN9" s="679"/>
      <c r="DO9" s="679"/>
      <c r="DP9" s="680"/>
      <c r="DQ9" s="687">
        <v>4180540</v>
      </c>
      <c r="DR9" s="679"/>
      <c r="DS9" s="679"/>
      <c r="DT9" s="679"/>
      <c r="DU9" s="679"/>
      <c r="DV9" s="679"/>
      <c r="DW9" s="679"/>
      <c r="DX9" s="679"/>
      <c r="DY9" s="679"/>
      <c r="DZ9" s="679"/>
      <c r="EA9" s="679"/>
      <c r="EB9" s="679"/>
      <c r="EC9" s="688"/>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681" t="s">
        <v>128</v>
      </c>
      <c r="AA10" s="681"/>
      <c r="AB10" s="681"/>
      <c r="AC10" s="681"/>
      <c r="AD10" s="682" t="s">
        <v>128</v>
      </c>
      <c r="AE10" s="682"/>
      <c r="AF10" s="682"/>
      <c r="AG10" s="682"/>
      <c r="AH10" s="682"/>
      <c r="AI10" s="682"/>
      <c r="AJ10" s="682"/>
      <c r="AK10" s="682"/>
      <c r="AL10" s="683" t="s">
        <v>128</v>
      </c>
      <c r="AM10" s="684"/>
      <c r="AN10" s="684"/>
      <c r="AO10" s="685"/>
      <c r="AP10" s="675" t="s">
        <v>244</v>
      </c>
      <c r="AQ10" s="676"/>
      <c r="AR10" s="676"/>
      <c r="AS10" s="676"/>
      <c r="AT10" s="676"/>
      <c r="AU10" s="676"/>
      <c r="AV10" s="676"/>
      <c r="AW10" s="676"/>
      <c r="AX10" s="676"/>
      <c r="AY10" s="676"/>
      <c r="AZ10" s="676"/>
      <c r="BA10" s="676"/>
      <c r="BB10" s="676"/>
      <c r="BC10" s="676"/>
      <c r="BD10" s="676"/>
      <c r="BE10" s="676"/>
      <c r="BF10" s="677"/>
      <c r="BG10" s="678">
        <v>415910</v>
      </c>
      <c r="BH10" s="679"/>
      <c r="BI10" s="679"/>
      <c r="BJ10" s="679"/>
      <c r="BK10" s="679"/>
      <c r="BL10" s="679"/>
      <c r="BM10" s="679"/>
      <c r="BN10" s="680"/>
      <c r="BO10" s="681">
        <v>1.9</v>
      </c>
      <c r="BP10" s="681"/>
      <c r="BQ10" s="681"/>
      <c r="BR10" s="681"/>
      <c r="BS10" s="687" t="s">
        <v>128</v>
      </c>
      <c r="BT10" s="679"/>
      <c r="BU10" s="679"/>
      <c r="BV10" s="679"/>
      <c r="BW10" s="679"/>
      <c r="BX10" s="679"/>
      <c r="BY10" s="679"/>
      <c r="BZ10" s="679"/>
      <c r="CA10" s="679"/>
      <c r="CB10" s="688"/>
      <c r="CD10" s="693" t="s">
        <v>245</v>
      </c>
      <c r="CE10" s="694"/>
      <c r="CF10" s="694"/>
      <c r="CG10" s="694"/>
      <c r="CH10" s="694"/>
      <c r="CI10" s="694"/>
      <c r="CJ10" s="694"/>
      <c r="CK10" s="694"/>
      <c r="CL10" s="694"/>
      <c r="CM10" s="694"/>
      <c r="CN10" s="694"/>
      <c r="CO10" s="694"/>
      <c r="CP10" s="694"/>
      <c r="CQ10" s="695"/>
      <c r="CR10" s="678">
        <v>124333</v>
      </c>
      <c r="CS10" s="679"/>
      <c r="CT10" s="679"/>
      <c r="CU10" s="679"/>
      <c r="CV10" s="679"/>
      <c r="CW10" s="679"/>
      <c r="CX10" s="679"/>
      <c r="CY10" s="680"/>
      <c r="CZ10" s="681">
        <v>0.2</v>
      </c>
      <c r="DA10" s="681"/>
      <c r="DB10" s="681"/>
      <c r="DC10" s="681"/>
      <c r="DD10" s="687">
        <v>2625</v>
      </c>
      <c r="DE10" s="679"/>
      <c r="DF10" s="679"/>
      <c r="DG10" s="679"/>
      <c r="DH10" s="679"/>
      <c r="DI10" s="679"/>
      <c r="DJ10" s="679"/>
      <c r="DK10" s="679"/>
      <c r="DL10" s="679"/>
      <c r="DM10" s="679"/>
      <c r="DN10" s="679"/>
      <c r="DO10" s="679"/>
      <c r="DP10" s="680"/>
      <c r="DQ10" s="687">
        <v>109906</v>
      </c>
      <c r="DR10" s="679"/>
      <c r="DS10" s="679"/>
      <c r="DT10" s="679"/>
      <c r="DU10" s="679"/>
      <c r="DV10" s="679"/>
      <c r="DW10" s="679"/>
      <c r="DX10" s="679"/>
      <c r="DY10" s="679"/>
      <c r="DZ10" s="679"/>
      <c r="EA10" s="679"/>
      <c r="EB10" s="679"/>
      <c r="EC10" s="688"/>
    </row>
    <row r="11" spans="2:143" ht="11.25" customHeight="1" x14ac:dyDescent="0.15">
      <c r="B11" s="675" t="s">
        <v>246</v>
      </c>
      <c r="C11" s="676"/>
      <c r="D11" s="676"/>
      <c r="E11" s="676"/>
      <c r="F11" s="676"/>
      <c r="G11" s="676"/>
      <c r="H11" s="676"/>
      <c r="I11" s="676"/>
      <c r="J11" s="676"/>
      <c r="K11" s="676"/>
      <c r="L11" s="676"/>
      <c r="M11" s="676"/>
      <c r="N11" s="676"/>
      <c r="O11" s="676"/>
      <c r="P11" s="676"/>
      <c r="Q11" s="677"/>
      <c r="R11" s="678" t="s">
        <v>235</v>
      </c>
      <c r="S11" s="679"/>
      <c r="T11" s="679"/>
      <c r="U11" s="679"/>
      <c r="V11" s="679"/>
      <c r="W11" s="679"/>
      <c r="X11" s="679"/>
      <c r="Y11" s="680"/>
      <c r="Z11" s="681" t="s">
        <v>128</v>
      </c>
      <c r="AA11" s="681"/>
      <c r="AB11" s="681"/>
      <c r="AC11" s="681"/>
      <c r="AD11" s="682" t="s">
        <v>128</v>
      </c>
      <c r="AE11" s="682"/>
      <c r="AF11" s="682"/>
      <c r="AG11" s="682"/>
      <c r="AH11" s="682"/>
      <c r="AI11" s="682"/>
      <c r="AJ11" s="682"/>
      <c r="AK11" s="682"/>
      <c r="AL11" s="683" t="s">
        <v>128</v>
      </c>
      <c r="AM11" s="684"/>
      <c r="AN11" s="684"/>
      <c r="AO11" s="685"/>
      <c r="AP11" s="675" t="s">
        <v>247</v>
      </c>
      <c r="AQ11" s="676"/>
      <c r="AR11" s="676"/>
      <c r="AS11" s="676"/>
      <c r="AT11" s="676"/>
      <c r="AU11" s="676"/>
      <c r="AV11" s="676"/>
      <c r="AW11" s="676"/>
      <c r="AX11" s="676"/>
      <c r="AY11" s="676"/>
      <c r="AZ11" s="676"/>
      <c r="BA11" s="676"/>
      <c r="BB11" s="676"/>
      <c r="BC11" s="676"/>
      <c r="BD11" s="676"/>
      <c r="BE11" s="676"/>
      <c r="BF11" s="677"/>
      <c r="BG11" s="678">
        <v>1032438</v>
      </c>
      <c r="BH11" s="679"/>
      <c r="BI11" s="679"/>
      <c r="BJ11" s="679"/>
      <c r="BK11" s="679"/>
      <c r="BL11" s="679"/>
      <c r="BM11" s="679"/>
      <c r="BN11" s="680"/>
      <c r="BO11" s="681">
        <v>4.7</v>
      </c>
      <c r="BP11" s="681"/>
      <c r="BQ11" s="681"/>
      <c r="BR11" s="681"/>
      <c r="BS11" s="687" t="s">
        <v>128</v>
      </c>
      <c r="BT11" s="679"/>
      <c r="BU11" s="679"/>
      <c r="BV11" s="679"/>
      <c r="BW11" s="679"/>
      <c r="BX11" s="679"/>
      <c r="BY11" s="679"/>
      <c r="BZ11" s="679"/>
      <c r="CA11" s="679"/>
      <c r="CB11" s="688"/>
      <c r="CD11" s="693" t="s">
        <v>248</v>
      </c>
      <c r="CE11" s="694"/>
      <c r="CF11" s="694"/>
      <c r="CG11" s="694"/>
      <c r="CH11" s="694"/>
      <c r="CI11" s="694"/>
      <c r="CJ11" s="694"/>
      <c r="CK11" s="694"/>
      <c r="CL11" s="694"/>
      <c r="CM11" s="694"/>
      <c r="CN11" s="694"/>
      <c r="CO11" s="694"/>
      <c r="CP11" s="694"/>
      <c r="CQ11" s="695"/>
      <c r="CR11" s="678">
        <v>1714239</v>
      </c>
      <c r="CS11" s="679"/>
      <c r="CT11" s="679"/>
      <c r="CU11" s="679"/>
      <c r="CV11" s="679"/>
      <c r="CW11" s="679"/>
      <c r="CX11" s="679"/>
      <c r="CY11" s="680"/>
      <c r="CZ11" s="681">
        <v>2.6</v>
      </c>
      <c r="DA11" s="681"/>
      <c r="DB11" s="681"/>
      <c r="DC11" s="681"/>
      <c r="DD11" s="687">
        <v>450227</v>
      </c>
      <c r="DE11" s="679"/>
      <c r="DF11" s="679"/>
      <c r="DG11" s="679"/>
      <c r="DH11" s="679"/>
      <c r="DI11" s="679"/>
      <c r="DJ11" s="679"/>
      <c r="DK11" s="679"/>
      <c r="DL11" s="679"/>
      <c r="DM11" s="679"/>
      <c r="DN11" s="679"/>
      <c r="DO11" s="679"/>
      <c r="DP11" s="680"/>
      <c r="DQ11" s="687">
        <v>948638</v>
      </c>
      <c r="DR11" s="679"/>
      <c r="DS11" s="679"/>
      <c r="DT11" s="679"/>
      <c r="DU11" s="679"/>
      <c r="DV11" s="679"/>
      <c r="DW11" s="679"/>
      <c r="DX11" s="679"/>
      <c r="DY11" s="679"/>
      <c r="DZ11" s="679"/>
      <c r="EA11" s="679"/>
      <c r="EB11" s="679"/>
      <c r="EC11" s="688"/>
    </row>
    <row r="12" spans="2:143" ht="11.25" customHeight="1" x14ac:dyDescent="0.15">
      <c r="B12" s="675" t="s">
        <v>249</v>
      </c>
      <c r="C12" s="676"/>
      <c r="D12" s="676"/>
      <c r="E12" s="676"/>
      <c r="F12" s="676"/>
      <c r="G12" s="676"/>
      <c r="H12" s="676"/>
      <c r="I12" s="676"/>
      <c r="J12" s="676"/>
      <c r="K12" s="676"/>
      <c r="L12" s="676"/>
      <c r="M12" s="676"/>
      <c r="N12" s="676"/>
      <c r="O12" s="676"/>
      <c r="P12" s="676"/>
      <c r="Q12" s="677"/>
      <c r="R12" s="678">
        <v>3031759</v>
      </c>
      <c r="S12" s="679"/>
      <c r="T12" s="679"/>
      <c r="U12" s="679"/>
      <c r="V12" s="679"/>
      <c r="W12" s="679"/>
      <c r="X12" s="679"/>
      <c r="Y12" s="680"/>
      <c r="Z12" s="681">
        <v>4.4000000000000004</v>
      </c>
      <c r="AA12" s="681"/>
      <c r="AB12" s="681"/>
      <c r="AC12" s="681"/>
      <c r="AD12" s="682">
        <v>3031759</v>
      </c>
      <c r="AE12" s="682"/>
      <c r="AF12" s="682"/>
      <c r="AG12" s="682"/>
      <c r="AH12" s="682"/>
      <c r="AI12" s="682"/>
      <c r="AJ12" s="682"/>
      <c r="AK12" s="682"/>
      <c r="AL12" s="683">
        <v>7.9</v>
      </c>
      <c r="AM12" s="684"/>
      <c r="AN12" s="684"/>
      <c r="AO12" s="685"/>
      <c r="AP12" s="675" t="s">
        <v>250</v>
      </c>
      <c r="AQ12" s="676"/>
      <c r="AR12" s="676"/>
      <c r="AS12" s="676"/>
      <c r="AT12" s="676"/>
      <c r="AU12" s="676"/>
      <c r="AV12" s="676"/>
      <c r="AW12" s="676"/>
      <c r="AX12" s="676"/>
      <c r="AY12" s="676"/>
      <c r="AZ12" s="676"/>
      <c r="BA12" s="676"/>
      <c r="BB12" s="676"/>
      <c r="BC12" s="676"/>
      <c r="BD12" s="676"/>
      <c r="BE12" s="676"/>
      <c r="BF12" s="677"/>
      <c r="BG12" s="678">
        <v>9433231</v>
      </c>
      <c r="BH12" s="679"/>
      <c r="BI12" s="679"/>
      <c r="BJ12" s="679"/>
      <c r="BK12" s="679"/>
      <c r="BL12" s="679"/>
      <c r="BM12" s="679"/>
      <c r="BN12" s="680"/>
      <c r="BO12" s="681">
        <v>42.8</v>
      </c>
      <c r="BP12" s="681"/>
      <c r="BQ12" s="681"/>
      <c r="BR12" s="681"/>
      <c r="BS12" s="687" t="s">
        <v>128</v>
      </c>
      <c r="BT12" s="679"/>
      <c r="BU12" s="679"/>
      <c r="BV12" s="679"/>
      <c r="BW12" s="679"/>
      <c r="BX12" s="679"/>
      <c r="BY12" s="679"/>
      <c r="BZ12" s="679"/>
      <c r="CA12" s="679"/>
      <c r="CB12" s="688"/>
      <c r="CD12" s="693" t="s">
        <v>251</v>
      </c>
      <c r="CE12" s="694"/>
      <c r="CF12" s="694"/>
      <c r="CG12" s="694"/>
      <c r="CH12" s="694"/>
      <c r="CI12" s="694"/>
      <c r="CJ12" s="694"/>
      <c r="CK12" s="694"/>
      <c r="CL12" s="694"/>
      <c r="CM12" s="694"/>
      <c r="CN12" s="694"/>
      <c r="CO12" s="694"/>
      <c r="CP12" s="694"/>
      <c r="CQ12" s="695"/>
      <c r="CR12" s="678">
        <v>1999726</v>
      </c>
      <c r="CS12" s="679"/>
      <c r="CT12" s="679"/>
      <c r="CU12" s="679"/>
      <c r="CV12" s="679"/>
      <c r="CW12" s="679"/>
      <c r="CX12" s="679"/>
      <c r="CY12" s="680"/>
      <c r="CZ12" s="681">
        <v>3</v>
      </c>
      <c r="DA12" s="681"/>
      <c r="DB12" s="681"/>
      <c r="DC12" s="681"/>
      <c r="DD12" s="687">
        <v>442099</v>
      </c>
      <c r="DE12" s="679"/>
      <c r="DF12" s="679"/>
      <c r="DG12" s="679"/>
      <c r="DH12" s="679"/>
      <c r="DI12" s="679"/>
      <c r="DJ12" s="679"/>
      <c r="DK12" s="679"/>
      <c r="DL12" s="679"/>
      <c r="DM12" s="679"/>
      <c r="DN12" s="679"/>
      <c r="DO12" s="679"/>
      <c r="DP12" s="680"/>
      <c r="DQ12" s="687">
        <v>959244</v>
      </c>
      <c r="DR12" s="679"/>
      <c r="DS12" s="679"/>
      <c r="DT12" s="679"/>
      <c r="DU12" s="679"/>
      <c r="DV12" s="679"/>
      <c r="DW12" s="679"/>
      <c r="DX12" s="679"/>
      <c r="DY12" s="679"/>
      <c r="DZ12" s="679"/>
      <c r="EA12" s="679"/>
      <c r="EB12" s="679"/>
      <c r="EC12" s="688"/>
    </row>
    <row r="13" spans="2:143" ht="11.25" customHeight="1" x14ac:dyDescent="0.15">
      <c r="B13" s="675" t="s">
        <v>252</v>
      </c>
      <c r="C13" s="676"/>
      <c r="D13" s="676"/>
      <c r="E13" s="676"/>
      <c r="F13" s="676"/>
      <c r="G13" s="676"/>
      <c r="H13" s="676"/>
      <c r="I13" s="676"/>
      <c r="J13" s="676"/>
      <c r="K13" s="676"/>
      <c r="L13" s="676"/>
      <c r="M13" s="676"/>
      <c r="N13" s="676"/>
      <c r="O13" s="676"/>
      <c r="P13" s="676"/>
      <c r="Q13" s="677"/>
      <c r="R13" s="678">
        <v>44395</v>
      </c>
      <c r="S13" s="679"/>
      <c r="T13" s="679"/>
      <c r="U13" s="679"/>
      <c r="V13" s="679"/>
      <c r="W13" s="679"/>
      <c r="X13" s="679"/>
      <c r="Y13" s="680"/>
      <c r="Z13" s="681">
        <v>0.1</v>
      </c>
      <c r="AA13" s="681"/>
      <c r="AB13" s="681"/>
      <c r="AC13" s="681"/>
      <c r="AD13" s="682">
        <v>44395</v>
      </c>
      <c r="AE13" s="682"/>
      <c r="AF13" s="682"/>
      <c r="AG13" s="682"/>
      <c r="AH13" s="682"/>
      <c r="AI13" s="682"/>
      <c r="AJ13" s="682"/>
      <c r="AK13" s="682"/>
      <c r="AL13" s="683">
        <v>0.1</v>
      </c>
      <c r="AM13" s="684"/>
      <c r="AN13" s="684"/>
      <c r="AO13" s="685"/>
      <c r="AP13" s="675" t="s">
        <v>253</v>
      </c>
      <c r="AQ13" s="676"/>
      <c r="AR13" s="676"/>
      <c r="AS13" s="676"/>
      <c r="AT13" s="676"/>
      <c r="AU13" s="676"/>
      <c r="AV13" s="676"/>
      <c r="AW13" s="676"/>
      <c r="AX13" s="676"/>
      <c r="AY13" s="676"/>
      <c r="AZ13" s="676"/>
      <c r="BA13" s="676"/>
      <c r="BB13" s="676"/>
      <c r="BC13" s="676"/>
      <c r="BD13" s="676"/>
      <c r="BE13" s="676"/>
      <c r="BF13" s="677"/>
      <c r="BG13" s="678">
        <v>9306512</v>
      </c>
      <c r="BH13" s="679"/>
      <c r="BI13" s="679"/>
      <c r="BJ13" s="679"/>
      <c r="BK13" s="679"/>
      <c r="BL13" s="679"/>
      <c r="BM13" s="679"/>
      <c r="BN13" s="680"/>
      <c r="BO13" s="681">
        <v>42.2</v>
      </c>
      <c r="BP13" s="681"/>
      <c r="BQ13" s="681"/>
      <c r="BR13" s="681"/>
      <c r="BS13" s="687" t="s">
        <v>235</v>
      </c>
      <c r="BT13" s="679"/>
      <c r="BU13" s="679"/>
      <c r="BV13" s="679"/>
      <c r="BW13" s="679"/>
      <c r="BX13" s="679"/>
      <c r="BY13" s="679"/>
      <c r="BZ13" s="679"/>
      <c r="CA13" s="679"/>
      <c r="CB13" s="688"/>
      <c r="CD13" s="693" t="s">
        <v>254</v>
      </c>
      <c r="CE13" s="694"/>
      <c r="CF13" s="694"/>
      <c r="CG13" s="694"/>
      <c r="CH13" s="694"/>
      <c r="CI13" s="694"/>
      <c r="CJ13" s="694"/>
      <c r="CK13" s="694"/>
      <c r="CL13" s="694"/>
      <c r="CM13" s="694"/>
      <c r="CN13" s="694"/>
      <c r="CO13" s="694"/>
      <c r="CP13" s="694"/>
      <c r="CQ13" s="695"/>
      <c r="CR13" s="678">
        <v>6079599</v>
      </c>
      <c r="CS13" s="679"/>
      <c r="CT13" s="679"/>
      <c r="CU13" s="679"/>
      <c r="CV13" s="679"/>
      <c r="CW13" s="679"/>
      <c r="CX13" s="679"/>
      <c r="CY13" s="680"/>
      <c r="CZ13" s="681">
        <v>9.1</v>
      </c>
      <c r="DA13" s="681"/>
      <c r="DB13" s="681"/>
      <c r="DC13" s="681"/>
      <c r="DD13" s="687">
        <v>1280839</v>
      </c>
      <c r="DE13" s="679"/>
      <c r="DF13" s="679"/>
      <c r="DG13" s="679"/>
      <c r="DH13" s="679"/>
      <c r="DI13" s="679"/>
      <c r="DJ13" s="679"/>
      <c r="DK13" s="679"/>
      <c r="DL13" s="679"/>
      <c r="DM13" s="679"/>
      <c r="DN13" s="679"/>
      <c r="DO13" s="679"/>
      <c r="DP13" s="680"/>
      <c r="DQ13" s="687">
        <v>4884067</v>
      </c>
      <c r="DR13" s="679"/>
      <c r="DS13" s="679"/>
      <c r="DT13" s="679"/>
      <c r="DU13" s="679"/>
      <c r="DV13" s="679"/>
      <c r="DW13" s="679"/>
      <c r="DX13" s="679"/>
      <c r="DY13" s="679"/>
      <c r="DZ13" s="679"/>
      <c r="EA13" s="679"/>
      <c r="EB13" s="679"/>
      <c r="EC13" s="688"/>
    </row>
    <row r="14" spans="2:143" ht="11.25" customHeight="1" x14ac:dyDescent="0.15">
      <c r="B14" s="675" t="s">
        <v>255</v>
      </c>
      <c r="C14" s="676"/>
      <c r="D14" s="676"/>
      <c r="E14" s="676"/>
      <c r="F14" s="676"/>
      <c r="G14" s="676"/>
      <c r="H14" s="676"/>
      <c r="I14" s="676"/>
      <c r="J14" s="676"/>
      <c r="K14" s="676"/>
      <c r="L14" s="676"/>
      <c r="M14" s="676"/>
      <c r="N14" s="676"/>
      <c r="O14" s="676"/>
      <c r="P14" s="676"/>
      <c r="Q14" s="677"/>
      <c r="R14" s="678" t="s">
        <v>235</v>
      </c>
      <c r="S14" s="679"/>
      <c r="T14" s="679"/>
      <c r="U14" s="679"/>
      <c r="V14" s="679"/>
      <c r="W14" s="679"/>
      <c r="X14" s="679"/>
      <c r="Y14" s="680"/>
      <c r="Z14" s="681" t="s">
        <v>128</v>
      </c>
      <c r="AA14" s="681"/>
      <c r="AB14" s="681"/>
      <c r="AC14" s="681"/>
      <c r="AD14" s="682" t="s">
        <v>235</v>
      </c>
      <c r="AE14" s="682"/>
      <c r="AF14" s="682"/>
      <c r="AG14" s="682"/>
      <c r="AH14" s="682"/>
      <c r="AI14" s="682"/>
      <c r="AJ14" s="682"/>
      <c r="AK14" s="682"/>
      <c r="AL14" s="683" t="s">
        <v>235</v>
      </c>
      <c r="AM14" s="684"/>
      <c r="AN14" s="684"/>
      <c r="AO14" s="685"/>
      <c r="AP14" s="675" t="s">
        <v>256</v>
      </c>
      <c r="AQ14" s="676"/>
      <c r="AR14" s="676"/>
      <c r="AS14" s="676"/>
      <c r="AT14" s="676"/>
      <c r="AU14" s="676"/>
      <c r="AV14" s="676"/>
      <c r="AW14" s="676"/>
      <c r="AX14" s="676"/>
      <c r="AY14" s="676"/>
      <c r="AZ14" s="676"/>
      <c r="BA14" s="676"/>
      <c r="BB14" s="676"/>
      <c r="BC14" s="676"/>
      <c r="BD14" s="676"/>
      <c r="BE14" s="676"/>
      <c r="BF14" s="677"/>
      <c r="BG14" s="678">
        <v>523043</v>
      </c>
      <c r="BH14" s="679"/>
      <c r="BI14" s="679"/>
      <c r="BJ14" s="679"/>
      <c r="BK14" s="679"/>
      <c r="BL14" s="679"/>
      <c r="BM14" s="679"/>
      <c r="BN14" s="680"/>
      <c r="BO14" s="681">
        <v>2.4</v>
      </c>
      <c r="BP14" s="681"/>
      <c r="BQ14" s="681"/>
      <c r="BR14" s="681"/>
      <c r="BS14" s="687" t="s">
        <v>128</v>
      </c>
      <c r="BT14" s="679"/>
      <c r="BU14" s="679"/>
      <c r="BV14" s="679"/>
      <c r="BW14" s="679"/>
      <c r="BX14" s="679"/>
      <c r="BY14" s="679"/>
      <c r="BZ14" s="679"/>
      <c r="CA14" s="679"/>
      <c r="CB14" s="688"/>
      <c r="CD14" s="693" t="s">
        <v>257</v>
      </c>
      <c r="CE14" s="694"/>
      <c r="CF14" s="694"/>
      <c r="CG14" s="694"/>
      <c r="CH14" s="694"/>
      <c r="CI14" s="694"/>
      <c r="CJ14" s="694"/>
      <c r="CK14" s="694"/>
      <c r="CL14" s="694"/>
      <c r="CM14" s="694"/>
      <c r="CN14" s="694"/>
      <c r="CO14" s="694"/>
      <c r="CP14" s="694"/>
      <c r="CQ14" s="695"/>
      <c r="CR14" s="678">
        <v>2800988</v>
      </c>
      <c r="CS14" s="679"/>
      <c r="CT14" s="679"/>
      <c r="CU14" s="679"/>
      <c r="CV14" s="679"/>
      <c r="CW14" s="679"/>
      <c r="CX14" s="679"/>
      <c r="CY14" s="680"/>
      <c r="CZ14" s="681">
        <v>4.2</v>
      </c>
      <c r="DA14" s="681"/>
      <c r="DB14" s="681"/>
      <c r="DC14" s="681"/>
      <c r="DD14" s="687">
        <v>342286</v>
      </c>
      <c r="DE14" s="679"/>
      <c r="DF14" s="679"/>
      <c r="DG14" s="679"/>
      <c r="DH14" s="679"/>
      <c r="DI14" s="679"/>
      <c r="DJ14" s="679"/>
      <c r="DK14" s="679"/>
      <c r="DL14" s="679"/>
      <c r="DM14" s="679"/>
      <c r="DN14" s="679"/>
      <c r="DO14" s="679"/>
      <c r="DP14" s="680"/>
      <c r="DQ14" s="687">
        <v>2366766</v>
      </c>
      <c r="DR14" s="679"/>
      <c r="DS14" s="679"/>
      <c r="DT14" s="679"/>
      <c r="DU14" s="679"/>
      <c r="DV14" s="679"/>
      <c r="DW14" s="679"/>
      <c r="DX14" s="679"/>
      <c r="DY14" s="679"/>
      <c r="DZ14" s="679"/>
      <c r="EA14" s="679"/>
      <c r="EB14" s="679"/>
      <c r="EC14" s="688"/>
    </row>
    <row r="15" spans="2:143" ht="11.25" customHeight="1" x14ac:dyDescent="0.15">
      <c r="B15" s="675" t="s">
        <v>258</v>
      </c>
      <c r="C15" s="676"/>
      <c r="D15" s="676"/>
      <c r="E15" s="676"/>
      <c r="F15" s="676"/>
      <c r="G15" s="676"/>
      <c r="H15" s="676"/>
      <c r="I15" s="676"/>
      <c r="J15" s="676"/>
      <c r="K15" s="676"/>
      <c r="L15" s="676"/>
      <c r="M15" s="676"/>
      <c r="N15" s="676"/>
      <c r="O15" s="676"/>
      <c r="P15" s="676"/>
      <c r="Q15" s="677"/>
      <c r="R15" s="678">
        <v>213090</v>
      </c>
      <c r="S15" s="679"/>
      <c r="T15" s="679"/>
      <c r="U15" s="679"/>
      <c r="V15" s="679"/>
      <c r="W15" s="679"/>
      <c r="X15" s="679"/>
      <c r="Y15" s="680"/>
      <c r="Z15" s="681">
        <v>0.3</v>
      </c>
      <c r="AA15" s="681"/>
      <c r="AB15" s="681"/>
      <c r="AC15" s="681"/>
      <c r="AD15" s="682">
        <v>213090</v>
      </c>
      <c r="AE15" s="682"/>
      <c r="AF15" s="682"/>
      <c r="AG15" s="682"/>
      <c r="AH15" s="682"/>
      <c r="AI15" s="682"/>
      <c r="AJ15" s="682"/>
      <c r="AK15" s="682"/>
      <c r="AL15" s="683">
        <v>0.6</v>
      </c>
      <c r="AM15" s="684"/>
      <c r="AN15" s="684"/>
      <c r="AO15" s="685"/>
      <c r="AP15" s="675" t="s">
        <v>259</v>
      </c>
      <c r="AQ15" s="676"/>
      <c r="AR15" s="676"/>
      <c r="AS15" s="676"/>
      <c r="AT15" s="676"/>
      <c r="AU15" s="676"/>
      <c r="AV15" s="676"/>
      <c r="AW15" s="676"/>
      <c r="AX15" s="676"/>
      <c r="AY15" s="676"/>
      <c r="AZ15" s="676"/>
      <c r="BA15" s="676"/>
      <c r="BB15" s="676"/>
      <c r="BC15" s="676"/>
      <c r="BD15" s="676"/>
      <c r="BE15" s="676"/>
      <c r="BF15" s="677"/>
      <c r="BG15" s="678">
        <v>1094555</v>
      </c>
      <c r="BH15" s="679"/>
      <c r="BI15" s="679"/>
      <c r="BJ15" s="679"/>
      <c r="BK15" s="679"/>
      <c r="BL15" s="679"/>
      <c r="BM15" s="679"/>
      <c r="BN15" s="680"/>
      <c r="BO15" s="681">
        <v>5</v>
      </c>
      <c r="BP15" s="681"/>
      <c r="BQ15" s="681"/>
      <c r="BR15" s="681"/>
      <c r="BS15" s="687" t="s">
        <v>128</v>
      </c>
      <c r="BT15" s="679"/>
      <c r="BU15" s="679"/>
      <c r="BV15" s="679"/>
      <c r="BW15" s="679"/>
      <c r="BX15" s="679"/>
      <c r="BY15" s="679"/>
      <c r="BZ15" s="679"/>
      <c r="CA15" s="679"/>
      <c r="CB15" s="688"/>
      <c r="CD15" s="693" t="s">
        <v>260</v>
      </c>
      <c r="CE15" s="694"/>
      <c r="CF15" s="694"/>
      <c r="CG15" s="694"/>
      <c r="CH15" s="694"/>
      <c r="CI15" s="694"/>
      <c r="CJ15" s="694"/>
      <c r="CK15" s="694"/>
      <c r="CL15" s="694"/>
      <c r="CM15" s="694"/>
      <c r="CN15" s="694"/>
      <c r="CO15" s="694"/>
      <c r="CP15" s="694"/>
      <c r="CQ15" s="695"/>
      <c r="CR15" s="678">
        <v>9045615</v>
      </c>
      <c r="CS15" s="679"/>
      <c r="CT15" s="679"/>
      <c r="CU15" s="679"/>
      <c r="CV15" s="679"/>
      <c r="CW15" s="679"/>
      <c r="CX15" s="679"/>
      <c r="CY15" s="680"/>
      <c r="CZ15" s="681">
        <v>13.5</v>
      </c>
      <c r="DA15" s="681"/>
      <c r="DB15" s="681"/>
      <c r="DC15" s="681"/>
      <c r="DD15" s="687">
        <v>4525774</v>
      </c>
      <c r="DE15" s="679"/>
      <c r="DF15" s="679"/>
      <c r="DG15" s="679"/>
      <c r="DH15" s="679"/>
      <c r="DI15" s="679"/>
      <c r="DJ15" s="679"/>
      <c r="DK15" s="679"/>
      <c r="DL15" s="679"/>
      <c r="DM15" s="679"/>
      <c r="DN15" s="679"/>
      <c r="DO15" s="679"/>
      <c r="DP15" s="680"/>
      <c r="DQ15" s="687">
        <v>4687859</v>
      </c>
      <c r="DR15" s="679"/>
      <c r="DS15" s="679"/>
      <c r="DT15" s="679"/>
      <c r="DU15" s="679"/>
      <c r="DV15" s="679"/>
      <c r="DW15" s="679"/>
      <c r="DX15" s="679"/>
      <c r="DY15" s="679"/>
      <c r="DZ15" s="679"/>
      <c r="EA15" s="679"/>
      <c r="EB15" s="679"/>
      <c r="EC15" s="688"/>
    </row>
    <row r="16" spans="2:143" ht="11.25" customHeight="1" x14ac:dyDescent="0.15">
      <c r="B16" s="675" t="s">
        <v>261</v>
      </c>
      <c r="C16" s="676"/>
      <c r="D16" s="676"/>
      <c r="E16" s="676"/>
      <c r="F16" s="676"/>
      <c r="G16" s="676"/>
      <c r="H16" s="676"/>
      <c r="I16" s="676"/>
      <c r="J16" s="676"/>
      <c r="K16" s="676"/>
      <c r="L16" s="676"/>
      <c r="M16" s="676"/>
      <c r="N16" s="676"/>
      <c r="O16" s="676"/>
      <c r="P16" s="676"/>
      <c r="Q16" s="677"/>
      <c r="R16" s="678" t="s">
        <v>128</v>
      </c>
      <c r="S16" s="679"/>
      <c r="T16" s="679"/>
      <c r="U16" s="679"/>
      <c r="V16" s="679"/>
      <c r="W16" s="679"/>
      <c r="X16" s="679"/>
      <c r="Y16" s="680"/>
      <c r="Z16" s="681" t="s">
        <v>128</v>
      </c>
      <c r="AA16" s="681"/>
      <c r="AB16" s="681"/>
      <c r="AC16" s="681"/>
      <c r="AD16" s="682" t="s">
        <v>128</v>
      </c>
      <c r="AE16" s="682"/>
      <c r="AF16" s="682"/>
      <c r="AG16" s="682"/>
      <c r="AH16" s="682"/>
      <c r="AI16" s="682"/>
      <c r="AJ16" s="682"/>
      <c r="AK16" s="682"/>
      <c r="AL16" s="683" t="s">
        <v>128</v>
      </c>
      <c r="AM16" s="684"/>
      <c r="AN16" s="684"/>
      <c r="AO16" s="685"/>
      <c r="AP16" s="675" t="s">
        <v>262</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681" t="s">
        <v>128</v>
      </c>
      <c r="BP16" s="681"/>
      <c r="BQ16" s="681"/>
      <c r="BR16" s="681"/>
      <c r="BS16" s="687" t="s">
        <v>128</v>
      </c>
      <c r="BT16" s="679"/>
      <c r="BU16" s="679"/>
      <c r="BV16" s="679"/>
      <c r="BW16" s="679"/>
      <c r="BX16" s="679"/>
      <c r="BY16" s="679"/>
      <c r="BZ16" s="679"/>
      <c r="CA16" s="679"/>
      <c r="CB16" s="688"/>
      <c r="CD16" s="693" t="s">
        <v>263</v>
      </c>
      <c r="CE16" s="694"/>
      <c r="CF16" s="694"/>
      <c r="CG16" s="694"/>
      <c r="CH16" s="694"/>
      <c r="CI16" s="694"/>
      <c r="CJ16" s="694"/>
      <c r="CK16" s="694"/>
      <c r="CL16" s="694"/>
      <c r="CM16" s="694"/>
      <c r="CN16" s="694"/>
      <c r="CO16" s="694"/>
      <c r="CP16" s="694"/>
      <c r="CQ16" s="695"/>
      <c r="CR16" s="678">
        <v>521095</v>
      </c>
      <c r="CS16" s="679"/>
      <c r="CT16" s="679"/>
      <c r="CU16" s="679"/>
      <c r="CV16" s="679"/>
      <c r="CW16" s="679"/>
      <c r="CX16" s="679"/>
      <c r="CY16" s="680"/>
      <c r="CZ16" s="681">
        <v>0.8</v>
      </c>
      <c r="DA16" s="681"/>
      <c r="DB16" s="681"/>
      <c r="DC16" s="681"/>
      <c r="DD16" s="687" t="s">
        <v>128</v>
      </c>
      <c r="DE16" s="679"/>
      <c r="DF16" s="679"/>
      <c r="DG16" s="679"/>
      <c r="DH16" s="679"/>
      <c r="DI16" s="679"/>
      <c r="DJ16" s="679"/>
      <c r="DK16" s="679"/>
      <c r="DL16" s="679"/>
      <c r="DM16" s="679"/>
      <c r="DN16" s="679"/>
      <c r="DO16" s="679"/>
      <c r="DP16" s="680"/>
      <c r="DQ16" s="687">
        <v>76461</v>
      </c>
      <c r="DR16" s="679"/>
      <c r="DS16" s="679"/>
      <c r="DT16" s="679"/>
      <c r="DU16" s="679"/>
      <c r="DV16" s="679"/>
      <c r="DW16" s="679"/>
      <c r="DX16" s="679"/>
      <c r="DY16" s="679"/>
      <c r="DZ16" s="679"/>
      <c r="EA16" s="679"/>
      <c r="EB16" s="679"/>
      <c r="EC16" s="688"/>
    </row>
    <row r="17" spans="2:133" ht="11.25" customHeight="1" x14ac:dyDescent="0.15">
      <c r="B17" s="675" t="s">
        <v>264</v>
      </c>
      <c r="C17" s="676"/>
      <c r="D17" s="676"/>
      <c r="E17" s="676"/>
      <c r="F17" s="676"/>
      <c r="G17" s="676"/>
      <c r="H17" s="676"/>
      <c r="I17" s="676"/>
      <c r="J17" s="676"/>
      <c r="K17" s="676"/>
      <c r="L17" s="676"/>
      <c r="M17" s="676"/>
      <c r="N17" s="676"/>
      <c r="O17" s="676"/>
      <c r="P17" s="676"/>
      <c r="Q17" s="677"/>
      <c r="R17" s="678">
        <v>127044</v>
      </c>
      <c r="S17" s="679"/>
      <c r="T17" s="679"/>
      <c r="U17" s="679"/>
      <c r="V17" s="679"/>
      <c r="W17" s="679"/>
      <c r="X17" s="679"/>
      <c r="Y17" s="680"/>
      <c r="Z17" s="681">
        <v>0.2</v>
      </c>
      <c r="AA17" s="681"/>
      <c r="AB17" s="681"/>
      <c r="AC17" s="681"/>
      <c r="AD17" s="682">
        <v>127044</v>
      </c>
      <c r="AE17" s="682"/>
      <c r="AF17" s="682"/>
      <c r="AG17" s="682"/>
      <c r="AH17" s="682"/>
      <c r="AI17" s="682"/>
      <c r="AJ17" s="682"/>
      <c r="AK17" s="682"/>
      <c r="AL17" s="683">
        <v>0.3</v>
      </c>
      <c r="AM17" s="684"/>
      <c r="AN17" s="684"/>
      <c r="AO17" s="685"/>
      <c r="AP17" s="675" t="s">
        <v>265</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681" t="s">
        <v>128</v>
      </c>
      <c r="BP17" s="681"/>
      <c r="BQ17" s="681"/>
      <c r="BR17" s="681"/>
      <c r="BS17" s="687" t="s">
        <v>128</v>
      </c>
      <c r="BT17" s="679"/>
      <c r="BU17" s="679"/>
      <c r="BV17" s="679"/>
      <c r="BW17" s="679"/>
      <c r="BX17" s="679"/>
      <c r="BY17" s="679"/>
      <c r="BZ17" s="679"/>
      <c r="CA17" s="679"/>
      <c r="CB17" s="688"/>
      <c r="CD17" s="693" t="s">
        <v>266</v>
      </c>
      <c r="CE17" s="694"/>
      <c r="CF17" s="694"/>
      <c r="CG17" s="694"/>
      <c r="CH17" s="694"/>
      <c r="CI17" s="694"/>
      <c r="CJ17" s="694"/>
      <c r="CK17" s="694"/>
      <c r="CL17" s="694"/>
      <c r="CM17" s="694"/>
      <c r="CN17" s="694"/>
      <c r="CO17" s="694"/>
      <c r="CP17" s="694"/>
      <c r="CQ17" s="695"/>
      <c r="CR17" s="678">
        <v>5794643</v>
      </c>
      <c r="CS17" s="679"/>
      <c r="CT17" s="679"/>
      <c r="CU17" s="679"/>
      <c r="CV17" s="679"/>
      <c r="CW17" s="679"/>
      <c r="CX17" s="679"/>
      <c r="CY17" s="680"/>
      <c r="CZ17" s="681">
        <v>8.6</v>
      </c>
      <c r="DA17" s="681"/>
      <c r="DB17" s="681"/>
      <c r="DC17" s="681"/>
      <c r="DD17" s="687" t="s">
        <v>128</v>
      </c>
      <c r="DE17" s="679"/>
      <c r="DF17" s="679"/>
      <c r="DG17" s="679"/>
      <c r="DH17" s="679"/>
      <c r="DI17" s="679"/>
      <c r="DJ17" s="679"/>
      <c r="DK17" s="679"/>
      <c r="DL17" s="679"/>
      <c r="DM17" s="679"/>
      <c r="DN17" s="679"/>
      <c r="DO17" s="679"/>
      <c r="DP17" s="680"/>
      <c r="DQ17" s="687">
        <v>5791768</v>
      </c>
      <c r="DR17" s="679"/>
      <c r="DS17" s="679"/>
      <c r="DT17" s="679"/>
      <c r="DU17" s="679"/>
      <c r="DV17" s="679"/>
      <c r="DW17" s="679"/>
      <c r="DX17" s="679"/>
      <c r="DY17" s="679"/>
      <c r="DZ17" s="679"/>
      <c r="EA17" s="679"/>
      <c r="EB17" s="679"/>
      <c r="EC17" s="688"/>
    </row>
    <row r="18" spans="2:133" ht="11.25" customHeight="1" x14ac:dyDescent="0.15">
      <c r="B18" s="675" t="s">
        <v>267</v>
      </c>
      <c r="C18" s="676"/>
      <c r="D18" s="676"/>
      <c r="E18" s="676"/>
      <c r="F18" s="676"/>
      <c r="G18" s="676"/>
      <c r="H18" s="676"/>
      <c r="I18" s="676"/>
      <c r="J18" s="676"/>
      <c r="K18" s="676"/>
      <c r="L18" s="676"/>
      <c r="M18" s="676"/>
      <c r="N18" s="676"/>
      <c r="O18" s="676"/>
      <c r="P18" s="676"/>
      <c r="Q18" s="677"/>
      <c r="R18" s="678">
        <v>14368285</v>
      </c>
      <c r="S18" s="679"/>
      <c r="T18" s="679"/>
      <c r="U18" s="679"/>
      <c r="V18" s="679"/>
      <c r="W18" s="679"/>
      <c r="X18" s="679"/>
      <c r="Y18" s="680"/>
      <c r="Z18" s="681">
        <v>20.6</v>
      </c>
      <c r="AA18" s="681"/>
      <c r="AB18" s="681"/>
      <c r="AC18" s="681"/>
      <c r="AD18" s="682">
        <v>13252294</v>
      </c>
      <c r="AE18" s="682"/>
      <c r="AF18" s="682"/>
      <c r="AG18" s="682"/>
      <c r="AH18" s="682"/>
      <c r="AI18" s="682"/>
      <c r="AJ18" s="682"/>
      <c r="AK18" s="682"/>
      <c r="AL18" s="683">
        <v>34.4</v>
      </c>
      <c r="AM18" s="684"/>
      <c r="AN18" s="684"/>
      <c r="AO18" s="685"/>
      <c r="AP18" s="675" t="s">
        <v>268</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681" t="s">
        <v>128</v>
      </c>
      <c r="BP18" s="681"/>
      <c r="BQ18" s="681"/>
      <c r="BR18" s="681"/>
      <c r="BS18" s="687" t="s">
        <v>128</v>
      </c>
      <c r="BT18" s="679"/>
      <c r="BU18" s="679"/>
      <c r="BV18" s="679"/>
      <c r="BW18" s="679"/>
      <c r="BX18" s="679"/>
      <c r="BY18" s="679"/>
      <c r="BZ18" s="679"/>
      <c r="CA18" s="679"/>
      <c r="CB18" s="688"/>
      <c r="CD18" s="693" t="s">
        <v>269</v>
      </c>
      <c r="CE18" s="694"/>
      <c r="CF18" s="694"/>
      <c r="CG18" s="694"/>
      <c r="CH18" s="694"/>
      <c r="CI18" s="694"/>
      <c r="CJ18" s="694"/>
      <c r="CK18" s="694"/>
      <c r="CL18" s="694"/>
      <c r="CM18" s="694"/>
      <c r="CN18" s="694"/>
      <c r="CO18" s="694"/>
      <c r="CP18" s="694"/>
      <c r="CQ18" s="695"/>
      <c r="CR18" s="678" t="s">
        <v>235</v>
      </c>
      <c r="CS18" s="679"/>
      <c r="CT18" s="679"/>
      <c r="CU18" s="679"/>
      <c r="CV18" s="679"/>
      <c r="CW18" s="679"/>
      <c r="CX18" s="679"/>
      <c r="CY18" s="680"/>
      <c r="CZ18" s="681" t="s">
        <v>128</v>
      </c>
      <c r="DA18" s="681"/>
      <c r="DB18" s="681"/>
      <c r="DC18" s="681"/>
      <c r="DD18" s="687" t="s">
        <v>128</v>
      </c>
      <c r="DE18" s="679"/>
      <c r="DF18" s="679"/>
      <c r="DG18" s="679"/>
      <c r="DH18" s="679"/>
      <c r="DI18" s="679"/>
      <c r="DJ18" s="679"/>
      <c r="DK18" s="679"/>
      <c r="DL18" s="679"/>
      <c r="DM18" s="679"/>
      <c r="DN18" s="679"/>
      <c r="DO18" s="679"/>
      <c r="DP18" s="680"/>
      <c r="DQ18" s="687" t="s">
        <v>128</v>
      </c>
      <c r="DR18" s="679"/>
      <c r="DS18" s="679"/>
      <c r="DT18" s="679"/>
      <c r="DU18" s="679"/>
      <c r="DV18" s="679"/>
      <c r="DW18" s="679"/>
      <c r="DX18" s="679"/>
      <c r="DY18" s="679"/>
      <c r="DZ18" s="679"/>
      <c r="EA18" s="679"/>
      <c r="EB18" s="679"/>
      <c r="EC18" s="688"/>
    </row>
    <row r="19" spans="2:133" ht="11.25" customHeight="1" x14ac:dyDescent="0.15">
      <c r="B19" s="675" t="s">
        <v>270</v>
      </c>
      <c r="C19" s="676"/>
      <c r="D19" s="676"/>
      <c r="E19" s="676"/>
      <c r="F19" s="676"/>
      <c r="G19" s="676"/>
      <c r="H19" s="676"/>
      <c r="I19" s="676"/>
      <c r="J19" s="676"/>
      <c r="K19" s="676"/>
      <c r="L19" s="676"/>
      <c r="M19" s="676"/>
      <c r="N19" s="676"/>
      <c r="O19" s="676"/>
      <c r="P19" s="676"/>
      <c r="Q19" s="677"/>
      <c r="R19" s="678">
        <v>13252294</v>
      </c>
      <c r="S19" s="679"/>
      <c r="T19" s="679"/>
      <c r="U19" s="679"/>
      <c r="V19" s="679"/>
      <c r="W19" s="679"/>
      <c r="X19" s="679"/>
      <c r="Y19" s="680"/>
      <c r="Z19" s="681">
        <v>19</v>
      </c>
      <c r="AA19" s="681"/>
      <c r="AB19" s="681"/>
      <c r="AC19" s="681"/>
      <c r="AD19" s="682">
        <v>13252294</v>
      </c>
      <c r="AE19" s="682"/>
      <c r="AF19" s="682"/>
      <c r="AG19" s="682"/>
      <c r="AH19" s="682"/>
      <c r="AI19" s="682"/>
      <c r="AJ19" s="682"/>
      <c r="AK19" s="682"/>
      <c r="AL19" s="683">
        <v>34.4</v>
      </c>
      <c r="AM19" s="684"/>
      <c r="AN19" s="684"/>
      <c r="AO19" s="685"/>
      <c r="AP19" s="675" t="s">
        <v>271</v>
      </c>
      <c r="AQ19" s="676"/>
      <c r="AR19" s="676"/>
      <c r="AS19" s="676"/>
      <c r="AT19" s="676"/>
      <c r="AU19" s="676"/>
      <c r="AV19" s="676"/>
      <c r="AW19" s="676"/>
      <c r="AX19" s="676"/>
      <c r="AY19" s="676"/>
      <c r="AZ19" s="676"/>
      <c r="BA19" s="676"/>
      <c r="BB19" s="676"/>
      <c r="BC19" s="676"/>
      <c r="BD19" s="676"/>
      <c r="BE19" s="676"/>
      <c r="BF19" s="677"/>
      <c r="BG19" s="678">
        <v>1165605</v>
      </c>
      <c r="BH19" s="679"/>
      <c r="BI19" s="679"/>
      <c r="BJ19" s="679"/>
      <c r="BK19" s="679"/>
      <c r="BL19" s="679"/>
      <c r="BM19" s="679"/>
      <c r="BN19" s="680"/>
      <c r="BO19" s="681">
        <v>5.3</v>
      </c>
      <c r="BP19" s="681"/>
      <c r="BQ19" s="681"/>
      <c r="BR19" s="681"/>
      <c r="BS19" s="687" t="s">
        <v>128</v>
      </c>
      <c r="BT19" s="679"/>
      <c r="BU19" s="679"/>
      <c r="BV19" s="679"/>
      <c r="BW19" s="679"/>
      <c r="BX19" s="679"/>
      <c r="BY19" s="679"/>
      <c r="BZ19" s="679"/>
      <c r="CA19" s="679"/>
      <c r="CB19" s="688"/>
      <c r="CD19" s="693" t="s">
        <v>272</v>
      </c>
      <c r="CE19" s="694"/>
      <c r="CF19" s="694"/>
      <c r="CG19" s="694"/>
      <c r="CH19" s="694"/>
      <c r="CI19" s="694"/>
      <c r="CJ19" s="694"/>
      <c r="CK19" s="694"/>
      <c r="CL19" s="694"/>
      <c r="CM19" s="694"/>
      <c r="CN19" s="694"/>
      <c r="CO19" s="694"/>
      <c r="CP19" s="694"/>
      <c r="CQ19" s="695"/>
      <c r="CR19" s="678" t="s">
        <v>128</v>
      </c>
      <c r="CS19" s="679"/>
      <c r="CT19" s="679"/>
      <c r="CU19" s="679"/>
      <c r="CV19" s="679"/>
      <c r="CW19" s="679"/>
      <c r="CX19" s="679"/>
      <c r="CY19" s="680"/>
      <c r="CZ19" s="681" t="s">
        <v>128</v>
      </c>
      <c r="DA19" s="681"/>
      <c r="DB19" s="681"/>
      <c r="DC19" s="681"/>
      <c r="DD19" s="687" t="s">
        <v>128</v>
      </c>
      <c r="DE19" s="679"/>
      <c r="DF19" s="679"/>
      <c r="DG19" s="679"/>
      <c r="DH19" s="679"/>
      <c r="DI19" s="679"/>
      <c r="DJ19" s="679"/>
      <c r="DK19" s="679"/>
      <c r="DL19" s="679"/>
      <c r="DM19" s="679"/>
      <c r="DN19" s="679"/>
      <c r="DO19" s="679"/>
      <c r="DP19" s="680"/>
      <c r="DQ19" s="687" t="s">
        <v>128</v>
      </c>
      <c r="DR19" s="679"/>
      <c r="DS19" s="679"/>
      <c r="DT19" s="679"/>
      <c r="DU19" s="679"/>
      <c r="DV19" s="679"/>
      <c r="DW19" s="679"/>
      <c r="DX19" s="679"/>
      <c r="DY19" s="679"/>
      <c r="DZ19" s="679"/>
      <c r="EA19" s="679"/>
      <c r="EB19" s="679"/>
      <c r="EC19" s="688"/>
    </row>
    <row r="20" spans="2:133" ht="11.25" customHeight="1" x14ac:dyDescent="0.15">
      <c r="B20" s="675" t="s">
        <v>273</v>
      </c>
      <c r="C20" s="676"/>
      <c r="D20" s="676"/>
      <c r="E20" s="676"/>
      <c r="F20" s="676"/>
      <c r="G20" s="676"/>
      <c r="H20" s="676"/>
      <c r="I20" s="676"/>
      <c r="J20" s="676"/>
      <c r="K20" s="676"/>
      <c r="L20" s="676"/>
      <c r="M20" s="676"/>
      <c r="N20" s="676"/>
      <c r="O20" s="676"/>
      <c r="P20" s="676"/>
      <c r="Q20" s="677"/>
      <c r="R20" s="678">
        <v>1115991</v>
      </c>
      <c r="S20" s="679"/>
      <c r="T20" s="679"/>
      <c r="U20" s="679"/>
      <c r="V20" s="679"/>
      <c r="W20" s="679"/>
      <c r="X20" s="679"/>
      <c r="Y20" s="680"/>
      <c r="Z20" s="681">
        <v>1.6</v>
      </c>
      <c r="AA20" s="681"/>
      <c r="AB20" s="681"/>
      <c r="AC20" s="681"/>
      <c r="AD20" s="682" t="s">
        <v>235</v>
      </c>
      <c r="AE20" s="682"/>
      <c r="AF20" s="682"/>
      <c r="AG20" s="682"/>
      <c r="AH20" s="682"/>
      <c r="AI20" s="682"/>
      <c r="AJ20" s="682"/>
      <c r="AK20" s="682"/>
      <c r="AL20" s="683" t="s">
        <v>128</v>
      </c>
      <c r="AM20" s="684"/>
      <c r="AN20" s="684"/>
      <c r="AO20" s="685"/>
      <c r="AP20" s="675" t="s">
        <v>274</v>
      </c>
      <c r="AQ20" s="676"/>
      <c r="AR20" s="676"/>
      <c r="AS20" s="676"/>
      <c r="AT20" s="676"/>
      <c r="AU20" s="676"/>
      <c r="AV20" s="676"/>
      <c r="AW20" s="676"/>
      <c r="AX20" s="676"/>
      <c r="AY20" s="676"/>
      <c r="AZ20" s="676"/>
      <c r="BA20" s="676"/>
      <c r="BB20" s="676"/>
      <c r="BC20" s="676"/>
      <c r="BD20" s="676"/>
      <c r="BE20" s="676"/>
      <c r="BF20" s="677"/>
      <c r="BG20" s="678">
        <v>1165605</v>
      </c>
      <c r="BH20" s="679"/>
      <c r="BI20" s="679"/>
      <c r="BJ20" s="679"/>
      <c r="BK20" s="679"/>
      <c r="BL20" s="679"/>
      <c r="BM20" s="679"/>
      <c r="BN20" s="680"/>
      <c r="BO20" s="681">
        <v>5.3</v>
      </c>
      <c r="BP20" s="681"/>
      <c r="BQ20" s="681"/>
      <c r="BR20" s="681"/>
      <c r="BS20" s="687" t="s">
        <v>235</v>
      </c>
      <c r="BT20" s="679"/>
      <c r="BU20" s="679"/>
      <c r="BV20" s="679"/>
      <c r="BW20" s="679"/>
      <c r="BX20" s="679"/>
      <c r="BY20" s="679"/>
      <c r="BZ20" s="679"/>
      <c r="CA20" s="679"/>
      <c r="CB20" s="688"/>
      <c r="CD20" s="693" t="s">
        <v>275</v>
      </c>
      <c r="CE20" s="694"/>
      <c r="CF20" s="694"/>
      <c r="CG20" s="694"/>
      <c r="CH20" s="694"/>
      <c r="CI20" s="694"/>
      <c r="CJ20" s="694"/>
      <c r="CK20" s="694"/>
      <c r="CL20" s="694"/>
      <c r="CM20" s="694"/>
      <c r="CN20" s="694"/>
      <c r="CO20" s="694"/>
      <c r="CP20" s="694"/>
      <c r="CQ20" s="695"/>
      <c r="CR20" s="678">
        <v>67050218</v>
      </c>
      <c r="CS20" s="679"/>
      <c r="CT20" s="679"/>
      <c r="CU20" s="679"/>
      <c r="CV20" s="679"/>
      <c r="CW20" s="679"/>
      <c r="CX20" s="679"/>
      <c r="CY20" s="680"/>
      <c r="CZ20" s="681">
        <v>100</v>
      </c>
      <c r="DA20" s="681"/>
      <c r="DB20" s="681"/>
      <c r="DC20" s="681"/>
      <c r="DD20" s="687">
        <v>8927531</v>
      </c>
      <c r="DE20" s="679"/>
      <c r="DF20" s="679"/>
      <c r="DG20" s="679"/>
      <c r="DH20" s="679"/>
      <c r="DI20" s="679"/>
      <c r="DJ20" s="679"/>
      <c r="DK20" s="679"/>
      <c r="DL20" s="679"/>
      <c r="DM20" s="679"/>
      <c r="DN20" s="679"/>
      <c r="DO20" s="679"/>
      <c r="DP20" s="680"/>
      <c r="DQ20" s="687">
        <v>43237352</v>
      </c>
      <c r="DR20" s="679"/>
      <c r="DS20" s="679"/>
      <c r="DT20" s="679"/>
      <c r="DU20" s="679"/>
      <c r="DV20" s="679"/>
      <c r="DW20" s="679"/>
      <c r="DX20" s="679"/>
      <c r="DY20" s="679"/>
      <c r="DZ20" s="679"/>
      <c r="EA20" s="679"/>
      <c r="EB20" s="679"/>
      <c r="EC20" s="688"/>
    </row>
    <row r="21" spans="2:133" ht="11.25" customHeight="1" x14ac:dyDescent="0.15">
      <c r="B21" s="675" t="s">
        <v>276</v>
      </c>
      <c r="C21" s="676"/>
      <c r="D21" s="676"/>
      <c r="E21" s="676"/>
      <c r="F21" s="676"/>
      <c r="G21" s="676"/>
      <c r="H21" s="676"/>
      <c r="I21" s="676"/>
      <c r="J21" s="676"/>
      <c r="K21" s="676"/>
      <c r="L21" s="676"/>
      <c r="M21" s="676"/>
      <c r="N21" s="676"/>
      <c r="O21" s="676"/>
      <c r="P21" s="676"/>
      <c r="Q21" s="677"/>
      <c r="R21" s="678" t="s">
        <v>128</v>
      </c>
      <c r="S21" s="679"/>
      <c r="T21" s="679"/>
      <c r="U21" s="679"/>
      <c r="V21" s="679"/>
      <c r="W21" s="679"/>
      <c r="X21" s="679"/>
      <c r="Y21" s="680"/>
      <c r="Z21" s="681" t="s">
        <v>128</v>
      </c>
      <c r="AA21" s="681"/>
      <c r="AB21" s="681"/>
      <c r="AC21" s="681"/>
      <c r="AD21" s="682" t="s">
        <v>235</v>
      </c>
      <c r="AE21" s="682"/>
      <c r="AF21" s="682"/>
      <c r="AG21" s="682"/>
      <c r="AH21" s="682"/>
      <c r="AI21" s="682"/>
      <c r="AJ21" s="682"/>
      <c r="AK21" s="682"/>
      <c r="AL21" s="683" t="s">
        <v>128</v>
      </c>
      <c r="AM21" s="684"/>
      <c r="AN21" s="684"/>
      <c r="AO21" s="685"/>
      <c r="AP21" s="696" t="s">
        <v>277</v>
      </c>
      <c r="AQ21" s="697"/>
      <c r="AR21" s="697"/>
      <c r="AS21" s="697"/>
      <c r="AT21" s="697"/>
      <c r="AU21" s="697"/>
      <c r="AV21" s="697"/>
      <c r="AW21" s="697"/>
      <c r="AX21" s="697"/>
      <c r="AY21" s="697"/>
      <c r="AZ21" s="697"/>
      <c r="BA21" s="697"/>
      <c r="BB21" s="697"/>
      <c r="BC21" s="697"/>
      <c r="BD21" s="697"/>
      <c r="BE21" s="697"/>
      <c r="BF21" s="698"/>
      <c r="BG21" s="678" t="s">
        <v>128</v>
      </c>
      <c r="BH21" s="679"/>
      <c r="BI21" s="679"/>
      <c r="BJ21" s="679"/>
      <c r="BK21" s="679"/>
      <c r="BL21" s="679"/>
      <c r="BM21" s="679"/>
      <c r="BN21" s="680"/>
      <c r="BO21" s="681" t="s">
        <v>128</v>
      </c>
      <c r="BP21" s="681"/>
      <c r="BQ21" s="681"/>
      <c r="BR21" s="681"/>
      <c r="BS21" s="687" t="s">
        <v>128</v>
      </c>
      <c r="BT21" s="679"/>
      <c r="BU21" s="679"/>
      <c r="BV21" s="679"/>
      <c r="BW21" s="679"/>
      <c r="BX21" s="679"/>
      <c r="BY21" s="679"/>
      <c r="BZ21" s="679"/>
      <c r="CA21" s="679"/>
      <c r="CB21" s="688"/>
      <c r="CD21" s="702"/>
      <c r="CE21" s="703"/>
      <c r="CF21" s="703"/>
      <c r="CG21" s="703"/>
      <c r="CH21" s="703"/>
      <c r="CI21" s="703"/>
      <c r="CJ21" s="703"/>
      <c r="CK21" s="703"/>
      <c r="CL21" s="703"/>
      <c r="CM21" s="703"/>
      <c r="CN21" s="703"/>
      <c r="CO21" s="703"/>
      <c r="CP21" s="703"/>
      <c r="CQ21" s="704"/>
      <c r="CR21" s="705"/>
      <c r="CS21" s="700"/>
      <c r="CT21" s="700"/>
      <c r="CU21" s="700"/>
      <c r="CV21" s="700"/>
      <c r="CW21" s="700"/>
      <c r="CX21" s="700"/>
      <c r="CY21" s="706"/>
      <c r="CZ21" s="707"/>
      <c r="DA21" s="707"/>
      <c r="DB21" s="707"/>
      <c r="DC21" s="707"/>
      <c r="DD21" s="699"/>
      <c r="DE21" s="700"/>
      <c r="DF21" s="700"/>
      <c r="DG21" s="700"/>
      <c r="DH21" s="700"/>
      <c r="DI21" s="700"/>
      <c r="DJ21" s="700"/>
      <c r="DK21" s="700"/>
      <c r="DL21" s="700"/>
      <c r="DM21" s="700"/>
      <c r="DN21" s="700"/>
      <c r="DO21" s="700"/>
      <c r="DP21" s="706"/>
      <c r="DQ21" s="699"/>
      <c r="DR21" s="700"/>
      <c r="DS21" s="700"/>
      <c r="DT21" s="700"/>
      <c r="DU21" s="700"/>
      <c r="DV21" s="700"/>
      <c r="DW21" s="700"/>
      <c r="DX21" s="700"/>
      <c r="DY21" s="700"/>
      <c r="DZ21" s="700"/>
      <c r="EA21" s="700"/>
      <c r="EB21" s="700"/>
      <c r="EC21" s="701"/>
    </row>
    <row r="22" spans="2:133" ht="11.25" customHeight="1" x14ac:dyDescent="0.15">
      <c r="B22" s="675" t="s">
        <v>278</v>
      </c>
      <c r="C22" s="676"/>
      <c r="D22" s="676"/>
      <c r="E22" s="676"/>
      <c r="F22" s="676"/>
      <c r="G22" s="676"/>
      <c r="H22" s="676"/>
      <c r="I22" s="676"/>
      <c r="J22" s="676"/>
      <c r="K22" s="676"/>
      <c r="L22" s="676"/>
      <c r="M22" s="676"/>
      <c r="N22" s="676"/>
      <c r="O22" s="676"/>
      <c r="P22" s="676"/>
      <c r="Q22" s="677"/>
      <c r="R22" s="678">
        <v>40601824</v>
      </c>
      <c r="S22" s="679"/>
      <c r="T22" s="679"/>
      <c r="U22" s="679"/>
      <c r="V22" s="679"/>
      <c r="W22" s="679"/>
      <c r="X22" s="679"/>
      <c r="Y22" s="680"/>
      <c r="Z22" s="681">
        <v>58.3</v>
      </c>
      <c r="AA22" s="681"/>
      <c r="AB22" s="681"/>
      <c r="AC22" s="681"/>
      <c r="AD22" s="682">
        <v>38320228</v>
      </c>
      <c r="AE22" s="682"/>
      <c r="AF22" s="682"/>
      <c r="AG22" s="682"/>
      <c r="AH22" s="682"/>
      <c r="AI22" s="682"/>
      <c r="AJ22" s="682"/>
      <c r="AK22" s="682"/>
      <c r="AL22" s="683">
        <v>99.5</v>
      </c>
      <c r="AM22" s="684"/>
      <c r="AN22" s="684"/>
      <c r="AO22" s="685"/>
      <c r="AP22" s="696" t="s">
        <v>279</v>
      </c>
      <c r="AQ22" s="697"/>
      <c r="AR22" s="697"/>
      <c r="AS22" s="697"/>
      <c r="AT22" s="697"/>
      <c r="AU22" s="697"/>
      <c r="AV22" s="697"/>
      <c r="AW22" s="697"/>
      <c r="AX22" s="697"/>
      <c r="AY22" s="697"/>
      <c r="AZ22" s="697"/>
      <c r="BA22" s="697"/>
      <c r="BB22" s="697"/>
      <c r="BC22" s="697"/>
      <c r="BD22" s="697"/>
      <c r="BE22" s="697"/>
      <c r="BF22" s="698"/>
      <c r="BG22" s="678" t="s">
        <v>128</v>
      </c>
      <c r="BH22" s="679"/>
      <c r="BI22" s="679"/>
      <c r="BJ22" s="679"/>
      <c r="BK22" s="679"/>
      <c r="BL22" s="679"/>
      <c r="BM22" s="679"/>
      <c r="BN22" s="680"/>
      <c r="BO22" s="681" t="s">
        <v>128</v>
      </c>
      <c r="BP22" s="681"/>
      <c r="BQ22" s="681"/>
      <c r="BR22" s="681"/>
      <c r="BS22" s="687" t="s">
        <v>128</v>
      </c>
      <c r="BT22" s="679"/>
      <c r="BU22" s="679"/>
      <c r="BV22" s="679"/>
      <c r="BW22" s="679"/>
      <c r="BX22" s="679"/>
      <c r="BY22" s="679"/>
      <c r="BZ22" s="679"/>
      <c r="CA22" s="679"/>
      <c r="CB22" s="688"/>
      <c r="CD22" s="660" t="s">
        <v>280</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75" t="s">
        <v>281</v>
      </c>
      <c r="C23" s="676"/>
      <c r="D23" s="676"/>
      <c r="E23" s="676"/>
      <c r="F23" s="676"/>
      <c r="G23" s="676"/>
      <c r="H23" s="676"/>
      <c r="I23" s="676"/>
      <c r="J23" s="676"/>
      <c r="K23" s="676"/>
      <c r="L23" s="676"/>
      <c r="M23" s="676"/>
      <c r="N23" s="676"/>
      <c r="O23" s="676"/>
      <c r="P23" s="676"/>
      <c r="Q23" s="677"/>
      <c r="R23" s="678">
        <v>21606</v>
      </c>
      <c r="S23" s="679"/>
      <c r="T23" s="679"/>
      <c r="U23" s="679"/>
      <c r="V23" s="679"/>
      <c r="W23" s="679"/>
      <c r="X23" s="679"/>
      <c r="Y23" s="680"/>
      <c r="Z23" s="681">
        <v>0</v>
      </c>
      <c r="AA23" s="681"/>
      <c r="AB23" s="681"/>
      <c r="AC23" s="681"/>
      <c r="AD23" s="682">
        <v>21606</v>
      </c>
      <c r="AE23" s="682"/>
      <c r="AF23" s="682"/>
      <c r="AG23" s="682"/>
      <c r="AH23" s="682"/>
      <c r="AI23" s="682"/>
      <c r="AJ23" s="682"/>
      <c r="AK23" s="682"/>
      <c r="AL23" s="683">
        <v>0.1</v>
      </c>
      <c r="AM23" s="684"/>
      <c r="AN23" s="684"/>
      <c r="AO23" s="685"/>
      <c r="AP23" s="696" t="s">
        <v>282</v>
      </c>
      <c r="AQ23" s="697"/>
      <c r="AR23" s="697"/>
      <c r="AS23" s="697"/>
      <c r="AT23" s="697"/>
      <c r="AU23" s="697"/>
      <c r="AV23" s="697"/>
      <c r="AW23" s="697"/>
      <c r="AX23" s="697"/>
      <c r="AY23" s="697"/>
      <c r="AZ23" s="697"/>
      <c r="BA23" s="697"/>
      <c r="BB23" s="697"/>
      <c r="BC23" s="697"/>
      <c r="BD23" s="697"/>
      <c r="BE23" s="697"/>
      <c r="BF23" s="698"/>
      <c r="BG23" s="678">
        <v>1165605</v>
      </c>
      <c r="BH23" s="679"/>
      <c r="BI23" s="679"/>
      <c r="BJ23" s="679"/>
      <c r="BK23" s="679"/>
      <c r="BL23" s="679"/>
      <c r="BM23" s="679"/>
      <c r="BN23" s="680"/>
      <c r="BO23" s="681">
        <v>5.3</v>
      </c>
      <c r="BP23" s="681"/>
      <c r="BQ23" s="681"/>
      <c r="BR23" s="681"/>
      <c r="BS23" s="687" t="s">
        <v>128</v>
      </c>
      <c r="BT23" s="679"/>
      <c r="BU23" s="679"/>
      <c r="BV23" s="679"/>
      <c r="BW23" s="679"/>
      <c r="BX23" s="679"/>
      <c r="BY23" s="679"/>
      <c r="BZ23" s="679"/>
      <c r="CA23" s="679"/>
      <c r="CB23" s="688"/>
      <c r="CD23" s="660" t="s">
        <v>221</v>
      </c>
      <c r="CE23" s="661"/>
      <c r="CF23" s="661"/>
      <c r="CG23" s="661"/>
      <c r="CH23" s="661"/>
      <c r="CI23" s="661"/>
      <c r="CJ23" s="661"/>
      <c r="CK23" s="661"/>
      <c r="CL23" s="661"/>
      <c r="CM23" s="661"/>
      <c r="CN23" s="661"/>
      <c r="CO23" s="661"/>
      <c r="CP23" s="661"/>
      <c r="CQ23" s="662"/>
      <c r="CR23" s="660" t="s">
        <v>283</v>
      </c>
      <c r="CS23" s="661"/>
      <c r="CT23" s="661"/>
      <c r="CU23" s="661"/>
      <c r="CV23" s="661"/>
      <c r="CW23" s="661"/>
      <c r="CX23" s="661"/>
      <c r="CY23" s="662"/>
      <c r="CZ23" s="660" t="s">
        <v>284</v>
      </c>
      <c r="DA23" s="661"/>
      <c r="DB23" s="661"/>
      <c r="DC23" s="662"/>
      <c r="DD23" s="660" t="s">
        <v>285</v>
      </c>
      <c r="DE23" s="661"/>
      <c r="DF23" s="661"/>
      <c r="DG23" s="661"/>
      <c r="DH23" s="661"/>
      <c r="DI23" s="661"/>
      <c r="DJ23" s="661"/>
      <c r="DK23" s="662"/>
      <c r="DL23" s="708" t="s">
        <v>286</v>
      </c>
      <c r="DM23" s="709"/>
      <c r="DN23" s="709"/>
      <c r="DO23" s="709"/>
      <c r="DP23" s="709"/>
      <c r="DQ23" s="709"/>
      <c r="DR23" s="709"/>
      <c r="DS23" s="709"/>
      <c r="DT23" s="709"/>
      <c r="DU23" s="709"/>
      <c r="DV23" s="710"/>
      <c r="DW23" s="660" t="s">
        <v>287</v>
      </c>
      <c r="DX23" s="661"/>
      <c r="DY23" s="661"/>
      <c r="DZ23" s="661"/>
      <c r="EA23" s="661"/>
      <c r="EB23" s="661"/>
      <c r="EC23" s="662"/>
    </row>
    <row r="24" spans="2:133" ht="11.25" customHeight="1" x14ac:dyDescent="0.15">
      <c r="B24" s="675" t="s">
        <v>288</v>
      </c>
      <c r="C24" s="676"/>
      <c r="D24" s="676"/>
      <c r="E24" s="676"/>
      <c r="F24" s="676"/>
      <c r="G24" s="676"/>
      <c r="H24" s="676"/>
      <c r="I24" s="676"/>
      <c r="J24" s="676"/>
      <c r="K24" s="676"/>
      <c r="L24" s="676"/>
      <c r="M24" s="676"/>
      <c r="N24" s="676"/>
      <c r="O24" s="676"/>
      <c r="P24" s="676"/>
      <c r="Q24" s="677"/>
      <c r="R24" s="678">
        <v>646692</v>
      </c>
      <c r="S24" s="679"/>
      <c r="T24" s="679"/>
      <c r="U24" s="679"/>
      <c r="V24" s="679"/>
      <c r="W24" s="679"/>
      <c r="X24" s="679"/>
      <c r="Y24" s="680"/>
      <c r="Z24" s="681">
        <v>0.9</v>
      </c>
      <c r="AA24" s="681"/>
      <c r="AB24" s="681"/>
      <c r="AC24" s="681"/>
      <c r="AD24" s="682" t="s">
        <v>128</v>
      </c>
      <c r="AE24" s="682"/>
      <c r="AF24" s="682"/>
      <c r="AG24" s="682"/>
      <c r="AH24" s="682"/>
      <c r="AI24" s="682"/>
      <c r="AJ24" s="682"/>
      <c r="AK24" s="682"/>
      <c r="AL24" s="683" t="s">
        <v>128</v>
      </c>
      <c r="AM24" s="684"/>
      <c r="AN24" s="684"/>
      <c r="AO24" s="685"/>
      <c r="AP24" s="696" t="s">
        <v>289</v>
      </c>
      <c r="AQ24" s="697"/>
      <c r="AR24" s="697"/>
      <c r="AS24" s="697"/>
      <c r="AT24" s="697"/>
      <c r="AU24" s="697"/>
      <c r="AV24" s="697"/>
      <c r="AW24" s="697"/>
      <c r="AX24" s="697"/>
      <c r="AY24" s="697"/>
      <c r="AZ24" s="697"/>
      <c r="BA24" s="697"/>
      <c r="BB24" s="697"/>
      <c r="BC24" s="697"/>
      <c r="BD24" s="697"/>
      <c r="BE24" s="697"/>
      <c r="BF24" s="698"/>
      <c r="BG24" s="678" t="s">
        <v>128</v>
      </c>
      <c r="BH24" s="679"/>
      <c r="BI24" s="679"/>
      <c r="BJ24" s="679"/>
      <c r="BK24" s="679"/>
      <c r="BL24" s="679"/>
      <c r="BM24" s="679"/>
      <c r="BN24" s="680"/>
      <c r="BO24" s="681" t="s">
        <v>128</v>
      </c>
      <c r="BP24" s="681"/>
      <c r="BQ24" s="681"/>
      <c r="BR24" s="681"/>
      <c r="BS24" s="687" t="s">
        <v>128</v>
      </c>
      <c r="BT24" s="679"/>
      <c r="BU24" s="679"/>
      <c r="BV24" s="679"/>
      <c r="BW24" s="679"/>
      <c r="BX24" s="679"/>
      <c r="BY24" s="679"/>
      <c r="BZ24" s="679"/>
      <c r="CA24" s="679"/>
      <c r="CB24" s="688"/>
      <c r="CD24" s="689" t="s">
        <v>290</v>
      </c>
      <c r="CE24" s="690"/>
      <c r="CF24" s="690"/>
      <c r="CG24" s="690"/>
      <c r="CH24" s="690"/>
      <c r="CI24" s="690"/>
      <c r="CJ24" s="690"/>
      <c r="CK24" s="690"/>
      <c r="CL24" s="690"/>
      <c r="CM24" s="690"/>
      <c r="CN24" s="690"/>
      <c r="CO24" s="690"/>
      <c r="CP24" s="690"/>
      <c r="CQ24" s="691"/>
      <c r="CR24" s="667">
        <v>31431765</v>
      </c>
      <c r="CS24" s="668"/>
      <c r="CT24" s="668"/>
      <c r="CU24" s="668"/>
      <c r="CV24" s="668"/>
      <c r="CW24" s="668"/>
      <c r="CX24" s="668"/>
      <c r="CY24" s="669"/>
      <c r="CZ24" s="672">
        <v>46.9</v>
      </c>
      <c r="DA24" s="673"/>
      <c r="DB24" s="673"/>
      <c r="DC24" s="692"/>
      <c r="DD24" s="711">
        <v>19839936</v>
      </c>
      <c r="DE24" s="668"/>
      <c r="DF24" s="668"/>
      <c r="DG24" s="668"/>
      <c r="DH24" s="668"/>
      <c r="DI24" s="668"/>
      <c r="DJ24" s="668"/>
      <c r="DK24" s="669"/>
      <c r="DL24" s="711">
        <v>19614737</v>
      </c>
      <c r="DM24" s="668"/>
      <c r="DN24" s="668"/>
      <c r="DO24" s="668"/>
      <c r="DP24" s="668"/>
      <c r="DQ24" s="668"/>
      <c r="DR24" s="668"/>
      <c r="DS24" s="668"/>
      <c r="DT24" s="668"/>
      <c r="DU24" s="668"/>
      <c r="DV24" s="669"/>
      <c r="DW24" s="672">
        <v>48.6</v>
      </c>
      <c r="DX24" s="673"/>
      <c r="DY24" s="673"/>
      <c r="DZ24" s="673"/>
      <c r="EA24" s="673"/>
      <c r="EB24" s="673"/>
      <c r="EC24" s="674"/>
    </row>
    <row r="25" spans="2:133" ht="11.25" customHeight="1" x14ac:dyDescent="0.15">
      <c r="B25" s="675" t="s">
        <v>291</v>
      </c>
      <c r="C25" s="676"/>
      <c r="D25" s="676"/>
      <c r="E25" s="676"/>
      <c r="F25" s="676"/>
      <c r="G25" s="676"/>
      <c r="H25" s="676"/>
      <c r="I25" s="676"/>
      <c r="J25" s="676"/>
      <c r="K25" s="676"/>
      <c r="L25" s="676"/>
      <c r="M25" s="676"/>
      <c r="N25" s="676"/>
      <c r="O25" s="676"/>
      <c r="P25" s="676"/>
      <c r="Q25" s="677"/>
      <c r="R25" s="678">
        <v>968028</v>
      </c>
      <c r="S25" s="679"/>
      <c r="T25" s="679"/>
      <c r="U25" s="679"/>
      <c r="V25" s="679"/>
      <c r="W25" s="679"/>
      <c r="X25" s="679"/>
      <c r="Y25" s="680"/>
      <c r="Z25" s="681">
        <v>1.4</v>
      </c>
      <c r="AA25" s="681"/>
      <c r="AB25" s="681"/>
      <c r="AC25" s="681"/>
      <c r="AD25" s="682">
        <v>139726</v>
      </c>
      <c r="AE25" s="682"/>
      <c r="AF25" s="682"/>
      <c r="AG25" s="682"/>
      <c r="AH25" s="682"/>
      <c r="AI25" s="682"/>
      <c r="AJ25" s="682"/>
      <c r="AK25" s="682"/>
      <c r="AL25" s="683">
        <v>0.4</v>
      </c>
      <c r="AM25" s="684"/>
      <c r="AN25" s="684"/>
      <c r="AO25" s="685"/>
      <c r="AP25" s="696" t="s">
        <v>292</v>
      </c>
      <c r="AQ25" s="697"/>
      <c r="AR25" s="697"/>
      <c r="AS25" s="697"/>
      <c r="AT25" s="697"/>
      <c r="AU25" s="697"/>
      <c r="AV25" s="697"/>
      <c r="AW25" s="697"/>
      <c r="AX25" s="697"/>
      <c r="AY25" s="697"/>
      <c r="AZ25" s="697"/>
      <c r="BA25" s="697"/>
      <c r="BB25" s="697"/>
      <c r="BC25" s="697"/>
      <c r="BD25" s="697"/>
      <c r="BE25" s="697"/>
      <c r="BF25" s="698"/>
      <c r="BG25" s="678" t="s">
        <v>128</v>
      </c>
      <c r="BH25" s="679"/>
      <c r="BI25" s="679"/>
      <c r="BJ25" s="679"/>
      <c r="BK25" s="679"/>
      <c r="BL25" s="679"/>
      <c r="BM25" s="679"/>
      <c r="BN25" s="680"/>
      <c r="BO25" s="681" t="s">
        <v>235</v>
      </c>
      <c r="BP25" s="681"/>
      <c r="BQ25" s="681"/>
      <c r="BR25" s="681"/>
      <c r="BS25" s="687" t="s">
        <v>235</v>
      </c>
      <c r="BT25" s="679"/>
      <c r="BU25" s="679"/>
      <c r="BV25" s="679"/>
      <c r="BW25" s="679"/>
      <c r="BX25" s="679"/>
      <c r="BY25" s="679"/>
      <c r="BZ25" s="679"/>
      <c r="CA25" s="679"/>
      <c r="CB25" s="688"/>
      <c r="CD25" s="693" t="s">
        <v>293</v>
      </c>
      <c r="CE25" s="694"/>
      <c r="CF25" s="694"/>
      <c r="CG25" s="694"/>
      <c r="CH25" s="694"/>
      <c r="CI25" s="694"/>
      <c r="CJ25" s="694"/>
      <c r="CK25" s="694"/>
      <c r="CL25" s="694"/>
      <c r="CM25" s="694"/>
      <c r="CN25" s="694"/>
      <c r="CO25" s="694"/>
      <c r="CP25" s="694"/>
      <c r="CQ25" s="695"/>
      <c r="CR25" s="678">
        <v>10091678</v>
      </c>
      <c r="CS25" s="714"/>
      <c r="CT25" s="714"/>
      <c r="CU25" s="714"/>
      <c r="CV25" s="714"/>
      <c r="CW25" s="714"/>
      <c r="CX25" s="714"/>
      <c r="CY25" s="715"/>
      <c r="CZ25" s="683">
        <v>15.1</v>
      </c>
      <c r="DA25" s="712"/>
      <c r="DB25" s="712"/>
      <c r="DC25" s="716"/>
      <c r="DD25" s="687">
        <v>9364551</v>
      </c>
      <c r="DE25" s="714"/>
      <c r="DF25" s="714"/>
      <c r="DG25" s="714"/>
      <c r="DH25" s="714"/>
      <c r="DI25" s="714"/>
      <c r="DJ25" s="714"/>
      <c r="DK25" s="715"/>
      <c r="DL25" s="687">
        <v>9162326</v>
      </c>
      <c r="DM25" s="714"/>
      <c r="DN25" s="714"/>
      <c r="DO25" s="714"/>
      <c r="DP25" s="714"/>
      <c r="DQ25" s="714"/>
      <c r="DR25" s="714"/>
      <c r="DS25" s="714"/>
      <c r="DT25" s="714"/>
      <c r="DU25" s="714"/>
      <c r="DV25" s="715"/>
      <c r="DW25" s="683">
        <v>22.7</v>
      </c>
      <c r="DX25" s="712"/>
      <c r="DY25" s="712"/>
      <c r="DZ25" s="712"/>
      <c r="EA25" s="712"/>
      <c r="EB25" s="712"/>
      <c r="EC25" s="713"/>
    </row>
    <row r="26" spans="2:133" ht="11.25" customHeight="1" x14ac:dyDescent="0.15">
      <c r="B26" s="675" t="s">
        <v>294</v>
      </c>
      <c r="C26" s="676"/>
      <c r="D26" s="676"/>
      <c r="E26" s="676"/>
      <c r="F26" s="676"/>
      <c r="G26" s="676"/>
      <c r="H26" s="676"/>
      <c r="I26" s="676"/>
      <c r="J26" s="676"/>
      <c r="K26" s="676"/>
      <c r="L26" s="676"/>
      <c r="M26" s="676"/>
      <c r="N26" s="676"/>
      <c r="O26" s="676"/>
      <c r="P26" s="676"/>
      <c r="Q26" s="677"/>
      <c r="R26" s="678">
        <v>317329</v>
      </c>
      <c r="S26" s="679"/>
      <c r="T26" s="679"/>
      <c r="U26" s="679"/>
      <c r="V26" s="679"/>
      <c r="W26" s="679"/>
      <c r="X26" s="679"/>
      <c r="Y26" s="680"/>
      <c r="Z26" s="681">
        <v>0.5</v>
      </c>
      <c r="AA26" s="681"/>
      <c r="AB26" s="681"/>
      <c r="AC26" s="681"/>
      <c r="AD26" s="682">
        <v>1</v>
      </c>
      <c r="AE26" s="682"/>
      <c r="AF26" s="682"/>
      <c r="AG26" s="682"/>
      <c r="AH26" s="682"/>
      <c r="AI26" s="682"/>
      <c r="AJ26" s="682"/>
      <c r="AK26" s="682"/>
      <c r="AL26" s="683">
        <v>0</v>
      </c>
      <c r="AM26" s="684"/>
      <c r="AN26" s="684"/>
      <c r="AO26" s="685"/>
      <c r="AP26" s="696" t="s">
        <v>295</v>
      </c>
      <c r="AQ26" s="717"/>
      <c r="AR26" s="717"/>
      <c r="AS26" s="717"/>
      <c r="AT26" s="717"/>
      <c r="AU26" s="717"/>
      <c r="AV26" s="717"/>
      <c r="AW26" s="717"/>
      <c r="AX26" s="717"/>
      <c r="AY26" s="717"/>
      <c r="AZ26" s="717"/>
      <c r="BA26" s="717"/>
      <c r="BB26" s="717"/>
      <c r="BC26" s="717"/>
      <c r="BD26" s="717"/>
      <c r="BE26" s="717"/>
      <c r="BF26" s="698"/>
      <c r="BG26" s="678" t="s">
        <v>128</v>
      </c>
      <c r="BH26" s="679"/>
      <c r="BI26" s="679"/>
      <c r="BJ26" s="679"/>
      <c r="BK26" s="679"/>
      <c r="BL26" s="679"/>
      <c r="BM26" s="679"/>
      <c r="BN26" s="680"/>
      <c r="BO26" s="681" t="s">
        <v>128</v>
      </c>
      <c r="BP26" s="681"/>
      <c r="BQ26" s="681"/>
      <c r="BR26" s="681"/>
      <c r="BS26" s="687" t="s">
        <v>235</v>
      </c>
      <c r="BT26" s="679"/>
      <c r="BU26" s="679"/>
      <c r="BV26" s="679"/>
      <c r="BW26" s="679"/>
      <c r="BX26" s="679"/>
      <c r="BY26" s="679"/>
      <c r="BZ26" s="679"/>
      <c r="CA26" s="679"/>
      <c r="CB26" s="688"/>
      <c r="CD26" s="693" t="s">
        <v>296</v>
      </c>
      <c r="CE26" s="694"/>
      <c r="CF26" s="694"/>
      <c r="CG26" s="694"/>
      <c r="CH26" s="694"/>
      <c r="CI26" s="694"/>
      <c r="CJ26" s="694"/>
      <c r="CK26" s="694"/>
      <c r="CL26" s="694"/>
      <c r="CM26" s="694"/>
      <c r="CN26" s="694"/>
      <c r="CO26" s="694"/>
      <c r="CP26" s="694"/>
      <c r="CQ26" s="695"/>
      <c r="CR26" s="678">
        <v>7060860</v>
      </c>
      <c r="CS26" s="679"/>
      <c r="CT26" s="679"/>
      <c r="CU26" s="679"/>
      <c r="CV26" s="679"/>
      <c r="CW26" s="679"/>
      <c r="CX26" s="679"/>
      <c r="CY26" s="680"/>
      <c r="CZ26" s="683">
        <v>10.5</v>
      </c>
      <c r="DA26" s="712"/>
      <c r="DB26" s="712"/>
      <c r="DC26" s="716"/>
      <c r="DD26" s="687">
        <v>6417570</v>
      </c>
      <c r="DE26" s="679"/>
      <c r="DF26" s="679"/>
      <c r="DG26" s="679"/>
      <c r="DH26" s="679"/>
      <c r="DI26" s="679"/>
      <c r="DJ26" s="679"/>
      <c r="DK26" s="680"/>
      <c r="DL26" s="687" t="s">
        <v>128</v>
      </c>
      <c r="DM26" s="679"/>
      <c r="DN26" s="679"/>
      <c r="DO26" s="679"/>
      <c r="DP26" s="679"/>
      <c r="DQ26" s="679"/>
      <c r="DR26" s="679"/>
      <c r="DS26" s="679"/>
      <c r="DT26" s="679"/>
      <c r="DU26" s="679"/>
      <c r="DV26" s="680"/>
      <c r="DW26" s="683" t="s">
        <v>128</v>
      </c>
      <c r="DX26" s="712"/>
      <c r="DY26" s="712"/>
      <c r="DZ26" s="712"/>
      <c r="EA26" s="712"/>
      <c r="EB26" s="712"/>
      <c r="EC26" s="713"/>
    </row>
    <row r="27" spans="2:133" ht="11.25" customHeight="1" x14ac:dyDescent="0.15">
      <c r="B27" s="675" t="s">
        <v>297</v>
      </c>
      <c r="C27" s="676"/>
      <c r="D27" s="676"/>
      <c r="E27" s="676"/>
      <c r="F27" s="676"/>
      <c r="G27" s="676"/>
      <c r="H27" s="676"/>
      <c r="I27" s="676"/>
      <c r="J27" s="676"/>
      <c r="K27" s="676"/>
      <c r="L27" s="676"/>
      <c r="M27" s="676"/>
      <c r="N27" s="676"/>
      <c r="O27" s="676"/>
      <c r="P27" s="676"/>
      <c r="Q27" s="677"/>
      <c r="R27" s="678">
        <v>9549867</v>
      </c>
      <c r="S27" s="679"/>
      <c r="T27" s="679"/>
      <c r="U27" s="679"/>
      <c r="V27" s="679"/>
      <c r="W27" s="679"/>
      <c r="X27" s="679"/>
      <c r="Y27" s="680"/>
      <c r="Z27" s="681">
        <v>13.7</v>
      </c>
      <c r="AA27" s="681"/>
      <c r="AB27" s="681"/>
      <c r="AC27" s="681"/>
      <c r="AD27" s="682" t="s">
        <v>235</v>
      </c>
      <c r="AE27" s="682"/>
      <c r="AF27" s="682"/>
      <c r="AG27" s="682"/>
      <c r="AH27" s="682"/>
      <c r="AI27" s="682"/>
      <c r="AJ27" s="682"/>
      <c r="AK27" s="682"/>
      <c r="AL27" s="683" t="s">
        <v>128</v>
      </c>
      <c r="AM27" s="684"/>
      <c r="AN27" s="684"/>
      <c r="AO27" s="685"/>
      <c r="AP27" s="675" t="s">
        <v>298</v>
      </c>
      <c r="AQ27" s="676"/>
      <c r="AR27" s="676"/>
      <c r="AS27" s="676"/>
      <c r="AT27" s="676"/>
      <c r="AU27" s="676"/>
      <c r="AV27" s="676"/>
      <c r="AW27" s="676"/>
      <c r="AX27" s="676"/>
      <c r="AY27" s="676"/>
      <c r="AZ27" s="676"/>
      <c r="BA27" s="676"/>
      <c r="BB27" s="676"/>
      <c r="BC27" s="676"/>
      <c r="BD27" s="676"/>
      <c r="BE27" s="676"/>
      <c r="BF27" s="677"/>
      <c r="BG27" s="678">
        <v>22034377</v>
      </c>
      <c r="BH27" s="679"/>
      <c r="BI27" s="679"/>
      <c r="BJ27" s="679"/>
      <c r="BK27" s="679"/>
      <c r="BL27" s="679"/>
      <c r="BM27" s="679"/>
      <c r="BN27" s="680"/>
      <c r="BO27" s="681">
        <v>100</v>
      </c>
      <c r="BP27" s="681"/>
      <c r="BQ27" s="681"/>
      <c r="BR27" s="681"/>
      <c r="BS27" s="687" t="s">
        <v>128</v>
      </c>
      <c r="BT27" s="679"/>
      <c r="BU27" s="679"/>
      <c r="BV27" s="679"/>
      <c r="BW27" s="679"/>
      <c r="BX27" s="679"/>
      <c r="BY27" s="679"/>
      <c r="BZ27" s="679"/>
      <c r="CA27" s="679"/>
      <c r="CB27" s="688"/>
      <c r="CD27" s="693" t="s">
        <v>299</v>
      </c>
      <c r="CE27" s="694"/>
      <c r="CF27" s="694"/>
      <c r="CG27" s="694"/>
      <c r="CH27" s="694"/>
      <c r="CI27" s="694"/>
      <c r="CJ27" s="694"/>
      <c r="CK27" s="694"/>
      <c r="CL27" s="694"/>
      <c r="CM27" s="694"/>
      <c r="CN27" s="694"/>
      <c r="CO27" s="694"/>
      <c r="CP27" s="694"/>
      <c r="CQ27" s="695"/>
      <c r="CR27" s="678">
        <v>15545444</v>
      </c>
      <c r="CS27" s="714"/>
      <c r="CT27" s="714"/>
      <c r="CU27" s="714"/>
      <c r="CV27" s="714"/>
      <c r="CW27" s="714"/>
      <c r="CX27" s="714"/>
      <c r="CY27" s="715"/>
      <c r="CZ27" s="683">
        <v>23.2</v>
      </c>
      <c r="DA27" s="712"/>
      <c r="DB27" s="712"/>
      <c r="DC27" s="716"/>
      <c r="DD27" s="687">
        <v>4683617</v>
      </c>
      <c r="DE27" s="714"/>
      <c r="DF27" s="714"/>
      <c r="DG27" s="714"/>
      <c r="DH27" s="714"/>
      <c r="DI27" s="714"/>
      <c r="DJ27" s="714"/>
      <c r="DK27" s="715"/>
      <c r="DL27" s="687">
        <v>4660643</v>
      </c>
      <c r="DM27" s="714"/>
      <c r="DN27" s="714"/>
      <c r="DO27" s="714"/>
      <c r="DP27" s="714"/>
      <c r="DQ27" s="714"/>
      <c r="DR27" s="714"/>
      <c r="DS27" s="714"/>
      <c r="DT27" s="714"/>
      <c r="DU27" s="714"/>
      <c r="DV27" s="715"/>
      <c r="DW27" s="683">
        <v>11.6</v>
      </c>
      <c r="DX27" s="712"/>
      <c r="DY27" s="712"/>
      <c r="DZ27" s="712"/>
      <c r="EA27" s="712"/>
      <c r="EB27" s="712"/>
      <c r="EC27" s="713"/>
    </row>
    <row r="28" spans="2:133" ht="11.25" customHeight="1" x14ac:dyDescent="0.15">
      <c r="B28" s="720" t="s">
        <v>300</v>
      </c>
      <c r="C28" s="721"/>
      <c r="D28" s="721"/>
      <c r="E28" s="721"/>
      <c r="F28" s="721"/>
      <c r="G28" s="721"/>
      <c r="H28" s="721"/>
      <c r="I28" s="721"/>
      <c r="J28" s="721"/>
      <c r="K28" s="721"/>
      <c r="L28" s="721"/>
      <c r="M28" s="721"/>
      <c r="N28" s="721"/>
      <c r="O28" s="721"/>
      <c r="P28" s="721"/>
      <c r="Q28" s="722"/>
      <c r="R28" s="678">
        <v>344</v>
      </c>
      <c r="S28" s="679"/>
      <c r="T28" s="679"/>
      <c r="U28" s="679"/>
      <c r="V28" s="679"/>
      <c r="W28" s="679"/>
      <c r="X28" s="679"/>
      <c r="Y28" s="680"/>
      <c r="Z28" s="681">
        <v>0</v>
      </c>
      <c r="AA28" s="681"/>
      <c r="AB28" s="681"/>
      <c r="AC28" s="681"/>
      <c r="AD28" s="682">
        <v>344</v>
      </c>
      <c r="AE28" s="682"/>
      <c r="AF28" s="682"/>
      <c r="AG28" s="682"/>
      <c r="AH28" s="682"/>
      <c r="AI28" s="682"/>
      <c r="AJ28" s="682"/>
      <c r="AK28" s="682"/>
      <c r="AL28" s="683">
        <v>0</v>
      </c>
      <c r="AM28" s="684"/>
      <c r="AN28" s="684"/>
      <c r="AO28" s="685"/>
      <c r="AP28" s="723"/>
      <c r="AQ28" s="724"/>
      <c r="AR28" s="724"/>
      <c r="AS28" s="724"/>
      <c r="AT28" s="724"/>
      <c r="AU28" s="724"/>
      <c r="AV28" s="724"/>
      <c r="AW28" s="724"/>
      <c r="AX28" s="724"/>
      <c r="AY28" s="724"/>
      <c r="AZ28" s="724"/>
      <c r="BA28" s="724"/>
      <c r="BB28" s="724"/>
      <c r="BC28" s="724"/>
      <c r="BD28" s="724"/>
      <c r="BE28" s="724"/>
      <c r="BF28" s="725"/>
      <c r="BG28" s="678"/>
      <c r="BH28" s="679"/>
      <c r="BI28" s="679"/>
      <c r="BJ28" s="679"/>
      <c r="BK28" s="679"/>
      <c r="BL28" s="679"/>
      <c r="BM28" s="679"/>
      <c r="BN28" s="680"/>
      <c r="BO28" s="681"/>
      <c r="BP28" s="681"/>
      <c r="BQ28" s="681"/>
      <c r="BR28" s="681"/>
      <c r="BS28" s="682"/>
      <c r="BT28" s="682"/>
      <c r="BU28" s="682"/>
      <c r="BV28" s="682"/>
      <c r="BW28" s="682"/>
      <c r="BX28" s="682"/>
      <c r="BY28" s="682"/>
      <c r="BZ28" s="682"/>
      <c r="CA28" s="682"/>
      <c r="CB28" s="686"/>
      <c r="CD28" s="693" t="s">
        <v>301</v>
      </c>
      <c r="CE28" s="694"/>
      <c r="CF28" s="694"/>
      <c r="CG28" s="694"/>
      <c r="CH28" s="694"/>
      <c r="CI28" s="694"/>
      <c r="CJ28" s="694"/>
      <c r="CK28" s="694"/>
      <c r="CL28" s="694"/>
      <c r="CM28" s="694"/>
      <c r="CN28" s="694"/>
      <c r="CO28" s="694"/>
      <c r="CP28" s="694"/>
      <c r="CQ28" s="695"/>
      <c r="CR28" s="678">
        <v>5794643</v>
      </c>
      <c r="CS28" s="679"/>
      <c r="CT28" s="679"/>
      <c r="CU28" s="679"/>
      <c r="CV28" s="679"/>
      <c r="CW28" s="679"/>
      <c r="CX28" s="679"/>
      <c r="CY28" s="680"/>
      <c r="CZ28" s="683">
        <v>8.6</v>
      </c>
      <c r="DA28" s="712"/>
      <c r="DB28" s="712"/>
      <c r="DC28" s="716"/>
      <c r="DD28" s="687">
        <v>5791768</v>
      </c>
      <c r="DE28" s="679"/>
      <c r="DF28" s="679"/>
      <c r="DG28" s="679"/>
      <c r="DH28" s="679"/>
      <c r="DI28" s="679"/>
      <c r="DJ28" s="679"/>
      <c r="DK28" s="680"/>
      <c r="DL28" s="687">
        <v>5791768</v>
      </c>
      <c r="DM28" s="679"/>
      <c r="DN28" s="679"/>
      <c r="DO28" s="679"/>
      <c r="DP28" s="679"/>
      <c r="DQ28" s="679"/>
      <c r="DR28" s="679"/>
      <c r="DS28" s="679"/>
      <c r="DT28" s="679"/>
      <c r="DU28" s="679"/>
      <c r="DV28" s="680"/>
      <c r="DW28" s="683">
        <v>14.4</v>
      </c>
      <c r="DX28" s="712"/>
      <c r="DY28" s="712"/>
      <c r="DZ28" s="712"/>
      <c r="EA28" s="712"/>
      <c r="EB28" s="712"/>
      <c r="EC28" s="713"/>
    </row>
    <row r="29" spans="2:133" ht="11.25" customHeight="1" x14ac:dyDescent="0.15">
      <c r="B29" s="675" t="s">
        <v>302</v>
      </c>
      <c r="C29" s="676"/>
      <c r="D29" s="676"/>
      <c r="E29" s="676"/>
      <c r="F29" s="676"/>
      <c r="G29" s="676"/>
      <c r="H29" s="676"/>
      <c r="I29" s="676"/>
      <c r="J29" s="676"/>
      <c r="K29" s="676"/>
      <c r="L29" s="676"/>
      <c r="M29" s="676"/>
      <c r="N29" s="676"/>
      <c r="O29" s="676"/>
      <c r="P29" s="676"/>
      <c r="Q29" s="677"/>
      <c r="R29" s="678">
        <v>4550757</v>
      </c>
      <c r="S29" s="679"/>
      <c r="T29" s="679"/>
      <c r="U29" s="679"/>
      <c r="V29" s="679"/>
      <c r="W29" s="679"/>
      <c r="X29" s="679"/>
      <c r="Y29" s="680"/>
      <c r="Z29" s="681">
        <v>6.5</v>
      </c>
      <c r="AA29" s="681"/>
      <c r="AB29" s="681"/>
      <c r="AC29" s="681"/>
      <c r="AD29" s="682" t="s">
        <v>128</v>
      </c>
      <c r="AE29" s="682"/>
      <c r="AF29" s="682"/>
      <c r="AG29" s="682"/>
      <c r="AH29" s="682"/>
      <c r="AI29" s="682"/>
      <c r="AJ29" s="682"/>
      <c r="AK29" s="682"/>
      <c r="AL29" s="683" t="s">
        <v>128</v>
      </c>
      <c r="AM29" s="684"/>
      <c r="AN29" s="684"/>
      <c r="AO29" s="685"/>
      <c r="AP29" s="657" t="s">
        <v>221</v>
      </c>
      <c r="AQ29" s="658"/>
      <c r="AR29" s="658"/>
      <c r="AS29" s="658"/>
      <c r="AT29" s="658"/>
      <c r="AU29" s="658"/>
      <c r="AV29" s="658"/>
      <c r="AW29" s="658"/>
      <c r="AX29" s="658"/>
      <c r="AY29" s="658"/>
      <c r="AZ29" s="658"/>
      <c r="BA29" s="658"/>
      <c r="BB29" s="658"/>
      <c r="BC29" s="658"/>
      <c r="BD29" s="658"/>
      <c r="BE29" s="658"/>
      <c r="BF29" s="659"/>
      <c r="BG29" s="657" t="s">
        <v>303</v>
      </c>
      <c r="BH29" s="718"/>
      <c r="BI29" s="718"/>
      <c r="BJ29" s="718"/>
      <c r="BK29" s="718"/>
      <c r="BL29" s="718"/>
      <c r="BM29" s="718"/>
      <c r="BN29" s="718"/>
      <c r="BO29" s="718"/>
      <c r="BP29" s="718"/>
      <c r="BQ29" s="719"/>
      <c r="BR29" s="657" t="s">
        <v>304</v>
      </c>
      <c r="BS29" s="718"/>
      <c r="BT29" s="718"/>
      <c r="BU29" s="718"/>
      <c r="BV29" s="718"/>
      <c r="BW29" s="718"/>
      <c r="BX29" s="718"/>
      <c r="BY29" s="718"/>
      <c r="BZ29" s="718"/>
      <c r="CA29" s="718"/>
      <c r="CB29" s="719"/>
      <c r="CD29" s="741" t="s">
        <v>305</v>
      </c>
      <c r="CE29" s="742"/>
      <c r="CF29" s="693" t="s">
        <v>306</v>
      </c>
      <c r="CG29" s="694"/>
      <c r="CH29" s="694"/>
      <c r="CI29" s="694"/>
      <c r="CJ29" s="694"/>
      <c r="CK29" s="694"/>
      <c r="CL29" s="694"/>
      <c r="CM29" s="694"/>
      <c r="CN29" s="694"/>
      <c r="CO29" s="694"/>
      <c r="CP29" s="694"/>
      <c r="CQ29" s="695"/>
      <c r="CR29" s="678">
        <v>5794643</v>
      </c>
      <c r="CS29" s="714"/>
      <c r="CT29" s="714"/>
      <c r="CU29" s="714"/>
      <c r="CV29" s="714"/>
      <c r="CW29" s="714"/>
      <c r="CX29" s="714"/>
      <c r="CY29" s="715"/>
      <c r="CZ29" s="683">
        <v>8.6</v>
      </c>
      <c r="DA29" s="712"/>
      <c r="DB29" s="712"/>
      <c r="DC29" s="716"/>
      <c r="DD29" s="687">
        <v>5791768</v>
      </c>
      <c r="DE29" s="714"/>
      <c r="DF29" s="714"/>
      <c r="DG29" s="714"/>
      <c r="DH29" s="714"/>
      <c r="DI29" s="714"/>
      <c r="DJ29" s="714"/>
      <c r="DK29" s="715"/>
      <c r="DL29" s="687">
        <v>5791768</v>
      </c>
      <c r="DM29" s="714"/>
      <c r="DN29" s="714"/>
      <c r="DO29" s="714"/>
      <c r="DP29" s="714"/>
      <c r="DQ29" s="714"/>
      <c r="DR29" s="714"/>
      <c r="DS29" s="714"/>
      <c r="DT29" s="714"/>
      <c r="DU29" s="714"/>
      <c r="DV29" s="715"/>
      <c r="DW29" s="683">
        <v>14.4</v>
      </c>
      <c r="DX29" s="712"/>
      <c r="DY29" s="712"/>
      <c r="DZ29" s="712"/>
      <c r="EA29" s="712"/>
      <c r="EB29" s="712"/>
      <c r="EC29" s="713"/>
    </row>
    <row r="30" spans="2:133" ht="11.25" customHeight="1" x14ac:dyDescent="0.15">
      <c r="B30" s="675" t="s">
        <v>307</v>
      </c>
      <c r="C30" s="676"/>
      <c r="D30" s="676"/>
      <c r="E30" s="676"/>
      <c r="F30" s="676"/>
      <c r="G30" s="676"/>
      <c r="H30" s="676"/>
      <c r="I30" s="676"/>
      <c r="J30" s="676"/>
      <c r="K30" s="676"/>
      <c r="L30" s="676"/>
      <c r="M30" s="676"/>
      <c r="N30" s="676"/>
      <c r="O30" s="676"/>
      <c r="P30" s="676"/>
      <c r="Q30" s="677"/>
      <c r="R30" s="678">
        <v>44544</v>
      </c>
      <c r="S30" s="679"/>
      <c r="T30" s="679"/>
      <c r="U30" s="679"/>
      <c r="V30" s="679"/>
      <c r="W30" s="679"/>
      <c r="X30" s="679"/>
      <c r="Y30" s="680"/>
      <c r="Z30" s="681">
        <v>0.1</v>
      </c>
      <c r="AA30" s="681"/>
      <c r="AB30" s="681"/>
      <c r="AC30" s="681"/>
      <c r="AD30" s="682">
        <v>24449</v>
      </c>
      <c r="AE30" s="682"/>
      <c r="AF30" s="682"/>
      <c r="AG30" s="682"/>
      <c r="AH30" s="682"/>
      <c r="AI30" s="682"/>
      <c r="AJ30" s="682"/>
      <c r="AK30" s="682"/>
      <c r="AL30" s="683">
        <v>0.1</v>
      </c>
      <c r="AM30" s="684"/>
      <c r="AN30" s="684"/>
      <c r="AO30" s="685"/>
      <c r="AP30" s="726" t="s">
        <v>308</v>
      </c>
      <c r="AQ30" s="727"/>
      <c r="AR30" s="727"/>
      <c r="AS30" s="727"/>
      <c r="AT30" s="732" t="s">
        <v>309</v>
      </c>
      <c r="AU30" s="228"/>
      <c r="AV30" s="228"/>
      <c r="AW30" s="228"/>
      <c r="AX30" s="664" t="s">
        <v>186</v>
      </c>
      <c r="AY30" s="665"/>
      <c r="AZ30" s="665"/>
      <c r="BA30" s="665"/>
      <c r="BB30" s="665"/>
      <c r="BC30" s="665"/>
      <c r="BD30" s="665"/>
      <c r="BE30" s="665"/>
      <c r="BF30" s="666"/>
      <c r="BG30" s="738">
        <v>98.6</v>
      </c>
      <c r="BH30" s="739"/>
      <c r="BI30" s="739"/>
      <c r="BJ30" s="739"/>
      <c r="BK30" s="739"/>
      <c r="BL30" s="739"/>
      <c r="BM30" s="673">
        <v>93.1</v>
      </c>
      <c r="BN30" s="739"/>
      <c r="BO30" s="739"/>
      <c r="BP30" s="739"/>
      <c r="BQ30" s="740"/>
      <c r="BR30" s="738">
        <v>98.5</v>
      </c>
      <c r="BS30" s="739"/>
      <c r="BT30" s="739"/>
      <c r="BU30" s="739"/>
      <c r="BV30" s="739"/>
      <c r="BW30" s="739"/>
      <c r="BX30" s="673">
        <v>92.2</v>
      </c>
      <c r="BY30" s="739"/>
      <c r="BZ30" s="739"/>
      <c r="CA30" s="739"/>
      <c r="CB30" s="740"/>
      <c r="CD30" s="743"/>
      <c r="CE30" s="744"/>
      <c r="CF30" s="693" t="s">
        <v>310</v>
      </c>
      <c r="CG30" s="694"/>
      <c r="CH30" s="694"/>
      <c r="CI30" s="694"/>
      <c r="CJ30" s="694"/>
      <c r="CK30" s="694"/>
      <c r="CL30" s="694"/>
      <c r="CM30" s="694"/>
      <c r="CN30" s="694"/>
      <c r="CO30" s="694"/>
      <c r="CP30" s="694"/>
      <c r="CQ30" s="695"/>
      <c r="CR30" s="678">
        <v>5483656</v>
      </c>
      <c r="CS30" s="679"/>
      <c r="CT30" s="679"/>
      <c r="CU30" s="679"/>
      <c r="CV30" s="679"/>
      <c r="CW30" s="679"/>
      <c r="CX30" s="679"/>
      <c r="CY30" s="680"/>
      <c r="CZ30" s="683">
        <v>8.1999999999999993</v>
      </c>
      <c r="DA30" s="712"/>
      <c r="DB30" s="712"/>
      <c r="DC30" s="716"/>
      <c r="DD30" s="687">
        <v>5480945</v>
      </c>
      <c r="DE30" s="679"/>
      <c r="DF30" s="679"/>
      <c r="DG30" s="679"/>
      <c r="DH30" s="679"/>
      <c r="DI30" s="679"/>
      <c r="DJ30" s="679"/>
      <c r="DK30" s="680"/>
      <c r="DL30" s="687">
        <v>5480945</v>
      </c>
      <c r="DM30" s="679"/>
      <c r="DN30" s="679"/>
      <c r="DO30" s="679"/>
      <c r="DP30" s="679"/>
      <c r="DQ30" s="679"/>
      <c r="DR30" s="679"/>
      <c r="DS30" s="679"/>
      <c r="DT30" s="679"/>
      <c r="DU30" s="679"/>
      <c r="DV30" s="680"/>
      <c r="DW30" s="683">
        <v>13.6</v>
      </c>
      <c r="DX30" s="712"/>
      <c r="DY30" s="712"/>
      <c r="DZ30" s="712"/>
      <c r="EA30" s="712"/>
      <c r="EB30" s="712"/>
      <c r="EC30" s="713"/>
    </row>
    <row r="31" spans="2:133" ht="11.25" customHeight="1" x14ac:dyDescent="0.15">
      <c r="B31" s="675" t="s">
        <v>311</v>
      </c>
      <c r="C31" s="676"/>
      <c r="D31" s="676"/>
      <c r="E31" s="676"/>
      <c r="F31" s="676"/>
      <c r="G31" s="676"/>
      <c r="H31" s="676"/>
      <c r="I31" s="676"/>
      <c r="J31" s="676"/>
      <c r="K31" s="676"/>
      <c r="L31" s="676"/>
      <c r="M31" s="676"/>
      <c r="N31" s="676"/>
      <c r="O31" s="676"/>
      <c r="P31" s="676"/>
      <c r="Q31" s="677"/>
      <c r="R31" s="678">
        <v>699737</v>
      </c>
      <c r="S31" s="679"/>
      <c r="T31" s="679"/>
      <c r="U31" s="679"/>
      <c r="V31" s="679"/>
      <c r="W31" s="679"/>
      <c r="X31" s="679"/>
      <c r="Y31" s="680"/>
      <c r="Z31" s="681">
        <v>1</v>
      </c>
      <c r="AA31" s="681"/>
      <c r="AB31" s="681"/>
      <c r="AC31" s="681"/>
      <c r="AD31" s="682" t="s">
        <v>128</v>
      </c>
      <c r="AE31" s="682"/>
      <c r="AF31" s="682"/>
      <c r="AG31" s="682"/>
      <c r="AH31" s="682"/>
      <c r="AI31" s="682"/>
      <c r="AJ31" s="682"/>
      <c r="AK31" s="682"/>
      <c r="AL31" s="683" t="s">
        <v>128</v>
      </c>
      <c r="AM31" s="684"/>
      <c r="AN31" s="684"/>
      <c r="AO31" s="685"/>
      <c r="AP31" s="728"/>
      <c r="AQ31" s="729"/>
      <c r="AR31" s="729"/>
      <c r="AS31" s="729"/>
      <c r="AT31" s="733"/>
      <c r="AU31" s="227" t="s">
        <v>312</v>
      </c>
      <c r="AV31" s="227"/>
      <c r="AW31" s="227"/>
      <c r="AX31" s="675" t="s">
        <v>313</v>
      </c>
      <c r="AY31" s="676"/>
      <c r="AZ31" s="676"/>
      <c r="BA31" s="676"/>
      <c r="BB31" s="676"/>
      <c r="BC31" s="676"/>
      <c r="BD31" s="676"/>
      <c r="BE31" s="676"/>
      <c r="BF31" s="677"/>
      <c r="BG31" s="735">
        <v>98.6</v>
      </c>
      <c r="BH31" s="714"/>
      <c r="BI31" s="714"/>
      <c r="BJ31" s="714"/>
      <c r="BK31" s="714"/>
      <c r="BL31" s="714"/>
      <c r="BM31" s="684">
        <v>94.7</v>
      </c>
      <c r="BN31" s="736"/>
      <c r="BO31" s="736"/>
      <c r="BP31" s="736"/>
      <c r="BQ31" s="737"/>
      <c r="BR31" s="735">
        <v>98.7</v>
      </c>
      <c r="BS31" s="714"/>
      <c r="BT31" s="714"/>
      <c r="BU31" s="714"/>
      <c r="BV31" s="714"/>
      <c r="BW31" s="714"/>
      <c r="BX31" s="684">
        <v>93.8</v>
      </c>
      <c r="BY31" s="736"/>
      <c r="BZ31" s="736"/>
      <c r="CA31" s="736"/>
      <c r="CB31" s="737"/>
      <c r="CD31" s="743"/>
      <c r="CE31" s="744"/>
      <c r="CF31" s="693" t="s">
        <v>314</v>
      </c>
      <c r="CG31" s="694"/>
      <c r="CH31" s="694"/>
      <c r="CI31" s="694"/>
      <c r="CJ31" s="694"/>
      <c r="CK31" s="694"/>
      <c r="CL31" s="694"/>
      <c r="CM31" s="694"/>
      <c r="CN31" s="694"/>
      <c r="CO31" s="694"/>
      <c r="CP31" s="694"/>
      <c r="CQ31" s="695"/>
      <c r="CR31" s="678">
        <v>310987</v>
      </c>
      <c r="CS31" s="714"/>
      <c r="CT31" s="714"/>
      <c r="CU31" s="714"/>
      <c r="CV31" s="714"/>
      <c r="CW31" s="714"/>
      <c r="CX31" s="714"/>
      <c r="CY31" s="715"/>
      <c r="CZ31" s="683">
        <v>0.5</v>
      </c>
      <c r="DA31" s="712"/>
      <c r="DB31" s="712"/>
      <c r="DC31" s="716"/>
      <c r="DD31" s="687">
        <v>310823</v>
      </c>
      <c r="DE31" s="714"/>
      <c r="DF31" s="714"/>
      <c r="DG31" s="714"/>
      <c r="DH31" s="714"/>
      <c r="DI31" s="714"/>
      <c r="DJ31" s="714"/>
      <c r="DK31" s="715"/>
      <c r="DL31" s="687">
        <v>310823</v>
      </c>
      <c r="DM31" s="714"/>
      <c r="DN31" s="714"/>
      <c r="DO31" s="714"/>
      <c r="DP31" s="714"/>
      <c r="DQ31" s="714"/>
      <c r="DR31" s="714"/>
      <c r="DS31" s="714"/>
      <c r="DT31" s="714"/>
      <c r="DU31" s="714"/>
      <c r="DV31" s="715"/>
      <c r="DW31" s="683">
        <v>0.8</v>
      </c>
      <c r="DX31" s="712"/>
      <c r="DY31" s="712"/>
      <c r="DZ31" s="712"/>
      <c r="EA31" s="712"/>
      <c r="EB31" s="712"/>
      <c r="EC31" s="713"/>
    </row>
    <row r="32" spans="2:133" ht="11.25" customHeight="1" x14ac:dyDescent="0.15">
      <c r="B32" s="675" t="s">
        <v>315</v>
      </c>
      <c r="C32" s="676"/>
      <c r="D32" s="676"/>
      <c r="E32" s="676"/>
      <c r="F32" s="676"/>
      <c r="G32" s="676"/>
      <c r="H32" s="676"/>
      <c r="I32" s="676"/>
      <c r="J32" s="676"/>
      <c r="K32" s="676"/>
      <c r="L32" s="676"/>
      <c r="M32" s="676"/>
      <c r="N32" s="676"/>
      <c r="O32" s="676"/>
      <c r="P32" s="676"/>
      <c r="Q32" s="677"/>
      <c r="R32" s="678">
        <v>2050999</v>
      </c>
      <c r="S32" s="679"/>
      <c r="T32" s="679"/>
      <c r="U32" s="679"/>
      <c r="V32" s="679"/>
      <c r="W32" s="679"/>
      <c r="X32" s="679"/>
      <c r="Y32" s="680"/>
      <c r="Z32" s="681">
        <v>2.9</v>
      </c>
      <c r="AA32" s="681"/>
      <c r="AB32" s="681"/>
      <c r="AC32" s="681"/>
      <c r="AD32" s="682" t="s">
        <v>128</v>
      </c>
      <c r="AE32" s="682"/>
      <c r="AF32" s="682"/>
      <c r="AG32" s="682"/>
      <c r="AH32" s="682"/>
      <c r="AI32" s="682"/>
      <c r="AJ32" s="682"/>
      <c r="AK32" s="682"/>
      <c r="AL32" s="683" t="s">
        <v>235</v>
      </c>
      <c r="AM32" s="684"/>
      <c r="AN32" s="684"/>
      <c r="AO32" s="685"/>
      <c r="AP32" s="730"/>
      <c r="AQ32" s="731"/>
      <c r="AR32" s="731"/>
      <c r="AS32" s="731"/>
      <c r="AT32" s="734"/>
      <c r="AU32" s="229"/>
      <c r="AV32" s="229"/>
      <c r="AW32" s="229"/>
      <c r="AX32" s="723" t="s">
        <v>316</v>
      </c>
      <c r="AY32" s="724"/>
      <c r="AZ32" s="724"/>
      <c r="BA32" s="724"/>
      <c r="BB32" s="724"/>
      <c r="BC32" s="724"/>
      <c r="BD32" s="724"/>
      <c r="BE32" s="724"/>
      <c r="BF32" s="725"/>
      <c r="BG32" s="747">
        <v>98.4</v>
      </c>
      <c r="BH32" s="748"/>
      <c r="BI32" s="748"/>
      <c r="BJ32" s="748"/>
      <c r="BK32" s="748"/>
      <c r="BL32" s="748"/>
      <c r="BM32" s="749">
        <v>91.3</v>
      </c>
      <c r="BN32" s="748"/>
      <c r="BO32" s="748"/>
      <c r="BP32" s="748"/>
      <c r="BQ32" s="750"/>
      <c r="BR32" s="747">
        <v>98.2</v>
      </c>
      <c r="BS32" s="748"/>
      <c r="BT32" s="748"/>
      <c r="BU32" s="748"/>
      <c r="BV32" s="748"/>
      <c r="BW32" s="748"/>
      <c r="BX32" s="749">
        <v>90.2</v>
      </c>
      <c r="BY32" s="748"/>
      <c r="BZ32" s="748"/>
      <c r="CA32" s="748"/>
      <c r="CB32" s="750"/>
      <c r="CD32" s="745"/>
      <c r="CE32" s="746"/>
      <c r="CF32" s="693" t="s">
        <v>317</v>
      </c>
      <c r="CG32" s="694"/>
      <c r="CH32" s="694"/>
      <c r="CI32" s="694"/>
      <c r="CJ32" s="694"/>
      <c r="CK32" s="694"/>
      <c r="CL32" s="694"/>
      <c r="CM32" s="694"/>
      <c r="CN32" s="694"/>
      <c r="CO32" s="694"/>
      <c r="CP32" s="694"/>
      <c r="CQ32" s="695"/>
      <c r="CR32" s="678" t="s">
        <v>128</v>
      </c>
      <c r="CS32" s="679"/>
      <c r="CT32" s="679"/>
      <c r="CU32" s="679"/>
      <c r="CV32" s="679"/>
      <c r="CW32" s="679"/>
      <c r="CX32" s="679"/>
      <c r="CY32" s="680"/>
      <c r="CZ32" s="683" t="s">
        <v>128</v>
      </c>
      <c r="DA32" s="712"/>
      <c r="DB32" s="712"/>
      <c r="DC32" s="716"/>
      <c r="DD32" s="687" t="s">
        <v>128</v>
      </c>
      <c r="DE32" s="679"/>
      <c r="DF32" s="679"/>
      <c r="DG32" s="679"/>
      <c r="DH32" s="679"/>
      <c r="DI32" s="679"/>
      <c r="DJ32" s="679"/>
      <c r="DK32" s="680"/>
      <c r="DL32" s="687" t="s">
        <v>128</v>
      </c>
      <c r="DM32" s="679"/>
      <c r="DN32" s="679"/>
      <c r="DO32" s="679"/>
      <c r="DP32" s="679"/>
      <c r="DQ32" s="679"/>
      <c r="DR32" s="679"/>
      <c r="DS32" s="679"/>
      <c r="DT32" s="679"/>
      <c r="DU32" s="679"/>
      <c r="DV32" s="680"/>
      <c r="DW32" s="683" t="s">
        <v>128</v>
      </c>
      <c r="DX32" s="712"/>
      <c r="DY32" s="712"/>
      <c r="DZ32" s="712"/>
      <c r="EA32" s="712"/>
      <c r="EB32" s="712"/>
      <c r="EC32" s="713"/>
    </row>
    <row r="33" spans="2:133" ht="11.25" customHeight="1" x14ac:dyDescent="0.15">
      <c r="B33" s="675" t="s">
        <v>318</v>
      </c>
      <c r="C33" s="676"/>
      <c r="D33" s="676"/>
      <c r="E33" s="676"/>
      <c r="F33" s="676"/>
      <c r="G33" s="676"/>
      <c r="H33" s="676"/>
      <c r="I33" s="676"/>
      <c r="J33" s="676"/>
      <c r="K33" s="676"/>
      <c r="L33" s="676"/>
      <c r="M33" s="676"/>
      <c r="N33" s="676"/>
      <c r="O33" s="676"/>
      <c r="P33" s="676"/>
      <c r="Q33" s="677"/>
      <c r="R33" s="678">
        <v>2138526</v>
      </c>
      <c r="S33" s="679"/>
      <c r="T33" s="679"/>
      <c r="U33" s="679"/>
      <c r="V33" s="679"/>
      <c r="W33" s="679"/>
      <c r="X33" s="679"/>
      <c r="Y33" s="680"/>
      <c r="Z33" s="681">
        <v>3.1</v>
      </c>
      <c r="AA33" s="681"/>
      <c r="AB33" s="681"/>
      <c r="AC33" s="681"/>
      <c r="AD33" s="682" t="s">
        <v>128</v>
      </c>
      <c r="AE33" s="682"/>
      <c r="AF33" s="682"/>
      <c r="AG33" s="682"/>
      <c r="AH33" s="682"/>
      <c r="AI33" s="682"/>
      <c r="AJ33" s="682"/>
      <c r="AK33" s="682"/>
      <c r="AL33" s="683" t="s">
        <v>128</v>
      </c>
      <c r="AM33" s="684"/>
      <c r="AN33" s="684"/>
      <c r="AO33" s="685"/>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3" t="s">
        <v>319</v>
      </c>
      <c r="CE33" s="694"/>
      <c r="CF33" s="694"/>
      <c r="CG33" s="694"/>
      <c r="CH33" s="694"/>
      <c r="CI33" s="694"/>
      <c r="CJ33" s="694"/>
      <c r="CK33" s="694"/>
      <c r="CL33" s="694"/>
      <c r="CM33" s="694"/>
      <c r="CN33" s="694"/>
      <c r="CO33" s="694"/>
      <c r="CP33" s="694"/>
      <c r="CQ33" s="695"/>
      <c r="CR33" s="678">
        <v>26169827</v>
      </c>
      <c r="CS33" s="714"/>
      <c r="CT33" s="714"/>
      <c r="CU33" s="714"/>
      <c r="CV33" s="714"/>
      <c r="CW33" s="714"/>
      <c r="CX33" s="714"/>
      <c r="CY33" s="715"/>
      <c r="CZ33" s="683">
        <v>39</v>
      </c>
      <c r="DA33" s="712"/>
      <c r="DB33" s="712"/>
      <c r="DC33" s="716"/>
      <c r="DD33" s="687">
        <v>21646221</v>
      </c>
      <c r="DE33" s="714"/>
      <c r="DF33" s="714"/>
      <c r="DG33" s="714"/>
      <c r="DH33" s="714"/>
      <c r="DI33" s="714"/>
      <c r="DJ33" s="714"/>
      <c r="DK33" s="715"/>
      <c r="DL33" s="687">
        <v>16917385</v>
      </c>
      <c r="DM33" s="714"/>
      <c r="DN33" s="714"/>
      <c r="DO33" s="714"/>
      <c r="DP33" s="714"/>
      <c r="DQ33" s="714"/>
      <c r="DR33" s="714"/>
      <c r="DS33" s="714"/>
      <c r="DT33" s="714"/>
      <c r="DU33" s="714"/>
      <c r="DV33" s="715"/>
      <c r="DW33" s="683">
        <v>42</v>
      </c>
      <c r="DX33" s="712"/>
      <c r="DY33" s="712"/>
      <c r="DZ33" s="712"/>
      <c r="EA33" s="712"/>
      <c r="EB33" s="712"/>
      <c r="EC33" s="713"/>
    </row>
    <row r="34" spans="2:133" ht="11.25" customHeight="1" x14ac:dyDescent="0.15">
      <c r="B34" s="675" t="s">
        <v>320</v>
      </c>
      <c r="C34" s="676"/>
      <c r="D34" s="676"/>
      <c r="E34" s="676"/>
      <c r="F34" s="676"/>
      <c r="G34" s="676"/>
      <c r="H34" s="676"/>
      <c r="I34" s="676"/>
      <c r="J34" s="676"/>
      <c r="K34" s="676"/>
      <c r="L34" s="676"/>
      <c r="M34" s="676"/>
      <c r="N34" s="676"/>
      <c r="O34" s="676"/>
      <c r="P34" s="676"/>
      <c r="Q34" s="677"/>
      <c r="R34" s="678">
        <v>709671</v>
      </c>
      <c r="S34" s="679"/>
      <c r="T34" s="679"/>
      <c r="U34" s="679"/>
      <c r="V34" s="679"/>
      <c r="W34" s="679"/>
      <c r="X34" s="679"/>
      <c r="Y34" s="680"/>
      <c r="Z34" s="681">
        <v>1</v>
      </c>
      <c r="AA34" s="681"/>
      <c r="AB34" s="681"/>
      <c r="AC34" s="681"/>
      <c r="AD34" s="682">
        <v>11841</v>
      </c>
      <c r="AE34" s="682"/>
      <c r="AF34" s="682"/>
      <c r="AG34" s="682"/>
      <c r="AH34" s="682"/>
      <c r="AI34" s="682"/>
      <c r="AJ34" s="682"/>
      <c r="AK34" s="682"/>
      <c r="AL34" s="683">
        <v>0</v>
      </c>
      <c r="AM34" s="684"/>
      <c r="AN34" s="684"/>
      <c r="AO34" s="685"/>
      <c r="AP34" s="232"/>
      <c r="AQ34" s="657" t="s">
        <v>321</v>
      </c>
      <c r="AR34" s="658"/>
      <c r="AS34" s="658"/>
      <c r="AT34" s="658"/>
      <c r="AU34" s="658"/>
      <c r="AV34" s="658"/>
      <c r="AW34" s="658"/>
      <c r="AX34" s="658"/>
      <c r="AY34" s="658"/>
      <c r="AZ34" s="658"/>
      <c r="BA34" s="658"/>
      <c r="BB34" s="658"/>
      <c r="BC34" s="658"/>
      <c r="BD34" s="658"/>
      <c r="BE34" s="658"/>
      <c r="BF34" s="659"/>
      <c r="BG34" s="657" t="s">
        <v>322</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693" t="s">
        <v>323</v>
      </c>
      <c r="CE34" s="694"/>
      <c r="CF34" s="694"/>
      <c r="CG34" s="694"/>
      <c r="CH34" s="694"/>
      <c r="CI34" s="694"/>
      <c r="CJ34" s="694"/>
      <c r="CK34" s="694"/>
      <c r="CL34" s="694"/>
      <c r="CM34" s="694"/>
      <c r="CN34" s="694"/>
      <c r="CO34" s="694"/>
      <c r="CP34" s="694"/>
      <c r="CQ34" s="695"/>
      <c r="CR34" s="678">
        <v>8345538</v>
      </c>
      <c r="CS34" s="679"/>
      <c r="CT34" s="679"/>
      <c r="CU34" s="679"/>
      <c r="CV34" s="679"/>
      <c r="CW34" s="679"/>
      <c r="CX34" s="679"/>
      <c r="CY34" s="680"/>
      <c r="CZ34" s="683">
        <v>12.4</v>
      </c>
      <c r="DA34" s="712"/>
      <c r="DB34" s="712"/>
      <c r="DC34" s="716"/>
      <c r="DD34" s="687">
        <v>6825469</v>
      </c>
      <c r="DE34" s="679"/>
      <c r="DF34" s="679"/>
      <c r="DG34" s="679"/>
      <c r="DH34" s="679"/>
      <c r="DI34" s="679"/>
      <c r="DJ34" s="679"/>
      <c r="DK34" s="680"/>
      <c r="DL34" s="687">
        <v>5599311</v>
      </c>
      <c r="DM34" s="679"/>
      <c r="DN34" s="679"/>
      <c r="DO34" s="679"/>
      <c r="DP34" s="679"/>
      <c r="DQ34" s="679"/>
      <c r="DR34" s="679"/>
      <c r="DS34" s="679"/>
      <c r="DT34" s="679"/>
      <c r="DU34" s="679"/>
      <c r="DV34" s="680"/>
      <c r="DW34" s="683">
        <v>13.9</v>
      </c>
      <c r="DX34" s="712"/>
      <c r="DY34" s="712"/>
      <c r="DZ34" s="712"/>
      <c r="EA34" s="712"/>
      <c r="EB34" s="712"/>
      <c r="EC34" s="713"/>
    </row>
    <row r="35" spans="2:133" ht="11.25" customHeight="1" x14ac:dyDescent="0.15">
      <c r="B35" s="675" t="s">
        <v>324</v>
      </c>
      <c r="C35" s="676"/>
      <c r="D35" s="676"/>
      <c r="E35" s="676"/>
      <c r="F35" s="676"/>
      <c r="G35" s="676"/>
      <c r="H35" s="676"/>
      <c r="I35" s="676"/>
      <c r="J35" s="676"/>
      <c r="K35" s="676"/>
      <c r="L35" s="676"/>
      <c r="M35" s="676"/>
      <c r="N35" s="676"/>
      <c r="O35" s="676"/>
      <c r="P35" s="676"/>
      <c r="Q35" s="677"/>
      <c r="R35" s="678">
        <v>7346500</v>
      </c>
      <c r="S35" s="679"/>
      <c r="T35" s="679"/>
      <c r="U35" s="679"/>
      <c r="V35" s="679"/>
      <c r="W35" s="679"/>
      <c r="X35" s="679"/>
      <c r="Y35" s="680"/>
      <c r="Z35" s="681">
        <v>10.5</v>
      </c>
      <c r="AA35" s="681"/>
      <c r="AB35" s="681"/>
      <c r="AC35" s="681"/>
      <c r="AD35" s="682" t="s">
        <v>235</v>
      </c>
      <c r="AE35" s="682"/>
      <c r="AF35" s="682"/>
      <c r="AG35" s="682"/>
      <c r="AH35" s="682"/>
      <c r="AI35" s="682"/>
      <c r="AJ35" s="682"/>
      <c r="AK35" s="682"/>
      <c r="AL35" s="683" t="s">
        <v>235</v>
      </c>
      <c r="AM35" s="684"/>
      <c r="AN35" s="684"/>
      <c r="AO35" s="685"/>
      <c r="AP35" s="232"/>
      <c r="AQ35" s="751" t="s">
        <v>325</v>
      </c>
      <c r="AR35" s="752"/>
      <c r="AS35" s="752"/>
      <c r="AT35" s="752"/>
      <c r="AU35" s="752"/>
      <c r="AV35" s="752"/>
      <c r="AW35" s="752"/>
      <c r="AX35" s="752"/>
      <c r="AY35" s="753"/>
      <c r="AZ35" s="667">
        <v>10443979</v>
      </c>
      <c r="BA35" s="668"/>
      <c r="BB35" s="668"/>
      <c r="BC35" s="668"/>
      <c r="BD35" s="668"/>
      <c r="BE35" s="668"/>
      <c r="BF35" s="754"/>
      <c r="BG35" s="689" t="s">
        <v>326</v>
      </c>
      <c r="BH35" s="690"/>
      <c r="BI35" s="690"/>
      <c r="BJ35" s="690"/>
      <c r="BK35" s="690"/>
      <c r="BL35" s="690"/>
      <c r="BM35" s="690"/>
      <c r="BN35" s="690"/>
      <c r="BO35" s="690"/>
      <c r="BP35" s="690"/>
      <c r="BQ35" s="690"/>
      <c r="BR35" s="690"/>
      <c r="BS35" s="690"/>
      <c r="BT35" s="690"/>
      <c r="BU35" s="691"/>
      <c r="BV35" s="667">
        <v>355143</v>
      </c>
      <c r="BW35" s="668"/>
      <c r="BX35" s="668"/>
      <c r="BY35" s="668"/>
      <c r="BZ35" s="668"/>
      <c r="CA35" s="668"/>
      <c r="CB35" s="754"/>
      <c r="CD35" s="693" t="s">
        <v>327</v>
      </c>
      <c r="CE35" s="694"/>
      <c r="CF35" s="694"/>
      <c r="CG35" s="694"/>
      <c r="CH35" s="694"/>
      <c r="CI35" s="694"/>
      <c r="CJ35" s="694"/>
      <c r="CK35" s="694"/>
      <c r="CL35" s="694"/>
      <c r="CM35" s="694"/>
      <c r="CN35" s="694"/>
      <c r="CO35" s="694"/>
      <c r="CP35" s="694"/>
      <c r="CQ35" s="695"/>
      <c r="CR35" s="678">
        <v>823740</v>
      </c>
      <c r="CS35" s="714"/>
      <c r="CT35" s="714"/>
      <c r="CU35" s="714"/>
      <c r="CV35" s="714"/>
      <c r="CW35" s="714"/>
      <c r="CX35" s="714"/>
      <c r="CY35" s="715"/>
      <c r="CZ35" s="683">
        <v>1.2</v>
      </c>
      <c r="DA35" s="712"/>
      <c r="DB35" s="712"/>
      <c r="DC35" s="716"/>
      <c r="DD35" s="687">
        <v>697755</v>
      </c>
      <c r="DE35" s="714"/>
      <c r="DF35" s="714"/>
      <c r="DG35" s="714"/>
      <c r="DH35" s="714"/>
      <c r="DI35" s="714"/>
      <c r="DJ35" s="714"/>
      <c r="DK35" s="715"/>
      <c r="DL35" s="687">
        <v>645976</v>
      </c>
      <c r="DM35" s="714"/>
      <c r="DN35" s="714"/>
      <c r="DO35" s="714"/>
      <c r="DP35" s="714"/>
      <c r="DQ35" s="714"/>
      <c r="DR35" s="714"/>
      <c r="DS35" s="714"/>
      <c r="DT35" s="714"/>
      <c r="DU35" s="714"/>
      <c r="DV35" s="715"/>
      <c r="DW35" s="683">
        <v>1.6</v>
      </c>
      <c r="DX35" s="712"/>
      <c r="DY35" s="712"/>
      <c r="DZ35" s="712"/>
      <c r="EA35" s="712"/>
      <c r="EB35" s="712"/>
      <c r="EC35" s="713"/>
    </row>
    <row r="36" spans="2:133" ht="11.25" customHeight="1" x14ac:dyDescent="0.15">
      <c r="B36" s="675" t="s">
        <v>328</v>
      </c>
      <c r="C36" s="676"/>
      <c r="D36" s="676"/>
      <c r="E36" s="676"/>
      <c r="F36" s="676"/>
      <c r="G36" s="676"/>
      <c r="H36" s="676"/>
      <c r="I36" s="676"/>
      <c r="J36" s="676"/>
      <c r="K36" s="676"/>
      <c r="L36" s="676"/>
      <c r="M36" s="676"/>
      <c r="N36" s="676"/>
      <c r="O36" s="676"/>
      <c r="P36" s="676"/>
      <c r="Q36" s="677"/>
      <c r="R36" s="678" t="s">
        <v>128</v>
      </c>
      <c r="S36" s="679"/>
      <c r="T36" s="679"/>
      <c r="U36" s="679"/>
      <c r="V36" s="679"/>
      <c r="W36" s="679"/>
      <c r="X36" s="679"/>
      <c r="Y36" s="680"/>
      <c r="Z36" s="681" t="s">
        <v>128</v>
      </c>
      <c r="AA36" s="681"/>
      <c r="AB36" s="681"/>
      <c r="AC36" s="681"/>
      <c r="AD36" s="682" t="s">
        <v>128</v>
      </c>
      <c r="AE36" s="682"/>
      <c r="AF36" s="682"/>
      <c r="AG36" s="682"/>
      <c r="AH36" s="682"/>
      <c r="AI36" s="682"/>
      <c r="AJ36" s="682"/>
      <c r="AK36" s="682"/>
      <c r="AL36" s="683" t="s">
        <v>235</v>
      </c>
      <c r="AM36" s="684"/>
      <c r="AN36" s="684"/>
      <c r="AO36" s="685"/>
      <c r="AQ36" s="755" t="s">
        <v>329</v>
      </c>
      <c r="AR36" s="756"/>
      <c r="AS36" s="756"/>
      <c r="AT36" s="756"/>
      <c r="AU36" s="756"/>
      <c r="AV36" s="756"/>
      <c r="AW36" s="756"/>
      <c r="AX36" s="756"/>
      <c r="AY36" s="757"/>
      <c r="AZ36" s="678">
        <v>2996810</v>
      </c>
      <c r="BA36" s="679"/>
      <c r="BB36" s="679"/>
      <c r="BC36" s="679"/>
      <c r="BD36" s="714"/>
      <c r="BE36" s="714"/>
      <c r="BF36" s="737"/>
      <c r="BG36" s="693" t="s">
        <v>330</v>
      </c>
      <c r="BH36" s="694"/>
      <c r="BI36" s="694"/>
      <c r="BJ36" s="694"/>
      <c r="BK36" s="694"/>
      <c r="BL36" s="694"/>
      <c r="BM36" s="694"/>
      <c r="BN36" s="694"/>
      <c r="BO36" s="694"/>
      <c r="BP36" s="694"/>
      <c r="BQ36" s="694"/>
      <c r="BR36" s="694"/>
      <c r="BS36" s="694"/>
      <c r="BT36" s="694"/>
      <c r="BU36" s="695"/>
      <c r="BV36" s="678">
        <v>106005</v>
      </c>
      <c r="BW36" s="679"/>
      <c r="BX36" s="679"/>
      <c r="BY36" s="679"/>
      <c r="BZ36" s="679"/>
      <c r="CA36" s="679"/>
      <c r="CB36" s="688"/>
      <c r="CD36" s="693" t="s">
        <v>331</v>
      </c>
      <c r="CE36" s="694"/>
      <c r="CF36" s="694"/>
      <c r="CG36" s="694"/>
      <c r="CH36" s="694"/>
      <c r="CI36" s="694"/>
      <c r="CJ36" s="694"/>
      <c r="CK36" s="694"/>
      <c r="CL36" s="694"/>
      <c r="CM36" s="694"/>
      <c r="CN36" s="694"/>
      <c r="CO36" s="694"/>
      <c r="CP36" s="694"/>
      <c r="CQ36" s="695"/>
      <c r="CR36" s="678">
        <v>8976200</v>
      </c>
      <c r="CS36" s="679"/>
      <c r="CT36" s="679"/>
      <c r="CU36" s="679"/>
      <c r="CV36" s="679"/>
      <c r="CW36" s="679"/>
      <c r="CX36" s="679"/>
      <c r="CY36" s="680"/>
      <c r="CZ36" s="683">
        <v>13.4</v>
      </c>
      <c r="DA36" s="712"/>
      <c r="DB36" s="712"/>
      <c r="DC36" s="716"/>
      <c r="DD36" s="687">
        <v>7745328</v>
      </c>
      <c r="DE36" s="679"/>
      <c r="DF36" s="679"/>
      <c r="DG36" s="679"/>
      <c r="DH36" s="679"/>
      <c r="DI36" s="679"/>
      <c r="DJ36" s="679"/>
      <c r="DK36" s="680"/>
      <c r="DL36" s="687">
        <v>5549683</v>
      </c>
      <c r="DM36" s="679"/>
      <c r="DN36" s="679"/>
      <c r="DO36" s="679"/>
      <c r="DP36" s="679"/>
      <c r="DQ36" s="679"/>
      <c r="DR36" s="679"/>
      <c r="DS36" s="679"/>
      <c r="DT36" s="679"/>
      <c r="DU36" s="679"/>
      <c r="DV36" s="680"/>
      <c r="DW36" s="683">
        <v>13.8</v>
      </c>
      <c r="DX36" s="712"/>
      <c r="DY36" s="712"/>
      <c r="DZ36" s="712"/>
      <c r="EA36" s="712"/>
      <c r="EB36" s="712"/>
      <c r="EC36" s="713"/>
    </row>
    <row r="37" spans="2:133" ht="11.25" customHeight="1" x14ac:dyDescent="0.15">
      <c r="B37" s="675" t="s">
        <v>332</v>
      </c>
      <c r="C37" s="676"/>
      <c r="D37" s="676"/>
      <c r="E37" s="676"/>
      <c r="F37" s="676"/>
      <c r="G37" s="676"/>
      <c r="H37" s="676"/>
      <c r="I37" s="676"/>
      <c r="J37" s="676"/>
      <c r="K37" s="676"/>
      <c r="L37" s="676"/>
      <c r="M37" s="676"/>
      <c r="N37" s="676"/>
      <c r="O37" s="676"/>
      <c r="P37" s="676"/>
      <c r="Q37" s="677"/>
      <c r="R37" s="678">
        <v>1800000</v>
      </c>
      <c r="S37" s="679"/>
      <c r="T37" s="679"/>
      <c r="U37" s="679"/>
      <c r="V37" s="679"/>
      <c r="W37" s="679"/>
      <c r="X37" s="679"/>
      <c r="Y37" s="680"/>
      <c r="Z37" s="681">
        <v>2.6</v>
      </c>
      <c r="AA37" s="681"/>
      <c r="AB37" s="681"/>
      <c r="AC37" s="681"/>
      <c r="AD37" s="682" t="s">
        <v>128</v>
      </c>
      <c r="AE37" s="682"/>
      <c r="AF37" s="682"/>
      <c r="AG37" s="682"/>
      <c r="AH37" s="682"/>
      <c r="AI37" s="682"/>
      <c r="AJ37" s="682"/>
      <c r="AK37" s="682"/>
      <c r="AL37" s="683" t="s">
        <v>235</v>
      </c>
      <c r="AM37" s="684"/>
      <c r="AN37" s="684"/>
      <c r="AO37" s="685"/>
      <c r="AQ37" s="755" t="s">
        <v>333</v>
      </c>
      <c r="AR37" s="756"/>
      <c r="AS37" s="756"/>
      <c r="AT37" s="756"/>
      <c r="AU37" s="756"/>
      <c r="AV37" s="756"/>
      <c r="AW37" s="756"/>
      <c r="AX37" s="756"/>
      <c r="AY37" s="757"/>
      <c r="AZ37" s="678">
        <v>924058</v>
      </c>
      <c r="BA37" s="679"/>
      <c r="BB37" s="679"/>
      <c r="BC37" s="679"/>
      <c r="BD37" s="714"/>
      <c r="BE37" s="714"/>
      <c r="BF37" s="737"/>
      <c r="BG37" s="693" t="s">
        <v>334</v>
      </c>
      <c r="BH37" s="694"/>
      <c r="BI37" s="694"/>
      <c r="BJ37" s="694"/>
      <c r="BK37" s="694"/>
      <c r="BL37" s="694"/>
      <c r="BM37" s="694"/>
      <c r="BN37" s="694"/>
      <c r="BO37" s="694"/>
      <c r="BP37" s="694"/>
      <c r="BQ37" s="694"/>
      <c r="BR37" s="694"/>
      <c r="BS37" s="694"/>
      <c r="BT37" s="694"/>
      <c r="BU37" s="695"/>
      <c r="BV37" s="678">
        <v>22697</v>
      </c>
      <c r="BW37" s="679"/>
      <c r="BX37" s="679"/>
      <c r="BY37" s="679"/>
      <c r="BZ37" s="679"/>
      <c r="CA37" s="679"/>
      <c r="CB37" s="688"/>
      <c r="CD37" s="693" t="s">
        <v>335</v>
      </c>
      <c r="CE37" s="694"/>
      <c r="CF37" s="694"/>
      <c r="CG37" s="694"/>
      <c r="CH37" s="694"/>
      <c r="CI37" s="694"/>
      <c r="CJ37" s="694"/>
      <c r="CK37" s="694"/>
      <c r="CL37" s="694"/>
      <c r="CM37" s="694"/>
      <c r="CN37" s="694"/>
      <c r="CO37" s="694"/>
      <c r="CP37" s="694"/>
      <c r="CQ37" s="695"/>
      <c r="CR37" s="678">
        <v>2685523</v>
      </c>
      <c r="CS37" s="714"/>
      <c r="CT37" s="714"/>
      <c r="CU37" s="714"/>
      <c r="CV37" s="714"/>
      <c r="CW37" s="714"/>
      <c r="CX37" s="714"/>
      <c r="CY37" s="715"/>
      <c r="CZ37" s="683">
        <v>4</v>
      </c>
      <c r="DA37" s="712"/>
      <c r="DB37" s="712"/>
      <c r="DC37" s="716"/>
      <c r="DD37" s="687">
        <v>2439153</v>
      </c>
      <c r="DE37" s="714"/>
      <c r="DF37" s="714"/>
      <c r="DG37" s="714"/>
      <c r="DH37" s="714"/>
      <c r="DI37" s="714"/>
      <c r="DJ37" s="714"/>
      <c r="DK37" s="715"/>
      <c r="DL37" s="687">
        <v>2403554</v>
      </c>
      <c r="DM37" s="714"/>
      <c r="DN37" s="714"/>
      <c r="DO37" s="714"/>
      <c r="DP37" s="714"/>
      <c r="DQ37" s="714"/>
      <c r="DR37" s="714"/>
      <c r="DS37" s="714"/>
      <c r="DT37" s="714"/>
      <c r="DU37" s="714"/>
      <c r="DV37" s="715"/>
      <c r="DW37" s="683">
        <v>6</v>
      </c>
      <c r="DX37" s="712"/>
      <c r="DY37" s="712"/>
      <c r="DZ37" s="712"/>
      <c r="EA37" s="712"/>
      <c r="EB37" s="712"/>
      <c r="EC37" s="713"/>
    </row>
    <row r="38" spans="2:133" ht="11.25" customHeight="1" x14ac:dyDescent="0.15">
      <c r="B38" s="723" t="s">
        <v>336</v>
      </c>
      <c r="C38" s="724"/>
      <c r="D38" s="724"/>
      <c r="E38" s="724"/>
      <c r="F38" s="724"/>
      <c r="G38" s="724"/>
      <c r="H38" s="724"/>
      <c r="I38" s="724"/>
      <c r="J38" s="724"/>
      <c r="K38" s="724"/>
      <c r="L38" s="724"/>
      <c r="M38" s="724"/>
      <c r="N38" s="724"/>
      <c r="O38" s="724"/>
      <c r="P38" s="724"/>
      <c r="Q38" s="725"/>
      <c r="R38" s="758">
        <v>69646424</v>
      </c>
      <c r="S38" s="759"/>
      <c r="T38" s="759"/>
      <c r="U38" s="759"/>
      <c r="V38" s="759"/>
      <c r="W38" s="759"/>
      <c r="X38" s="759"/>
      <c r="Y38" s="760"/>
      <c r="Z38" s="761">
        <v>100</v>
      </c>
      <c r="AA38" s="761"/>
      <c r="AB38" s="761"/>
      <c r="AC38" s="761"/>
      <c r="AD38" s="762">
        <v>38518195</v>
      </c>
      <c r="AE38" s="762"/>
      <c r="AF38" s="762"/>
      <c r="AG38" s="762"/>
      <c r="AH38" s="762"/>
      <c r="AI38" s="762"/>
      <c r="AJ38" s="762"/>
      <c r="AK38" s="762"/>
      <c r="AL38" s="763">
        <v>100</v>
      </c>
      <c r="AM38" s="749"/>
      <c r="AN38" s="749"/>
      <c r="AO38" s="764"/>
      <c r="AQ38" s="755" t="s">
        <v>337</v>
      </c>
      <c r="AR38" s="756"/>
      <c r="AS38" s="756"/>
      <c r="AT38" s="756"/>
      <c r="AU38" s="756"/>
      <c r="AV38" s="756"/>
      <c r="AW38" s="756"/>
      <c r="AX38" s="756"/>
      <c r="AY38" s="757"/>
      <c r="AZ38" s="678">
        <v>130092</v>
      </c>
      <c r="BA38" s="679"/>
      <c r="BB38" s="679"/>
      <c r="BC38" s="679"/>
      <c r="BD38" s="714"/>
      <c r="BE38" s="714"/>
      <c r="BF38" s="737"/>
      <c r="BG38" s="693" t="s">
        <v>338</v>
      </c>
      <c r="BH38" s="694"/>
      <c r="BI38" s="694"/>
      <c r="BJ38" s="694"/>
      <c r="BK38" s="694"/>
      <c r="BL38" s="694"/>
      <c r="BM38" s="694"/>
      <c r="BN38" s="694"/>
      <c r="BO38" s="694"/>
      <c r="BP38" s="694"/>
      <c r="BQ38" s="694"/>
      <c r="BR38" s="694"/>
      <c r="BS38" s="694"/>
      <c r="BT38" s="694"/>
      <c r="BU38" s="695"/>
      <c r="BV38" s="678">
        <v>35481</v>
      </c>
      <c r="BW38" s="679"/>
      <c r="BX38" s="679"/>
      <c r="BY38" s="679"/>
      <c r="BZ38" s="679"/>
      <c r="CA38" s="679"/>
      <c r="CB38" s="688"/>
      <c r="CD38" s="693" t="s">
        <v>339</v>
      </c>
      <c r="CE38" s="694"/>
      <c r="CF38" s="694"/>
      <c r="CG38" s="694"/>
      <c r="CH38" s="694"/>
      <c r="CI38" s="694"/>
      <c r="CJ38" s="694"/>
      <c r="CK38" s="694"/>
      <c r="CL38" s="694"/>
      <c r="CM38" s="694"/>
      <c r="CN38" s="694"/>
      <c r="CO38" s="694"/>
      <c r="CP38" s="694"/>
      <c r="CQ38" s="695"/>
      <c r="CR38" s="678">
        <v>6520238</v>
      </c>
      <c r="CS38" s="679"/>
      <c r="CT38" s="679"/>
      <c r="CU38" s="679"/>
      <c r="CV38" s="679"/>
      <c r="CW38" s="679"/>
      <c r="CX38" s="679"/>
      <c r="CY38" s="680"/>
      <c r="CZ38" s="683">
        <v>9.6999999999999993</v>
      </c>
      <c r="DA38" s="712"/>
      <c r="DB38" s="712"/>
      <c r="DC38" s="716"/>
      <c r="DD38" s="687">
        <v>5449691</v>
      </c>
      <c r="DE38" s="679"/>
      <c r="DF38" s="679"/>
      <c r="DG38" s="679"/>
      <c r="DH38" s="679"/>
      <c r="DI38" s="679"/>
      <c r="DJ38" s="679"/>
      <c r="DK38" s="680"/>
      <c r="DL38" s="687">
        <v>5027425</v>
      </c>
      <c r="DM38" s="679"/>
      <c r="DN38" s="679"/>
      <c r="DO38" s="679"/>
      <c r="DP38" s="679"/>
      <c r="DQ38" s="679"/>
      <c r="DR38" s="679"/>
      <c r="DS38" s="679"/>
      <c r="DT38" s="679"/>
      <c r="DU38" s="679"/>
      <c r="DV38" s="680"/>
      <c r="DW38" s="683">
        <v>12.5</v>
      </c>
      <c r="DX38" s="712"/>
      <c r="DY38" s="712"/>
      <c r="DZ38" s="712"/>
      <c r="EA38" s="712"/>
      <c r="EB38" s="712"/>
      <c r="EC38" s="713"/>
    </row>
    <row r="39" spans="2:133" ht="11.25" customHeight="1" x14ac:dyDescent="0.15">
      <c r="AQ39" s="755" t="s">
        <v>340</v>
      </c>
      <c r="AR39" s="756"/>
      <c r="AS39" s="756"/>
      <c r="AT39" s="756"/>
      <c r="AU39" s="756"/>
      <c r="AV39" s="756"/>
      <c r="AW39" s="756"/>
      <c r="AX39" s="756"/>
      <c r="AY39" s="757"/>
      <c r="AZ39" s="678" t="s">
        <v>128</v>
      </c>
      <c r="BA39" s="679"/>
      <c r="BB39" s="679"/>
      <c r="BC39" s="679"/>
      <c r="BD39" s="714"/>
      <c r="BE39" s="714"/>
      <c r="BF39" s="737"/>
      <c r="BG39" s="769" t="s">
        <v>341</v>
      </c>
      <c r="BH39" s="770"/>
      <c r="BI39" s="770"/>
      <c r="BJ39" s="770"/>
      <c r="BK39" s="770"/>
      <c r="BL39" s="233"/>
      <c r="BM39" s="694" t="s">
        <v>342</v>
      </c>
      <c r="BN39" s="694"/>
      <c r="BO39" s="694"/>
      <c r="BP39" s="694"/>
      <c r="BQ39" s="694"/>
      <c r="BR39" s="694"/>
      <c r="BS39" s="694"/>
      <c r="BT39" s="694"/>
      <c r="BU39" s="695"/>
      <c r="BV39" s="678">
        <v>97</v>
      </c>
      <c r="BW39" s="679"/>
      <c r="BX39" s="679"/>
      <c r="BY39" s="679"/>
      <c r="BZ39" s="679"/>
      <c r="CA39" s="679"/>
      <c r="CB39" s="688"/>
      <c r="CD39" s="693" t="s">
        <v>343</v>
      </c>
      <c r="CE39" s="694"/>
      <c r="CF39" s="694"/>
      <c r="CG39" s="694"/>
      <c r="CH39" s="694"/>
      <c r="CI39" s="694"/>
      <c r="CJ39" s="694"/>
      <c r="CK39" s="694"/>
      <c r="CL39" s="694"/>
      <c r="CM39" s="694"/>
      <c r="CN39" s="694"/>
      <c r="CO39" s="694"/>
      <c r="CP39" s="694"/>
      <c r="CQ39" s="695"/>
      <c r="CR39" s="678">
        <v>1393185</v>
      </c>
      <c r="CS39" s="714"/>
      <c r="CT39" s="714"/>
      <c r="CU39" s="714"/>
      <c r="CV39" s="714"/>
      <c r="CW39" s="714"/>
      <c r="CX39" s="714"/>
      <c r="CY39" s="715"/>
      <c r="CZ39" s="683">
        <v>2.1</v>
      </c>
      <c r="DA39" s="712"/>
      <c r="DB39" s="712"/>
      <c r="DC39" s="716"/>
      <c r="DD39" s="687">
        <v>825052</v>
      </c>
      <c r="DE39" s="714"/>
      <c r="DF39" s="714"/>
      <c r="DG39" s="714"/>
      <c r="DH39" s="714"/>
      <c r="DI39" s="714"/>
      <c r="DJ39" s="714"/>
      <c r="DK39" s="715"/>
      <c r="DL39" s="687" t="s">
        <v>235</v>
      </c>
      <c r="DM39" s="714"/>
      <c r="DN39" s="714"/>
      <c r="DO39" s="714"/>
      <c r="DP39" s="714"/>
      <c r="DQ39" s="714"/>
      <c r="DR39" s="714"/>
      <c r="DS39" s="714"/>
      <c r="DT39" s="714"/>
      <c r="DU39" s="714"/>
      <c r="DV39" s="715"/>
      <c r="DW39" s="683" t="s">
        <v>128</v>
      </c>
      <c r="DX39" s="712"/>
      <c r="DY39" s="712"/>
      <c r="DZ39" s="712"/>
      <c r="EA39" s="712"/>
      <c r="EB39" s="712"/>
      <c r="EC39" s="713"/>
    </row>
    <row r="40" spans="2:133" ht="11.25" customHeight="1" x14ac:dyDescent="0.15">
      <c r="AQ40" s="755" t="s">
        <v>344</v>
      </c>
      <c r="AR40" s="756"/>
      <c r="AS40" s="756"/>
      <c r="AT40" s="756"/>
      <c r="AU40" s="756"/>
      <c r="AV40" s="756"/>
      <c r="AW40" s="756"/>
      <c r="AX40" s="756"/>
      <c r="AY40" s="757"/>
      <c r="AZ40" s="678">
        <v>1557195</v>
      </c>
      <c r="BA40" s="679"/>
      <c r="BB40" s="679"/>
      <c r="BC40" s="679"/>
      <c r="BD40" s="714"/>
      <c r="BE40" s="714"/>
      <c r="BF40" s="737"/>
      <c r="BG40" s="769"/>
      <c r="BH40" s="770"/>
      <c r="BI40" s="770"/>
      <c r="BJ40" s="770"/>
      <c r="BK40" s="770"/>
      <c r="BL40" s="233"/>
      <c r="BM40" s="694" t="s">
        <v>345</v>
      </c>
      <c r="BN40" s="694"/>
      <c r="BO40" s="694"/>
      <c r="BP40" s="694"/>
      <c r="BQ40" s="694"/>
      <c r="BR40" s="694"/>
      <c r="BS40" s="694"/>
      <c r="BT40" s="694"/>
      <c r="BU40" s="695"/>
      <c r="BV40" s="678" t="s">
        <v>128</v>
      </c>
      <c r="BW40" s="679"/>
      <c r="BX40" s="679"/>
      <c r="BY40" s="679"/>
      <c r="BZ40" s="679"/>
      <c r="CA40" s="679"/>
      <c r="CB40" s="688"/>
      <c r="CD40" s="693" t="s">
        <v>346</v>
      </c>
      <c r="CE40" s="694"/>
      <c r="CF40" s="694"/>
      <c r="CG40" s="694"/>
      <c r="CH40" s="694"/>
      <c r="CI40" s="694"/>
      <c r="CJ40" s="694"/>
      <c r="CK40" s="694"/>
      <c r="CL40" s="694"/>
      <c r="CM40" s="694"/>
      <c r="CN40" s="694"/>
      <c r="CO40" s="694"/>
      <c r="CP40" s="694"/>
      <c r="CQ40" s="695"/>
      <c r="CR40" s="678">
        <v>110926</v>
      </c>
      <c r="CS40" s="679"/>
      <c r="CT40" s="679"/>
      <c r="CU40" s="679"/>
      <c r="CV40" s="679"/>
      <c r="CW40" s="679"/>
      <c r="CX40" s="679"/>
      <c r="CY40" s="680"/>
      <c r="CZ40" s="683">
        <v>0.2</v>
      </c>
      <c r="DA40" s="712"/>
      <c r="DB40" s="712"/>
      <c r="DC40" s="716"/>
      <c r="DD40" s="687">
        <v>102926</v>
      </c>
      <c r="DE40" s="679"/>
      <c r="DF40" s="679"/>
      <c r="DG40" s="679"/>
      <c r="DH40" s="679"/>
      <c r="DI40" s="679"/>
      <c r="DJ40" s="679"/>
      <c r="DK40" s="680"/>
      <c r="DL40" s="687">
        <v>94990</v>
      </c>
      <c r="DM40" s="679"/>
      <c r="DN40" s="679"/>
      <c r="DO40" s="679"/>
      <c r="DP40" s="679"/>
      <c r="DQ40" s="679"/>
      <c r="DR40" s="679"/>
      <c r="DS40" s="679"/>
      <c r="DT40" s="679"/>
      <c r="DU40" s="679"/>
      <c r="DV40" s="680"/>
      <c r="DW40" s="683">
        <v>0.2</v>
      </c>
      <c r="DX40" s="712"/>
      <c r="DY40" s="712"/>
      <c r="DZ40" s="712"/>
      <c r="EA40" s="712"/>
      <c r="EB40" s="712"/>
      <c r="EC40" s="713"/>
    </row>
    <row r="41" spans="2:133" ht="11.25" customHeight="1" x14ac:dyDescent="0.15">
      <c r="AQ41" s="765" t="s">
        <v>347</v>
      </c>
      <c r="AR41" s="766"/>
      <c r="AS41" s="766"/>
      <c r="AT41" s="766"/>
      <c r="AU41" s="766"/>
      <c r="AV41" s="766"/>
      <c r="AW41" s="766"/>
      <c r="AX41" s="766"/>
      <c r="AY41" s="767"/>
      <c r="AZ41" s="758">
        <v>4835824</v>
      </c>
      <c r="BA41" s="759"/>
      <c r="BB41" s="759"/>
      <c r="BC41" s="759"/>
      <c r="BD41" s="748"/>
      <c r="BE41" s="748"/>
      <c r="BF41" s="750"/>
      <c r="BG41" s="771"/>
      <c r="BH41" s="772"/>
      <c r="BI41" s="772"/>
      <c r="BJ41" s="772"/>
      <c r="BK41" s="772"/>
      <c r="BL41" s="234"/>
      <c r="BM41" s="703" t="s">
        <v>348</v>
      </c>
      <c r="BN41" s="703"/>
      <c r="BO41" s="703"/>
      <c r="BP41" s="703"/>
      <c r="BQ41" s="703"/>
      <c r="BR41" s="703"/>
      <c r="BS41" s="703"/>
      <c r="BT41" s="703"/>
      <c r="BU41" s="704"/>
      <c r="BV41" s="758">
        <v>335</v>
      </c>
      <c r="BW41" s="759"/>
      <c r="BX41" s="759"/>
      <c r="BY41" s="759"/>
      <c r="BZ41" s="759"/>
      <c r="CA41" s="759"/>
      <c r="CB41" s="768"/>
      <c r="CD41" s="693" t="s">
        <v>349</v>
      </c>
      <c r="CE41" s="694"/>
      <c r="CF41" s="694"/>
      <c r="CG41" s="694"/>
      <c r="CH41" s="694"/>
      <c r="CI41" s="694"/>
      <c r="CJ41" s="694"/>
      <c r="CK41" s="694"/>
      <c r="CL41" s="694"/>
      <c r="CM41" s="694"/>
      <c r="CN41" s="694"/>
      <c r="CO41" s="694"/>
      <c r="CP41" s="694"/>
      <c r="CQ41" s="695"/>
      <c r="CR41" s="678" t="s">
        <v>235</v>
      </c>
      <c r="CS41" s="714"/>
      <c r="CT41" s="714"/>
      <c r="CU41" s="714"/>
      <c r="CV41" s="714"/>
      <c r="CW41" s="714"/>
      <c r="CX41" s="714"/>
      <c r="CY41" s="715"/>
      <c r="CZ41" s="683" t="s">
        <v>128</v>
      </c>
      <c r="DA41" s="712"/>
      <c r="DB41" s="712"/>
      <c r="DC41" s="716"/>
      <c r="DD41" s="687" t="s">
        <v>235</v>
      </c>
      <c r="DE41" s="714"/>
      <c r="DF41" s="714"/>
      <c r="DG41" s="714"/>
      <c r="DH41" s="714"/>
      <c r="DI41" s="714"/>
      <c r="DJ41" s="714"/>
      <c r="DK41" s="715"/>
      <c r="DL41" s="773"/>
      <c r="DM41" s="774"/>
      <c r="DN41" s="774"/>
      <c r="DO41" s="774"/>
      <c r="DP41" s="774"/>
      <c r="DQ41" s="774"/>
      <c r="DR41" s="774"/>
      <c r="DS41" s="774"/>
      <c r="DT41" s="774"/>
      <c r="DU41" s="774"/>
      <c r="DV41" s="775"/>
      <c r="DW41" s="776"/>
      <c r="DX41" s="777"/>
      <c r="DY41" s="777"/>
      <c r="DZ41" s="777"/>
      <c r="EA41" s="777"/>
      <c r="EB41" s="777"/>
      <c r="EC41" s="778"/>
    </row>
    <row r="42" spans="2:133" ht="11.25" customHeight="1" x14ac:dyDescent="0.15">
      <c r="B42" s="227" t="s">
        <v>350</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5" t="s">
        <v>351</v>
      </c>
      <c r="CE42" s="676"/>
      <c r="CF42" s="676"/>
      <c r="CG42" s="676"/>
      <c r="CH42" s="676"/>
      <c r="CI42" s="676"/>
      <c r="CJ42" s="676"/>
      <c r="CK42" s="676"/>
      <c r="CL42" s="676"/>
      <c r="CM42" s="676"/>
      <c r="CN42" s="676"/>
      <c r="CO42" s="676"/>
      <c r="CP42" s="676"/>
      <c r="CQ42" s="677"/>
      <c r="CR42" s="678">
        <v>9448626</v>
      </c>
      <c r="CS42" s="679"/>
      <c r="CT42" s="679"/>
      <c r="CU42" s="679"/>
      <c r="CV42" s="679"/>
      <c r="CW42" s="679"/>
      <c r="CX42" s="679"/>
      <c r="CY42" s="680"/>
      <c r="CZ42" s="683">
        <v>14.1</v>
      </c>
      <c r="DA42" s="684"/>
      <c r="DB42" s="684"/>
      <c r="DC42" s="779"/>
      <c r="DD42" s="687">
        <v>1751195</v>
      </c>
      <c r="DE42" s="679"/>
      <c r="DF42" s="679"/>
      <c r="DG42" s="679"/>
      <c r="DH42" s="679"/>
      <c r="DI42" s="679"/>
      <c r="DJ42" s="679"/>
      <c r="DK42" s="680"/>
      <c r="DL42" s="773"/>
      <c r="DM42" s="774"/>
      <c r="DN42" s="774"/>
      <c r="DO42" s="774"/>
      <c r="DP42" s="774"/>
      <c r="DQ42" s="774"/>
      <c r="DR42" s="774"/>
      <c r="DS42" s="774"/>
      <c r="DT42" s="774"/>
      <c r="DU42" s="774"/>
      <c r="DV42" s="775"/>
      <c r="DW42" s="776"/>
      <c r="DX42" s="777"/>
      <c r="DY42" s="777"/>
      <c r="DZ42" s="777"/>
      <c r="EA42" s="777"/>
      <c r="EB42" s="777"/>
      <c r="EC42" s="778"/>
    </row>
    <row r="43" spans="2:133" ht="11.25" customHeight="1" x14ac:dyDescent="0.15">
      <c r="B43" s="237" t="s">
        <v>352</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5" t="s">
        <v>353</v>
      </c>
      <c r="CE43" s="676"/>
      <c r="CF43" s="676"/>
      <c r="CG43" s="676"/>
      <c r="CH43" s="676"/>
      <c r="CI43" s="676"/>
      <c r="CJ43" s="676"/>
      <c r="CK43" s="676"/>
      <c r="CL43" s="676"/>
      <c r="CM43" s="676"/>
      <c r="CN43" s="676"/>
      <c r="CO43" s="676"/>
      <c r="CP43" s="676"/>
      <c r="CQ43" s="677"/>
      <c r="CR43" s="678">
        <v>141559</v>
      </c>
      <c r="CS43" s="714"/>
      <c r="CT43" s="714"/>
      <c r="CU43" s="714"/>
      <c r="CV43" s="714"/>
      <c r="CW43" s="714"/>
      <c r="CX43" s="714"/>
      <c r="CY43" s="715"/>
      <c r="CZ43" s="683">
        <v>0.2</v>
      </c>
      <c r="DA43" s="712"/>
      <c r="DB43" s="712"/>
      <c r="DC43" s="716"/>
      <c r="DD43" s="687">
        <v>141559</v>
      </c>
      <c r="DE43" s="714"/>
      <c r="DF43" s="714"/>
      <c r="DG43" s="714"/>
      <c r="DH43" s="714"/>
      <c r="DI43" s="714"/>
      <c r="DJ43" s="714"/>
      <c r="DK43" s="715"/>
      <c r="DL43" s="773"/>
      <c r="DM43" s="774"/>
      <c r="DN43" s="774"/>
      <c r="DO43" s="774"/>
      <c r="DP43" s="774"/>
      <c r="DQ43" s="774"/>
      <c r="DR43" s="774"/>
      <c r="DS43" s="774"/>
      <c r="DT43" s="774"/>
      <c r="DU43" s="774"/>
      <c r="DV43" s="775"/>
      <c r="DW43" s="776"/>
      <c r="DX43" s="777"/>
      <c r="DY43" s="777"/>
      <c r="DZ43" s="777"/>
      <c r="EA43" s="777"/>
      <c r="EB43" s="777"/>
      <c r="EC43" s="778"/>
    </row>
    <row r="44" spans="2:133" ht="11.25" customHeight="1" x14ac:dyDescent="0.15">
      <c r="B44" s="238" t="s">
        <v>354</v>
      </c>
      <c r="CD44" s="790" t="s">
        <v>305</v>
      </c>
      <c r="CE44" s="791"/>
      <c r="CF44" s="675" t="s">
        <v>355</v>
      </c>
      <c r="CG44" s="676"/>
      <c r="CH44" s="676"/>
      <c r="CI44" s="676"/>
      <c r="CJ44" s="676"/>
      <c r="CK44" s="676"/>
      <c r="CL44" s="676"/>
      <c r="CM44" s="676"/>
      <c r="CN44" s="676"/>
      <c r="CO44" s="676"/>
      <c r="CP44" s="676"/>
      <c r="CQ44" s="677"/>
      <c r="CR44" s="678">
        <v>8927531</v>
      </c>
      <c r="CS44" s="679"/>
      <c r="CT44" s="679"/>
      <c r="CU44" s="679"/>
      <c r="CV44" s="679"/>
      <c r="CW44" s="679"/>
      <c r="CX44" s="679"/>
      <c r="CY44" s="680"/>
      <c r="CZ44" s="683">
        <v>13.3</v>
      </c>
      <c r="DA44" s="684"/>
      <c r="DB44" s="684"/>
      <c r="DC44" s="779"/>
      <c r="DD44" s="687">
        <v>1674734</v>
      </c>
      <c r="DE44" s="679"/>
      <c r="DF44" s="679"/>
      <c r="DG44" s="679"/>
      <c r="DH44" s="679"/>
      <c r="DI44" s="679"/>
      <c r="DJ44" s="679"/>
      <c r="DK44" s="680"/>
      <c r="DL44" s="773"/>
      <c r="DM44" s="774"/>
      <c r="DN44" s="774"/>
      <c r="DO44" s="774"/>
      <c r="DP44" s="774"/>
      <c r="DQ44" s="774"/>
      <c r="DR44" s="774"/>
      <c r="DS44" s="774"/>
      <c r="DT44" s="774"/>
      <c r="DU44" s="774"/>
      <c r="DV44" s="775"/>
      <c r="DW44" s="776"/>
      <c r="DX44" s="777"/>
      <c r="DY44" s="777"/>
      <c r="DZ44" s="777"/>
      <c r="EA44" s="777"/>
      <c r="EB44" s="777"/>
      <c r="EC44" s="778"/>
    </row>
    <row r="45" spans="2:133" ht="11.25" customHeight="1" x14ac:dyDescent="0.15">
      <c r="CD45" s="792"/>
      <c r="CE45" s="793"/>
      <c r="CF45" s="675" t="s">
        <v>356</v>
      </c>
      <c r="CG45" s="676"/>
      <c r="CH45" s="676"/>
      <c r="CI45" s="676"/>
      <c r="CJ45" s="676"/>
      <c r="CK45" s="676"/>
      <c r="CL45" s="676"/>
      <c r="CM45" s="676"/>
      <c r="CN45" s="676"/>
      <c r="CO45" s="676"/>
      <c r="CP45" s="676"/>
      <c r="CQ45" s="677"/>
      <c r="CR45" s="678">
        <v>3609236</v>
      </c>
      <c r="CS45" s="714"/>
      <c r="CT45" s="714"/>
      <c r="CU45" s="714"/>
      <c r="CV45" s="714"/>
      <c r="CW45" s="714"/>
      <c r="CX45" s="714"/>
      <c r="CY45" s="715"/>
      <c r="CZ45" s="683">
        <v>5.4</v>
      </c>
      <c r="DA45" s="712"/>
      <c r="DB45" s="712"/>
      <c r="DC45" s="716"/>
      <c r="DD45" s="687">
        <v>97795</v>
      </c>
      <c r="DE45" s="714"/>
      <c r="DF45" s="714"/>
      <c r="DG45" s="714"/>
      <c r="DH45" s="714"/>
      <c r="DI45" s="714"/>
      <c r="DJ45" s="714"/>
      <c r="DK45" s="715"/>
      <c r="DL45" s="773"/>
      <c r="DM45" s="774"/>
      <c r="DN45" s="774"/>
      <c r="DO45" s="774"/>
      <c r="DP45" s="774"/>
      <c r="DQ45" s="774"/>
      <c r="DR45" s="774"/>
      <c r="DS45" s="774"/>
      <c r="DT45" s="774"/>
      <c r="DU45" s="774"/>
      <c r="DV45" s="775"/>
      <c r="DW45" s="776"/>
      <c r="DX45" s="777"/>
      <c r="DY45" s="777"/>
      <c r="DZ45" s="777"/>
      <c r="EA45" s="777"/>
      <c r="EB45" s="777"/>
      <c r="EC45" s="778"/>
    </row>
    <row r="46" spans="2:133" ht="11.25" customHeight="1" x14ac:dyDescent="0.15">
      <c r="CD46" s="792"/>
      <c r="CE46" s="793"/>
      <c r="CF46" s="675" t="s">
        <v>357</v>
      </c>
      <c r="CG46" s="676"/>
      <c r="CH46" s="676"/>
      <c r="CI46" s="676"/>
      <c r="CJ46" s="676"/>
      <c r="CK46" s="676"/>
      <c r="CL46" s="676"/>
      <c r="CM46" s="676"/>
      <c r="CN46" s="676"/>
      <c r="CO46" s="676"/>
      <c r="CP46" s="676"/>
      <c r="CQ46" s="677"/>
      <c r="CR46" s="678">
        <v>5067201</v>
      </c>
      <c r="CS46" s="679"/>
      <c r="CT46" s="679"/>
      <c r="CU46" s="679"/>
      <c r="CV46" s="679"/>
      <c r="CW46" s="679"/>
      <c r="CX46" s="679"/>
      <c r="CY46" s="680"/>
      <c r="CZ46" s="683">
        <v>7.6</v>
      </c>
      <c r="DA46" s="684"/>
      <c r="DB46" s="684"/>
      <c r="DC46" s="779"/>
      <c r="DD46" s="687">
        <v>1535520</v>
      </c>
      <c r="DE46" s="679"/>
      <c r="DF46" s="679"/>
      <c r="DG46" s="679"/>
      <c r="DH46" s="679"/>
      <c r="DI46" s="679"/>
      <c r="DJ46" s="679"/>
      <c r="DK46" s="680"/>
      <c r="DL46" s="773"/>
      <c r="DM46" s="774"/>
      <c r="DN46" s="774"/>
      <c r="DO46" s="774"/>
      <c r="DP46" s="774"/>
      <c r="DQ46" s="774"/>
      <c r="DR46" s="774"/>
      <c r="DS46" s="774"/>
      <c r="DT46" s="774"/>
      <c r="DU46" s="774"/>
      <c r="DV46" s="775"/>
      <c r="DW46" s="776"/>
      <c r="DX46" s="777"/>
      <c r="DY46" s="777"/>
      <c r="DZ46" s="777"/>
      <c r="EA46" s="777"/>
      <c r="EB46" s="777"/>
      <c r="EC46" s="778"/>
    </row>
    <row r="47" spans="2:133" ht="11.25" customHeight="1" x14ac:dyDescent="0.15">
      <c r="CD47" s="792"/>
      <c r="CE47" s="793"/>
      <c r="CF47" s="675" t="s">
        <v>358</v>
      </c>
      <c r="CG47" s="676"/>
      <c r="CH47" s="676"/>
      <c r="CI47" s="676"/>
      <c r="CJ47" s="676"/>
      <c r="CK47" s="676"/>
      <c r="CL47" s="676"/>
      <c r="CM47" s="676"/>
      <c r="CN47" s="676"/>
      <c r="CO47" s="676"/>
      <c r="CP47" s="676"/>
      <c r="CQ47" s="677"/>
      <c r="CR47" s="678">
        <v>521095</v>
      </c>
      <c r="CS47" s="714"/>
      <c r="CT47" s="714"/>
      <c r="CU47" s="714"/>
      <c r="CV47" s="714"/>
      <c r="CW47" s="714"/>
      <c r="CX47" s="714"/>
      <c r="CY47" s="715"/>
      <c r="CZ47" s="683">
        <v>0.8</v>
      </c>
      <c r="DA47" s="712"/>
      <c r="DB47" s="712"/>
      <c r="DC47" s="716"/>
      <c r="DD47" s="687">
        <v>76461</v>
      </c>
      <c r="DE47" s="714"/>
      <c r="DF47" s="714"/>
      <c r="DG47" s="714"/>
      <c r="DH47" s="714"/>
      <c r="DI47" s="714"/>
      <c r="DJ47" s="714"/>
      <c r="DK47" s="715"/>
      <c r="DL47" s="773"/>
      <c r="DM47" s="774"/>
      <c r="DN47" s="774"/>
      <c r="DO47" s="774"/>
      <c r="DP47" s="774"/>
      <c r="DQ47" s="774"/>
      <c r="DR47" s="774"/>
      <c r="DS47" s="774"/>
      <c r="DT47" s="774"/>
      <c r="DU47" s="774"/>
      <c r="DV47" s="775"/>
      <c r="DW47" s="776"/>
      <c r="DX47" s="777"/>
      <c r="DY47" s="777"/>
      <c r="DZ47" s="777"/>
      <c r="EA47" s="777"/>
      <c r="EB47" s="777"/>
      <c r="EC47" s="778"/>
    </row>
    <row r="48" spans="2:133" x14ac:dyDescent="0.15">
      <c r="CD48" s="794"/>
      <c r="CE48" s="795"/>
      <c r="CF48" s="675" t="s">
        <v>359</v>
      </c>
      <c r="CG48" s="676"/>
      <c r="CH48" s="676"/>
      <c r="CI48" s="676"/>
      <c r="CJ48" s="676"/>
      <c r="CK48" s="676"/>
      <c r="CL48" s="676"/>
      <c r="CM48" s="676"/>
      <c r="CN48" s="676"/>
      <c r="CO48" s="676"/>
      <c r="CP48" s="676"/>
      <c r="CQ48" s="677"/>
      <c r="CR48" s="678" t="s">
        <v>128</v>
      </c>
      <c r="CS48" s="679"/>
      <c r="CT48" s="679"/>
      <c r="CU48" s="679"/>
      <c r="CV48" s="679"/>
      <c r="CW48" s="679"/>
      <c r="CX48" s="679"/>
      <c r="CY48" s="680"/>
      <c r="CZ48" s="683" t="s">
        <v>128</v>
      </c>
      <c r="DA48" s="684"/>
      <c r="DB48" s="684"/>
      <c r="DC48" s="779"/>
      <c r="DD48" s="687" t="s">
        <v>128</v>
      </c>
      <c r="DE48" s="679"/>
      <c r="DF48" s="679"/>
      <c r="DG48" s="679"/>
      <c r="DH48" s="679"/>
      <c r="DI48" s="679"/>
      <c r="DJ48" s="679"/>
      <c r="DK48" s="680"/>
      <c r="DL48" s="773"/>
      <c r="DM48" s="774"/>
      <c r="DN48" s="774"/>
      <c r="DO48" s="774"/>
      <c r="DP48" s="774"/>
      <c r="DQ48" s="774"/>
      <c r="DR48" s="774"/>
      <c r="DS48" s="774"/>
      <c r="DT48" s="774"/>
      <c r="DU48" s="774"/>
      <c r="DV48" s="775"/>
      <c r="DW48" s="776"/>
      <c r="DX48" s="777"/>
      <c r="DY48" s="777"/>
      <c r="DZ48" s="777"/>
      <c r="EA48" s="777"/>
      <c r="EB48" s="777"/>
      <c r="EC48" s="778"/>
    </row>
    <row r="49" spans="82:133" ht="11.25" customHeight="1" x14ac:dyDescent="0.15">
      <c r="CD49" s="723" t="s">
        <v>360</v>
      </c>
      <c r="CE49" s="724"/>
      <c r="CF49" s="724"/>
      <c r="CG49" s="724"/>
      <c r="CH49" s="724"/>
      <c r="CI49" s="724"/>
      <c r="CJ49" s="724"/>
      <c r="CK49" s="724"/>
      <c r="CL49" s="724"/>
      <c r="CM49" s="724"/>
      <c r="CN49" s="724"/>
      <c r="CO49" s="724"/>
      <c r="CP49" s="724"/>
      <c r="CQ49" s="725"/>
      <c r="CR49" s="758">
        <v>67050218</v>
      </c>
      <c r="CS49" s="748"/>
      <c r="CT49" s="748"/>
      <c r="CU49" s="748"/>
      <c r="CV49" s="748"/>
      <c r="CW49" s="748"/>
      <c r="CX49" s="748"/>
      <c r="CY49" s="780"/>
      <c r="CZ49" s="763">
        <v>100</v>
      </c>
      <c r="DA49" s="781"/>
      <c r="DB49" s="781"/>
      <c r="DC49" s="782"/>
      <c r="DD49" s="783">
        <v>43237352</v>
      </c>
      <c r="DE49" s="748"/>
      <c r="DF49" s="748"/>
      <c r="DG49" s="748"/>
      <c r="DH49" s="748"/>
      <c r="DI49" s="748"/>
      <c r="DJ49" s="748"/>
      <c r="DK49" s="780"/>
      <c r="DL49" s="784"/>
      <c r="DM49" s="785"/>
      <c r="DN49" s="785"/>
      <c r="DO49" s="785"/>
      <c r="DP49" s="785"/>
      <c r="DQ49" s="785"/>
      <c r="DR49" s="785"/>
      <c r="DS49" s="785"/>
      <c r="DT49" s="785"/>
      <c r="DU49" s="785"/>
      <c r="DV49" s="786"/>
      <c r="DW49" s="787"/>
      <c r="DX49" s="788"/>
      <c r="DY49" s="788"/>
      <c r="DZ49" s="788"/>
      <c r="EA49" s="788"/>
      <c r="EB49" s="788"/>
      <c r="EC49" s="789"/>
    </row>
    <row r="50" spans="82:133" hidden="1" x14ac:dyDescent="0.15"/>
    <row r="51" spans="82:133" hidden="1" x14ac:dyDescent="0.15"/>
    <row r="52" spans="82:133" hidden="1" x14ac:dyDescent="0.15"/>
    <row r="53" spans="82:133" hidden="1" x14ac:dyDescent="0.15"/>
  </sheetData>
  <sheetProtection algorithmName="SHA-512" hashValue="Dl4LVez24rGUOk9cYv75cccEK7jD5vXnAE5UYhvM74/k/vQLaBrizk0yQShfmRXaL96Bn47hhdVYQpfnfFvxeQ==" saltValue="0MsdzEYzviwQZOFev2OLS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U39" sqref="AU39:AY39"/>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5" t="s">
        <v>362</v>
      </c>
      <c r="DK2" s="826"/>
      <c r="DL2" s="826"/>
      <c r="DM2" s="826"/>
      <c r="DN2" s="826"/>
      <c r="DO2" s="827"/>
      <c r="DP2" s="247"/>
      <c r="DQ2" s="825" t="s">
        <v>363</v>
      </c>
      <c r="DR2" s="826"/>
      <c r="DS2" s="826"/>
      <c r="DT2" s="826"/>
      <c r="DU2" s="826"/>
      <c r="DV2" s="826"/>
      <c r="DW2" s="826"/>
      <c r="DX2" s="826"/>
      <c r="DY2" s="826"/>
      <c r="DZ2" s="827"/>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28" t="s">
        <v>364</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828"/>
      <c r="AV4" s="828"/>
      <c r="AW4" s="828"/>
      <c r="AX4" s="828"/>
      <c r="AY4" s="828"/>
      <c r="AZ4" s="250"/>
      <c r="BA4" s="250"/>
      <c r="BB4" s="250"/>
      <c r="BC4" s="250"/>
      <c r="BD4" s="250"/>
      <c r="BE4" s="251"/>
      <c r="BF4" s="251"/>
      <c r="BG4" s="251"/>
      <c r="BH4" s="251"/>
      <c r="BI4" s="251"/>
      <c r="BJ4" s="251"/>
      <c r="BK4" s="251"/>
      <c r="BL4" s="251"/>
      <c r="BM4" s="251"/>
      <c r="BN4" s="251"/>
      <c r="BO4" s="251"/>
      <c r="BP4" s="251"/>
      <c r="BQ4" s="250" t="s">
        <v>365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19" t="s">
        <v>366</v>
      </c>
      <c r="B5" s="820"/>
      <c r="C5" s="820"/>
      <c r="D5" s="820"/>
      <c r="E5" s="820"/>
      <c r="F5" s="820"/>
      <c r="G5" s="820"/>
      <c r="H5" s="820"/>
      <c r="I5" s="820"/>
      <c r="J5" s="820"/>
      <c r="K5" s="820"/>
      <c r="L5" s="820"/>
      <c r="M5" s="820"/>
      <c r="N5" s="820"/>
      <c r="O5" s="820"/>
      <c r="P5" s="821"/>
      <c r="Q5" s="796" t="s">
        <v>367</v>
      </c>
      <c r="R5" s="797"/>
      <c r="S5" s="797"/>
      <c r="T5" s="797"/>
      <c r="U5" s="798"/>
      <c r="V5" s="796" t="s">
        <v>368</v>
      </c>
      <c r="W5" s="797"/>
      <c r="X5" s="797"/>
      <c r="Y5" s="797"/>
      <c r="Z5" s="798"/>
      <c r="AA5" s="796" t="s">
        <v>369</v>
      </c>
      <c r="AB5" s="797"/>
      <c r="AC5" s="797"/>
      <c r="AD5" s="797"/>
      <c r="AE5" s="797"/>
      <c r="AF5" s="829" t="s">
        <v>370</v>
      </c>
      <c r="AG5" s="797"/>
      <c r="AH5" s="797"/>
      <c r="AI5" s="797"/>
      <c r="AJ5" s="808"/>
      <c r="AK5" s="797" t="s">
        <v>371</v>
      </c>
      <c r="AL5" s="797"/>
      <c r="AM5" s="797"/>
      <c r="AN5" s="797"/>
      <c r="AO5" s="798"/>
      <c r="AP5" s="796" t="s">
        <v>372</v>
      </c>
      <c r="AQ5" s="797"/>
      <c r="AR5" s="797"/>
      <c r="AS5" s="797"/>
      <c r="AT5" s="798"/>
      <c r="AU5" s="796" t="s">
        <v>373</v>
      </c>
      <c r="AV5" s="797"/>
      <c r="AW5" s="797"/>
      <c r="AX5" s="797"/>
      <c r="AY5" s="808"/>
      <c r="AZ5" s="254"/>
      <c r="BA5" s="254"/>
      <c r="BB5" s="254"/>
      <c r="BC5" s="254"/>
      <c r="BD5" s="254"/>
      <c r="BE5" s="255"/>
      <c r="BF5" s="255"/>
      <c r="BG5" s="255"/>
      <c r="BH5" s="255"/>
      <c r="BI5" s="255"/>
      <c r="BJ5" s="255"/>
      <c r="BK5" s="255"/>
      <c r="BL5" s="255"/>
      <c r="BM5" s="255"/>
      <c r="BN5" s="255"/>
      <c r="BO5" s="255"/>
      <c r="BP5" s="255"/>
      <c r="BQ5" s="819" t="s">
        <v>374</v>
      </c>
      <c r="BR5" s="820"/>
      <c r="BS5" s="820"/>
      <c r="BT5" s="820"/>
      <c r="BU5" s="820"/>
      <c r="BV5" s="820"/>
      <c r="BW5" s="820"/>
      <c r="BX5" s="820"/>
      <c r="BY5" s="820"/>
      <c r="BZ5" s="820"/>
      <c r="CA5" s="820"/>
      <c r="CB5" s="820"/>
      <c r="CC5" s="820"/>
      <c r="CD5" s="820"/>
      <c r="CE5" s="820"/>
      <c r="CF5" s="820"/>
      <c r="CG5" s="821"/>
      <c r="CH5" s="796" t="s">
        <v>375</v>
      </c>
      <c r="CI5" s="797"/>
      <c r="CJ5" s="797"/>
      <c r="CK5" s="797"/>
      <c r="CL5" s="798"/>
      <c r="CM5" s="796" t="s">
        <v>376</v>
      </c>
      <c r="CN5" s="797"/>
      <c r="CO5" s="797"/>
      <c r="CP5" s="797"/>
      <c r="CQ5" s="798"/>
      <c r="CR5" s="796" t="s">
        <v>377</v>
      </c>
      <c r="CS5" s="797"/>
      <c r="CT5" s="797"/>
      <c r="CU5" s="797"/>
      <c r="CV5" s="798"/>
      <c r="CW5" s="796" t="s">
        <v>378</v>
      </c>
      <c r="CX5" s="797"/>
      <c r="CY5" s="797"/>
      <c r="CZ5" s="797"/>
      <c r="DA5" s="798"/>
      <c r="DB5" s="796" t="s">
        <v>379</v>
      </c>
      <c r="DC5" s="797"/>
      <c r="DD5" s="797"/>
      <c r="DE5" s="797"/>
      <c r="DF5" s="798"/>
      <c r="DG5" s="802" t="s">
        <v>380</v>
      </c>
      <c r="DH5" s="803"/>
      <c r="DI5" s="803"/>
      <c r="DJ5" s="803"/>
      <c r="DK5" s="804"/>
      <c r="DL5" s="802" t="s">
        <v>381</v>
      </c>
      <c r="DM5" s="803"/>
      <c r="DN5" s="803"/>
      <c r="DO5" s="803"/>
      <c r="DP5" s="804"/>
      <c r="DQ5" s="796" t="s">
        <v>382</v>
      </c>
      <c r="DR5" s="797"/>
      <c r="DS5" s="797"/>
      <c r="DT5" s="797"/>
      <c r="DU5" s="798"/>
      <c r="DV5" s="796" t="s">
        <v>373</v>
      </c>
      <c r="DW5" s="797"/>
      <c r="DX5" s="797"/>
      <c r="DY5" s="797"/>
      <c r="DZ5" s="808"/>
      <c r="EA5" s="252"/>
    </row>
    <row r="6" spans="1:131" s="253" customFormat="1" ht="26.25" customHeight="1" thickBot="1" x14ac:dyDescent="0.2">
      <c r="A6" s="822"/>
      <c r="B6" s="823"/>
      <c r="C6" s="823"/>
      <c r="D6" s="823"/>
      <c r="E6" s="823"/>
      <c r="F6" s="823"/>
      <c r="G6" s="823"/>
      <c r="H6" s="823"/>
      <c r="I6" s="823"/>
      <c r="J6" s="823"/>
      <c r="K6" s="823"/>
      <c r="L6" s="823"/>
      <c r="M6" s="823"/>
      <c r="N6" s="823"/>
      <c r="O6" s="823"/>
      <c r="P6" s="824"/>
      <c r="Q6" s="799"/>
      <c r="R6" s="800"/>
      <c r="S6" s="800"/>
      <c r="T6" s="800"/>
      <c r="U6" s="801"/>
      <c r="V6" s="799"/>
      <c r="W6" s="800"/>
      <c r="X6" s="800"/>
      <c r="Y6" s="800"/>
      <c r="Z6" s="801"/>
      <c r="AA6" s="799"/>
      <c r="AB6" s="800"/>
      <c r="AC6" s="800"/>
      <c r="AD6" s="800"/>
      <c r="AE6" s="800"/>
      <c r="AF6" s="830"/>
      <c r="AG6" s="800"/>
      <c r="AH6" s="800"/>
      <c r="AI6" s="800"/>
      <c r="AJ6" s="809"/>
      <c r="AK6" s="800"/>
      <c r="AL6" s="800"/>
      <c r="AM6" s="800"/>
      <c r="AN6" s="800"/>
      <c r="AO6" s="801"/>
      <c r="AP6" s="799"/>
      <c r="AQ6" s="800"/>
      <c r="AR6" s="800"/>
      <c r="AS6" s="800"/>
      <c r="AT6" s="801"/>
      <c r="AU6" s="799"/>
      <c r="AV6" s="800"/>
      <c r="AW6" s="800"/>
      <c r="AX6" s="800"/>
      <c r="AY6" s="809"/>
      <c r="AZ6" s="250"/>
      <c r="BA6" s="250"/>
      <c r="BB6" s="250"/>
      <c r="BC6" s="250"/>
      <c r="BD6" s="250"/>
      <c r="BE6" s="251"/>
      <c r="BF6" s="251"/>
      <c r="BG6" s="251"/>
      <c r="BH6" s="251"/>
      <c r="BI6" s="251"/>
      <c r="BJ6" s="251"/>
      <c r="BK6" s="251"/>
      <c r="BL6" s="251"/>
      <c r="BM6" s="251"/>
      <c r="BN6" s="251"/>
      <c r="BO6" s="251"/>
      <c r="BP6" s="251"/>
      <c r="BQ6" s="822"/>
      <c r="BR6" s="823"/>
      <c r="BS6" s="823"/>
      <c r="BT6" s="823"/>
      <c r="BU6" s="823"/>
      <c r="BV6" s="823"/>
      <c r="BW6" s="823"/>
      <c r="BX6" s="823"/>
      <c r="BY6" s="823"/>
      <c r="BZ6" s="823"/>
      <c r="CA6" s="823"/>
      <c r="CB6" s="823"/>
      <c r="CC6" s="823"/>
      <c r="CD6" s="823"/>
      <c r="CE6" s="823"/>
      <c r="CF6" s="823"/>
      <c r="CG6" s="824"/>
      <c r="CH6" s="799"/>
      <c r="CI6" s="800"/>
      <c r="CJ6" s="800"/>
      <c r="CK6" s="800"/>
      <c r="CL6" s="801"/>
      <c r="CM6" s="799"/>
      <c r="CN6" s="800"/>
      <c r="CO6" s="800"/>
      <c r="CP6" s="800"/>
      <c r="CQ6" s="801"/>
      <c r="CR6" s="799"/>
      <c r="CS6" s="800"/>
      <c r="CT6" s="800"/>
      <c r="CU6" s="800"/>
      <c r="CV6" s="801"/>
      <c r="CW6" s="799"/>
      <c r="CX6" s="800"/>
      <c r="CY6" s="800"/>
      <c r="CZ6" s="800"/>
      <c r="DA6" s="801"/>
      <c r="DB6" s="799"/>
      <c r="DC6" s="800"/>
      <c r="DD6" s="800"/>
      <c r="DE6" s="800"/>
      <c r="DF6" s="801"/>
      <c r="DG6" s="805"/>
      <c r="DH6" s="806"/>
      <c r="DI6" s="806"/>
      <c r="DJ6" s="806"/>
      <c r="DK6" s="807"/>
      <c r="DL6" s="805"/>
      <c r="DM6" s="806"/>
      <c r="DN6" s="806"/>
      <c r="DO6" s="806"/>
      <c r="DP6" s="807"/>
      <c r="DQ6" s="799"/>
      <c r="DR6" s="800"/>
      <c r="DS6" s="800"/>
      <c r="DT6" s="800"/>
      <c r="DU6" s="801"/>
      <c r="DV6" s="799"/>
      <c r="DW6" s="800"/>
      <c r="DX6" s="800"/>
      <c r="DY6" s="800"/>
      <c r="DZ6" s="809"/>
      <c r="EA6" s="252"/>
    </row>
    <row r="7" spans="1:131" s="253" customFormat="1" ht="26.25" customHeight="1" thickTop="1" x14ac:dyDescent="0.15">
      <c r="A7" s="256">
        <v>1</v>
      </c>
      <c r="B7" s="810" t="s">
        <v>383</v>
      </c>
      <c r="C7" s="811"/>
      <c r="D7" s="811"/>
      <c r="E7" s="811"/>
      <c r="F7" s="811"/>
      <c r="G7" s="811"/>
      <c r="H7" s="811"/>
      <c r="I7" s="811"/>
      <c r="J7" s="811"/>
      <c r="K7" s="811"/>
      <c r="L7" s="811"/>
      <c r="M7" s="811"/>
      <c r="N7" s="811"/>
      <c r="O7" s="811"/>
      <c r="P7" s="812"/>
      <c r="Q7" s="813">
        <v>69640</v>
      </c>
      <c r="R7" s="814"/>
      <c r="S7" s="814"/>
      <c r="T7" s="814"/>
      <c r="U7" s="814"/>
      <c r="V7" s="814">
        <v>67045</v>
      </c>
      <c r="W7" s="814"/>
      <c r="X7" s="814"/>
      <c r="Y7" s="814"/>
      <c r="Z7" s="814"/>
      <c r="AA7" s="814">
        <v>2595</v>
      </c>
      <c r="AB7" s="814"/>
      <c r="AC7" s="814"/>
      <c r="AD7" s="814"/>
      <c r="AE7" s="815"/>
      <c r="AF7" s="816">
        <v>2322</v>
      </c>
      <c r="AG7" s="817"/>
      <c r="AH7" s="817"/>
      <c r="AI7" s="817"/>
      <c r="AJ7" s="818"/>
      <c r="AK7" s="853" t="s">
        <v>590</v>
      </c>
      <c r="AL7" s="854"/>
      <c r="AM7" s="854"/>
      <c r="AN7" s="854"/>
      <c r="AO7" s="854"/>
      <c r="AP7" s="854">
        <v>47683</v>
      </c>
      <c r="AQ7" s="854"/>
      <c r="AR7" s="854"/>
      <c r="AS7" s="854"/>
      <c r="AT7" s="854"/>
      <c r="AU7" s="855"/>
      <c r="AV7" s="855"/>
      <c r="AW7" s="855"/>
      <c r="AX7" s="855"/>
      <c r="AY7" s="856"/>
      <c r="AZ7" s="250"/>
      <c r="BA7" s="250"/>
      <c r="BB7" s="250"/>
      <c r="BC7" s="250"/>
      <c r="BD7" s="250"/>
      <c r="BE7" s="251"/>
      <c r="BF7" s="251"/>
      <c r="BG7" s="251"/>
      <c r="BH7" s="251"/>
      <c r="BI7" s="251"/>
      <c r="BJ7" s="251"/>
      <c r="BK7" s="251"/>
      <c r="BL7" s="251"/>
      <c r="BM7" s="251"/>
      <c r="BN7" s="251"/>
      <c r="BO7" s="251"/>
      <c r="BP7" s="251"/>
      <c r="BQ7" s="257">
        <v>1</v>
      </c>
      <c r="BR7" s="258"/>
      <c r="BS7" s="857" t="s">
        <v>603</v>
      </c>
      <c r="BT7" s="858"/>
      <c r="BU7" s="858"/>
      <c r="BV7" s="858"/>
      <c r="BW7" s="858"/>
      <c r="BX7" s="858"/>
      <c r="BY7" s="858"/>
      <c r="BZ7" s="858"/>
      <c r="CA7" s="858"/>
      <c r="CB7" s="858"/>
      <c r="CC7" s="858"/>
      <c r="CD7" s="858"/>
      <c r="CE7" s="858"/>
      <c r="CF7" s="858"/>
      <c r="CG7" s="859"/>
      <c r="CH7" s="850">
        <v>5</v>
      </c>
      <c r="CI7" s="851"/>
      <c r="CJ7" s="851"/>
      <c r="CK7" s="851"/>
      <c r="CL7" s="852"/>
      <c r="CM7" s="850">
        <v>405</v>
      </c>
      <c r="CN7" s="851"/>
      <c r="CO7" s="851"/>
      <c r="CP7" s="851"/>
      <c r="CQ7" s="852"/>
      <c r="CR7" s="850">
        <v>280</v>
      </c>
      <c r="CS7" s="851"/>
      <c r="CT7" s="851"/>
      <c r="CU7" s="851"/>
      <c r="CV7" s="852"/>
      <c r="CW7" s="850">
        <v>28</v>
      </c>
      <c r="CX7" s="851"/>
      <c r="CY7" s="851"/>
      <c r="CZ7" s="851"/>
      <c r="DA7" s="852"/>
      <c r="DB7" s="850" t="s">
        <v>590</v>
      </c>
      <c r="DC7" s="851"/>
      <c r="DD7" s="851"/>
      <c r="DE7" s="851"/>
      <c r="DF7" s="852"/>
      <c r="DG7" s="850" t="s">
        <v>590</v>
      </c>
      <c r="DH7" s="851"/>
      <c r="DI7" s="851"/>
      <c r="DJ7" s="851"/>
      <c r="DK7" s="852"/>
      <c r="DL7" s="850" t="s">
        <v>590</v>
      </c>
      <c r="DM7" s="851"/>
      <c r="DN7" s="851"/>
      <c r="DO7" s="851"/>
      <c r="DP7" s="852"/>
      <c r="DQ7" s="850" t="s">
        <v>590</v>
      </c>
      <c r="DR7" s="851"/>
      <c r="DS7" s="851"/>
      <c r="DT7" s="851"/>
      <c r="DU7" s="852"/>
      <c r="DV7" s="831"/>
      <c r="DW7" s="832"/>
      <c r="DX7" s="832"/>
      <c r="DY7" s="832"/>
      <c r="DZ7" s="833"/>
      <c r="EA7" s="252"/>
    </row>
    <row r="8" spans="1:131" s="253" customFormat="1" ht="26.25" customHeight="1" x14ac:dyDescent="0.15">
      <c r="A8" s="259">
        <v>2</v>
      </c>
      <c r="B8" s="834" t="s">
        <v>384</v>
      </c>
      <c r="C8" s="835"/>
      <c r="D8" s="835"/>
      <c r="E8" s="835"/>
      <c r="F8" s="835"/>
      <c r="G8" s="835"/>
      <c r="H8" s="835"/>
      <c r="I8" s="835"/>
      <c r="J8" s="835"/>
      <c r="K8" s="835"/>
      <c r="L8" s="835"/>
      <c r="M8" s="835"/>
      <c r="N8" s="835"/>
      <c r="O8" s="835"/>
      <c r="P8" s="836"/>
      <c r="Q8" s="837">
        <v>12</v>
      </c>
      <c r="R8" s="838"/>
      <c r="S8" s="838"/>
      <c r="T8" s="838"/>
      <c r="U8" s="838"/>
      <c r="V8" s="838">
        <v>11</v>
      </c>
      <c r="W8" s="838"/>
      <c r="X8" s="838"/>
      <c r="Y8" s="838"/>
      <c r="Z8" s="838"/>
      <c r="AA8" s="838">
        <v>1</v>
      </c>
      <c r="AB8" s="838"/>
      <c r="AC8" s="838"/>
      <c r="AD8" s="838"/>
      <c r="AE8" s="839"/>
      <c r="AF8" s="840">
        <v>2</v>
      </c>
      <c r="AG8" s="841"/>
      <c r="AH8" s="841"/>
      <c r="AI8" s="841"/>
      <c r="AJ8" s="842"/>
      <c r="AK8" s="843" t="s">
        <v>590</v>
      </c>
      <c r="AL8" s="844"/>
      <c r="AM8" s="844"/>
      <c r="AN8" s="844"/>
      <c r="AO8" s="844"/>
      <c r="AP8" s="844">
        <v>8</v>
      </c>
      <c r="AQ8" s="844"/>
      <c r="AR8" s="844"/>
      <c r="AS8" s="844"/>
      <c r="AT8" s="844"/>
      <c r="AU8" s="845"/>
      <c r="AV8" s="845"/>
      <c r="AW8" s="845"/>
      <c r="AX8" s="845"/>
      <c r="AY8" s="846"/>
      <c r="AZ8" s="250"/>
      <c r="BA8" s="250"/>
      <c r="BB8" s="250"/>
      <c r="BC8" s="250"/>
      <c r="BD8" s="250"/>
      <c r="BE8" s="251"/>
      <c r="BF8" s="251"/>
      <c r="BG8" s="251"/>
      <c r="BH8" s="251"/>
      <c r="BI8" s="251"/>
      <c r="BJ8" s="251"/>
      <c r="BK8" s="251"/>
      <c r="BL8" s="251"/>
      <c r="BM8" s="251"/>
      <c r="BN8" s="251"/>
      <c r="BO8" s="251"/>
      <c r="BP8" s="251"/>
      <c r="BQ8" s="260">
        <v>2</v>
      </c>
      <c r="BR8" s="261"/>
      <c r="BS8" s="847" t="s">
        <v>604</v>
      </c>
      <c r="BT8" s="848"/>
      <c r="BU8" s="848"/>
      <c r="BV8" s="848"/>
      <c r="BW8" s="848"/>
      <c r="BX8" s="848"/>
      <c r="BY8" s="848"/>
      <c r="BZ8" s="848"/>
      <c r="CA8" s="848"/>
      <c r="CB8" s="848"/>
      <c r="CC8" s="848"/>
      <c r="CD8" s="848"/>
      <c r="CE8" s="848"/>
      <c r="CF8" s="848"/>
      <c r="CG8" s="849"/>
      <c r="CH8" s="860">
        <v>10</v>
      </c>
      <c r="CI8" s="861"/>
      <c r="CJ8" s="861"/>
      <c r="CK8" s="861"/>
      <c r="CL8" s="862"/>
      <c r="CM8" s="860">
        <v>883</v>
      </c>
      <c r="CN8" s="861"/>
      <c r="CO8" s="861"/>
      <c r="CP8" s="861"/>
      <c r="CQ8" s="862"/>
      <c r="CR8" s="860">
        <v>30</v>
      </c>
      <c r="CS8" s="861"/>
      <c r="CT8" s="861"/>
      <c r="CU8" s="861"/>
      <c r="CV8" s="862"/>
      <c r="CW8" s="860">
        <v>84</v>
      </c>
      <c r="CX8" s="861"/>
      <c r="CY8" s="861"/>
      <c r="CZ8" s="861"/>
      <c r="DA8" s="862"/>
      <c r="DB8" s="860" t="s">
        <v>590</v>
      </c>
      <c r="DC8" s="861"/>
      <c r="DD8" s="861"/>
      <c r="DE8" s="861"/>
      <c r="DF8" s="862"/>
      <c r="DG8" s="860" t="s">
        <v>590</v>
      </c>
      <c r="DH8" s="861"/>
      <c r="DI8" s="861"/>
      <c r="DJ8" s="861"/>
      <c r="DK8" s="862"/>
      <c r="DL8" s="860" t="s">
        <v>590</v>
      </c>
      <c r="DM8" s="861"/>
      <c r="DN8" s="861"/>
      <c r="DO8" s="861"/>
      <c r="DP8" s="862"/>
      <c r="DQ8" s="860" t="s">
        <v>590</v>
      </c>
      <c r="DR8" s="861"/>
      <c r="DS8" s="861"/>
      <c r="DT8" s="861"/>
      <c r="DU8" s="862"/>
      <c r="DV8" s="863"/>
      <c r="DW8" s="864"/>
      <c r="DX8" s="864"/>
      <c r="DY8" s="864"/>
      <c r="DZ8" s="865"/>
      <c r="EA8" s="252"/>
    </row>
    <row r="9" spans="1:131" s="253" customFormat="1" ht="26.25" customHeight="1" x14ac:dyDescent="0.15">
      <c r="A9" s="259">
        <v>3</v>
      </c>
      <c r="B9" s="834"/>
      <c r="C9" s="835"/>
      <c r="D9" s="835"/>
      <c r="E9" s="835"/>
      <c r="F9" s="835"/>
      <c r="G9" s="835"/>
      <c r="H9" s="835"/>
      <c r="I9" s="835"/>
      <c r="J9" s="835"/>
      <c r="K9" s="835"/>
      <c r="L9" s="835"/>
      <c r="M9" s="835"/>
      <c r="N9" s="835"/>
      <c r="O9" s="835"/>
      <c r="P9" s="836"/>
      <c r="Q9" s="837"/>
      <c r="R9" s="838"/>
      <c r="S9" s="838"/>
      <c r="T9" s="838"/>
      <c r="U9" s="838"/>
      <c r="V9" s="838"/>
      <c r="W9" s="838"/>
      <c r="X9" s="838"/>
      <c r="Y9" s="838"/>
      <c r="Z9" s="838"/>
      <c r="AA9" s="838"/>
      <c r="AB9" s="838"/>
      <c r="AC9" s="838"/>
      <c r="AD9" s="838"/>
      <c r="AE9" s="839"/>
      <c r="AF9" s="840"/>
      <c r="AG9" s="841"/>
      <c r="AH9" s="841"/>
      <c r="AI9" s="841"/>
      <c r="AJ9" s="842"/>
      <c r="AK9" s="843"/>
      <c r="AL9" s="844"/>
      <c r="AM9" s="844"/>
      <c r="AN9" s="844"/>
      <c r="AO9" s="844"/>
      <c r="AP9" s="844"/>
      <c r="AQ9" s="844"/>
      <c r="AR9" s="844"/>
      <c r="AS9" s="844"/>
      <c r="AT9" s="844"/>
      <c r="AU9" s="845"/>
      <c r="AV9" s="845"/>
      <c r="AW9" s="845"/>
      <c r="AX9" s="845"/>
      <c r="AY9" s="846"/>
      <c r="AZ9" s="250"/>
      <c r="BA9" s="250"/>
      <c r="BB9" s="250"/>
      <c r="BC9" s="250"/>
      <c r="BD9" s="250"/>
      <c r="BE9" s="251"/>
      <c r="BF9" s="251"/>
      <c r="BG9" s="251"/>
      <c r="BH9" s="251"/>
      <c r="BI9" s="251"/>
      <c r="BJ9" s="251"/>
      <c r="BK9" s="251"/>
      <c r="BL9" s="251"/>
      <c r="BM9" s="251"/>
      <c r="BN9" s="251"/>
      <c r="BO9" s="251"/>
      <c r="BP9" s="251"/>
      <c r="BQ9" s="260">
        <v>3</v>
      </c>
      <c r="BR9" s="261"/>
      <c r="BS9" s="847" t="s">
        <v>605</v>
      </c>
      <c r="BT9" s="848"/>
      <c r="BU9" s="848"/>
      <c r="BV9" s="848"/>
      <c r="BW9" s="848"/>
      <c r="BX9" s="848"/>
      <c r="BY9" s="848"/>
      <c r="BZ9" s="848"/>
      <c r="CA9" s="848"/>
      <c r="CB9" s="848"/>
      <c r="CC9" s="848"/>
      <c r="CD9" s="848"/>
      <c r="CE9" s="848"/>
      <c r="CF9" s="848"/>
      <c r="CG9" s="849"/>
      <c r="CH9" s="860">
        <v>2</v>
      </c>
      <c r="CI9" s="861"/>
      <c r="CJ9" s="861"/>
      <c r="CK9" s="861"/>
      <c r="CL9" s="862"/>
      <c r="CM9" s="860">
        <v>-377</v>
      </c>
      <c r="CN9" s="861"/>
      <c r="CO9" s="861"/>
      <c r="CP9" s="861"/>
      <c r="CQ9" s="862"/>
      <c r="CR9" s="860">
        <v>24</v>
      </c>
      <c r="CS9" s="861"/>
      <c r="CT9" s="861"/>
      <c r="CU9" s="861"/>
      <c r="CV9" s="862"/>
      <c r="CW9" s="860" t="s">
        <v>590</v>
      </c>
      <c r="CX9" s="861"/>
      <c r="CY9" s="861"/>
      <c r="CZ9" s="861"/>
      <c r="DA9" s="862"/>
      <c r="DB9" s="860" t="s">
        <v>590</v>
      </c>
      <c r="DC9" s="861"/>
      <c r="DD9" s="861"/>
      <c r="DE9" s="861"/>
      <c r="DF9" s="862"/>
      <c r="DG9" s="860" t="s">
        <v>611</v>
      </c>
      <c r="DH9" s="861"/>
      <c r="DI9" s="861"/>
      <c r="DJ9" s="861"/>
      <c r="DK9" s="862"/>
      <c r="DL9" s="860" t="s">
        <v>590</v>
      </c>
      <c r="DM9" s="861"/>
      <c r="DN9" s="861"/>
      <c r="DO9" s="861"/>
      <c r="DP9" s="862"/>
      <c r="DQ9" s="860" t="s">
        <v>590</v>
      </c>
      <c r="DR9" s="861"/>
      <c r="DS9" s="861"/>
      <c r="DT9" s="861"/>
      <c r="DU9" s="862"/>
      <c r="DV9" s="863"/>
      <c r="DW9" s="864"/>
      <c r="DX9" s="864"/>
      <c r="DY9" s="864"/>
      <c r="DZ9" s="865"/>
      <c r="EA9" s="252"/>
    </row>
    <row r="10" spans="1:131" s="253" customFormat="1" ht="26.25" customHeight="1" x14ac:dyDescent="0.15">
      <c r="A10" s="259">
        <v>4</v>
      </c>
      <c r="B10" s="834"/>
      <c r="C10" s="835"/>
      <c r="D10" s="835"/>
      <c r="E10" s="835"/>
      <c r="F10" s="835"/>
      <c r="G10" s="835"/>
      <c r="H10" s="835"/>
      <c r="I10" s="835"/>
      <c r="J10" s="835"/>
      <c r="K10" s="835"/>
      <c r="L10" s="835"/>
      <c r="M10" s="835"/>
      <c r="N10" s="835"/>
      <c r="O10" s="835"/>
      <c r="P10" s="836"/>
      <c r="Q10" s="837"/>
      <c r="R10" s="838"/>
      <c r="S10" s="838"/>
      <c r="T10" s="838"/>
      <c r="U10" s="838"/>
      <c r="V10" s="838"/>
      <c r="W10" s="838"/>
      <c r="X10" s="838"/>
      <c r="Y10" s="838"/>
      <c r="Z10" s="838"/>
      <c r="AA10" s="838"/>
      <c r="AB10" s="838"/>
      <c r="AC10" s="838"/>
      <c r="AD10" s="838"/>
      <c r="AE10" s="839"/>
      <c r="AF10" s="840"/>
      <c r="AG10" s="841"/>
      <c r="AH10" s="841"/>
      <c r="AI10" s="841"/>
      <c r="AJ10" s="842"/>
      <c r="AK10" s="843"/>
      <c r="AL10" s="844"/>
      <c r="AM10" s="844"/>
      <c r="AN10" s="844"/>
      <c r="AO10" s="844"/>
      <c r="AP10" s="844"/>
      <c r="AQ10" s="844"/>
      <c r="AR10" s="844"/>
      <c r="AS10" s="844"/>
      <c r="AT10" s="844"/>
      <c r="AU10" s="845"/>
      <c r="AV10" s="845"/>
      <c r="AW10" s="845"/>
      <c r="AX10" s="845"/>
      <c r="AY10" s="846"/>
      <c r="AZ10" s="250"/>
      <c r="BA10" s="250"/>
      <c r="BB10" s="250"/>
      <c r="BC10" s="250"/>
      <c r="BD10" s="250"/>
      <c r="BE10" s="251"/>
      <c r="BF10" s="251"/>
      <c r="BG10" s="251"/>
      <c r="BH10" s="251"/>
      <c r="BI10" s="251"/>
      <c r="BJ10" s="251"/>
      <c r="BK10" s="251"/>
      <c r="BL10" s="251"/>
      <c r="BM10" s="251"/>
      <c r="BN10" s="251"/>
      <c r="BO10" s="251"/>
      <c r="BP10" s="251"/>
      <c r="BQ10" s="260">
        <v>4</v>
      </c>
      <c r="BR10" s="261" t="s">
        <v>609</v>
      </c>
      <c r="BS10" s="847" t="s">
        <v>606</v>
      </c>
      <c r="BT10" s="848"/>
      <c r="BU10" s="848"/>
      <c r="BV10" s="848"/>
      <c r="BW10" s="848"/>
      <c r="BX10" s="848"/>
      <c r="BY10" s="848"/>
      <c r="BZ10" s="848"/>
      <c r="CA10" s="848"/>
      <c r="CB10" s="848"/>
      <c r="CC10" s="848"/>
      <c r="CD10" s="848"/>
      <c r="CE10" s="848"/>
      <c r="CF10" s="848"/>
      <c r="CG10" s="849"/>
      <c r="CH10" s="860">
        <v>-1</v>
      </c>
      <c r="CI10" s="861"/>
      <c r="CJ10" s="861"/>
      <c r="CK10" s="861"/>
      <c r="CL10" s="862"/>
      <c r="CM10" s="860">
        <v>140</v>
      </c>
      <c r="CN10" s="861"/>
      <c r="CO10" s="861"/>
      <c r="CP10" s="861"/>
      <c r="CQ10" s="862"/>
      <c r="CR10" s="860">
        <v>5</v>
      </c>
      <c r="CS10" s="861"/>
      <c r="CT10" s="861"/>
      <c r="CU10" s="861"/>
      <c r="CV10" s="862"/>
      <c r="CW10" s="860" t="s">
        <v>610</v>
      </c>
      <c r="CX10" s="861"/>
      <c r="CY10" s="861"/>
      <c r="CZ10" s="861"/>
      <c r="DA10" s="862"/>
      <c r="DB10" s="860">
        <v>842</v>
      </c>
      <c r="DC10" s="861"/>
      <c r="DD10" s="861"/>
      <c r="DE10" s="861"/>
      <c r="DF10" s="862"/>
      <c r="DG10" s="860" t="s">
        <v>590</v>
      </c>
      <c r="DH10" s="861"/>
      <c r="DI10" s="861"/>
      <c r="DJ10" s="861"/>
      <c r="DK10" s="862"/>
      <c r="DL10" s="860" t="s">
        <v>590</v>
      </c>
      <c r="DM10" s="861"/>
      <c r="DN10" s="861"/>
      <c r="DO10" s="861"/>
      <c r="DP10" s="862"/>
      <c r="DQ10" s="860" t="s">
        <v>590</v>
      </c>
      <c r="DR10" s="861"/>
      <c r="DS10" s="861"/>
      <c r="DT10" s="861"/>
      <c r="DU10" s="862"/>
      <c r="DV10" s="863"/>
      <c r="DW10" s="864"/>
      <c r="DX10" s="864"/>
      <c r="DY10" s="864"/>
      <c r="DZ10" s="865"/>
      <c r="EA10" s="252"/>
    </row>
    <row r="11" spans="1:131" s="253" customFormat="1" ht="26.25" customHeight="1" x14ac:dyDescent="0.15">
      <c r="A11" s="259">
        <v>5</v>
      </c>
      <c r="B11" s="834"/>
      <c r="C11" s="835"/>
      <c r="D11" s="835"/>
      <c r="E11" s="835"/>
      <c r="F11" s="835"/>
      <c r="G11" s="835"/>
      <c r="H11" s="835"/>
      <c r="I11" s="835"/>
      <c r="J11" s="835"/>
      <c r="K11" s="835"/>
      <c r="L11" s="835"/>
      <c r="M11" s="835"/>
      <c r="N11" s="835"/>
      <c r="O11" s="835"/>
      <c r="P11" s="836"/>
      <c r="Q11" s="837"/>
      <c r="R11" s="838"/>
      <c r="S11" s="838"/>
      <c r="T11" s="838"/>
      <c r="U11" s="838"/>
      <c r="V11" s="838"/>
      <c r="W11" s="838"/>
      <c r="X11" s="838"/>
      <c r="Y11" s="838"/>
      <c r="Z11" s="838"/>
      <c r="AA11" s="838"/>
      <c r="AB11" s="838"/>
      <c r="AC11" s="838"/>
      <c r="AD11" s="838"/>
      <c r="AE11" s="839"/>
      <c r="AF11" s="840"/>
      <c r="AG11" s="841"/>
      <c r="AH11" s="841"/>
      <c r="AI11" s="841"/>
      <c r="AJ11" s="842"/>
      <c r="AK11" s="843"/>
      <c r="AL11" s="844"/>
      <c r="AM11" s="844"/>
      <c r="AN11" s="844"/>
      <c r="AO11" s="844"/>
      <c r="AP11" s="844"/>
      <c r="AQ11" s="844"/>
      <c r="AR11" s="844"/>
      <c r="AS11" s="844"/>
      <c r="AT11" s="844"/>
      <c r="AU11" s="845"/>
      <c r="AV11" s="845"/>
      <c r="AW11" s="845"/>
      <c r="AX11" s="845"/>
      <c r="AY11" s="846"/>
      <c r="AZ11" s="250"/>
      <c r="BA11" s="250"/>
      <c r="BB11" s="250"/>
      <c r="BC11" s="250"/>
      <c r="BD11" s="250"/>
      <c r="BE11" s="251"/>
      <c r="BF11" s="251"/>
      <c r="BG11" s="251"/>
      <c r="BH11" s="251"/>
      <c r="BI11" s="251"/>
      <c r="BJ11" s="251"/>
      <c r="BK11" s="251"/>
      <c r="BL11" s="251"/>
      <c r="BM11" s="251"/>
      <c r="BN11" s="251"/>
      <c r="BO11" s="251"/>
      <c r="BP11" s="251"/>
      <c r="BQ11" s="260">
        <v>5</v>
      </c>
      <c r="BR11" s="261"/>
      <c r="BS11" s="847" t="s">
        <v>607</v>
      </c>
      <c r="BT11" s="848"/>
      <c r="BU11" s="848"/>
      <c r="BV11" s="848"/>
      <c r="BW11" s="848"/>
      <c r="BX11" s="848"/>
      <c r="BY11" s="848"/>
      <c r="BZ11" s="848"/>
      <c r="CA11" s="848"/>
      <c r="CB11" s="848"/>
      <c r="CC11" s="848"/>
      <c r="CD11" s="848"/>
      <c r="CE11" s="848"/>
      <c r="CF11" s="848"/>
      <c r="CG11" s="849"/>
      <c r="CH11" s="860">
        <v>-4</v>
      </c>
      <c r="CI11" s="861"/>
      <c r="CJ11" s="861"/>
      <c r="CK11" s="861"/>
      <c r="CL11" s="862"/>
      <c r="CM11" s="860">
        <v>53</v>
      </c>
      <c r="CN11" s="861"/>
      <c r="CO11" s="861"/>
      <c r="CP11" s="861"/>
      <c r="CQ11" s="862"/>
      <c r="CR11" s="860">
        <v>15</v>
      </c>
      <c r="CS11" s="861"/>
      <c r="CT11" s="861"/>
      <c r="CU11" s="861"/>
      <c r="CV11" s="862"/>
      <c r="CW11" s="860" t="s">
        <v>590</v>
      </c>
      <c r="CX11" s="861"/>
      <c r="CY11" s="861"/>
      <c r="CZ11" s="861"/>
      <c r="DA11" s="862"/>
      <c r="DB11" s="860" t="s">
        <v>590</v>
      </c>
      <c r="DC11" s="861"/>
      <c r="DD11" s="861"/>
      <c r="DE11" s="861"/>
      <c r="DF11" s="862"/>
      <c r="DG11" s="860" t="s">
        <v>590</v>
      </c>
      <c r="DH11" s="861"/>
      <c r="DI11" s="861"/>
      <c r="DJ11" s="861"/>
      <c r="DK11" s="862"/>
      <c r="DL11" s="860" t="s">
        <v>590</v>
      </c>
      <c r="DM11" s="861"/>
      <c r="DN11" s="861"/>
      <c r="DO11" s="861"/>
      <c r="DP11" s="862"/>
      <c r="DQ11" s="860" t="s">
        <v>590</v>
      </c>
      <c r="DR11" s="861"/>
      <c r="DS11" s="861"/>
      <c r="DT11" s="861"/>
      <c r="DU11" s="862"/>
      <c r="DV11" s="863"/>
      <c r="DW11" s="864"/>
      <c r="DX11" s="864"/>
      <c r="DY11" s="864"/>
      <c r="DZ11" s="865"/>
      <c r="EA11" s="252"/>
    </row>
    <row r="12" spans="1:131" s="253" customFormat="1" ht="26.25" customHeight="1" x14ac:dyDescent="0.15">
      <c r="A12" s="259">
        <v>6</v>
      </c>
      <c r="B12" s="834"/>
      <c r="C12" s="835"/>
      <c r="D12" s="835"/>
      <c r="E12" s="835"/>
      <c r="F12" s="835"/>
      <c r="G12" s="835"/>
      <c r="H12" s="835"/>
      <c r="I12" s="835"/>
      <c r="J12" s="835"/>
      <c r="K12" s="835"/>
      <c r="L12" s="835"/>
      <c r="M12" s="835"/>
      <c r="N12" s="835"/>
      <c r="O12" s="835"/>
      <c r="P12" s="836"/>
      <c r="Q12" s="837"/>
      <c r="R12" s="838"/>
      <c r="S12" s="838"/>
      <c r="T12" s="838"/>
      <c r="U12" s="838"/>
      <c r="V12" s="838"/>
      <c r="W12" s="838"/>
      <c r="X12" s="838"/>
      <c r="Y12" s="838"/>
      <c r="Z12" s="838"/>
      <c r="AA12" s="838"/>
      <c r="AB12" s="838"/>
      <c r="AC12" s="838"/>
      <c r="AD12" s="838"/>
      <c r="AE12" s="839"/>
      <c r="AF12" s="840"/>
      <c r="AG12" s="841"/>
      <c r="AH12" s="841"/>
      <c r="AI12" s="841"/>
      <c r="AJ12" s="842"/>
      <c r="AK12" s="843"/>
      <c r="AL12" s="844"/>
      <c r="AM12" s="844"/>
      <c r="AN12" s="844"/>
      <c r="AO12" s="844"/>
      <c r="AP12" s="844"/>
      <c r="AQ12" s="844"/>
      <c r="AR12" s="844"/>
      <c r="AS12" s="844"/>
      <c r="AT12" s="844"/>
      <c r="AU12" s="845"/>
      <c r="AV12" s="845"/>
      <c r="AW12" s="845"/>
      <c r="AX12" s="845"/>
      <c r="AY12" s="846"/>
      <c r="AZ12" s="250"/>
      <c r="BA12" s="250"/>
      <c r="BB12" s="250"/>
      <c r="BC12" s="250"/>
      <c r="BD12" s="250"/>
      <c r="BE12" s="251"/>
      <c r="BF12" s="251"/>
      <c r="BG12" s="251"/>
      <c r="BH12" s="251"/>
      <c r="BI12" s="251"/>
      <c r="BJ12" s="251"/>
      <c r="BK12" s="251"/>
      <c r="BL12" s="251"/>
      <c r="BM12" s="251"/>
      <c r="BN12" s="251"/>
      <c r="BO12" s="251"/>
      <c r="BP12" s="251"/>
      <c r="BQ12" s="260">
        <v>6</v>
      </c>
      <c r="BR12" s="261"/>
      <c r="BS12" s="847" t="s">
        <v>608</v>
      </c>
      <c r="BT12" s="848"/>
      <c r="BU12" s="848"/>
      <c r="BV12" s="848"/>
      <c r="BW12" s="848"/>
      <c r="BX12" s="848"/>
      <c r="BY12" s="848"/>
      <c r="BZ12" s="848"/>
      <c r="CA12" s="848"/>
      <c r="CB12" s="848"/>
      <c r="CC12" s="848"/>
      <c r="CD12" s="848"/>
      <c r="CE12" s="848"/>
      <c r="CF12" s="848"/>
      <c r="CG12" s="849"/>
      <c r="CH12" s="860">
        <v>2</v>
      </c>
      <c r="CI12" s="861"/>
      <c r="CJ12" s="861"/>
      <c r="CK12" s="861"/>
      <c r="CL12" s="862"/>
      <c r="CM12" s="860">
        <v>10</v>
      </c>
      <c r="CN12" s="861"/>
      <c r="CO12" s="861"/>
      <c r="CP12" s="861"/>
      <c r="CQ12" s="862"/>
      <c r="CR12" s="860">
        <v>5</v>
      </c>
      <c r="CS12" s="861"/>
      <c r="CT12" s="861"/>
      <c r="CU12" s="861"/>
      <c r="CV12" s="862"/>
      <c r="CW12" s="860" t="s">
        <v>590</v>
      </c>
      <c r="CX12" s="861"/>
      <c r="CY12" s="861"/>
      <c r="CZ12" s="861"/>
      <c r="DA12" s="862"/>
      <c r="DB12" s="860" t="s">
        <v>590</v>
      </c>
      <c r="DC12" s="861"/>
      <c r="DD12" s="861"/>
      <c r="DE12" s="861"/>
      <c r="DF12" s="862"/>
      <c r="DG12" s="860" t="s">
        <v>590</v>
      </c>
      <c r="DH12" s="861"/>
      <c r="DI12" s="861"/>
      <c r="DJ12" s="861"/>
      <c r="DK12" s="862"/>
      <c r="DL12" s="860" t="s">
        <v>590</v>
      </c>
      <c r="DM12" s="861"/>
      <c r="DN12" s="861"/>
      <c r="DO12" s="861"/>
      <c r="DP12" s="862"/>
      <c r="DQ12" s="860" t="s">
        <v>590</v>
      </c>
      <c r="DR12" s="861"/>
      <c r="DS12" s="861"/>
      <c r="DT12" s="861"/>
      <c r="DU12" s="862"/>
      <c r="DV12" s="863"/>
      <c r="DW12" s="864"/>
      <c r="DX12" s="864"/>
      <c r="DY12" s="864"/>
      <c r="DZ12" s="865"/>
      <c r="EA12" s="252"/>
    </row>
    <row r="13" spans="1:131" s="253" customFormat="1" ht="26.25" customHeight="1" x14ac:dyDescent="0.15">
      <c r="A13" s="259">
        <v>7</v>
      </c>
      <c r="B13" s="834"/>
      <c r="C13" s="835"/>
      <c r="D13" s="835"/>
      <c r="E13" s="835"/>
      <c r="F13" s="835"/>
      <c r="G13" s="835"/>
      <c r="H13" s="835"/>
      <c r="I13" s="835"/>
      <c r="J13" s="835"/>
      <c r="K13" s="835"/>
      <c r="L13" s="835"/>
      <c r="M13" s="835"/>
      <c r="N13" s="835"/>
      <c r="O13" s="835"/>
      <c r="P13" s="836"/>
      <c r="Q13" s="837"/>
      <c r="R13" s="838"/>
      <c r="S13" s="838"/>
      <c r="T13" s="838"/>
      <c r="U13" s="838"/>
      <c r="V13" s="838"/>
      <c r="W13" s="838"/>
      <c r="X13" s="838"/>
      <c r="Y13" s="838"/>
      <c r="Z13" s="838"/>
      <c r="AA13" s="838"/>
      <c r="AB13" s="838"/>
      <c r="AC13" s="838"/>
      <c r="AD13" s="838"/>
      <c r="AE13" s="839"/>
      <c r="AF13" s="840"/>
      <c r="AG13" s="841"/>
      <c r="AH13" s="841"/>
      <c r="AI13" s="841"/>
      <c r="AJ13" s="842"/>
      <c r="AK13" s="843"/>
      <c r="AL13" s="844"/>
      <c r="AM13" s="844"/>
      <c r="AN13" s="844"/>
      <c r="AO13" s="844"/>
      <c r="AP13" s="844"/>
      <c r="AQ13" s="844"/>
      <c r="AR13" s="844"/>
      <c r="AS13" s="844"/>
      <c r="AT13" s="844"/>
      <c r="AU13" s="845"/>
      <c r="AV13" s="845"/>
      <c r="AW13" s="845"/>
      <c r="AX13" s="845"/>
      <c r="AY13" s="846"/>
      <c r="AZ13" s="250"/>
      <c r="BA13" s="250"/>
      <c r="BB13" s="250"/>
      <c r="BC13" s="250"/>
      <c r="BD13" s="250"/>
      <c r="BE13" s="251"/>
      <c r="BF13" s="251"/>
      <c r="BG13" s="251"/>
      <c r="BH13" s="251"/>
      <c r="BI13" s="251"/>
      <c r="BJ13" s="251"/>
      <c r="BK13" s="251"/>
      <c r="BL13" s="251"/>
      <c r="BM13" s="251"/>
      <c r="BN13" s="251"/>
      <c r="BO13" s="251"/>
      <c r="BP13" s="251"/>
      <c r="BQ13" s="260">
        <v>7</v>
      </c>
      <c r="BR13" s="261"/>
      <c r="BS13" s="847"/>
      <c r="BT13" s="848"/>
      <c r="BU13" s="848"/>
      <c r="BV13" s="848"/>
      <c r="BW13" s="848"/>
      <c r="BX13" s="848"/>
      <c r="BY13" s="848"/>
      <c r="BZ13" s="848"/>
      <c r="CA13" s="848"/>
      <c r="CB13" s="848"/>
      <c r="CC13" s="848"/>
      <c r="CD13" s="848"/>
      <c r="CE13" s="848"/>
      <c r="CF13" s="848"/>
      <c r="CG13" s="849"/>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63"/>
      <c r="DW13" s="864"/>
      <c r="DX13" s="864"/>
      <c r="DY13" s="864"/>
      <c r="DZ13" s="865"/>
      <c r="EA13" s="252"/>
    </row>
    <row r="14" spans="1:131" s="253" customFormat="1" ht="26.25" customHeight="1" x14ac:dyDescent="0.15">
      <c r="A14" s="259">
        <v>8</v>
      </c>
      <c r="B14" s="834"/>
      <c r="C14" s="835"/>
      <c r="D14" s="835"/>
      <c r="E14" s="835"/>
      <c r="F14" s="835"/>
      <c r="G14" s="835"/>
      <c r="H14" s="835"/>
      <c r="I14" s="835"/>
      <c r="J14" s="835"/>
      <c r="K14" s="835"/>
      <c r="L14" s="835"/>
      <c r="M14" s="835"/>
      <c r="N14" s="835"/>
      <c r="O14" s="835"/>
      <c r="P14" s="836"/>
      <c r="Q14" s="837"/>
      <c r="R14" s="838"/>
      <c r="S14" s="838"/>
      <c r="T14" s="838"/>
      <c r="U14" s="838"/>
      <c r="V14" s="838"/>
      <c r="W14" s="838"/>
      <c r="X14" s="838"/>
      <c r="Y14" s="838"/>
      <c r="Z14" s="838"/>
      <c r="AA14" s="838"/>
      <c r="AB14" s="838"/>
      <c r="AC14" s="838"/>
      <c r="AD14" s="838"/>
      <c r="AE14" s="839"/>
      <c r="AF14" s="840"/>
      <c r="AG14" s="841"/>
      <c r="AH14" s="841"/>
      <c r="AI14" s="841"/>
      <c r="AJ14" s="842"/>
      <c r="AK14" s="843"/>
      <c r="AL14" s="844"/>
      <c r="AM14" s="844"/>
      <c r="AN14" s="844"/>
      <c r="AO14" s="844"/>
      <c r="AP14" s="844"/>
      <c r="AQ14" s="844"/>
      <c r="AR14" s="844"/>
      <c r="AS14" s="844"/>
      <c r="AT14" s="844"/>
      <c r="AU14" s="845"/>
      <c r="AV14" s="845"/>
      <c r="AW14" s="845"/>
      <c r="AX14" s="845"/>
      <c r="AY14" s="846"/>
      <c r="AZ14" s="250"/>
      <c r="BA14" s="250"/>
      <c r="BB14" s="250"/>
      <c r="BC14" s="250"/>
      <c r="BD14" s="250"/>
      <c r="BE14" s="251"/>
      <c r="BF14" s="251"/>
      <c r="BG14" s="251"/>
      <c r="BH14" s="251"/>
      <c r="BI14" s="251"/>
      <c r="BJ14" s="251"/>
      <c r="BK14" s="251"/>
      <c r="BL14" s="251"/>
      <c r="BM14" s="251"/>
      <c r="BN14" s="251"/>
      <c r="BO14" s="251"/>
      <c r="BP14" s="251"/>
      <c r="BQ14" s="260">
        <v>8</v>
      </c>
      <c r="BR14" s="261"/>
      <c r="BS14" s="847"/>
      <c r="BT14" s="848"/>
      <c r="BU14" s="848"/>
      <c r="BV14" s="848"/>
      <c r="BW14" s="848"/>
      <c r="BX14" s="848"/>
      <c r="BY14" s="848"/>
      <c r="BZ14" s="848"/>
      <c r="CA14" s="848"/>
      <c r="CB14" s="848"/>
      <c r="CC14" s="848"/>
      <c r="CD14" s="848"/>
      <c r="CE14" s="848"/>
      <c r="CF14" s="848"/>
      <c r="CG14" s="849"/>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63"/>
      <c r="DW14" s="864"/>
      <c r="DX14" s="864"/>
      <c r="DY14" s="864"/>
      <c r="DZ14" s="865"/>
      <c r="EA14" s="252"/>
    </row>
    <row r="15" spans="1:131" s="253" customFormat="1" ht="26.25" customHeight="1" x14ac:dyDescent="0.15">
      <c r="A15" s="259">
        <v>9</v>
      </c>
      <c r="B15" s="834"/>
      <c r="C15" s="835"/>
      <c r="D15" s="835"/>
      <c r="E15" s="835"/>
      <c r="F15" s="835"/>
      <c r="G15" s="835"/>
      <c r="H15" s="835"/>
      <c r="I15" s="835"/>
      <c r="J15" s="835"/>
      <c r="K15" s="835"/>
      <c r="L15" s="835"/>
      <c r="M15" s="835"/>
      <c r="N15" s="835"/>
      <c r="O15" s="835"/>
      <c r="P15" s="836"/>
      <c r="Q15" s="837"/>
      <c r="R15" s="838"/>
      <c r="S15" s="838"/>
      <c r="T15" s="838"/>
      <c r="U15" s="838"/>
      <c r="V15" s="838"/>
      <c r="W15" s="838"/>
      <c r="X15" s="838"/>
      <c r="Y15" s="838"/>
      <c r="Z15" s="838"/>
      <c r="AA15" s="838"/>
      <c r="AB15" s="838"/>
      <c r="AC15" s="838"/>
      <c r="AD15" s="838"/>
      <c r="AE15" s="839"/>
      <c r="AF15" s="840"/>
      <c r="AG15" s="841"/>
      <c r="AH15" s="841"/>
      <c r="AI15" s="841"/>
      <c r="AJ15" s="842"/>
      <c r="AK15" s="843"/>
      <c r="AL15" s="844"/>
      <c r="AM15" s="844"/>
      <c r="AN15" s="844"/>
      <c r="AO15" s="844"/>
      <c r="AP15" s="844"/>
      <c r="AQ15" s="844"/>
      <c r="AR15" s="844"/>
      <c r="AS15" s="844"/>
      <c r="AT15" s="844"/>
      <c r="AU15" s="845"/>
      <c r="AV15" s="845"/>
      <c r="AW15" s="845"/>
      <c r="AX15" s="845"/>
      <c r="AY15" s="846"/>
      <c r="AZ15" s="250"/>
      <c r="BA15" s="250"/>
      <c r="BB15" s="250"/>
      <c r="BC15" s="250"/>
      <c r="BD15" s="250"/>
      <c r="BE15" s="251"/>
      <c r="BF15" s="251"/>
      <c r="BG15" s="251"/>
      <c r="BH15" s="251"/>
      <c r="BI15" s="251"/>
      <c r="BJ15" s="251"/>
      <c r="BK15" s="251"/>
      <c r="BL15" s="251"/>
      <c r="BM15" s="251"/>
      <c r="BN15" s="251"/>
      <c r="BO15" s="251"/>
      <c r="BP15" s="251"/>
      <c r="BQ15" s="260">
        <v>9</v>
      </c>
      <c r="BR15" s="261"/>
      <c r="BS15" s="847"/>
      <c r="BT15" s="848"/>
      <c r="BU15" s="848"/>
      <c r="BV15" s="848"/>
      <c r="BW15" s="848"/>
      <c r="BX15" s="848"/>
      <c r="BY15" s="848"/>
      <c r="BZ15" s="848"/>
      <c r="CA15" s="848"/>
      <c r="CB15" s="848"/>
      <c r="CC15" s="848"/>
      <c r="CD15" s="848"/>
      <c r="CE15" s="848"/>
      <c r="CF15" s="848"/>
      <c r="CG15" s="849"/>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63"/>
      <c r="DW15" s="864"/>
      <c r="DX15" s="864"/>
      <c r="DY15" s="864"/>
      <c r="DZ15" s="865"/>
      <c r="EA15" s="252"/>
    </row>
    <row r="16" spans="1:131" s="253" customFormat="1" ht="26.25" customHeight="1" x14ac:dyDescent="0.15">
      <c r="A16" s="259">
        <v>10</v>
      </c>
      <c r="B16" s="834"/>
      <c r="C16" s="835"/>
      <c r="D16" s="835"/>
      <c r="E16" s="835"/>
      <c r="F16" s="835"/>
      <c r="G16" s="835"/>
      <c r="H16" s="835"/>
      <c r="I16" s="835"/>
      <c r="J16" s="835"/>
      <c r="K16" s="835"/>
      <c r="L16" s="835"/>
      <c r="M16" s="835"/>
      <c r="N16" s="835"/>
      <c r="O16" s="835"/>
      <c r="P16" s="836"/>
      <c r="Q16" s="837"/>
      <c r="R16" s="838"/>
      <c r="S16" s="838"/>
      <c r="T16" s="838"/>
      <c r="U16" s="838"/>
      <c r="V16" s="838"/>
      <c r="W16" s="838"/>
      <c r="X16" s="838"/>
      <c r="Y16" s="838"/>
      <c r="Z16" s="838"/>
      <c r="AA16" s="838"/>
      <c r="AB16" s="838"/>
      <c r="AC16" s="838"/>
      <c r="AD16" s="838"/>
      <c r="AE16" s="839"/>
      <c r="AF16" s="840"/>
      <c r="AG16" s="841"/>
      <c r="AH16" s="841"/>
      <c r="AI16" s="841"/>
      <c r="AJ16" s="842"/>
      <c r="AK16" s="843"/>
      <c r="AL16" s="844"/>
      <c r="AM16" s="844"/>
      <c r="AN16" s="844"/>
      <c r="AO16" s="844"/>
      <c r="AP16" s="844"/>
      <c r="AQ16" s="844"/>
      <c r="AR16" s="844"/>
      <c r="AS16" s="844"/>
      <c r="AT16" s="844"/>
      <c r="AU16" s="845"/>
      <c r="AV16" s="845"/>
      <c r="AW16" s="845"/>
      <c r="AX16" s="845"/>
      <c r="AY16" s="846"/>
      <c r="AZ16" s="250"/>
      <c r="BA16" s="250"/>
      <c r="BB16" s="250"/>
      <c r="BC16" s="250"/>
      <c r="BD16" s="250"/>
      <c r="BE16" s="251"/>
      <c r="BF16" s="251"/>
      <c r="BG16" s="251"/>
      <c r="BH16" s="251"/>
      <c r="BI16" s="251"/>
      <c r="BJ16" s="251"/>
      <c r="BK16" s="251"/>
      <c r="BL16" s="251"/>
      <c r="BM16" s="251"/>
      <c r="BN16" s="251"/>
      <c r="BO16" s="251"/>
      <c r="BP16" s="251"/>
      <c r="BQ16" s="260">
        <v>10</v>
      </c>
      <c r="BR16" s="261"/>
      <c r="BS16" s="847"/>
      <c r="BT16" s="848"/>
      <c r="BU16" s="848"/>
      <c r="BV16" s="848"/>
      <c r="BW16" s="848"/>
      <c r="BX16" s="848"/>
      <c r="BY16" s="848"/>
      <c r="BZ16" s="848"/>
      <c r="CA16" s="848"/>
      <c r="CB16" s="848"/>
      <c r="CC16" s="848"/>
      <c r="CD16" s="848"/>
      <c r="CE16" s="848"/>
      <c r="CF16" s="848"/>
      <c r="CG16" s="849"/>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63"/>
      <c r="DW16" s="864"/>
      <c r="DX16" s="864"/>
      <c r="DY16" s="864"/>
      <c r="DZ16" s="865"/>
      <c r="EA16" s="252"/>
    </row>
    <row r="17" spans="1:131" s="253" customFormat="1" ht="26.25" customHeight="1" x14ac:dyDescent="0.15">
      <c r="A17" s="259">
        <v>11</v>
      </c>
      <c r="B17" s="834"/>
      <c r="C17" s="835"/>
      <c r="D17" s="835"/>
      <c r="E17" s="835"/>
      <c r="F17" s="835"/>
      <c r="G17" s="835"/>
      <c r="H17" s="835"/>
      <c r="I17" s="835"/>
      <c r="J17" s="835"/>
      <c r="K17" s="835"/>
      <c r="L17" s="835"/>
      <c r="M17" s="835"/>
      <c r="N17" s="835"/>
      <c r="O17" s="835"/>
      <c r="P17" s="836"/>
      <c r="Q17" s="837"/>
      <c r="R17" s="838"/>
      <c r="S17" s="838"/>
      <c r="T17" s="838"/>
      <c r="U17" s="838"/>
      <c r="V17" s="838"/>
      <c r="W17" s="838"/>
      <c r="X17" s="838"/>
      <c r="Y17" s="838"/>
      <c r="Z17" s="838"/>
      <c r="AA17" s="838"/>
      <c r="AB17" s="838"/>
      <c r="AC17" s="838"/>
      <c r="AD17" s="838"/>
      <c r="AE17" s="839"/>
      <c r="AF17" s="840"/>
      <c r="AG17" s="841"/>
      <c r="AH17" s="841"/>
      <c r="AI17" s="841"/>
      <c r="AJ17" s="842"/>
      <c r="AK17" s="843"/>
      <c r="AL17" s="844"/>
      <c r="AM17" s="844"/>
      <c r="AN17" s="844"/>
      <c r="AO17" s="844"/>
      <c r="AP17" s="844"/>
      <c r="AQ17" s="844"/>
      <c r="AR17" s="844"/>
      <c r="AS17" s="844"/>
      <c r="AT17" s="844"/>
      <c r="AU17" s="845"/>
      <c r="AV17" s="845"/>
      <c r="AW17" s="845"/>
      <c r="AX17" s="845"/>
      <c r="AY17" s="846"/>
      <c r="AZ17" s="250"/>
      <c r="BA17" s="250"/>
      <c r="BB17" s="250"/>
      <c r="BC17" s="250"/>
      <c r="BD17" s="250"/>
      <c r="BE17" s="251"/>
      <c r="BF17" s="251"/>
      <c r="BG17" s="251"/>
      <c r="BH17" s="251"/>
      <c r="BI17" s="251"/>
      <c r="BJ17" s="251"/>
      <c r="BK17" s="251"/>
      <c r="BL17" s="251"/>
      <c r="BM17" s="251"/>
      <c r="BN17" s="251"/>
      <c r="BO17" s="251"/>
      <c r="BP17" s="251"/>
      <c r="BQ17" s="260">
        <v>11</v>
      </c>
      <c r="BR17" s="261"/>
      <c r="BS17" s="847"/>
      <c r="BT17" s="848"/>
      <c r="BU17" s="848"/>
      <c r="BV17" s="848"/>
      <c r="BW17" s="848"/>
      <c r="BX17" s="848"/>
      <c r="BY17" s="848"/>
      <c r="BZ17" s="848"/>
      <c r="CA17" s="848"/>
      <c r="CB17" s="848"/>
      <c r="CC17" s="848"/>
      <c r="CD17" s="848"/>
      <c r="CE17" s="848"/>
      <c r="CF17" s="848"/>
      <c r="CG17" s="849"/>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63"/>
      <c r="DW17" s="864"/>
      <c r="DX17" s="864"/>
      <c r="DY17" s="864"/>
      <c r="DZ17" s="865"/>
      <c r="EA17" s="252"/>
    </row>
    <row r="18" spans="1:131" s="253" customFormat="1" ht="26.25" customHeight="1" x14ac:dyDescent="0.15">
      <c r="A18" s="259">
        <v>12</v>
      </c>
      <c r="B18" s="834"/>
      <c r="C18" s="835"/>
      <c r="D18" s="835"/>
      <c r="E18" s="835"/>
      <c r="F18" s="835"/>
      <c r="G18" s="835"/>
      <c r="H18" s="835"/>
      <c r="I18" s="835"/>
      <c r="J18" s="835"/>
      <c r="K18" s="835"/>
      <c r="L18" s="835"/>
      <c r="M18" s="835"/>
      <c r="N18" s="835"/>
      <c r="O18" s="835"/>
      <c r="P18" s="836"/>
      <c r="Q18" s="837"/>
      <c r="R18" s="838"/>
      <c r="S18" s="838"/>
      <c r="T18" s="838"/>
      <c r="U18" s="838"/>
      <c r="V18" s="838"/>
      <c r="W18" s="838"/>
      <c r="X18" s="838"/>
      <c r="Y18" s="838"/>
      <c r="Z18" s="838"/>
      <c r="AA18" s="838"/>
      <c r="AB18" s="838"/>
      <c r="AC18" s="838"/>
      <c r="AD18" s="838"/>
      <c r="AE18" s="839"/>
      <c r="AF18" s="840"/>
      <c r="AG18" s="841"/>
      <c r="AH18" s="841"/>
      <c r="AI18" s="841"/>
      <c r="AJ18" s="842"/>
      <c r="AK18" s="843"/>
      <c r="AL18" s="844"/>
      <c r="AM18" s="844"/>
      <c r="AN18" s="844"/>
      <c r="AO18" s="844"/>
      <c r="AP18" s="844"/>
      <c r="AQ18" s="844"/>
      <c r="AR18" s="844"/>
      <c r="AS18" s="844"/>
      <c r="AT18" s="844"/>
      <c r="AU18" s="845"/>
      <c r="AV18" s="845"/>
      <c r="AW18" s="845"/>
      <c r="AX18" s="845"/>
      <c r="AY18" s="846"/>
      <c r="AZ18" s="250"/>
      <c r="BA18" s="250"/>
      <c r="BB18" s="250"/>
      <c r="BC18" s="250"/>
      <c r="BD18" s="250"/>
      <c r="BE18" s="251"/>
      <c r="BF18" s="251"/>
      <c r="BG18" s="251"/>
      <c r="BH18" s="251"/>
      <c r="BI18" s="251"/>
      <c r="BJ18" s="251"/>
      <c r="BK18" s="251"/>
      <c r="BL18" s="251"/>
      <c r="BM18" s="251"/>
      <c r="BN18" s="251"/>
      <c r="BO18" s="251"/>
      <c r="BP18" s="251"/>
      <c r="BQ18" s="260">
        <v>12</v>
      </c>
      <c r="BR18" s="261"/>
      <c r="BS18" s="847"/>
      <c r="BT18" s="848"/>
      <c r="BU18" s="848"/>
      <c r="BV18" s="848"/>
      <c r="BW18" s="848"/>
      <c r="BX18" s="848"/>
      <c r="BY18" s="848"/>
      <c r="BZ18" s="848"/>
      <c r="CA18" s="848"/>
      <c r="CB18" s="848"/>
      <c r="CC18" s="848"/>
      <c r="CD18" s="848"/>
      <c r="CE18" s="848"/>
      <c r="CF18" s="848"/>
      <c r="CG18" s="849"/>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63"/>
      <c r="DW18" s="864"/>
      <c r="DX18" s="864"/>
      <c r="DY18" s="864"/>
      <c r="DZ18" s="865"/>
      <c r="EA18" s="252"/>
    </row>
    <row r="19" spans="1:131" s="253" customFormat="1" ht="26.25" customHeight="1" x14ac:dyDescent="0.15">
      <c r="A19" s="259">
        <v>13</v>
      </c>
      <c r="B19" s="834"/>
      <c r="C19" s="835"/>
      <c r="D19" s="835"/>
      <c r="E19" s="835"/>
      <c r="F19" s="835"/>
      <c r="G19" s="835"/>
      <c r="H19" s="835"/>
      <c r="I19" s="835"/>
      <c r="J19" s="835"/>
      <c r="K19" s="835"/>
      <c r="L19" s="835"/>
      <c r="M19" s="835"/>
      <c r="N19" s="835"/>
      <c r="O19" s="835"/>
      <c r="P19" s="836"/>
      <c r="Q19" s="837"/>
      <c r="R19" s="838"/>
      <c r="S19" s="838"/>
      <c r="T19" s="838"/>
      <c r="U19" s="838"/>
      <c r="V19" s="838"/>
      <c r="W19" s="838"/>
      <c r="X19" s="838"/>
      <c r="Y19" s="838"/>
      <c r="Z19" s="838"/>
      <c r="AA19" s="838"/>
      <c r="AB19" s="838"/>
      <c r="AC19" s="838"/>
      <c r="AD19" s="838"/>
      <c r="AE19" s="839"/>
      <c r="AF19" s="840"/>
      <c r="AG19" s="841"/>
      <c r="AH19" s="841"/>
      <c r="AI19" s="841"/>
      <c r="AJ19" s="842"/>
      <c r="AK19" s="843"/>
      <c r="AL19" s="844"/>
      <c r="AM19" s="844"/>
      <c r="AN19" s="844"/>
      <c r="AO19" s="844"/>
      <c r="AP19" s="844"/>
      <c r="AQ19" s="844"/>
      <c r="AR19" s="844"/>
      <c r="AS19" s="844"/>
      <c r="AT19" s="844"/>
      <c r="AU19" s="845"/>
      <c r="AV19" s="845"/>
      <c r="AW19" s="845"/>
      <c r="AX19" s="845"/>
      <c r="AY19" s="846"/>
      <c r="AZ19" s="250"/>
      <c r="BA19" s="250"/>
      <c r="BB19" s="250"/>
      <c r="BC19" s="250"/>
      <c r="BD19" s="250"/>
      <c r="BE19" s="251"/>
      <c r="BF19" s="251"/>
      <c r="BG19" s="251"/>
      <c r="BH19" s="251"/>
      <c r="BI19" s="251"/>
      <c r="BJ19" s="251"/>
      <c r="BK19" s="251"/>
      <c r="BL19" s="251"/>
      <c r="BM19" s="251"/>
      <c r="BN19" s="251"/>
      <c r="BO19" s="251"/>
      <c r="BP19" s="251"/>
      <c r="BQ19" s="260">
        <v>13</v>
      </c>
      <c r="BR19" s="261"/>
      <c r="BS19" s="847"/>
      <c r="BT19" s="848"/>
      <c r="BU19" s="848"/>
      <c r="BV19" s="848"/>
      <c r="BW19" s="848"/>
      <c r="BX19" s="848"/>
      <c r="BY19" s="848"/>
      <c r="BZ19" s="848"/>
      <c r="CA19" s="848"/>
      <c r="CB19" s="848"/>
      <c r="CC19" s="848"/>
      <c r="CD19" s="848"/>
      <c r="CE19" s="848"/>
      <c r="CF19" s="848"/>
      <c r="CG19" s="849"/>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63"/>
      <c r="DW19" s="864"/>
      <c r="DX19" s="864"/>
      <c r="DY19" s="864"/>
      <c r="DZ19" s="865"/>
      <c r="EA19" s="252"/>
    </row>
    <row r="20" spans="1:131" s="253" customFormat="1" ht="26.25" customHeight="1" x14ac:dyDescent="0.15">
      <c r="A20" s="259">
        <v>14</v>
      </c>
      <c r="B20" s="834"/>
      <c r="C20" s="835"/>
      <c r="D20" s="835"/>
      <c r="E20" s="835"/>
      <c r="F20" s="835"/>
      <c r="G20" s="835"/>
      <c r="H20" s="835"/>
      <c r="I20" s="835"/>
      <c r="J20" s="835"/>
      <c r="K20" s="835"/>
      <c r="L20" s="835"/>
      <c r="M20" s="835"/>
      <c r="N20" s="835"/>
      <c r="O20" s="835"/>
      <c r="P20" s="836"/>
      <c r="Q20" s="837"/>
      <c r="R20" s="838"/>
      <c r="S20" s="838"/>
      <c r="T20" s="838"/>
      <c r="U20" s="838"/>
      <c r="V20" s="838"/>
      <c r="W20" s="838"/>
      <c r="X20" s="838"/>
      <c r="Y20" s="838"/>
      <c r="Z20" s="838"/>
      <c r="AA20" s="838"/>
      <c r="AB20" s="838"/>
      <c r="AC20" s="838"/>
      <c r="AD20" s="838"/>
      <c r="AE20" s="839"/>
      <c r="AF20" s="840"/>
      <c r="AG20" s="841"/>
      <c r="AH20" s="841"/>
      <c r="AI20" s="841"/>
      <c r="AJ20" s="842"/>
      <c r="AK20" s="843"/>
      <c r="AL20" s="844"/>
      <c r="AM20" s="844"/>
      <c r="AN20" s="844"/>
      <c r="AO20" s="844"/>
      <c r="AP20" s="844"/>
      <c r="AQ20" s="844"/>
      <c r="AR20" s="844"/>
      <c r="AS20" s="844"/>
      <c r="AT20" s="844"/>
      <c r="AU20" s="845"/>
      <c r="AV20" s="845"/>
      <c r="AW20" s="845"/>
      <c r="AX20" s="845"/>
      <c r="AY20" s="846"/>
      <c r="AZ20" s="250"/>
      <c r="BA20" s="250"/>
      <c r="BB20" s="250"/>
      <c r="BC20" s="250"/>
      <c r="BD20" s="250"/>
      <c r="BE20" s="251"/>
      <c r="BF20" s="251"/>
      <c r="BG20" s="251"/>
      <c r="BH20" s="251"/>
      <c r="BI20" s="251"/>
      <c r="BJ20" s="251"/>
      <c r="BK20" s="251"/>
      <c r="BL20" s="251"/>
      <c r="BM20" s="251"/>
      <c r="BN20" s="251"/>
      <c r="BO20" s="251"/>
      <c r="BP20" s="251"/>
      <c r="BQ20" s="260">
        <v>14</v>
      </c>
      <c r="BR20" s="261"/>
      <c r="BS20" s="847"/>
      <c r="BT20" s="848"/>
      <c r="BU20" s="848"/>
      <c r="BV20" s="848"/>
      <c r="BW20" s="848"/>
      <c r="BX20" s="848"/>
      <c r="BY20" s="848"/>
      <c r="BZ20" s="848"/>
      <c r="CA20" s="848"/>
      <c r="CB20" s="848"/>
      <c r="CC20" s="848"/>
      <c r="CD20" s="848"/>
      <c r="CE20" s="848"/>
      <c r="CF20" s="848"/>
      <c r="CG20" s="849"/>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63"/>
      <c r="DW20" s="864"/>
      <c r="DX20" s="864"/>
      <c r="DY20" s="864"/>
      <c r="DZ20" s="865"/>
      <c r="EA20" s="252"/>
    </row>
    <row r="21" spans="1:131" s="253" customFormat="1" ht="26.25" customHeight="1" thickBot="1" x14ac:dyDescent="0.2">
      <c r="A21" s="259">
        <v>15</v>
      </c>
      <c r="B21" s="834"/>
      <c r="C21" s="835"/>
      <c r="D21" s="835"/>
      <c r="E21" s="835"/>
      <c r="F21" s="835"/>
      <c r="G21" s="835"/>
      <c r="H21" s="835"/>
      <c r="I21" s="835"/>
      <c r="J21" s="835"/>
      <c r="K21" s="835"/>
      <c r="L21" s="835"/>
      <c r="M21" s="835"/>
      <c r="N21" s="835"/>
      <c r="O21" s="835"/>
      <c r="P21" s="836"/>
      <c r="Q21" s="837"/>
      <c r="R21" s="838"/>
      <c r="S21" s="838"/>
      <c r="T21" s="838"/>
      <c r="U21" s="838"/>
      <c r="V21" s="838"/>
      <c r="W21" s="838"/>
      <c r="X21" s="838"/>
      <c r="Y21" s="838"/>
      <c r="Z21" s="838"/>
      <c r="AA21" s="838"/>
      <c r="AB21" s="838"/>
      <c r="AC21" s="838"/>
      <c r="AD21" s="838"/>
      <c r="AE21" s="839"/>
      <c r="AF21" s="840"/>
      <c r="AG21" s="841"/>
      <c r="AH21" s="841"/>
      <c r="AI21" s="841"/>
      <c r="AJ21" s="842"/>
      <c r="AK21" s="843"/>
      <c r="AL21" s="844"/>
      <c r="AM21" s="844"/>
      <c r="AN21" s="844"/>
      <c r="AO21" s="844"/>
      <c r="AP21" s="844"/>
      <c r="AQ21" s="844"/>
      <c r="AR21" s="844"/>
      <c r="AS21" s="844"/>
      <c r="AT21" s="844"/>
      <c r="AU21" s="845"/>
      <c r="AV21" s="845"/>
      <c r="AW21" s="845"/>
      <c r="AX21" s="845"/>
      <c r="AY21" s="846"/>
      <c r="AZ21" s="250"/>
      <c r="BA21" s="250"/>
      <c r="BB21" s="250"/>
      <c r="BC21" s="250"/>
      <c r="BD21" s="250"/>
      <c r="BE21" s="251"/>
      <c r="BF21" s="251"/>
      <c r="BG21" s="251"/>
      <c r="BH21" s="251"/>
      <c r="BI21" s="251"/>
      <c r="BJ21" s="251"/>
      <c r="BK21" s="251"/>
      <c r="BL21" s="251"/>
      <c r="BM21" s="251"/>
      <c r="BN21" s="251"/>
      <c r="BO21" s="251"/>
      <c r="BP21" s="251"/>
      <c r="BQ21" s="260">
        <v>15</v>
      </c>
      <c r="BR21" s="261"/>
      <c r="BS21" s="847"/>
      <c r="BT21" s="848"/>
      <c r="BU21" s="848"/>
      <c r="BV21" s="848"/>
      <c r="BW21" s="848"/>
      <c r="BX21" s="848"/>
      <c r="BY21" s="848"/>
      <c r="BZ21" s="848"/>
      <c r="CA21" s="848"/>
      <c r="CB21" s="848"/>
      <c r="CC21" s="848"/>
      <c r="CD21" s="848"/>
      <c r="CE21" s="848"/>
      <c r="CF21" s="848"/>
      <c r="CG21" s="849"/>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63"/>
      <c r="DW21" s="864"/>
      <c r="DX21" s="864"/>
      <c r="DY21" s="864"/>
      <c r="DZ21" s="865"/>
      <c r="EA21" s="252"/>
    </row>
    <row r="22" spans="1:131" s="253" customFormat="1" ht="26.25" customHeight="1" x14ac:dyDescent="0.15">
      <c r="A22" s="259">
        <v>16</v>
      </c>
      <c r="B22" s="834"/>
      <c r="C22" s="835"/>
      <c r="D22" s="835"/>
      <c r="E22" s="835"/>
      <c r="F22" s="835"/>
      <c r="G22" s="835"/>
      <c r="H22" s="835"/>
      <c r="I22" s="835"/>
      <c r="J22" s="835"/>
      <c r="K22" s="835"/>
      <c r="L22" s="835"/>
      <c r="M22" s="835"/>
      <c r="N22" s="835"/>
      <c r="O22" s="835"/>
      <c r="P22" s="836"/>
      <c r="Q22" s="866"/>
      <c r="R22" s="867"/>
      <c r="S22" s="867"/>
      <c r="T22" s="867"/>
      <c r="U22" s="867"/>
      <c r="V22" s="867"/>
      <c r="W22" s="867"/>
      <c r="X22" s="867"/>
      <c r="Y22" s="867"/>
      <c r="Z22" s="867"/>
      <c r="AA22" s="867"/>
      <c r="AB22" s="867"/>
      <c r="AC22" s="867"/>
      <c r="AD22" s="867"/>
      <c r="AE22" s="868"/>
      <c r="AF22" s="840"/>
      <c r="AG22" s="841"/>
      <c r="AH22" s="841"/>
      <c r="AI22" s="841"/>
      <c r="AJ22" s="842"/>
      <c r="AK22" s="881"/>
      <c r="AL22" s="882"/>
      <c r="AM22" s="882"/>
      <c r="AN22" s="882"/>
      <c r="AO22" s="882"/>
      <c r="AP22" s="882"/>
      <c r="AQ22" s="882"/>
      <c r="AR22" s="882"/>
      <c r="AS22" s="882"/>
      <c r="AT22" s="882"/>
      <c r="AU22" s="883"/>
      <c r="AV22" s="883"/>
      <c r="AW22" s="883"/>
      <c r="AX22" s="883"/>
      <c r="AY22" s="884"/>
      <c r="AZ22" s="885" t="s">
        <v>385</v>
      </c>
      <c r="BA22" s="885"/>
      <c r="BB22" s="885"/>
      <c r="BC22" s="885"/>
      <c r="BD22" s="886"/>
      <c r="BE22" s="251"/>
      <c r="BF22" s="251"/>
      <c r="BG22" s="251"/>
      <c r="BH22" s="251"/>
      <c r="BI22" s="251"/>
      <c r="BJ22" s="251"/>
      <c r="BK22" s="251"/>
      <c r="BL22" s="251"/>
      <c r="BM22" s="251"/>
      <c r="BN22" s="251"/>
      <c r="BO22" s="251"/>
      <c r="BP22" s="251"/>
      <c r="BQ22" s="260">
        <v>16</v>
      </c>
      <c r="BR22" s="261"/>
      <c r="BS22" s="847"/>
      <c r="BT22" s="848"/>
      <c r="BU22" s="848"/>
      <c r="BV22" s="848"/>
      <c r="BW22" s="848"/>
      <c r="BX22" s="848"/>
      <c r="BY22" s="848"/>
      <c r="BZ22" s="848"/>
      <c r="CA22" s="848"/>
      <c r="CB22" s="848"/>
      <c r="CC22" s="848"/>
      <c r="CD22" s="848"/>
      <c r="CE22" s="848"/>
      <c r="CF22" s="848"/>
      <c r="CG22" s="849"/>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63"/>
      <c r="DW22" s="864"/>
      <c r="DX22" s="864"/>
      <c r="DY22" s="864"/>
      <c r="DZ22" s="865"/>
      <c r="EA22" s="252"/>
    </row>
    <row r="23" spans="1:131" s="253" customFormat="1" ht="26.25" customHeight="1" thickBot="1" x14ac:dyDescent="0.2">
      <c r="A23" s="262" t="s">
        <v>386</v>
      </c>
      <c r="B23" s="869" t="s">
        <v>387</v>
      </c>
      <c r="C23" s="870"/>
      <c r="D23" s="870"/>
      <c r="E23" s="870"/>
      <c r="F23" s="870"/>
      <c r="G23" s="870"/>
      <c r="H23" s="870"/>
      <c r="I23" s="870"/>
      <c r="J23" s="870"/>
      <c r="K23" s="870"/>
      <c r="L23" s="870"/>
      <c r="M23" s="870"/>
      <c r="N23" s="870"/>
      <c r="O23" s="870"/>
      <c r="P23" s="871"/>
      <c r="Q23" s="872">
        <v>69646</v>
      </c>
      <c r="R23" s="873"/>
      <c r="S23" s="873"/>
      <c r="T23" s="873"/>
      <c r="U23" s="873"/>
      <c r="V23" s="873">
        <v>67050</v>
      </c>
      <c r="W23" s="873"/>
      <c r="X23" s="873"/>
      <c r="Y23" s="873"/>
      <c r="Z23" s="873"/>
      <c r="AA23" s="873">
        <v>2596</v>
      </c>
      <c r="AB23" s="873"/>
      <c r="AC23" s="873"/>
      <c r="AD23" s="873"/>
      <c r="AE23" s="874"/>
      <c r="AF23" s="875">
        <v>2324</v>
      </c>
      <c r="AG23" s="873"/>
      <c r="AH23" s="873"/>
      <c r="AI23" s="873"/>
      <c r="AJ23" s="876"/>
      <c r="AK23" s="877"/>
      <c r="AL23" s="878"/>
      <c r="AM23" s="878"/>
      <c r="AN23" s="878"/>
      <c r="AO23" s="878"/>
      <c r="AP23" s="873">
        <v>47691</v>
      </c>
      <c r="AQ23" s="873"/>
      <c r="AR23" s="873"/>
      <c r="AS23" s="873"/>
      <c r="AT23" s="873"/>
      <c r="AU23" s="879"/>
      <c r="AV23" s="879"/>
      <c r="AW23" s="879"/>
      <c r="AX23" s="879"/>
      <c r="AY23" s="880"/>
      <c r="AZ23" s="888" t="s">
        <v>388</v>
      </c>
      <c r="BA23" s="889"/>
      <c r="BB23" s="889"/>
      <c r="BC23" s="889"/>
      <c r="BD23" s="890"/>
      <c r="BE23" s="251"/>
      <c r="BF23" s="251"/>
      <c r="BG23" s="251"/>
      <c r="BH23" s="251"/>
      <c r="BI23" s="251"/>
      <c r="BJ23" s="251"/>
      <c r="BK23" s="251"/>
      <c r="BL23" s="251"/>
      <c r="BM23" s="251"/>
      <c r="BN23" s="251"/>
      <c r="BO23" s="251"/>
      <c r="BP23" s="251"/>
      <c r="BQ23" s="260">
        <v>17</v>
      </c>
      <c r="BR23" s="261"/>
      <c r="BS23" s="847"/>
      <c r="BT23" s="848"/>
      <c r="BU23" s="848"/>
      <c r="BV23" s="848"/>
      <c r="BW23" s="848"/>
      <c r="BX23" s="848"/>
      <c r="BY23" s="848"/>
      <c r="BZ23" s="848"/>
      <c r="CA23" s="848"/>
      <c r="CB23" s="848"/>
      <c r="CC23" s="848"/>
      <c r="CD23" s="848"/>
      <c r="CE23" s="848"/>
      <c r="CF23" s="848"/>
      <c r="CG23" s="849"/>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63"/>
      <c r="DW23" s="864"/>
      <c r="DX23" s="864"/>
      <c r="DY23" s="864"/>
      <c r="DZ23" s="865"/>
      <c r="EA23" s="252"/>
    </row>
    <row r="24" spans="1:131" s="253" customFormat="1" ht="26.25" customHeight="1" x14ac:dyDescent="0.15">
      <c r="A24" s="887" t="s">
        <v>389</v>
      </c>
      <c r="B24" s="887"/>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87"/>
      <c r="AT24" s="887"/>
      <c r="AU24" s="887"/>
      <c r="AV24" s="887"/>
      <c r="AW24" s="887"/>
      <c r="AX24" s="887"/>
      <c r="AY24" s="887"/>
      <c r="AZ24" s="250"/>
      <c r="BA24" s="250"/>
      <c r="BB24" s="250"/>
      <c r="BC24" s="250"/>
      <c r="BD24" s="250"/>
      <c r="BE24" s="251"/>
      <c r="BF24" s="251"/>
      <c r="BG24" s="251"/>
      <c r="BH24" s="251"/>
      <c r="BI24" s="251"/>
      <c r="BJ24" s="251"/>
      <c r="BK24" s="251"/>
      <c r="BL24" s="251"/>
      <c r="BM24" s="251"/>
      <c r="BN24" s="251"/>
      <c r="BO24" s="251"/>
      <c r="BP24" s="251"/>
      <c r="BQ24" s="260">
        <v>18</v>
      </c>
      <c r="BR24" s="261"/>
      <c r="BS24" s="847"/>
      <c r="BT24" s="848"/>
      <c r="BU24" s="848"/>
      <c r="BV24" s="848"/>
      <c r="BW24" s="848"/>
      <c r="BX24" s="848"/>
      <c r="BY24" s="848"/>
      <c r="BZ24" s="848"/>
      <c r="CA24" s="848"/>
      <c r="CB24" s="848"/>
      <c r="CC24" s="848"/>
      <c r="CD24" s="848"/>
      <c r="CE24" s="848"/>
      <c r="CF24" s="848"/>
      <c r="CG24" s="849"/>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63"/>
      <c r="DW24" s="864"/>
      <c r="DX24" s="864"/>
      <c r="DY24" s="864"/>
      <c r="DZ24" s="865"/>
      <c r="EA24" s="252"/>
    </row>
    <row r="25" spans="1:131" s="245" customFormat="1" ht="26.25" customHeight="1" thickBot="1" x14ac:dyDescent="0.2">
      <c r="A25" s="828" t="s">
        <v>390</v>
      </c>
      <c r="B25" s="828"/>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828"/>
      <c r="AW25" s="828"/>
      <c r="AX25" s="828"/>
      <c r="AY25" s="828"/>
      <c r="AZ25" s="828"/>
      <c r="BA25" s="828"/>
      <c r="BB25" s="828"/>
      <c r="BC25" s="828"/>
      <c r="BD25" s="828"/>
      <c r="BE25" s="828"/>
      <c r="BF25" s="828"/>
      <c r="BG25" s="828"/>
      <c r="BH25" s="828"/>
      <c r="BI25" s="828"/>
      <c r="BJ25" s="250"/>
      <c r="BK25" s="250"/>
      <c r="BL25" s="250"/>
      <c r="BM25" s="250"/>
      <c r="BN25" s="250"/>
      <c r="BO25" s="263"/>
      <c r="BP25" s="263"/>
      <c r="BQ25" s="260">
        <v>19</v>
      </c>
      <c r="BR25" s="261"/>
      <c r="BS25" s="847"/>
      <c r="BT25" s="848"/>
      <c r="BU25" s="848"/>
      <c r="BV25" s="848"/>
      <c r="BW25" s="848"/>
      <c r="BX25" s="848"/>
      <c r="BY25" s="848"/>
      <c r="BZ25" s="848"/>
      <c r="CA25" s="848"/>
      <c r="CB25" s="848"/>
      <c r="CC25" s="848"/>
      <c r="CD25" s="848"/>
      <c r="CE25" s="848"/>
      <c r="CF25" s="848"/>
      <c r="CG25" s="849"/>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63"/>
      <c r="DW25" s="864"/>
      <c r="DX25" s="864"/>
      <c r="DY25" s="864"/>
      <c r="DZ25" s="865"/>
      <c r="EA25" s="244"/>
    </row>
    <row r="26" spans="1:131" s="245" customFormat="1" ht="26.25" customHeight="1" x14ac:dyDescent="0.15">
      <c r="A26" s="819" t="s">
        <v>366</v>
      </c>
      <c r="B26" s="820"/>
      <c r="C26" s="820"/>
      <c r="D26" s="820"/>
      <c r="E26" s="820"/>
      <c r="F26" s="820"/>
      <c r="G26" s="820"/>
      <c r="H26" s="820"/>
      <c r="I26" s="820"/>
      <c r="J26" s="820"/>
      <c r="K26" s="820"/>
      <c r="L26" s="820"/>
      <c r="M26" s="820"/>
      <c r="N26" s="820"/>
      <c r="O26" s="820"/>
      <c r="P26" s="821"/>
      <c r="Q26" s="796" t="s">
        <v>391</v>
      </c>
      <c r="R26" s="797"/>
      <c r="S26" s="797"/>
      <c r="T26" s="797"/>
      <c r="U26" s="798"/>
      <c r="V26" s="796" t="s">
        <v>392</v>
      </c>
      <c r="W26" s="797"/>
      <c r="X26" s="797"/>
      <c r="Y26" s="797"/>
      <c r="Z26" s="798"/>
      <c r="AA26" s="796" t="s">
        <v>393</v>
      </c>
      <c r="AB26" s="797"/>
      <c r="AC26" s="797"/>
      <c r="AD26" s="797"/>
      <c r="AE26" s="797"/>
      <c r="AF26" s="891" t="s">
        <v>394</v>
      </c>
      <c r="AG26" s="892"/>
      <c r="AH26" s="892"/>
      <c r="AI26" s="892"/>
      <c r="AJ26" s="893"/>
      <c r="AK26" s="797" t="s">
        <v>395</v>
      </c>
      <c r="AL26" s="797"/>
      <c r="AM26" s="797"/>
      <c r="AN26" s="797"/>
      <c r="AO26" s="798"/>
      <c r="AP26" s="796" t="s">
        <v>396</v>
      </c>
      <c r="AQ26" s="797"/>
      <c r="AR26" s="797"/>
      <c r="AS26" s="797"/>
      <c r="AT26" s="798"/>
      <c r="AU26" s="796" t="s">
        <v>397</v>
      </c>
      <c r="AV26" s="797"/>
      <c r="AW26" s="797"/>
      <c r="AX26" s="797"/>
      <c r="AY26" s="798"/>
      <c r="AZ26" s="796" t="s">
        <v>398</v>
      </c>
      <c r="BA26" s="797"/>
      <c r="BB26" s="797"/>
      <c r="BC26" s="797"/>
      <c r="BD26" s="798"/>
      <c r="BE26" s="796" t="s">
        <v>373</v>
      </c>
      <c r="BF26" s="797"/>
      <c r="BG26" s="797"/>
      <c r="BH26" s="797"/>
      <c r="BI26" s="808"/>
      <c r="BJ26" s="250"/>
      <c r="BK26" s="250"/>
      <c r="BL26" s="250"/>
      <c r="BM26" s="250"/>
      <c r="BN26" s="250"/>
      <c r="BO26" s="263"/>
      <c r="BP26" s="263"/>
      <c r="BQ26" s="260">
        <v>20</v>
      </c>
      <c r="BR26" s="261"/>
      <c r="BS26" s="847"/>
      <c r="BT26" s="848"/>
      <c r="BU26" s="848"/>
      <c r="BV26" s="848"/>
      <c r="BW26" s="848"/>
      <c r="BX26" s="848"/>
      <c r="BY26" s="848"/>
      <c r="BZ26" s="848"/>
      <c r="CA26" s="848"/>
      <c r="CB26" s="848"/>
      <c r="CC26" s="848"/>
      <c r="CD26" s="848"/>
      <c r="CE26" s="848"/>
      <c r="CF26" s="848"/>
      <c r="CG26" s="849"/>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63"/>
      <c r="DW26" s="864"/>
      <c r="DX26" s="864"/>
      <c r="DY26" s="864"/>
      <c r="DZ26" s="865"/>
      <c r="EA26" s="244"/>
    </row>
    <row r="27" spans="1:131" s="245" customFormat="1" ht="26.25" customHeight="1" thickBot="1" x14ac:dyDescent="0.2">
      <c r="A27" s="822"/>
      <c r="B27" s="823"/>
      <c r="C27" s="823"/>
      <c r="D27" s="823"/>
      <c r="E27" s="823"/>
      <c r="F27" s="823"/>
      <c r="G27" s="823"/>
      <c r="H27" s="823"/>
      <c r="I27" s="823"/>
      <c r="J27" s="823"/>
      <c r="K27" s="823"/>
      <c r="L27" s="823"/>
      <c r="M27" s="823"/>
      <c r="N27" s="823"/>
      <c r="O27" s="823"/>
      <c r="P27" s="824"/>
      <c r="Q27" s="799"/>
      <c r="R27" s="800"/>
      <c r="S27" s="800"/>
      <c r="T27" s="800"/>
      <c r="U27" s="801"/>
      <c r="V27" s="799"/>
      <c r="W27" s="800"/>
      <c r="X27" s="800"/>
      <c r="Y27" s="800"/>
      <c r="Z27" s="801"/>
      <c r="AA27" s="799"/>
      <c r="AB27" s="800"/>
      <c r="AC27" s="800"/>
      <c r="AD27" s="800"/>
      <c r="AE27" s="800"/>
      <c r="AF27" s="894"/>
      <c r="AG27" s="895"/>
      <c r="AH27" s="895"/>
      <c r="AI27" s="895"/>
      <c r="AJ27" s="896"/>
      <c r="AK27" s="800"/>
      <c r="AL27" s="800"/>
      <c r="AM27" s="800"/>
      <c r="AN27" s="800"/>
      <c r="AO27" s="801"/>
      <c r="AP27" s="799"/>
      <c r="AQ27" s="800"/>
      <c r="AR27" s="800"/>
      <c r="AS27" s="800"/>
      <c r="AT27" s="801"/>
      <c r="AU27" s="799"/>
      <c r="AV27" s="800"/>
      <c r="AW27" s="800"/>
      <c r="AX27" s="800"/>
      <c r="AY27" s="801"/>
      <c r="AZ27" s="799"/>
      <c r="BA27" s="800"/>
      <c r="BB27" s="800"/>
      <c r="BC27" s="800"/>
      <c r="BD27" s="801"/>
      <c r="BE27" s="799"/>
      <c r="BF27" s="800"/>
      <c r="BG27" s="800"/>
      <c r="BH27" s="800"/>
      <c r="BI27" s="809"/>
      <c r="BJ27" s="250"/>
      <c r="BK27" s="250"/>
      <c r="BL27" s="250"/>
      <c r="BM27" s="250"/>
      <c r="BN27" s="250"/>
      <c r="BO27" s="263"/>
      <c r="BP27" s="263"/>
      <c r="BQ27" s="260">
        <v>21</v>
      </c>
      <c r="BR27" s="261"/>
      <c r="BS27" s="847"/>
      <c r="BT27" s="848"/>
      <c r="BU27" s="848"/>
      <c r="BV27" s="848"/>
      <c r="BW27" s="848"/>
      <c r="BX27" s="848"/>
      <c r="BY27" s="848"/>
      <c r="BZ27" s="848"/>
      <c r="CA27" s="848"/>
      <c r="CB27" s="848"/>
      <c r="CC27" s="848"/>
      <c r="CD27" s="848"/>
      <c r="CE27" s="848"/>
      <c r="CF27" s="848"/>
      <c r="CG27" s="849"/>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63"/>
      <c r="DW27" s="864"/>
      <c r="DX27" s="864"/>
      <c r="DY27" s="864"/>
      <c r="DZ27" s="865"/>
      <c r="EA27" s="244"/>
    </row>
    <row r="28" spans="1:131" s="245" customFormat="1" ht="26.25" customHeight="1" thickTop="1" x14ac:dyDescent="0.15">
      <c r="A28" s="264">
        <v>1</v>
      </c>
      <c r="B28" s="810" t="s">
        <v>399</v>
      </c>
      <c r="C28" s="811"/>
      <c r="D28" s="811"/>
      <c r="E28" s="811"/>
      <c r="F28" s="811"/>
      <c r="G28" s="811"/>
      <c r="H28" s="811"/>
      <c r="I28" s="811"/>
      <c r="J28" s="811"/>
      <c r="K28" s="811"/>
      <c r="L28" s="811"/>
      <c r="M28" s="811"/>
      <c r="N28" s="811"/>
      <c r="O28" s="811"/>
      <c r="P28" s="812"/>
      <c r="Q28" s="901">
        <v>13407</v>
      </c>
      <c r="R28" s="902"/>
      <c r="S28" s="902"/>
      <c r="T28" s="902"/>
      <c r="U28" s="902"/>
      <c r="V28" s="902">
        <v>12967</v>
      </c>
      <c r="W28" s="902"/>
      <c r="X28" s="902"/>
      <c r="Y28" s="902"/>
      <c r="Z28" s="902"/>
      <c r="AA28" s="902">
        <v>440</v>
      </c>
      <c r="AB28" s="902"/>
      <c r="AC28" s="902"/>
      <c r="AD28" s="902"/>
      <c r="AE28" s="903"/>
      <c r="AF28" s="904">
        <v>440</v>
      </c>
      <c r="AG28" s="902"/>
      <c r="AH28" s="902"/>
      <c r="AI28" s="902"/>
      <c r="AJ28" s="905"/>
      <c r="AK28" s="906" t="s">
        <v>590</v>
      </c>
      <c r="AL28" s="897"/>
      <c r="AM28" s="897"/>
      <c r="AN28" s="897"/>
      <c r="AO28" s="897"/>
      <c r="AP28" s="897" t="s">
        <v>590</v>
      </c>
      <c r="AQ28" s="897"/>
      <c r="AR28" s="897"/>
      <c r="AS28" s="897"/>
      <c r="AT28" s="897"/>
      <c r="AU28" s="897"/>
      <c r="AV28" s="897"/>
      <c r="AW28" s="897"/>
      <c r="AX28" s="897"/>
      <c r="AY28" s="897"/>
      <c r="AZ28" s="898"/>
      <c r="BA28" s="898"/>
      <c r="BB28" s="898"/>
      <c r="BC28" s="898"/>
      <c r="BD28" s="898"/>
      <c r="BE28" s="899"/>
      <c r="BF28" s="899"/>
      <c r="BG28" s="899"/>
      <c r="BH28" s="899"/>
      <c r="BI28" s="900"/>
      <c r="BJ28" s="250"/>
      <c r="BK28" s="250"/>
      <c r="BL28" s="250"/>
      <c r="BM28" s="250"/>
      <c r="BN28" s="250"/>
      <c r="BO28" s="263"/>
      <c r="BP28" s="263"/>
      <c r="BQ28" s="260">
        <v>22</v>
      </c>
      <c r="BR28" s="261"/>
      <c r="BS28" s="847"/>
      <c r="BT28" s="848"/>
      <c r="BU28" s="848"/>
      <c r="BV28" s="848"/>
      <c r="BW28" s="848"/>
      <c r="BX28" s="848"/>
      <c r="BY28" s="848"/>
      <c r="BZ28" s="848"/>
      <c r="CA28" s="848"/>
      <c r="CB28" s="848"/>
      <c r="CC28" s="848"/>
      <c r="CD28" s="848"/>
      <c r="CE28" s="848"/>
      <c r="CF28" s="848"/>
      <c r="CG28" s="849"/>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63"/>
      <c r="DW28" s="864"/>
      <c r="DX28" s="864"/>
      <c r="DY28" s="864"/>
      <c r="DZ28" s="865"/>
      <c r="EA28" s="244"/>
    </row>
    <row r="29" spans="1:131" s="245" customFormat="1" ht="26.25" customHeight="1" x14ac:dyDescent="0.15">
      <c r="A29" s="264">
        <v>2</v>
      </c>
      <c r="B29" s="834" t="s">
        <v>400</v>
      </c>
      <c r="C29" s="835"/>
      <c r="D29" s="835"/>
      <c r="E29" s="835"/>
      <c r="F29" s="835"/>
      <c r="G29" s="835"/>
      <c r="H29" s="835"/>
      <c r="I29" s="835"/>
      <c r="J29" s="835"/>
      <c r="K29" s="835"/>
      <c r="L29" s="835"/>
      <c r="M29" s="835"/>
      <c r="N29" s="835"/>
      <c r="O29" s="835"/>
      <c r="P29" s="836"/>
      <c r="Q29" s="837">
        <v>18286</v>
      </c>
      <c r="R29" s="838"/>
      <c r="S29" s="838"/>
      <c r="T29" s="838"/>
      <c r="U29" s="838"/>
      <c r="V29" s="838">
        <v>17930</v>
      </c>
      <c r="W29" s="838"/>
      <c r="X29" s="838"/>
      <c r="Y29" s="838"/>
      <c r="Z29" s="838"/>
      <c r="AA29" s="838">
        <v>355</v>
      </c>
      <c r="AB29" s="838"/>
      <c r="AC29" s="838"/>
      <c r="AD29" s="838"/>
      <c r="AE29" s="839"/>
      <c r="AF29" s="840">
        <v>355</v>
      </c>
      <c r="AG29" s="841"/>
      <c r="AH29" s="841"/>
      <c r="AI29" s="841"/>
      <c r="AJ29" s="842"/>
      <c r="AK29" s="909">
        <v>1557</v>
      </c>
      <c r="AL29" s="910"/>
      <c r="AM29" s="910"/>
      <c r="AN29" s="910"/>
      <c r="AO29" s="910"/>
      <c r="AP29" s="910" t="s">
        <v>590</v>
      </c>
      <c r="AQ29" s="910"/>
      <c r="AR29" s="910"/>
      <c r="AS29" s="910"/>
      <c r="AT29" s="910"/>
      <c r="AU29" s="910"/>
      <c r="AV29" s="910"/>
      <c r="AW29" s="910"/>
      <c r="AX29" s="910"/>
      <c r="AY29" s="910"/>
      <c r="AZ29" s="911"/>
      <c r="BA29" s="911"/>
      <c r="BB29" s="911"/>
      <c r="BC29" s="911"/>
      <c r="BD29" s="911"/>
      <c r="BE29" s="907"/>
      <c r="BF29" s="907"/>
      <c r="BG29" s="907"/>
      <c r="BH29" s="907"/>
      <c r="BI29" s="908"/>
      <c r="BJ29" s="250"/>
      <c r="BK29" s="250"/>
      <c r="BL29" s="250"/>
      <c r="BM29" s="250"/>
      <c r="BN29" s="250"/>
      <c r="BO29" s="263"/>
      <c r="BP29" s="263"/>
      <c r="BQ29" s="260">
        <v>23</v>
      </c>
      <c r="BR29" s="261"/>
      <c r="BS29" s="847"/>
      <c r="BT29" s="848"/>
      <c r="BU29" s="848"/>
      <c r="BV29" s="848"/>
      <c r="BW29" s="848"/>
      <c r="BX29" s="848"/>
      <c r="BY29" s="848"/>
      <c r="BZ29" s="848"/>
      <c r="CA29" s="848"/>
      <c r="CB29" s="848"/>
      <c r="CC29" s="848"/>
      <c r="CD29" s="848"/>
      <c r="CE29" s="848"/>
      <c r="CF29" s="848"/>
      <c r="CG29" s="849"/>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63"/>
      <c r="DW29" s="864"/>
      <c r="DX29" s="864"/>
      <c r="DY29" s="864"/>
      <c r="DZ29" s="865"/>
      <c r="EA29" s="244"/>
    </row>
    <row r="30" spans="1:131" s="245" customFormat="1" ht="26.25" customHeight="1" x14ac:dyDescent="0.15">
      <c r="A30" s="264">
        <v>3</v>
      </c>
      <c r="B30" s="834" t="s">
        <v>401</v>
      </c>
      <c r="C30" s="835"/>
      <c r="D30" s="835"/>
      <c r="E30" s="835"/>
      <c r="F30" s="835"/>
      <c r="G30" s="835"/>
      <c r="H30" s="835"/>
      <c r="I30" s="835"/>
      <c r="J30" s="835"/>
      <c r="K30" s="835"/>
      <c r="L30" s="835"/>
      <c r="M30" s="835"/>
      <c r="N30" s="835"/>
      <c r="O30" s="835"/>
      <c r="P30" s="836"/>
      <c r="Q30" s="837">
        <v>18049</v>
      </c>
      <c r="R30" s="838"/>
      <c r="S30" s="838"/>
      <c r="T30" s="838"/>
      <c r="U30" s="838"/>
      <c r="V30" s="838">
        <v>17526</v>
      </c>
      <c r="W30" s="838"/>
      <c r="X30" s="838"/>
      <c r="Y30" s="838"/>
      <c r="Z30" s="838"/>
      <c r="AA30" s="838">
        <v>523</v>
      </c>
      <c r="AB30" s="838"/>
      <c r="AC30" s="838"/>
      <c r="AD30" s="838"/>
      <c r="AE30" s="839"/>
      <c r="AF30" s="840">
        <v>523</v>
      </c>
      <c r="AG30" s="841"/>
      <c r="AH30" s="841"/>
      <c r="AI30" s="841"/>
      <c r="AJ30" s="842"/>
      <c r="AK30" s="909">
        <v>2567</v>
      </c>
      <c r="AL30" s="910"/>
      <c r="AM30" s="910"/>
      <c r="AN30" s="910"/>
      <c r="AO30" s="910"/>
      <c r="AP30" s="910" t="s">
        <v>590</v>
      </c>
      <c r="AQ30" s="910"/>
      <c r="AR30" s="910"/>
      <c r="AS30" s="910"/>
      <c r="AT30" s="910"/>
      <c r="AU30" s="910"/>
      <c r="AV30" s="910"/>
      <c r="AW30" s="910"/>
      <c r="AX30" s="910"/>
      <c r="AY30" s="910"/>
      <c r="AZ30" s="911"/>
      <c r="BA30" s="911"/>
      <c r="BB30" s="911"/>
      <c r="BC30" s="911"/>
      <c r="BD30" s="911"/>
      <c r="BE30" s="907"/>
      <c r="BF30" s="907"/>
      <c r="BG30" s="907"/>
      <c r="BH30" s="907"/>
      <c r="BI30" s="908"/>
      <c r="BJ30" s="250"/>
      <c r="BK30" s="250"/>
      <c r="BL30" s="250"/>
      <c r="BM30" s="250"/>
      <c r="BN30" s="250"/>
      <c r="BO30" s="263"/>
      <c r="BP30" s="263"/>
      <c r="BQ30" s="260">
        <v>24</v>
      </c>
      <c r="BR30" s="261"/>
      <c r="BS30" s="847"/>
      <c r="BT30" s="848"/>
      <c r="BU30" s="848"/>
      <c r="BV30" s="848"/>
      <c r="BW30" s="848"/>
      <c r="BX30" s="848"/>
      <c r="BY30" s="848"/>
      <c r="BZ30" s="848"/>
      <c r="CA30" s="848"/>
      <c r="CB30" s="848"/>
      <c r="CC30" s="848"/>
      <c r="CD30" s="848"/>
      <c r="CE30" s="848"/>
      <c r="CF30" s="848"/>
      <c r="CG30" s="849"/>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63"/>
      <c r="DW30" s="864"/>
      <c r="DX30" s="864"/>
      <c r="DY30" s="864"/>
      <c r="DZ30" s="865"/>
      <c r="EA30" s="244"/>
    </row>
    <row r="31" spans="1:131" s="245" customFormat="1" ht="26.25" customHeight="1" x14ac:dyDescent="0.15">
      <c r="A31" s="264">
        <v>4</v>
      </c>
      <c r="B31" s="834" t="s">
        <v>402</v>
      </c>
      <c r="C31" s="835"/>
      <c r="D31" s="835"/>
      <c r="E31" s="835"/>
      <c r="F31" s="835"/>
      <c r="G31" s="835"/>
      <c r="H31" s="835"/>
      <c r="I31" s="835"/>
      <c r="J31" s="835"/>
      <c r="K31" s="835"/>
      <c r="L31" s="835"/>
      <c r="M31" s="835"/>
      <c r="N31" s="835"/>
      <c r="O31" s="835"/>
      <c r="P31" s="836"/>
      <c r="Q31" s="837">
        <v>3736</v>
      </c>
      <c r="R31" s="838"/>
      <c r="S31" s="838"/>
      <c r="T31" s="838"/>
      <c r="U31" s="838"/>
      <c r="V31" s="838">
        <v>3698</v>
      </c>
      <c r="W31" s="838"/>
      <c r="X31" s="838"/>
      <c r="Y31" s="838"/>
      <c r="Z31" s="838"/>
      <c r="AA31" s="838">
        <v>38</v>
      </c>
      <c r="AB31" s="838"/>
      <c r="AC31" s="838"/>
      <c r="AD31" s="838"/>
      <c r="AE31" s="839"/>
      <c r="AF31" s="840">
        <v>38</v>
      </c>
      <c r="AG31" s="841"/>
      <c r="AH31" s="841"/>
      <c r="AI31" s="841"/>
      <c r="AJ31" s="842"/>
      <c r="AK31" s="909">
        <v>2268</v>
      </c>
      <c r="AL31" s="910"/>
      <c r="AM31" s="910"/>
      <c r="AN31" s="910"/>
      <c r="AO31" s="910"/>
      <c r="AP31" s="910" t="s">
        <v>590</v>
      </c>
      <c r="AQ31" s="910"/>
      <c r="AR31" s="910"/>
      <c r="AS31" s="910"/>
      <c r="AT31" s="910"/>
      <c r="AU31" s="910"/>
      <c r="AV31" s="910"/>
      <c r="AW31" s="910"/>
      <c r="AX31" s="910"/>
      <c r="AY31" s="910"/>
      <c r="AZ31" s="911"/>
      <c r="BA31" s="911"/>
      <c r="BB31" s="911"/>
      <c r="BC31" s="911"/>
      <c r="BD31" s="911"/>
      <c r="BE31" s="907"/>
      <c r="BF31" s="907"/>
      <c r="BG31" s="907"/>
      <c r="BH31" s="907"/>
      <c r="BI31" s="908"/>
      <c r="BJ31" s="250"/>
      <c r="BK31" s="250"/>
      <c r="BL31" s="250"/>
      <c r="BM31" s="250"/>
      <c r="BN31" s="250"/>
      <c r="BO31" s="263"/>
      <c r="BP31" s="263"/>
      <c r="BQ31" s="260">
        <v>25</v>
      </c>
      <c r="BR31" s="261"/>
      <c r="BS31" s="847"/>
      <c r="BT31" s="848"/>
      <c r="BU31" s="848"/>
      <c r="BV31" s="848"/>
      <c r="BW31" s="848"/>
      <c r="BX31" s="848"/>
      <c r="BY31" s="848"/>
      <c r="BZ31" s="848"/>
      <c r="CA31" s="848"/>
      <c r="CB31" s="848"/>
      <c r="CC31" s="848"/>
      <c r="CD31" s="848"/>
      <c r="CE31" s="848"/>
      <c r="CF31" s="848"/>
      <c r="CG31" s="849"/>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63"/>
      <c r="DW31" s="864"/>
      <c r="DX31" s="864"/>
      <c r="DY31" s="864"/>
      <c r="DZ31" s="865"/>
      <c r="EA31" s="244"/>
    </row>
    <row r="32" spans="1:131" s="245" customFormat="1" ht="26.25" customHeight="1" x14ac:dyDescent="0.15">
      <c r="A32" s="264">
        <v>5</v>
      </c>
      <c r="B32" s="834" t="s">
        <v>403</v>
      </c>
      <c r="C32" s="835"/>
      <c r="D32" s="835"/>
      <c r="E32" s="835"/>
      <c r="F32" s="835"/>
      <c r="G32" s="835"/>
      <c r="H32" s="835"/>
      <c r="I32" s="835"/>
      <c r="J32" s="835"/>
      <c r="K32" s="835"/>
      <c r="L32" s="835"/>
      <c r="M32" s="835"/>
      <c r="N32" s="835"/>
      <c r="O32" s="835"/>
      <c r="P32" s="836"/>
      <c r="Q32" s="837">
        <v>3679</v>
      </c>
      <c r="R32" s="838"/>
      <c r="S32" s="838"/>
      <c r="T32" s="838"/>
      <c r="U32" s="838"/>
      <c r="V32" s="838">
        <v>3527</v>
      </c>
      <c r="W32" s="838"/>
      <c r="X32" s="838"/>
      <c r="Y32" s="838"/>
      <c r="Z32" s="838"/>
      <c r="AA32" s="838">
        <v>152</v>
      </c>
      <c r="AB32" s="838"/>
      <c r="AC32" s="838"/>
      <c r="AD32" s="838"/>
      <c r="AE32" s="839"/>
      <c r="AF32" s="840">
        <v>3393</v>
      </c>
      <c r="AG32" s="841"/>
      <c r="AH32" s="841"/>
      <c r="AI32" s="841"/>
      <c r="AJ32" s="842"/>
      <c r="AK32" s="909">
        <v>130</v>
      </c>
      <c r="AL32" s="910"/>
      <c r="AM32" s="910"/>
      <c r="AN32" s="910"/>
      <c r="AO32" s="910"/>
      <c r="AP32" s="910">
        <v>13375</v>
      </c>
      <c r="AQ32" s="910"/>
      <c r="AR32" s="910"/>
      <c r="AS32" s="910"/>
      <c r="AT32" s="910"/>
      <c r="AU32" s="910">
        <v>321</v>
      </c>
      <c r="AV32" s="910"/>
      <c r="AW32" s="910"/>
      <c r="AX32" s="910"/>
      <c r="AY32" s="910"/>
      <c r="AZ32" s="911"/>
      <c r="BA32" s="911"/>
      <c r="BB32" s="911"/>
      <c r="BC32" s="911"/>
      <c r="BD32" s="911"/>
      <c r="BE32" s="907" t="s">
        <v>404</v>
      </c>
      <c r="BF32" s="907"/>
      <c r="BG32" s="907"/>
      <c r="BH32" s="907"/>
      <c r="BI32" s="908"/>
      <c r="BJ32" s="250"/>
      <c r="BK32" s="250"/>
      <c r="BL32" s="250"/>
      <c r="BM32" s="250"/>
      <c r="BN32" s="250"/>
      <c r="BO32" s="263"/>
      <c r="BP32" s="263"/>
      <c r="BQ32" s="260">
        <v>26</v>
      </c>
      <c r="BR32" s="261"/>
      <c r="BS32" s="847"/>
      <c r="BT32" s="848"/>
      <c r="BU32" s="848"/>
      <c r="BV32" s="848"/>
      <c r="BW32" s="848"/>
      <c r="BX32" s="848"/>
      <c r="BY32" s="848"/>
      <c r="BZ32" s="848"/>
      <c r="CA32" s="848"/>
      <c r="CB32" s="848"/>
      <c r="CC32" s="848"/>
      <c r="CD32" s="848"/>
      <c r="CE32" s="848"/>
      <c r="CF32" s="848"/>
      <c r="CG32" s="849"/>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63"/>
      <c r="DW32" s="864"/>
      <c r="DX32" s="864"/>
      <c r="DY32" s="864"/>
      <c r="DZ32" s="865"/>
      <c r="EA32" s="244"/>
    </row>
    <row r="33" spans="1:131" s="245" customFormat="1" ht="26.25" customHeight="1" x14ac:dyDescent="0.15">
      <c r="A33" s="264">
        <v>6</v>
      </c>
      <c r="B33" s="834" t="s">
        <v>405</v>
      </c>
      <c r="C33" s="835"/>
      <c r="D33" s="835"/>
      <c r="E33" s="835"/>
      <c r="F33" s="835"/>
      <c r="G33" s="835"/>
      <c r="H33" s="835"/>
      <c r="I33" s="835"/>
      <c r="J33" s="835"/>
      <c r="K33" s="835"/>
      <c r="L33" s="835"/>
      <c r="M33" s="835"/>
      <c r="N33" s="835"/>
      <c r="O33" s="835"/>
      <c r="P33" s="836"/>
      <c r="Q33" s="837">
        <v>4079</v>
      </c>
      <c r="R33" s="838"/>
      <c r="S33" s="838"/>
      <c r="T33" s="838"/>
      <c r="U33" s="838"/>
      <c r="V33" s="838">
        <v>4128</v>
      </c>
      <c r="W33" s="838"/>
      <c r="X33" s="838"/>
      <c r="Y33" s="838"/>
      <c r="Z33" s="838"/>
      <c r="AA33" s="838">
        <v>-49</v>
      </c>
      <c r="AB33" s="838"/>
      <c r="AC33" s="838"/>
      <c r="AD33" s="838"/>
      <c r="AE33" s="839"/>
      <c r="AF33" s="840">
        <v>912</v>
      </c>
      <c r="AG33" s="841"/>
      <c r="AH33" s="841"/>
      <c r="AI33" s="841"/>
      <c r="AJ33" s="842"/>
      <c r="AK33" s="909">
        <v>2870</v>
      </c>
      <c r="AL33" s="910"/>
      <c r="AM33" s="910"/>
      <c r="AN33" s="910"/>
      <c r="AO33" s="910"/>
      <c r="AP33" s="910">
        <v>41606</v>
      </c>
      <c r="AQ33" s="910"/>
      <c r="AR33" s="910"/>
      <c r="AS33" s="910"/>
      <c r="AT33" s="910"/>
      <c r="AU33" s="910">
        <v>35624</v>
      </c>
      <c r="AV33" s="910"/>
      <c r="AW33" s="910"/>
      <c r="AX33" s="910"/>
      <c r="AY33" s="910"/>
      <c r="AZ33" s="911"/>
      <c r="BA33" s="911"/>
      <c r="BB33" s="911"/>
      <c r="BC33" s="911"/>
      <c r="BD33" s="911"/>
      <c r="BE33" s="907" t="s">
        <v>406</v>
      </c>
      <c r="BF33" s="907"/>
      <c r="BG33" s="907"/>
      <c r="BH33" s="907"/>
      <c r="BI33" s="908"/>
      <c r="BJ33" s="250"/>
      <c r="BK33" s="250"/>
      <c r="BL33" s="250"/>
      <c r="BM33" s="250"/>
      <c r="BN33" s="250"/>
      <c r="BO33" s="263"/>
      <c r="BP33" s="263"/>
      <c r="BQ33" s="260">
        <v>27</v>
      </c>
      <c r="BR33" s="261"/>
      <c r="BS33" s="847"/>
      <c r="BT33" s="848"/>
      <c r="BU33" s="848"/>
      <c r="BV33" s="848"/>
      <c r="BW33" s="848"/>
      <c r="BX33" s="848"/>
      <c r="BY33" s="848"/>
      <c r="BZ33" s="848"/>
      <c r="CA33" s="848"/>
      <c r="CB33" s="848"/>
      <c r="CC33" s="848"/>
      <c r="CD33" s="848"/>
      <c r="CE33" s="848"/>
      <c r="CF33" s="848"/>
      <c r="CG33" s="849"/>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63"/>
      <c r="DW33" s="864"/>
      <c r="DX33" s="864"/>
      <c r="DY33" s="864"/>
      <c r="DZ33" s="865"/>
      <c r="EA33" s="244"/>
    </row>
    <row r="34" spans="1:131" s="245" customFormat="1" ht="26.25" customHeight="1" x14ac:dyDescent="0.15">
      <c r="A34" s="264">
        <v>7</v>
      </c>
      <c r="B34" s="834" t="s">
        <v>407</v>
      </c>
      <c r="C34" s="835"/>
      <c r="D34" s="835"/>
      <c r="E34" s="835"/>
      <c r="F34" s="835"/>
      <c r="G34" s="835"/>
      <c r="H34" s="835"/>
      <c r="I34" s="835"/>
      <c r="J34" s="835"/>
      <c r="K34" s="835"/>
      <c r="L34" s="835"/>
      <c r="M34" s="835"/>
      <c r="N34" s="835"/>
      <c r="O34" s="835"/>
      <c r="P34" s="836"/>
      <c r="Q34" s="837">
        <v>10466</v>
      </c>
      <c r="R34" s="838"/>
      <c r="S34" s="838"/>
      <c r="T34" s="838"/>
      <c r="U34" s="838"/>
      <c r="V34" s="838">
        <v>10352</v>
      </c>
      <c r="W34" s="838"/>
      <c r="X34" s="838"/>
      <c r="Y34" s="838"/>
      <c r="Z34" s="838"/>
      <c r="AA34" s="838">
        <v>114</v>
      </c>
      <c r="AB34" s="838"/>
      <c r="AC34" s="838"/>
      <c r="AD34" s="838"/>
      <c r="AE34" s="839"/>
      <c r="AF34" s="840">
        <v>2671</v>
      </c>
      <c r="AG34" s="841"/>
      <c r="AH34" s="841"/>
      <c r="AI34" s="841"/>
      <c r="AJ34" s="842"/>
      <c r="AK34" s="909">
        <v>924</v>
      </c>
      <c r="AL34" s="910"/>
      <c r="AM34" s="910"/>
      <c r="AN34" s="910"/>
      <c r="AO34" s="910"/>
      <c r="AP34" s="910">
        <v>3997</v>
      </c>
      <c r="AQ34" s="910"/>
      <c r="AR34" s="910"/>
      <c r="AS34" s="910"/>
      <c r="AT34" s="910"/>
      <c r="AU34" s="910">
        <v>1603</v>
      </c>
      <c r="AV34" s="910"/>
      <c r="AW34" s="910"/>
      <c r="AX34" s="910"/>
      <c r="AY34" s="910"/>
      <c r="AZ34" s="911"/>
      <c r="BA34" s="911"/>
      <c r="BB34" s="911"/>
      <c r="BC34" s="911"/>
      <c r="BD34" s="911"/>
      <c r="BE34" s="907" t="s">
        <v>406</v>
      </c>
      <c r="BF34" s="907"/>
      <c r="BG34" s="907"/>
      <c r="BH34" s="907"/>
      <c r="BI34" s="908"/>
      <c r="BJ34" s="250"/>
      <c r="BK34" s="250"/>
      <c r="BL34" s="250"/>
      <c r="BM34" s="250"/>
      <c r="BN34" s="250"/>
      <c r="BO34" s="263"/>
      <c r="BP34" s="263"/>
      <c r="BQ34" s="260">
        <v>28</v>
      </c>
      <c r="BR34" s="261"/>
      <c r="BS34" s="847"/>
      <c r="BT34" s="848"/>
      <c r="BU34" s="848"/>
      <c r="BV34" s="848"/>
      <c r="BW34" s="848"/>
      <c r="BX34" s="848"/>
      <c r="BY34" s="848"/>
      <c r="BZ34" s="848"/>
      <c r="CA34" s="848"/>
      <c r="CB34" s="848"/>
      <c r="CC34" s="848"/>
      <c r="CD34" s="848"/>
      <c r="CE34" s="848"/>
      <c r="CF34" s="848"/>
      <c r="CG34" s="849"/>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63"/>
      <c r="DW34" s="864"/>
      <c r="DX34" s="864"/>
      <c r="DY34" s="864"/>
      <c r="DZ34" s="865"/>
      <c r="EA34" s="244"/>
    </row>
    <row r="35" spans="1:131" s="245" customFormat="1" ht="26.25" customHeight="1" x14ac:dyDescent="0.15">
      <c r="A35" s="264">
        <v>8</v>
      </c>
      <c r="B35" s="834" t="s">
        <v>408</v>
      </c>
      <c r="C35" s="835"/>
      <c r="D35" s="835"/>
      <c r="E35" s="835"/>
      <c r="F35" s="835"/>
      <c r="G35" s="835"/>
      <c r="H35" s="835"/>
      <c r="I35" s="835"/>
      <c r="J35" s="835"/>
      <c r="K35" s="835"/>
      <c r="L35" s="835"/>
      <c r="M35" s="835"/>
      <c r="N35" s="835"/>
      <c r="O35" s="835"/>
      <c r="P35" s="836"/>
      <c r="Q35" s="837">
        <v>5</v>
      </c>
      <c r="R35" s="838"/>
      <c r="S35" s="838"/>
      <c r="T35" s="838"/>
      <c r="U35" s="838"/>
      <c r="V35" s="838">
        <v>5</v>
      </c>
      <c r="W35" s="838"/>
      <c r="X35" s="838"/>
      <c r="Y35" s="838"/>
      <c r="Z35" s="838"/>
      <c r="AA35" s="838">
        <v>0</v>
      </c>
      <c r="AB35" s="838"/>
      <c r="AC35" s="838"/>
      <c r="AD35" s="838"/>
      <c r="AE35" s="839"/>
      <c r="AF35" s="840">
        <v>0</v>
      </c>
      <c r="AG35" s="841"/>
      <c r="AH35" s="841"/>
      <c r="AI35" s="841"/>
      <c r="AJ35" s="842"/>
      <c r="AK35" s="909" t="s">
        <v>612</v>
      </c>
      <c r="AL35" s="910"/>
      <c r="AM35" s="910"/>
      <c r="AN35" s="910"/>
      <c r="AO35" s="910"/>
      <c r="AP35" s="910" t="s">
        <v>612</v>
      </c>
      <c r="AQ35" s="910"/>
      <c r="AR35" s="910"/>
      <c r="AS35" s="910"/>
      <c r="AT35" s="910"/>
      <c r="AU35" s="910" t="s">
        <v>589</v>
      </c>
      <c r="AV35" s="910"/>
      <c r="AW35" s="910"/>
      <c r="AX35" s="910"/>
      <c r="AY35" s="910"/>
      <c r="AZ35" s="911"/>
      <c r="BA35" s="911"/>
      <c r="BB35" s="911"/>
      <c r="BC35" s="911"/>
      <c r="BD35" s="911"/>
      <c r="BE35" s="907" t="s">
        <v>409</v>
      </c>
      <c r="BF35" s="907"/>
      <c r="BG35" s="907"/>
      <c r="BH35" s="907"/>
      <c r="BI35" s="908"/>
      <c r="BJ35" s="250"/>
      <c r="BK35" s="250"/>
      <c r="BL35" s="250"/>
      <c r="BM35" s="250"/>
      <c r="BN35" s="250"/>
      <c r="BO35" s="263"/>
      <c r="BP35" s="263"/>
      <c r="BQ35" s="260">
        <v>29</v>
      </c>
      <c r="BR35" s="261"/>
      <c r="BS35" s="847"/>
      <c r="BT35" s="848"/>
      <c r="BU35" s="848"/>
      <c r="BV35" s="848"/>
      <c r="BW35" s="848"/>
      <c r="BX35" s="848"/>
      <c r="BY35" s="848"/>
      <c r="BZ35" s="848"/>
      <c r="CA35" s="848"/>
      <c r="CB35" s="848"/>
      <c r="CC35" s="848"/>
      <c r="CD35" s="848"/>
      <c r="CE35" s="848"/>
      <c r="CF35" s="848"/>
      <c r="CG35" s="849"/>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63"/>
      <c r="DW35" s="864"/>
      <c r="DX35" s="864"/>
      <c r="DY35" s="864"/>
      <c r="DZ35" s="865"/>
      <c r="EA35" s="244"/>
    </row>
    <row r="36" spans="1:131" s="245" customFormat="1" ht="26.25" customHeight="1" x14ac:dyDescent="0.15">
      <c r="A36" s="264">
        <v>9</v>
      </c>
      <c r="B36" s="834" t="s">
        <v>410</v>
      </c>
      <c r="C36" s="835"/>
      <c r="D36" s="835"/>
      <c r="E36" s="835"/>
      <c r="F36" s="835"/>
      <c r="G36" s="835"/>
      <c r="H36" s="835"/>
      <c r="I36" s="835"/>
      <c r="J36" s="835"/>
      <c r="K36" s="835"/>
      <c r="L36" s="835"/>
      <c r="M36" s="835"/>
      <c r="N36" s="835"/>
      <c r="O36" s="835"/>
      <c r="P36" s="836"/>
      <c r="Q36" s="837">
        <v>256</v>
      </c>
      <c r="R36" s="838"/>
      <c r="S36" s="838"/>
      <c r="T36" s="838"/>
      <c r="U36" s="838"/>
      <c r="V36" s="838">
        <v>249</v>
      </c>
      <c r="W36" s="838"/>
      <c r="X36" s="838"/>
      <c r="Y36" s="838"/>
      <c r="Z36" s="838"/>
      <c r="AA36" s="838">
        <v>7</v>
      </c>
      <c r="AB36" s="838"/>
      <c r="AC36" s="838"/>
      <c r="AD36" s="838"/>
      <c r="AE36" s="839"/>
      <c r="AF36" s="840">
        <v>7</v>
      </c>
      <c r="AG36" s="841"/>
      <c r="AH36" s="841"/>
      <c r="AI36" s="841"/>
      <c r="AJ36" s="842"/>
      <c r="AK36" s="909">
        <v>74</v>
      </c>
      <c r="AL36" s="910"/>
      <c r="AM36" s="910"/>
      <c r="AN36" s="910"/>
      <c r="AO36" s="910"/>
      <c r="AP36" s="910">
        <v>620</v>
      </c>
      <c r="AQ36" s="910"/>
      <c r="AR36" s="910"/>
      <c r="AS36" s="910"/>
      <c r="AT36" s="910"/>
      <c r="AU36" s="910">
        <v>620</v>
      </c>
      <c r="AV36" s="910"/>
      <c r="AW36" s="910"/>
      <c r="AX36" s="910"/>
      <c r="AY36" s="910"/>
      <c r="AZ36" s="911"/>
      <c r="BA36" s="911"/>
      <c r="BB36" s="911"/>
      <c r="BC36" s="911"/>
      <c r="BD36" s="911"/>
      <c r="BE36" s="907" t="s">
        <v>409</v>
      </c>
      <c r="BF36" s="907"/>
      <c r="BG36" s="907"/>
      <c r="BH36" s="907"/>
      <c r="BI36" s="908"/>
      <c r="BJ36" s="250"/>
      <c r="BK36" s="250"/>
      <c r="BL36" s="250"/>
      <c r="BM36" s="250"/>
      <c r="BN36" s="250"/>
      <c r="BO36" s="263"/>
      <c r="BP36" s="263"/>
      <c r="BQ36" s="260">
        <v>30</v>
      </c>
      <c r="BR36" s="261"/>
      <c r="BS36" s="847"/>
      <c r="BT36" s="848"/>
      <c r="BU36" s="848"/>
      <c r="BV36" s="848"/>
      <c r="BW36" s="848"/>
      <c r="BX36" s="848"/>
      <c r="BY36" s="848"/>
      <c r="BZ36" s="848"/>
      <c r="CA36" s="848"/>
      <c r="CB36" s="848"/>
      <c r="CC36" s="848"/>
      <c r="CD36" s="848"/>
      <c r="CE36" s="848"/>
      <c r="CF36" s="848"/>
      <c r="CG36" s="849"/>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63"/>
      <c r="DW36" s="864"/>
      <c r="DX36" s="864"/>
      <c r="DY36" s="864"/>
      <c r="DZ36" s="865"/>
      <c r="EA36" s="244"/>
    </row>
    <row r="37" spans="1:131" s="245" customFormat="1" ht="26.25" customHeight="1" x14ac:dyDescent="0.15">
      <c r="A37" s="264">
        <v>10</v>
      </c>
      <c r="B37" s="834" t="s">
        <v>411</v>
      </c>
      <c r="C37" s="835"/>
      <c r="D37" s="835"/>
      <c r="E37" s="835"/>
      <c r="F37" s="835"/>
      <c r="G37" s="835"/>
      <c r="H37" s="835"/>
      <c r="I37" s="835"/>
      <c r="J37" s="835"/>
      <c r="K37" s="835"/>
      <c r="L37" s="835"/>
      <c r="M37" s="835"/>
      <c r="N37" s="835"/>
      <c r="O37" s="835"/>
      <c r="P37" s="836"/>
      <c r="Q37" s="837">
        <v>71</v>
      </c>
      <c r="R37" s="838"/>
      <c r="S37" s="838"/>
      <c r="T37" s="838"/>
      <c r="U37" s="838"/>
      <c r="V37" s="838">
        <v>70</v>
      </c>
      <c r="W37" s="838"/>
      <c r="X37" s="838"/>
      <c r="Y37" s="838"/>
      <c r="Z37" s="838"/>
      <c r="AA37" s="838">
        <v>1</v>
      </c>
      <c r="AB37" s="838"/>
      <c r="AC37" s="838"/>
      <c r="AD37" s="838"/>
      <c r="AE37" s="839"/>
      <c r="AF37" s="840">
        <v>0</v>
      </c>
      <c r="AG37" s="841"/>
      <c r="AH37" s="841"/>
      <c r="AI37" s="841"/>
      <c r="AJ37" s="842"/>
      <c r="AK37" s="909">
        <v>53</v>
      </c>
      <c r="AL37" s="910"/>
      <c r="AM37" s="910"/>
      <c r="AN37" s="910"/>
      <c r="AO37" s="910"/>
      <c r="AP37" s="910">
        <v>228</v>
      </c>
      <c r="AQ37" s="910"/>
      <c r="AR37" s="910"/>
      <c r="AS37" s="910"/>
      <c r="AT37" s="910"/>
      <c r="AU37" s="910">
        <v>228</v>
      </c>
      <c r="AV37" s="910"/>
      <c r="AW37" s="910"/>
      <c r="AX37" s="910"/>
      <c r="AY37" s="910"/>
      <c r="AZ37" s="911"/>
      <c r="BA37" s="911"/>
      <c r="BB37" s="911"/>
      <c r="BC37" s="911"/>
      <c r="BD37" s="911"/>
      <c r="BE37" s="907" t="s">
        <v>409</v>
      </c>
      <c r="BF37" s="907"/>
      <c r="BG37" s="907"/>
      <c r="BH37" s="907"/>
      <c r="BI37" s="908"/>
      <c r="BJ37" s="250"/>
      <c r="BK37" s="250"/>
      <c r="BL37" s="250"/>
      <c r="BM37" s="250"/>
      <c r="BN37" s="250"/>
      <c r="BO37" s="263"/>
      <c r="BP37" s="263"/>
      <c r="BQ37" s="260">
        <v>31</v>
      </c>
      <c r="BR37" s="261"/>
      <c r="BS37" s="847"/>
      <c r="BT37" s="848"/>
      <c r="BU37" s="848"/>
      <c r="BV37" s="848"/>
      <c r="BW37" s="848"/>
      <c r="BX37" s="848"/>
      <c r="BY37" s="848"/>
      <c r="BZ37" s="848"/>
      <c r="CA37" s="848"/>
      <c r="CB37" s="848"/>
      <c r="CC37" s="848"/>
      <c r="CD37" s="848"/>
      <c r="CE37" s="848"/>
      <c r="CF37" s="848"/>
      <c r="CG37" s="849"/>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63"/>
      <c r="DW37" s="864"/>
      <c r="DX37" s="864"/>
      <c r="DY37" s="864"/>
      <c r="DZ37" s="865"/>
      <c r="EA37" s="244"/>
    </row>
    <row r="38" spans="1:131" s="245" customFormat="1" ht="26.25" customHeight="1" x14ac:dyDescent="0.15">
      <c r="A38" s="264">
        <v>11</v>
      </c>
      <c r="B38" s="834"/>
      <c r="C38" s="835"/>
      <c r="D38" s="835"/>
      <c r="E38" s="835"/>
      <c r="F38" s="835"/>
      <c r="G38" s="835"/>
      <c r="H38" s="835"/>
      <c r="I38" s="835"/>
      <c r="J38" s="835"/>
      <c r="K38" s="835"/>
      <c r="L38" s="835"/>
      <c r="M38" s="835"/>
      <c r="N38" s="835"/>
      <c r="O38" s="835"/>
      <c r="P38" s="836"/>
      <c r="Q38" s="837"/>
      <c r="R38" s="838"/>
      <c r="S38" s="838"/>
      <c r="T38" s="838"/>
      <c r="U38" s="838"/>
      <c r="V38" s="838"/>
      <c r="W38" s="838"/>
      <c r="X38" s="838"/>
      <c r="Y38" s="838"/>
      <c r="Z38" s="838"/>
      <c r="AA38" s="838"/>
      <c r="AB38" s="838"/>
      <c r="AC38" s="838"/>
      <c r="AD38" s="838"/>
      <c r="AE38" s="839"/>
      <c r="AF38" s="840"/>
      <c r="AG38" s="841"/>
      <c r="AH38" s="841"/>
      <c r="AI38" s="841"/>
      <c r="AJ38" s="842"/>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0"/>
      <c r="BK38" s="250"/>
      <c r="BL38" s="250"/>
      <c r="BM38" s="250"/>
      <c r="BN38" s="250"/>
      <c r="BO38" s="263"/>
      <c r="BP38" s="263"/>
      <c r="BQ38" s="260">
        <v>32</v>
      </c>
      <c r="BR38" s="261"/>
      <c r="BS38" s="847"/>
      <c r="BT38" s="848"/>
      <c r="BU38" s="848"/>
      <c r="BV38" s="848"/>
      <c r="BW38" s="848"/>
      <c r="BX38" s="848"/>
      <c r="BY38" s="848"/>
      <c r="BZ38" s="848"/>
      <c r="CA38" s="848"/>
      <c r="CB38" s="848"/>
      <c r="CC38" s="848"/>
      <c r="CD38" s="848"/>
      <c r="CE38" s="848"/>
      <c r="CF38" s="848"/>
      <c r="CG38" s="849"/>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63"/>
      <c r="DW38" s="864"/>
      <c r="DX38" s="864"/>
      <c r="DY38" s="864"/>
      <c r="DZ38" s="865"/>
      <c r="EA38" s="244"/>
    </row>
    <row r="39" spans="1:131" s="245" customFormat="1" ht="26.25" customHeight="1" x14ac:dyDescent="0.15">
      <c r="A39" s="264">
        <v>12</v>
      </c>
      <c r="B39" s="834"/>
      <c r="C39" s="835"/>
      <c r="D39" s="835"/>
      <c r="E39" s="835"/>
      <c r="F39" s="835"/>
      <c r="G39" s="835"/>
      <c r="H39" s="835"/>
      <c r="I39" s="835"/>
      <c r="J39" s="835"/>
      <c r="K39" s="835"/>
      <c r="L39" s="835"/>
      <c r="M39" s="835"/>
      <c r="N39" s="835"/>
      <c r="O39" s="835"/>
      <c r="P39" s="836"/>
      <c r="Q39" s="837"/>
      <c r="R39" s="838"/>
      <c r="S39" s="838"/>
      <c r="T39" s="838"/>
      <c r="U39" s="838"/>
      <c r="V39" s="838"/>
      <c r="W39" s="838"/>
      <c r="X39" s="838"/>
      <c r="Y39" s="838"/>
      <c r="Z39" s="838"/>
      <c r="AA39" s="838"/>
      <c r="AB39" s="838"/>
      <c r="AC39" s="838"/>
      <c r="AD39" s="838"/>
      <c r="AE39" s="839"/>
      <c r="AF39" s="840"/>
      <c r="AG39" s="841"/>
      <c r="AH39" s="841"/>
      <c r="AI39" s="841"/>
      <c r="AJ39" s="842"/>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0"/>
      <c r="BK39" s="250"/>
      <c r="BL39" s="250"/>
      <c r="BM39" s="250"/>
      <c r="BN39" s="250"/>
      <c r="BO39" s="263"/>
      <c r="BP39" s="263"/>
      <c r="BQ39" s="260">
        <v>33</v>
      </c>
      <c r="BR39" s="261"/>
      <c r="BS39" s="847"/>
      <c r="BT39" s="848"/>
      <c r="BU39" s="848"/>
      <c r="BV39" s="848"/>
      <c r="BW39" s="848"/>
      <c r="BX39" s="848"/>
      <c r="BY39" s="848"/>
      <c r="BZ39" s="848"/>
      <c r="CA39" s="848"/>
      <c r="CB39" s="848"/>
      <c r="CC39" s="848"/>
      <c r="CD39" s="848"/>
      <c r="CE39" s="848"/>
      <c r="CF39" s="848"/>
      <c r="CG39" s="849"/>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63"/>
      <c r="DW39" s="864"/>
      <c r="DX39" s="864"/>
      <c r="DY39" s="864"/>
      <c r="DZ39" s="865"/>
      <c r="EA39" s="244"/>
    </row>
    <row r="40" spans="1:131" s="245" customFormat="1" ht="26.25" customHeight="1" x14ac:dyDescent="0.15">
      <c r="A40" s="259">
        <v>13</v>
      </c>
      <c r="B40" s="834"/>
      <c r="C40" s="835"/>
      <c r="D40" s="835"/>
      <c r="E40" s="835"/>
      <c r="F40" s="835"/>
      <c r="G40" s="835"/>
      <c r="H40" s="835"/>
      <c r="I40" s="835"/>
      <c r="J40" s="835"/>
      <c r="K40" s="835"/>
      <c r="L40" s="835"/>
      <c r="M40" s="835"/>
      <c r="N40" s="835"/>
      <c r="O40" s="835"/>
      <c r="P40" s="836"/>
      <c r="Q40" s="837"/>
      <c r="R40" s="838"/>
      <c r="S40" s="838"/>
      <c r="T40" s="838"/>
      <c r="U40" s="838"/>
      <c r="V40" s="838"/>
      <c r="W40" s="838"/>
      <c r="X40" s="838"/>
      <c r="Y40" s="838"/>
      <c r="Z40" s="838"/>
      <c r="AA40" s="838"/>
      <c r="AB40" s="838"/>
      <c r="AC40" s="838"/>
      <c r="AD40" s="838"/>
      <c r="AE40" s="839"/>
      <c r="AF40" s="840"/>
      <c r="AG40" s="841"/>
      <c r="AH40" s="841"/>
      <c r="AI40" s="841"/>
      <c r="AJ40" s="842"/>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0"/>
      <c r="BK40" s="250"/>
      <c r="BL40" s="250"/>
      <c r="BM40" s="250"/>
      <c r="BN40" s="250"/>
      <c r="BO40" s="263"/>
      <c r="BP40" s="263"/>
      <c r="BQ40" s="260">
        <v>34</v>
      </c>
      <c r="BR40" s="261"/>
      <c r="BS40" s="847"/>
      <c r="BT40" s="848"/>
      <c r="BU40" s="848"/>
      <c r="BV40" s="848"/>
      <c r="BW40" s="848"/>
      <c r="BX40" s="848"/>
      <c r="BY40" s="848"/>
      <c r="BZ40" s="848"/>
      <c r="CA40" s="848"/>
      <c r="CB40" s="848"/>
      <c r="CC40" s="848"/>
      <c r="CD40" s="848"/>
      <c r="CE40" s="848"/>
      <c r="CF40" s="848"/>
      <c r="CG40" s="849"/>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63"/>
      <c r="DW40" s="864"/>
      <c r="DX40" s="864"/>
      <c r="DY40" s="864"/>
      <c r="DZ40" s="865"/>
      <c r="EA40" s="244"/>
    </row>
    <row r="41" spans="1:131" s="245" customFormat="1" ht="26.25" customHeight="1" x14ac:dyDescent="0.15">
      <c r="A41" s="259">
        <v>14</v>
      </c>
      <c r="B41" s="834"/>
      <c r="C41" s="835"/>
      <c r="D41" s="835"/>
      <c r="E41" s="835"/>
      <c r="F41" s="835"/>
      <c r="G41" s="835"/>
      <c r="H41" s="835"/>
      <c r="I41" s="835"/>
      <c r="J41" s="835"/>
      <c r="K41" s="835"/>
      <c r="L41" s="835"/>
      <c r="M41" s="835"/>
      <c r="N41" s="835"/>
      <c r="O41" s="835"/>
      <c r="P41" s="836"/>
      <c r="Q41" s="837"/>
      <c r="R41" s="838"/>
      <c r="S41" s="838"/>
      <c r="T41" s="838"/>
      <c r="U41" s="838"/>
      <c r="V41" s="838"/>
      <c r="W41" s="838"/>
      <c r="X41" s="838"/>
      <c r="Y41" s="838"/>
      <c r="Z41" s="838"/>
      <c r="AA41" s="838"/>
      <c r="AB41" s="838"/>
      <c r="AC41" s="838"/>
      <c r="AD41" s="838"/>
      <c r="AE41" s="839"/>
      <c r="AF41" s="840"/>
      <c r="AG41" s="841"/>
      <c r="AH41" s="841"/>
      <c r="AI41" s="841"/>
      <c r="AJ41" s="842"/>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0"/>
      <c r="BK41" s="250"/>
      <c r="BL41" s="250"/>
      <c r="BM41" s="250"/>
      <c r="BN41" s="250"/>
      <c r="BO41" s="263"/>
      <c r="BP41" s="263"/>
      <c r="BQ41" s="260">
        <v>35</v>
      </c>
      <c r="BR41" s="261"/>
      <c r="BS41" s="847"/>
      <c r="BT41" s="848"/>
      <c r="BU41" s="848"/>
      <c r="BV41" s="848"/>
      <c r="BW41" s="848"/>
      <c r="BX41" s="848"/>
      <c r="BY41" s="848"/>
      <c r="BZ41" s="848"/>
      <c r="CA41" s="848"/>
      <c r="CB41" s="848"/>
      <c r="CC41" s="848"/>
      <c r="CD41" s="848"/>
      <c r="CE41" s="848"/>
      <c r="CF41" s="848"/>
      <c r="CG41" s="849"/>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63"/>
      <c r="DW41" s="864"/>
      <c r="DX41" s="864"/>
      <c r="DY41" s="864"/>
      <c r="DZ41" s="865"/>
      <c r="EA41" s="244"/>
    </row>
    <row r="42" spans="1:131" s="245" customFormat="1" ht="26.25" customHeight="1" x14ac:dyDescent="0.15">
      <c r="A42" s="259">
        <v>15</v>
      </c>
      <c r="B42" s="834"/>
      <c r="C42" s="835"/>
      <c r="D42" s="835"/>
      <c r="E42" s="835"/>
      <c r="F42" s="835"/>
      <c r="G42" s="835"/>
      <c r="H42" s="835"/>
      <c r="I42" s="835"/>
      <c r="J42" s="835"/>
      <c r="K42" s="835"/>
      <c r="L42" s="835"/>
      <c r="M42" s="835"/>
      <c r="N42" s="835"/>
      <c r="O42" s="835"/>
      <c r="P42" s="836"/>
      <c r="Q42" s="837"/>
      <c r="R42" s="838"/>
      <c r="S42" s="838"/>
      <c r="T42" s="838"/>
      <c r="U42" s="838"/>
      <c r="V42" s="838"/>
      <c r="W42" s="838"/>
      <c r="X42" s="838"/>
      <c r="Y42" s="838"/>
      <c r="Z42" s="838"/>
      <c r="AA42" s="838"/>
      <c r="AB42" s="838"/>
      <c r="AC42" s="838"/>
      <c r="AD42" s="838"/>
      <c r="AE42" s="839"/>
      <c r="AF42" s="840"/>
      <c r="AG42" s="841"/>
      <c r="AH42" s="841"/>
      <c r="AI42" s="841"/>
      <c r="AJ42" s="842"/>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0"/>
      <c r="BK42" s="250"/>
      <c r="BL42" s="250"/>
      <c r="BM42" s="250"/>
      <c r="BN42" s="250"/>
      <c r="BO42" s="263"/>
      <c r="BP42" s="263"/>
      <c r="BQ42" s="260">
        <v>36</v>
      </c>
      <c r="BR42" s="261"/>
      <c r="BS42" s="847"/>
      <c r="BT42" s="848"/>
      <c r="BU42" s="848"/>
      <c r="BV42" s="848"/>
      <c r="BW42" s="848"/>
      <c r="BX42" s="848"/>
      <c r="BY42" s="848"/>
      <c r="BZ42" s="848"/>
      <c r="CA42" s="848"/>
      <c r="CB42" s="848"/>
      <c r="CC42" s="848"/>
      <c r="CD42" s="848"/>
      <c r="CE42" s="848"/>
      <c r="CF42" s="848"/>
      <c r="CG42" s="849"/>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63"/>
      <c r="DW42" s="864"/>
      <c r="DX42" s="864"/>
      <c r="DY42" s="864"/>
      <c r="DZ42" s="865"/>
      <c r="EA42" s="244"/>
    </row>
    <row r="43" spans="1:131" s="245" customFormat="1" ht="26.25" customHeight="1" x14ac:dyDescent="0.15">
      <c r="A43" s="259">
        <v>16</v>
      </c>
      <c r="B43" s="834"/>
      <c r="C43" s="835"/>
      <c r="D43" s="835"/>
      <c r="E43" s="835"/>
      <c r="F43" s="835"/>
      <c r="G43" s="835"/>
      <c r="H43" s="835"/>
      <c r="I43" s="835"/>
      <c r="J43" s="835"/>
      <c r="K43" s="835"/>
      <c r="L43" s="835"/>
      <c r="M43" s="835"/>
      <c r="N43" s="835"/>
      <c r="O43" s="835"/>
      <c r="P43" s="836"/>
      <c r="Q43" s="837"/>
      <c r="R43" s="838"/>
      <c r="S43" s="838"/>
      <c r="T43" s="838"/>
      <c r="U43" s="838"/>
      <c r="V43" s="838"/>
      <c r="W43" s="838"/>
      <c r="X43" s="838"/>
      <c r="Y43" s="838"/>
      <c r="Z43" s="838"/>
      <c r="AA43" s="838"/>
      <c r="AB43" s="838"/>
      <c r="AC43" s="838"/>
      <c r="AD43" s="838"/>
      <c r="AE43" s="839"/>
      <c r="AF43" s="840"/>
      <c r="AG43" s="841"/>
      <c r="AH43" s="841"/>
      <c r="AI43" s="841"/>
      <c r="AJ43" s="842"/>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0"/>
      <c r="BK43" s="250"/>
      <c r="BL43" s="250"/>
      <c r="BM43" s="250"/>
      <c r="BN43" s="250"/>
      <c r="BO43" s="263"/>
      <c r="BP43" s="263"/>
      <c r="BQ43" s="260">
        <v>37</v>
      </c>
      <c r="BR43" s="261"/>
      <c r="BS43" s="847"/>
      <c r="BT43" s="848"/>
      <c r="BU43" s="848"/>
      <c r="BV43" s="848"/>
      <c r="BW43" s="848"/>
      <c r="BX43" s="848"/>
      <c r="BY43" s="848"/>
      <c r="BZ43" s="848"/>
      <c r="CA43" s="848"/>
      <c r="CB43" s="848"/>
      <c r="CC43" s="848"/>
      <c r="CD43" s="848"/>
      <c r="CE43" s="848"/>
      <c r="CF43" s="848"/>
      <c r="CG43" s="849"/>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63"/>
      <c r="DW43" s="864"/>
      <c r="DX43" s="864"/>
      <c r="DY43" s="864"/>
      <c r="DZ43" s="865"/>
      <c r="EA43" s="244"/>
    </row>
    <row r="44" spans="1:131" s="245" customFormat="1" ht="26.25" customHeight="1" x14ac:dyDescent="0.15">
      <c r="A44" s="259">
        <v>17</v>
      </c>
      <c r="B44" s="834"/>
      <c r="C44" s="835"/>
      <c r="D44" s="835"/>
      <c r="E44" s="835"/>
      <c r="F44" s="835"/>
      <c r="G44" s="835"/>
      <c r="H44" s="835"/>
      <c r="I44" s="835"/>
      <c r="J44" s="835"/>
      <c r="K44" s="835"/>
      <c r="L44" s="835"/>
      <c r="M44" s="835"/>
      <c r="N44" s="835"/>
      <c r="O44" s="835"/>
      <c r="P44" s="836"/>
      <c r="Q44" s="837"/>
      <c r="R44" s="838"/>
      <c r="S44" s="838"/>
      <c r="T44" s="838"/>
      <c r="U44" s="838"/>
      <c r="V44" s="838"/>
      <c r="W44" s="838"/>
      <c r="X44" s="838"/>
      <c r="Y44" s="838"/>
      <c r="Z44" s="838"/>
      <c r="AA44" s="838"/>
      <c r="AB44" s="838"/>
      <c r="AC44" s="838"/>
      <c r="AD44" s="838"/>
      <c r="AE44" s="839"/>
      <c r="AF44" s="840"/>
      <c r="AG44" s="841"/>
      <c r="AH44" s="841"/>
      <c r="AI44" s="841"/>
      <c r="AJ44" s="842"/>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0"/>
      <c r="BK44" s="250"/>
      <c r="BL44" s="250"/>
      <c r="BM44" s="250"/>
      <c r="BN44" s="250"/>
      <c r="BO44" s="263"/>
      <c r="BP44" s="263"/>
      <c r="BQ44" s="260">
        <v>38</v>
      </c>
      <c r="BR44" s="261"/>
      <c r="BS44" s="847"/>
      <c r="BT44" s="848"/>
      <c r="BU44" s="848"/>
      <c r="BV44" s="848"/>
      <c r="BW44" s="848"/>
      <c r="BX44" s="848"/>
      <c r="BY44" s="848"/>
      <c r="BZ44" s="848"/>
      <c r="CA44" s="848"/>
      <c r="CB44" s="848"/>
      <c r="CC44" s="848"/>
      <c r="CD44" s="848"/>
      <c r="CE44" s="848"/>
      <c r="CF44" s="848"/>
      <c r="CG44" s="849"/>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63"/>
      <c r="DW44" s="864"/>
      <c r="DX44" s="864"/>
      <c r="DY44" s="864"/>
      <c r="DZ44" s="865"/>
      <c r="EA44" s="244"/>
    </row>
    <row r="45" spans="1:131" s="245" customFormat="1" ht="26.25" customHeight="1" x14ac:dyDescent="0.15">
      <c r="A45" s="259">
        <v>18</v>
      </c>
      <c r="B45" s="834"/>
      <c r="C45" s="835"/>
      <c r="D45" s="835"/>
      <c r="E45" s="835"/>
      <c r="F45" s="835"/>
      <c r="G45" s="835"/>
      <c r="H45" s="835"/>
      <c r="I45" s="835"/>
      <c r="J45" s="835"/>
      <c r="K45" s="835"/>
      <c r="L45" s="835"/>
      <c r="M45" s="835"/>
      <c r="N45" s="835"/>
      <c r="O45" s="835"/>
      <c r="P45" s="836"/>
      <c r="Q45" s="837"/>
      <c r="R45" s="838"/>
      <c r="S45" s="838"/>
      <c r="T45" s="838"/>
      <c r="U45" s="838"/>
      <c r="V45" s="838"/>
      <c r="W45" s="838"/>
      <c r="X45" s="838"/>
      <c r="Y45" s="838"/>
      <c r="Z45" s="838"/>
      <c r="AA45" s="838"/>
      <c r="AB45" s="838"/>
      <c r="AC45" s="838"/>
      <c r="AD45" s="838"/>
      <c r="AE45" s="839"/>
      <c r="AF45" s="840"/>
      <c r="AG45" s="841"/>
      <c r="AH45" s="841"/>
      <c r="AI45" s="841"/>
      <c r="AJ45" s="842"/>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0"/>
      <c r="BK45" s="250"/>
      <c r="BL45" s="250"/>
      <c r="BM45" s="250"/>
      <c r="BN45" s="250"/>
      <c r="BO45" s="263"/>
      <c r="BP45" s="263"/>
      <c r="BQ45" s="260">
        <v>39</v>
      </c>
      <c r="BR45" s="261"/>
      <c r="BS45" s="847"/>
      <c r="BT45" s="848"/>
      <c r="BU45" s="848"/>
      <c r="BV45" s="848"/>
      <c r="BW45" s="848"/>
      <c r="BX45" s="848"/>
      <c r="BY45" s="848"/>
      <c r="BZ45" s="848"/>
      <c r="CA45" s="848"/>
      <c r="CB45" s="848"/>
      <c r="CC45" s="848"/>
      <c r="CD45" s="848"/>
      <c r="CE45" s="848"/>
      <c r="CF45" s="848"/>
      <c r="CG45" s="849"/>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63"/>
      <c r="DW45" s="864"/>
      <c r="DX45" s="864"/>
      <c r="DY45" s="864"/>
      <c r="DZ45" s="865"/>
      <c r="EA45" s="244"/>
    </row>
    <row r="46" spans="1:131" s="245" customFormat="1" ht="26.25" customHeight="1" x14ac:dyDescent="0.15">
      <c r="A46" s="259">
        <v>19</v>
      </c>
      <c r="B46" s="834"/>
      <c r="C46" s="835"/>
      <c r="D46" s="835"/>
      <c r="E46" s="835"/>
      <c r="F46" s="835"/>
      <c r="G46" s="835"/>
      <c r="H46" s="835"/>
      <c r="I46" s="835"/>
      <c r="J46" s="835"/>
      <c r="K46" s="835"/>
      <c r="L46" s="835"/>
      <c r="M46" s="835"/>
      <c r="N46" s="835"/>
      <c r="O46" s="835"/>
      <c r="P46" s="836"/>
      <c r="Q46" s="837"/>
      <c r="R46" s="838"/>
      <c r="S46" s="838"/>
      <c r="T46" s="838"/>
      <c r="U46" s="838"/>
      <c r="V46" s="838"/>
      <c r="W46" s="838"/>
      <c r="X46" s="838"/>
      <c r="Y46" s="838"/>
      <c r="Z46" s="838"/>
      <c r="AA46" s="838"/>
      <c r="AB46" s="838"/>
      <c r="AC46" s="838"/>
      <c r="AD46" s="838"/>
      <c r="AE46" s="839"/>
      <c r="AF46" s="840"/>
      <c r="AG46" s="841"/>
      <c r="AH46" s="841"/>
      <c r="AI46" s="841"/>
      <c r="AJ46" s="842"/>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0"/>
      <c r="BK46" s="250"/>
      <c r="BL46" s="250"/>
      <c r="BM46" s="250"/>
      <c r="BN46" s="250"/>
      <c r="BO46" s="263"/>
      <c r="BP46" s="263"/>
      <c r="BQ46" s="260">
        <v>40</v>
      </c>
      <c r="BR46" s="261"/>
      <c r="BS46" s="847"/>
      <c r="BT46" s="848"/>
      <c r="BU46" s="848"/>
      <c r="BV46" s="848"/>
      <c r="BW46" s="848"/>
      <c r="BX46" s="848"/>
      <c r="BY46" s="848"/>
      <c r="BZ46" s="848"/>
      <c r="CA46" s="848"/>
      <c r="CB46" s="848"/>
      <c r="CC46" s="848"/>
      <c r="CD46" s="848"/>
      <c r="CE46" s="848"/>
      <c r="CF46" s="848"/>
      <c r="CG46" s="849"/>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63"/>
      <c r="DW46" s="864"/>
      <c r="DX46" s="864"/>
      <c r="DY46" s="864"/>
      <c r="DZ46" s="865"/>
      <c r="EA46" s="244"/>
    </row>
    <row r="47" spans="1:131" s="245" customFormat="1" ht="26.25" customHeight="1" x14ac:dyDescent="0.15">
      <c r="A47" s="259">
        <v>20</v>
      </c>
      <c r="B47" s="834"/>
      <c r="C47" s="835"/>
      <c r="D47" s="835"/>
      <c r="E47" s="835"/>
      <c r="F47" s="835"/>
      <c r="G47" s="835"/>
      <c r="H47" s="835"/>
      <c r="I47" s="835"/>
      <c r="J47" s="835"/>
      <c r="K47" s="835"/>
      <c r="L47" s="835"/>
      <c r="M47" s="835"/>
      <c r="N47" s="835"/>
      <c r="O47" s="835"/>
      <c r="P47" s="836"/>
      <c r="Q47" s="837"/>
      <c r="R47" s="838"/>
      <c r="S47" s="838"/>
      <c r="T47" s="838"/>
      <c r="U47" s="838"/>
      <c r="V47" s="838"/>
      <c r="W47" s="838"/>
      <c r="X47" s="838"/>
      <c r="Y47" s="838"/>
      <c r="Z47" s="838"/>
      <c r="AA47" s="838"/>
      <c r="AB47" s="838"/>
      <c r="AC47" s="838"/>
      <c r="AD47" s="838"/>
      <c r="AE47" s="839"/>
      <c r="AF47" s="840"/>
      <c r="AG47" s="841"/>
      <c r="AH47" s="841"/>
      <c r="AI47" s="841"/>
      <c r="AJ47" s="842"/>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0"/>
      <c r="BK47" s="250"/>
      <c r="BL47" s="250"/>
      <c r="BM47" s="250"/>
      <c r="BN47" s="250"/>
      <c r="BO47" s="263"/>
      <c r="BP47" s="263"/>
      <c r="BQ47" s="260">
        <v>41</v>
      </c>
      <c r="BR47" s="261"/>
      <c r="BS47" s="847"/>
      <c r="BT47" s="848"/>
      <c r="BU47" s="848"/>
      <c r="BV47" s="848"/>
      <c r="BW47" s="848"/>
      <c r="BX47" s="848"/>
      <c r="BY47" s="848"/>
      <c r="BZ47" s="848"/>
      <c r="CA47" s="848"/>
      <c r="CB47" s="848"/>
      <c r="CC47" s="848"/>
      <c r="CD47" s="848"/>
      <c r="CE47" s="848"/>
      <c r="CF47" s="848"/>
      <c r="CG47" s="849"/>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63"/>
      <c r="DW47" s="864"/>
      <c r="DX47" s="864"/>
      <c r="DY47" s="864"/>
      <c r="DZ47" s="865"/>
      <c r="EA47" s="244"/>
    </row>
    <row r="48" spans="1:131" s="245" customFormat="1" ht="26.25" customHeight="1" x14ac:dyDescent="0.15">
      <c r="A48" s="259">
        <v>21</v>
      </c>
      <c r="B48" s="834"/>
      <c r="C48" s="835"/>
      <c r="D48" s="835"/>
      <c r="E48" s="835"/>
      <c r="F48" s="835"/>
      <c r="G48" s="835"/>
      <c r="H48" s="835"/>
      <c r="I48" s="835"/>
      <c r="J48" s="835"/>
      <c r="K48" s="835"/>
      <c r="L48" s="835"/>
      <c r="M48" s="835"/>
      <c r="N48" s="835"/>
      <c r="O48" s="835"/>
      <c r="P48" s="836"/>
      <c r="Q48" s="837"/>
      <c r="R48" s="838"/>
      <c r="S48" s="838"/>
      <c r="T48" s="838"/>
      <c r="U48" s="838"/>
      <c r="V48" s="838"/>
      <c r="W48" s="838"/>
      <c r="X48" s="838"/>
      <c r="Y48" s="838"/>
      <c r="Z48" s="838"/>
      <c r="AA48" s="838"/>
      <c r="AB48" s="838"/>
      <c r="AC48" s="838"/>
      <c r="AD48" s="838"/>
      <c r="AE48" s="839"/>
      <c r="AF48" s="840"/>
      <c r="AG48" s="841"/>
      <c r="AH48" s="841"/>
      <c r="AI48" s="841"/>
      <c r="AJ48" s="842"/>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0"/>
      <c r="BK48" s="250"/>
      <c r="BL48" s="250"/>
      <c r="BM48" s="250"/>
      <c r="BN48" s="250"/>
      <c r="BO48" s="263"/>
      <c r="BP48" s="263"/>
      <c r="BQ48" s="260">
        <v>42</v>
      </c>
      <c r="BR48" s="261"/>
      <c r="BS48" s="847"/>
      <c r="BT48" s="848"/>
      <c r="BU48" s="848"/>
      <c r="BV48" s="848"/>
      <c r="BW48" s="848"/>
      <c r="BX48" s="848"/>
      <c r="BY48" s="848"/>
      <c r="BZ48" s="848"/>
      <c r="CA48" s="848"/>
      <c r="CB48" s="848"/>
      <c r="CC48" s="848"/>
      <c r="CD48" s="848"/>
      <c r="CE48" s="848"/>
      <c r="CF48" s="848"/>
      <c r="CG48" s="849"/>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63"/>
      <c r="DW48" s="864"/>
      <c r="DX48" s="864"/>
      <c r="DY48" s="864"/>
      <c r="DZ48" s="865"/>
      <c r="EA48" s="244"/>
    </row>
    <row r="49" spans="1:131" s="245" customFormat="1" ht="26.25" customHeight="1" x14ac:dyDescent="0.15">
      <c r="A49" s="259">
        <v>22</v>
      </c>
      <c r="B49" s="834"/>
      <c r="C49" s="835"/>
      <c r="D49" s="835"/>
      <c r="E49" s="835"/>
      <c r="F49" s="835"/>
      <c r="G49" s="835"/>
      <c r="H49" s="835"/>
      <c r="I49" s="835"/>
      <c r="J49" s="835"/>
      <c r="K49" s="835"/>
      <c r="L49" s="835"/>
      <c r="M49" s="835"/>
      <c r="N49" s="835"/>
      <c r="O49" s="835"/>
      <c r="P49" s="836"/>
      <c r="Q49" s="837"/>
      <c r="R49" s="838"/>
      <c r="S49" s="838"/>
      <c r="T49" s="838"/>
      <c r="U49" s="838"/>
      <c r="V49" s="838"/>
      <c r="W49" s="838"/>
      <c r="X49" s="838"/>
      <c r="Y49" s="838"/>
      <c r="Z49" s="838"/>
      <c r="AA49" s="838"/>
      <c r="AB49" s="838"/>
      <c r="AC49" s="838"/>
      <c r="AD49" s="838"/>
      <c r="AE49" s="839"/>
      <c r="AF49" s="840"/>
      <c r="AG49" s="841"/>
      <c r="AH49" s="841"/>
      <c r="AI49" s="841"/>
      <c r="AJ49" s="842"/>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0"/>
      <c r="BK49" s="250"/>
      <c r="BL49" s="250"/>
      <c r="BM49" s="250"/>
      <c r="BN49" s="250"/>
      <c r="BO49" s="263"/>
      <c r="BP49" s="263"/>
      <c r="BQ49" s="260">
        <v>43</v>
      </c>
      <c r="BR49" s="261"/>
      <c r="BS49" s="847"/>
      <c r="BT49" s="848"/>
      <c r="BU49" s="848"/>
      <c r="BV49" s="848"/>
      <c r="BW49" s="848"/>
      <c r="BX49" s="848"/>
      <c r="BY49" s="848"/>
      <c r="BZ49" s="848"/>
      <c r="CA49" s="848"/>
      <c r="CB49" s="848"/>
      <c r="CC49" s="848"/>
      <c r="CD49" s="848"/>
      <c r="CE49" s="848"/>
      <c r="CF49" s="848"/>
      <c r="CG49" s="849"/>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63"/>
      <c r="DW49" s="864"/>
      <c r="DX49" s="864"/>
      <c r="DY49" s="864"/>
      <c r="DZ49" s="865"/>
      <c r="EA49" s="244"/>
    </row>
    <row r="50" spans="1:131" s="245" customFormat="1" ht="26.25" customHeight="1" x14ac:dyDescent="0.15">
      <c r="A50" s="259">
        <v>23</v>
      </c>
      <c r="B50" s="834"/>
      <c r="C50" s="835"/>
      <c r="D50" s="835"/>
      <c r="E50" s="835"/>
      <c r="F50" s="835"/>
      <c r="G50" s="835"/>
      <c r="H50" s="835"/>
      <c r="I50" s="835"/>
      <c r="J50" s="835"/>
      <c r="K50" s="835"/>
      <c r="L50" s="835"/>
      <c r="M50" s="835"/>
      <c r="N50" s="835"/>
      <c r="O50" s="835"/>
      <c r="P50" s="836"/>
      <c r="Q50" s="912"/>
      <c r="R50" s="913"/>
      <c r="S50" s="913"/>
      <c r="T50" s="913"/>
      <c r="U50" s="913"/>
      <c r="V50" s="913"/>
      <c r="W50" s="913"/>
      <c r="X50" s="913"/>
      <c r="Y50" s="913"/>
      <c r="Z50" s="913"/>
      <c r="AA50" s="913"/>
      <c r="AB50" s="913"/>
      <c r="AC50" s="913"/>
      <c r="AD50" s="913"/>
      <c r="AE50" s="914"/>
      <c r="AF50" s="840"/>
      <c r="AG50" s="841"/>
      <c r="AH50" s="841"/>
      <c r="AI50" s="841"/>
      <c r="AJ50" s="842"/>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0"/>
      <c r="BK50" s="250"/>
      <c r="BL50" s="250"/>
      <c r="BM50" s="250"/>
      <c r="BN50" s="250"/>
      <c r="BO50" s="263"/>
      <c r="BP50" s="263"/>
      <c r="BQ50" s="260">
        <v>44</v>
      </c>
      <c r="BR50" s="261"/>
      <c r="BS50" s="847"/>
      <c r="BT50" s="848"/>
      <c r="BU50" s="848"/>
      <c r="BV50" s="848"/>
      <c r="BW50" s="848"/>
      <c r="BX50" s="848"/>
      <c r="BY50" s="848"/>
      <c r="BZ50" s="848"/>
      <c r="CA50" s="848"/>
      <c r="CB50" s="848"/>
      <c r="CC50" s="848"/>
      <c r="CD50" s="848"/>
      <c r="CE50" s="848"/>
      <c r="CF50" s="848"/>
      <c r="CG50" s="849"/>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63"/>
      <c r="DW50" s="864"/>
      <c r="DX50" s="864"/>
      <c r="DY50" s="864"/>
      <c r="DZ50" s="865"/>
      <c r="EA50" s="244"/>
    </row>
    <row r="51" spans="1:131" s="245" customFormat="1" ht="26.25" customHeight="1" x14ac:dyDescent="0.15">
      <c r="A51" s="259">
        <v>24</v>
      </c>
      <c r="B51" s="834"/>
      <c r="C51" s="835"/>
      <c r="D51" s="835"/>
      <c r="E51" s="835"/>
      <c r="F51" s="835"/>
      <c r="G51" s="835"/>
      <c r="H51" s="835"/>
      <c r="I51" s="835"/>
      <c r="J51" s="835"/>
      <c r="K51" s="835"/>
      <c r="L51" s="835"/>
      <c r="M51" s="835"/>
      <c r="N51" s="835"/>
      <c r="O51" s="835"/>
      <c r="P51" s="836"/>
      <c r="Q51" s="912"/>
      <c r="R51" s="913"/>
      <c r="S51" s="913"/>
      <c r="T51" s="913"/>
      <c r="U51" s="913"/>
      <c r="V51" s="913"/>
      <c r="W51" s="913"/>
      <c r="X51" s="913"/>
      <c r="Y51" s="913"/>
      <c r="Z51" s="913"/>
      <c r="AA51" s="913"/>
      <c r="AB51" s="913"/>
      <c r="AC51" s="913"/>
      <c r="AD51" s="913"/>
      <c r="AE51" s="914"/>
      <c r="AF51" s="840"/>
      <c r="AG51" s="841"/>
      <c r="AH51" s="841"/>
      <c r="AI51" s="841"/>
      <c r="AJ51" s="842"/>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0"/>
      <c r="BK51" s="250"/>
      <c r="BL51" s="250"/>
      <c r="BM51" s="250"/>
      <c r="BN51" s="250"/>
      <c r="BO51" s="263"/>
      <c r="BP51" s="263"/>
      <c r="BQ51" s="260">
        <v>45</v>
      </c>
      <c r="BR51" s="261"/>
      <c r="BS51" s="847"/>
      <c r="BT51" s="848"/>
      <c r="BU51" s="848"/>
      <c r="BV51" s="848"/>
      <c r="BW51" s="848"/>
      <c r="BX51" s="848"/>
      <c r="BY51" s="848"/>
      <c r="BZ51" s="848"/>
      <c r="CA51" s="848"/>
      <c r="CB51" s="848"/>
      <c r="CC51" s="848"/>
      <c r="CD51" s="848"/>
      <c r="CE51" s="848"/>
      <c r="CF51" s="848"/>
      <c r="CG51" s="849"/>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63"/>
      <c r="DW51" s="864"/>
      <c r="DX51" s="864"/>
      <c r="DY51" s="864"/>
      <c r="DZ51" s="865"/>
      <c r="EA51" s="244"/>
    </row>
    <row r="52" spans="1:131" s="245" customFormat="1" ht="26.25" customHeight="1" x14ac:dyDescent="0.15">
      <c r="A52" s="259">
        <v>25</v>
      </c>
      <c r="B52" s="834"/>
      <c r="C52" s="835"/>
      <c r="D52" s="835"/>
      <c r="E52" s="835"/>
      <c r="F52" s="835"/>
      <c r="G52" s="835"/>
      <c r="H52" s="835"/>
      <c r="I52" s="835"/>
      <c r="J52" s="835"/>
      <c r="K52" s="835"/>
      <c r="L52" s="835"/>
      <c r="M52" s="835"/>
      <c r="N52" s="835"/>
      <c r="O52" s="835"/>
      <c r="P52" s="836"/>
      <c r="Q52" s="912"/>
      <c r="R52" s="913"/>
      <c r="S52" s="913"/>
      <c r="T52" s="913"/>
      <c r="U52" s="913"/>
      <c r="V52" s="913"/>
      <c r="W52" s="913"/>
      <c r="X52" s="913"/>
      <c r="Y52" s="913"/>
      <c r="Z52" s="913"/>
      <c r="AA52" s="913"/>
      <c r="AB52" s="913"/>
      <c r="AC52" s="913"/>
      <c r="AD52" s="913"/>
      <c r="AE52" s="914"/>
      <c r="AF52" s="840"/>
      <c r="AG52" s="841"/>
      <c r="AH52" s="841"/>
      <c r="AI52" s="841"/>
      <c r="AJ52" s="842"/>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0"/>
      <c r="BK52" s="250"/>
      <c r="BL52" s="250"/>
      <c r="BM52" s="250"/>
      <c r="BN52" s="250"/>
      <c r="BO52" s="263"/>
      <c r="BP52" s="263"/>
      <c r="BQ52" s="260">
        <v>46</v>
      </c>
      <c r="BR52" s="261"/>
      <c r="BS52" s="847"/>
      <c r="BT52" s="848"/>
      <c r="BU52" s="848"/>
      <c r="BV52" s="848"/>
      <c r="BW52" s="848"/>
      <c r="BX52" s="848"/>
      <c r="BY52" s="848"/>
      <c r="BZ52" s="848"/>
      <c r="CA52" s="848"/>
      <c r="CB52" s="848"/>
      <c r="CC52" s="848"/>
      <c r="CD52" s="848"/>
      <c r="CE52" s="848"/>
      <c r="CF52" s="848"/>
      <c r="CG52" s="849"/>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63"/>
      <c r="DW52" s="864"/>
      <c r="DX52" s="864"/>
      <c r="DY52" s="864"/>
      <c r="DZ52" s="865"/>
      <c r="EA52" s="244"/>
    </row>
    <row r="53" spans="1:131" s="245" customFormat="1" ht="26.25" customHeight="1" x14ac:dyDescent="0.15">
      <c r="A53" s="259">
        <v>26</v>
      </c>
      <c r="B53" s="834"/>
      <c r="C53" s="835"/>
      <c r="D53" s="835"/>
      <c r="E53" s="835"/>
      <c r="F53" s="835"/>
      <c r="G53" s="835"/>
      <c r="H53" s="835"/>
      <c r="I53" s="835"/>
      <c r="J53" s="835"/>
      <c r="K53" s="835"/>
      <c r="L53" s="835"/>
      <c r="M53" s="835"/>
      <c r="N53" s="835"/>
      <c r="O53" s="835"/>
      <c r="P53" s="836"/>
      <c r="Q53" s="912"/>
      <c r="R53" s="913"/>
      <c r="S53" s="913"/>
      <c r="T53" s="913"/>
      <c r="U53" s="913"/>
      <c r="V53" s="913"/>
      <c r="W53" s="913"/>
      <c r="X53" s="913"/>
      <c r="Y53" s="913"/>
      <c r="Z53" s="913"/>
      <c r="AA53" s="913"/>
      <c r="AB53" s="913"/>
      <c r="AC53" s="913"/>
      <c r="AD53" s="913"/>
      <c r="AE53" s="914"/>
      <c r="AF53" s="840"/>
      <c r="AG53" s="841"/>
      <c r="AH53" s="841"/>
      <c r="AI53" s="841"/>
      <c r="AJ53" s="842"/>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0"/>
      <c r="BK53" s="250"/>
      <c r="BL53" s="250"/>
      <c r="BM53" s="250"/>
      <c r="BN53" s="250"/>
      <c r="BO53" s="263"/>
      <c r="BP53" s="263"/>
      <c r="BQ53" s="260">
        <v>47</v>
      </c>
      <c r="BR53" s="261"/>
      <c r="BS53" s="847"/>
      <c r="BT53" s="848"/>
      <c r="BU53" s="848"/>
      <c r="BV53" s="848"/>
      <c r="BW53" s="848"/>
      <c r="BX53" s="848"/>
      <c r="BY53" s="848"/>
      <c r="BZ53" s="848"/>
      <c r="CA53" s="848"/>
      <c r="CB53" s="848"/>
      <c r="CC53" s="848"/>
      <c r="CD53" s="848"/>
      <c r="CE53" s="848"/>
      <c r="CF53" s="848"/>
      <c r="CG53" s="849"/>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63"/>
      <c r="DW53" s="864"/>
      <c r="DX53" s="864"/>
      <c r="DY53" s="864"/>
      <c r="DZ53" s="865"/>
      <c r="EA53" s="244"/>
    </row>
    <row r="54" spans="1:131" s="245" customFormat="1" ht="26.25" customHeight="1" x14ac:dyDescent="0.15">
      <c r="A54" s="259">
        <v>27</v>
      </c>
      <c r="B54" s="834"/>
      <c r="C54" s="835"/>
      <c r="D54" s="835"/>
      <c r="E54" s="835"/>
      <c r="F54" s="835"/>
      <c r="G54" s="835"/>
      <c r="H54" s="835"/>
      <c r="I54" s="835"/>
      <c r="J54" s="835"/>
      <c r="K54" s="835"/>
      <c r="L54" s="835"/>
      <c r="M54" s="835"/>
      <c r="N54" s="835"/>
      <c r="O54" s="835"/>
      <c r="P54" s="836"/>
      <c r="Q54" s="912"/>
      <c r="R54" s="913"/>
      <c r="S54" s="913"/>
      <c r="T54" s="913"/>
      <c r="U54" s="913"/>
      <c r="V54" s="913"/>
      <c r="W54" s="913"/>
      <c r="X54" s="913"/>
      <c r="Y54" s="913"/>
      <c r="Z54" s="913"/>
      <c r="AA54" s="913"/>
      <c r="AB54" s="913"/>
      <c r="AC54" s="913"/>
      <c r="AD54" s="913"/>
      <c r="AE54" s="914"/>
      <c r="AF54" s="840"/>
      <c r="AG54" s="841"/>
      <c r="AH54" s="841"/>
      <c r="AI54" s="841"/>
      <c r="AJ54" s="842"/>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0"/>
      <c r="BK54" s="250"/>
      <c r="BL54" s="250"/>
      <c r="BM54" s="250"/>
      <c r="BN54" s="250"/>
      <c r="BO54" s="263"/>
      <c r="BP54" s="263"/>
      <c r="BQ54" s="260">
        <v>48</v>
      </c>
      <c r="BR54" s="261"/>
      <c r="BS54" s="847"/>
      <c r="BT54" s="848"/>
      <c r="BU54" s="848"/>
      <c r="BV54" s="848"/>
      <c r="BW54" s="848"/>
      <c r="BX54" s="848"/>
      <c r="BY54" s="848"/>
      <c r="BZ54" s="848"/>
      <c r="CA54" s="848"/>
      <c r="CB54" s="848"/>
      <c r="CC54" s="848"/>
      <c r="CD54" s="848"/>
      <c r="CE54" s="848"/>
      <c r="CF54" s="848"/>
      <c r="CG54" s="849"/>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63"/>
      <c r="DW54" s="864"/>
      <c r="DX54" s="864"/>
      <c r="DY54" s="864"/>
      <c r="DZ54" s="865"/>
      <c r="EA54" s="244"/>
    </row>
    <row r="55" spans="1:131" s="245" customFormat="1" ht="26.25" customHeight="1" x14ac:dyDescent="0.15">
      <c r="A55" s="259">
        <v>28</v>
      </c>
      <c r="B55" s="834"/>
      <c r="C55" s="835"/>
      <c r="D55" s="835"/>
      <c r="E55" s="835"/>
      <c r="F55" s="835"/>
      <c r="G55" s="835"/>
      <c r="H55" s="835"/>
      <c r="I55" s="835"/>
      <c r="J55" s="835"/>
      <c r="K55" s="835"/>
      <c r="L55" s="835"/>
      <c r="M55" s="835"/>
      <c r="N55" s="835"/>
      <c r="O55" s="835"/>
      <c r="P55" s="836"/>
      <c r="Q55" s="912"/>
      <c r="R55" s="913"/>
      <c r="S55" s="913"/>
      <c r="T55" s="913"/>
      <c r="U55" s="913"/>
      <c r="V55" s="913"/>
      <c r="W55" s="913"/>
      <c r="X55" s="913"/>
      <c r="Y55" s="913"/>
      <c r="Z55" s="913"/>
      <c r="AA55" s="913"/>
      <c r="AB55" s="913"/>
      <c r="AC55" s="913"/>
      <c r="AD55" s="913"/>
      <c r="AE55" s="914"/>
      <c r="AF55" s="840"/>
      <c r="AG55" s="841"/>
      <c r="AH55" s="841"/>
      <c r="AI55" s="841"/>
      <c r="AJ55" s="842"/>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0"/>
      <c r="BK55" s="250"/>
      <c r="BL55" s="250"/>
      <c r="BM55" s="250"/>
      <c r="BN55" s="250"/>
      <c r="BO55" s="263"/>
      <c r="BP55" s="263"/>
      <c r="BQ55" s="260">
        <v>49</v>
      </c>
      <c r="BR55" s="261"/>
      <c r="BS55" s="847"/>
      <c r="BT55" s="848"/>
      <c r="BU55" s="848"/>
      <c r="BV55" s="848"/>
      <c r="BW55" s="848"/>
      <c r="BX55" s="848"/>
      <c r="BY55" s="848"/>
      <c r="BZ55" s="848"/>
      <c r="CA55" s="848"/>
      <c r="CB55" s="848"/>
      <c r="CC55" s="848"/>
      <c r="CD55" s="848"/>
      <c r="CE55" s="848"/>
      <c r="CF55" s="848"/>
      <c r="CG55" s="849"/>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63"/>
      <c r="DW55" s="864"/>
      <c r="DX55" s="864"/>
      <c r="DY55" s="864"/>
      <c r="DZ55" s="865"/>
      <c r="EA55" s="244"/>
    </row>
    <row r="56" spans="1:131" s="245" customFormat="1" ht="26.25" customHeight="1" x14ac:dyDescent="0.15">
      <c r="A56" s="259">
        <v>29</v>
      </c>
      <c r="B56" s="834"/>
      <c r="C56" s="835"/>
      <c r="D56" s="835"/>
      <c r="E56" s="835"/>
      <c r="F56" s="835"/>
      <c r="G56" s="835"/>
      <c r="H56" s="835"/>
      <c r="I56" s="835"/>
      <c r="J56" s="835"/>
      <c r="K56" s="835"/>
      <c r="L56" s="835"/>
      <c r="M56" s="835"/>
      <c r="N56" s="835"/>
      <c r="O56" s="835"/>
      <c r="P56" s="836"/>
      <c r="Q56" s="912"/>
      <c r="R56" s="913"/>
      <c r="S56" s="913"/>
      <c r="T56" s="913"/>
      <c r="U56" s="913"/>
      <c r="V56" s="913"/>
      <c r="W56" s="913"/>
      <c r="X56" s="913"/>
      <c r="Y56" s="913"/>
      <c r="Z56" s="913"/>
      <c r="AA56" s="913"/>
      <c r="AB56" s="913"/>
      <c r="AC56" s="913"/>
      <c r="AD56" s="913"/>
      <c r="AE56" s="914"/>
      <c r="AF56" s="840"/>
      <c r="AG56" s="841"/>
      <c r="AH56" s="841"/>
      <c r="AI56" s="841"/>
      <c r="AJ56" s="842"/>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0"/>
      <c r="BK56" s="250"/>
      <c r="BL56" s="250"/>
      <c r="BM56" s="250"/>
      <c r="BN56" s="250"/>
      <c r="BO56" s="263"/>
      <c r="BP56" s="263"/>
      <c r="BQ56" s="260">
        <v>50</v>
      </c>
      <c r="BR56" s="261"/>
      <c r="BS56" s="847"/>
      <c r="BT56" s="848"/>
      <c r="BU56" s="848"/>
      <c r="BV56" s="848"/>
      <c r="BW56" s="848"/>
      <c r="BX56" s="848"/>
      <c r="BY56" s="848"/>
      <c r="BZ56" s="848"/>
      <c r="CA56" s="848"/>
      <c r="CB56" s="848"/>
      <c r="CC56" s="848"/>
      <c r="CD56" s="848"/>
      <c r="CE56" s="848"/>
      <c r="CF56" s="848"/>
      <c r="CG56" s="849"/>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63"/>
      <c r="DW56" s="864"/>
      <c r="DX56" s="864"/>
      <c r="DY56" s="864"/>
      <c r="DZ56" s="865"/>
      <c r="EA56" s="244"/>
    </row>
    <row r="57" spans="1:131" s="245" customFormat="1" ht="26.25" customHeight="1" x14ac:dyDescent="0.15">
      <c r="A57" s="259">
        <v>30</v>
      </c>
      <c r="B57" s="834"/>
      <c r="C57" s="835"/>
      <c r="D57" s="835"/>
      <c r="E57" s="835"/>
      <c r="F57" s="835"/>
      <c r="G57" s="835"/>
      <c r="H57" s="835"/>
      <c r="I57" s="835"/>
      <c r="J57" s="835"/>
      <c r="K57" s="835"/>
      <c r="L57" s="835"/>
      <c r="M57" s="835"/>
      <c r="N57" s="835"/>
      <c r="O57" s="835"/>
      <c r="P57" s="836"/>
      <c r="Q57" s="912"/>
      <c r="R57" s="913"/>
      <c r="S57" s="913"/>
      <c r="T57" s="913"/>
      <c r="U57" s="913"/>
      <c r="V57" s="913"/>
      <c r="W57" s="913"/>
      <c r="X57" s="913"/>
      <c r="Y57" s="913"/>
      <c r="Z57" s="913"/>
      <c r="AA57" s="913"/>
      <c r="AB57" s="913"/>
      <c r="AC57" s="913"/>
      <c r="AD57" s="913"/>
      <c r="AE57" s="914"/>
      <c r="AF57" s="840"/>
      <c r="AG57" s="841"/>
      <c r="AH57" s="841"/>
      <c r="AI57" s="841"/>
      <c r="AJ57" s="842"/>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0"/>
      <c r="BK57" s="250"/>
      <c r="BL57" s="250"/>
      <c r="BM57" s="250"/>
      <c r="BN57" s="250"/>
      <c r="BO57" s="263"/>
      <c r="BP57" s="263"/>
      <c r="BQ57" s="260">
        <v>51</v>
      </c>
      <c r="BR57" s="261"/>
      <c r="BS57" s="847"/>
      <c r="BT57" s="848"/>
      <c r="BU57" s="848"/>
      <c r="BV57" s="848"/>
      <c r="BW57" s="848"/>
      <c r="BX57" s="848"/>
      <c r="BY57" s="848"/>
      <c r="BZ57" s="848"/>
      <c r="CA57" s="848"/>
      <c r="CB57" s="848"/>
      <c r="CC57" s="848"/>
      <c r="CD57" s="848"/>
      <c r="CE57" s="848"/>
      <c r="CF57" s="848"/>
      <c r="CG57" s="849"/>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63"/>
      <c r="DW57" s="864"/>
      <c r="DX57" s="864"/>
      <c r="DY57" s="864"/>
      <c r="DZ57" s="865"/>
      <c r="EA57" s="244"/>
    </row>
    <row r="58" spans="1:131" s="245" customFormat="1" ht="26.25" customHeight="1" x14ac:dyDescent="0.15">
      <c r="A58" s="259">
        <v>31</v>
      </c>
      <c r="B58" s="834"/>
      <c r="C58" s="835"/>
      <c r="D58" s="835"/>
      <c r="E58" s="835"/>
      <c r="F58" s="835"/>
      <c r="G58" s="835"/>
      <c r="H58" s="835"/>
      <c r="I58" s="835"/>
      <c r="J58" s="835"/>
      <c r="K58" s="835"/>
      <c r="L58" s="835"/>
      <c r="M58" s="835"/>
      <c r="N58" s="835"/>
      <c r="O58" s="835"/>
      <c r="P58" s="836"/>
      <c r="Q58" s="912"/>
      <c r="R58" s="913"/>
      <c r="S58" s="913"/>
      <c r="T58" s="913"/>
      <c r="U58" s="913"/>
      <c r="V58" s="913"/>
      <c r="W58" s="913"/>
      <c r="X58" s="913"/>
      <c r="Y58" s="913"/>
      <c r="Z58" s="913"/>
      <c r="AA58" s="913"/>
      <c r="AB58" s="913"/>
      <c r="AC58" s="913"/>
      <c r="AD58" s="913"/>
      <c r="AE58" s="914"/>
      <c r="AF58" s="840"/>
      <c r="AG58" s="841"/>
      <c r="AH58" s="841"/>
      <c r="AI58" s="841"/>
      <c r="AJ58" s="842"/>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0"/>
      <c r="BK58" s="250"/>
      <c r="BL58" s="250"/>
      <c r="BM58" s="250"/>
      <c r="BN58" s="250"/>
      <c r="BO58" s="263"/>
      <c r="BP58" s="263"/>
      <c r="BQ58" s="260">
        <v>52</v>
      </c>
      <c r="BR58" s="261"/>
      <c r="BS58" s="847"/>
      <c r="BT58" s="848"/>
      <c r="BU58" s="848"/>
      <c r="BV58" s="848"/>
      <c r="BW58" s="848"/>
      <c r="BX58" s="848"/>
      <c r="BY58" s="848"/>
      <c r="BZ58" s="848"/>
      <c r="CA58" s="848"/>
      <c r="CB58" s="848"/>
      <c r="CC58" s="848"/>
      <c r="CD58" s="848"/>
      <c r="CE58" s="848"/>
      <c r="CF58" s="848"/>
      <c r="CG58" s="849"/>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63"/>
      <c r="DW58" s="864"/>
      <c r="DX58" s="864"/>
      <c r="DY58" s="864"/>
      <c r="DZ58" s="865"/>
      <c r="EA58" s="244"/>
    </row>
    <row r="59" spans="1:131" s="245" customFormat="1" ht="26.25" customHeight="1" x14ac:dyDescent="0.15">
      <c r="A59" s="259">
        <v>32</v>
      </c>
      <c r="B59" s="834"/>
      <c r="C59" s="835"/>
      <c r="D59" s="835"/>
      <c r="E59" s="835"/>
      <c r="F59" s="835"/>
      <c r="G59" s="835"/>
      <c r="H59" s="835"/>
      <c r="I59" s="835"/>
      <c r="J59" s="835"/>
      <c r="K59" s="835"/>
      <c r="L59" s="835"/>
      <c r="M59" s="835"/>
      <c r="N59" s="835"/>
      <c r="O59" s="835"/>
      <c r="P59" s="836"/>
      <c r="Q59" s="912"/>
      <c r="R59" s="913"/>
      <c r="S59" s="913"/>
      <c r="T59" s="913"/>
      <c r="U59" s="913"/>
      <c r="V59" s="913"/>
      <c r="W59" s="913"/>
      <c r="X59" s="913"/>
      <c r="Y59" s="913"/>
      <c r="Z59" s="913"/>
      <c r="AA59" s="913"/>
      <c r="AB59" s="913"/>
      <c r="AC59" s="913"/>
      <c r="AD59" s="913"/>
      <c r="AE59" s="914"/>
      <c r="AF59" s="840"/>
      <c r="AG59" s="841"/>
      <c r="AH59" s="841"/>
      <c r="AI59" s="841"/>
      <c r="AJ59" s="842"/>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0"/>
      <c r="BK59" s="250"/>
      <c r="BL59" s="250"/>
      <c r="BM59" s="250"/>
      <c r="BN59" s="250"/>
      <c r="BO59" s="263"/>
      <c r="BP59" s="263"/>
      <c r="BQ59" s="260">
        <v>53</v>
      </c>
      <c r="BR59" s="261"/>
      <c r="BS59" s="847"/>
      <c r="BT59" s="848"/>
      <c r="BU59" s="848"/>
      <c r="BV59" s="848"/>
      <c r="BW59" s="848"/>
      <c r="BX59" s="848"/>
      <c r="BY59" s="848"/>
      <c r="BZ59" s="848"/>
      <c r="CA59" s="848"/>
      <c r="CB59" s="848"/>
      <c r="CC59" s="848"/>
      <c r="CD59" s="848"/>
      <c r="CE59" s="848"/>
      <c r="CF59" s="848"/>
      <c r="CG59" s="849"/>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63"/>
      <c r="DW59" s="864"/>
      <c r="DX59" s="864"/>
      <c r="DY59" s="864"/>
      <c r="DZ59" s="865"/>
      <c r="EA59" s="244"/>
    </row>
    <row r="60" spans="1:131" s="245" customFormat="1" ht="26.25" customHeight="1" x14ac:dyDescent="0.15">
      <c r="A60" s="259">
        <v>33</v>
      </c>
      <c r="B60" s="834"/>
      <c r="C60" s="835"/>
      <c r="D60" s="835"/>
      <c r="E60" s="835"/>
      <c r="F60" s="835"/>
      <c r="G60" s="835"/>
      <c r="H60" s="835"/>
      <c r="I60" s="835"/>
      <c r="J60" s="835"/>
      <c r="K60" s="835"/>
      <c r="L60" s="835"/>
      <c r="M60" s="835"/>
      <c r="N60" s="835"/>
      <c r="O60" s="835"/>
      <c r="P60" s="836"/>
      <c r="Q60" s="912"/>
      <c r="R60" s="913"/>
      <c r="S60" s="913"/>
      <c r="T60" s="913"/>
      <c r="U60" s="913"/>
      <c r="V60" s="913"/>
      <c r="W60" s="913"/>
      <c r="X60" s="913"/>
      <c r="Y60" s="913"/>
      <c r="Z60" s="913"/>
      <c r="AA60" s="913"/>
      <c r="AB60" s="913"/>
      <c r="AC60" s="913"/>
      <c r="AD60" s="913"/>
      <c r="AE60" s="914"/>
      <c r="AF60" s="840"/>
      <c r="AG60" s="841"/>
      <c r="AH60" s="841"/>
      <c r="AI60" s="841"/>
      <c r="AJ60" s="842"/>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0"/>
      <c r="BK60" s="250"/>
      <c r="BL60" s="250"/>
      <c r="BM60" s="250"/>
      <c r="BN60" s="250"/>
      <c r="BO60" s="263"/>
      <c r="BP60" s="263"/>
      <c r="BQ60" s="260">
        <v>54</v>
      </c>
      <c r="BR60" s="261"/>
      <c r="BS60" s="847"/>
      <c r="BT60" s="848"/>
      <c r="BU60" s="848"/>
      <c r="BV60" s="848"/>
      <c r="BW60" s="848"/>
      <c r="BX60" s="848"/>
      <c r="BY60" s="848"/>
      <c r="BZ60" s="848"/>
      <c r="CA60" s="848"/>
      <c r="CB60" s="848"/>
      <c r="CC60" s="848"/>
      <c r="CD60" s="848"/>
      <c r="CE60" s="848"/>
      <c r="CF60" s="848"/>
      <c r="CG60" s="849"/>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63"/>
      <c r="DW60" s="864"/>
      <c r="DX60" s="864"/>
      <c r="DY60" s="864"/>
      <c r="DZ60" s="865"/>
      <c r="EA60" s="244"/>
    </row>
    <row r="61" spans="1:131" s="245" customFormat="1" ht="26.25" customHeight="1" thickBot="1" x14ac:dyDescent="0.2">
      <c r="A61" s="259">
        <v>34</v>
      </c>
      <c r="B61" s="834"/>
      <c r="C61" s="835"/>
      <c r="D61" s="835"/>
      <c r="E61" s="835"/>
      <c r="F61" s="835"/>
      <c r="G61" s="835"/>
      <c r="H61" s="835"/>
      <c r="I61" s="835"/>
      <c r="J61" s="835"/>
      <c r="K61" s="835"/>
      <c r="L61" s="835"/>
      <c r="M61" s="835"/>
      <c r="N61" s="835"/>
      <c r="O61" s="835"/>
      <c r="P61" s="836"/>
      <c r="Q61" s="912"/>
      <c r="R61" s="913"/>
      <c r="S61" s="913"/>
      <c r="T61" s="913"/>
      <c r="U61" s="913"/>
      <c r="V61" s="913"/>
      <c r="W61" s="913"/>
      <c r="X61" s="913"/>
      <c r="Y61" s="913"/>
      <c r="Z61" s="913"/>
      <c r="AA61" s="913"/>
      <c r="AB61" s="913"/>
      <c r="AC61" s="913"/>
      <c r="AD61" s="913"/>
      <c r="AE61" s="914"/>
      <c r="AF61" s="840"/>
      <c r="AG61" s="841"/>
      <c r="AH61" s="841"/>
      <c r="AI61" s="841"/>
      <c r="AJ61" s="842"/>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0"/>
      <c r="BK61" s="250"/>
      <c r="BL61" s="250"/>
      <c r="BM61" s="250"/>
      <c r="BN61" s="250"/>
      <c r="BO61" s="263"/>
      <c r="BP61" s="263"/>
      <c r="BQ61" s="260">
        <v>55</v>
      </c>
      <c r="BR61" s="261"/>
      <c r="BS61" s="847"/>
      <c r="BT61" s="848"/>
      <c r="BU61" s="848"/>
      <c r="BV61" s="848"/>
      <c r="BW61" s="848"/>
      <c r="BX61" s="848"/>
      <c r="BY61" s="848"/>
      <c r="BZ61" s="848"/>
      <c r="CA61" s="848"/>
      <c r="CB61" s="848"/>
      <c r="CC61" s="848"/>
      <c r="CD61" s="848"/>
      <c r="CE61" s="848"/>
      <c r="CF61" s="848"/>
      <c r="CG61" s="849"/>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63"/>
      <c r="DW61" s="864"/>
      <c r="DX61" s="864"/>
      <c r="DY61" s="864"/>
      <c r="DZ61" s="865"/>
      <c r="EA61" s="244"/>
    </row>
    <row r="62" spans="1:131" s="245" customFormat="1" ht="26.25" customHeight="1" x14ac:dyDescent="0.15">
      <c r="A62" s="259">
        <v>35</v>
      </c>
      <c r="B62" s="834"/>
      <c r="C62" s="835"/>
      <c r="D62" s="835"/>
      <c r="E62" s="835"/>
      <c r="F62" s="835"/>
      <c r="G62" s="835"/>
      <c r="H62" s="835"/>
      <c r="I62" s="835"/>
      <c r="J62" s="835"/>
      <c r="K62" s="835"/>
      <c r="L62" s="835"/>
      <c r="M62" s="835"/>
      <c r="N62" s="835"/>
      <c r="O62" s="835"/>
      <c r="P62" s="836"/>
      <c r="Q62" s="912"/>
      <c r="R62" s="913"/>
      <c r="S62" s="913"/>
      <c r="T62" s="913"/>
      <c r="U62" s="913"/>
      <c r="V62" s="913"/>
      <c r="W62" s="913"/>
      <c r="X62" s="913"/>
      <c r="Y62" s="913"/>
      <c r="Z62" s="913"/>
      <c r="AA62" s="913"/>
      <c r="AB62" s="913"/>
      <c r="AC62" s="913"/>
      <c r="AD62" s="913"/>
      <c r="AE62" s="914"/>
      <c r="AF62" s="840"/>
      <c r="AG62" s="841"/>
      <c r="AH62" s="841"/>
      <c r="AI62" s="841"/>
      <c r="AJ62" s="842"/>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412</v>
      </c>
      <c r="BK62" s="885"/>
      <c r="BL62" s="885"/>
      <c r="BM62" s="885"/>
      <c r="BN62" s="886"/>
      <c r="BO62" s="263"/>
      <c r="BP62" s="263"/>
      <c r="BQ62" s="260">
        <v>56</v>
      </c>
      <c r="BR62" s="261"/>
      <c r="BS62" s="847"/>
      <c r="BT62" s="848"/>
      <c r="BU62" s="848"/>
      <c r="BV62" s="848"/>
      <c r="BW62" s="848"/>
      <c r="BX62" s="848"/>
      <c r="BY62" s="848"/>
      <c r="BZ62" s="848"/>
      <c r="CA62" s="848"/>
      <c r="CB62" s="848"/>
      <c r="CC62" s="848"/>
      <c r="CD62" s="848"/>
      <c r="CE62" s="848"/>
      <c r="CF62" s="848"/>
      <c r="CG62" s="849"/>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63"/>
      <c r="DW62" s="864"/>
      <c r="DX62" s="864"/>
      <c r="DY62" s="864"/>
      <c r="DZ62" s="865"/>
      <c r="EA62" s="244"/>
    </row>
    <row r="63" spans="1:131" s="245" customFormat="1" ht="26.25" customHeight="1" thickBot="1" x14ac:dyDescent="0.2">
      <c r="A63" s="262" t="s">
        <v>386</v>
      </c>
      <c r="B63" s="869" t="s">
        <v>413</v>
      </c>
      <c r="C63" s="870"/>
      <c r="D63" s="870"/>
      <c r="E63" s="870"/>
      <c r="F63" s="870"/>
      <c r="G63" s="870"/>
      <c r="H63" s="870"/>
      <c r="I63" s="870"/>
      <c r="J63" s="870"/>
      <c r="K63" s="870"/>
      <c r="L63" s="870"/>
      <c r="M63" s="870"/>
      <c r="N63" s="870"/>
      <c r="O63" s="870"/>
      <c r="P63" s="871"/>
      <c r="Q63" s="917"/>
      <c r="R63" s="918"/>
      <c r="S63" s="918"/>
      <c r="T63" s="918"/>
      <c r="U63" s="918"/>
      <c r="V63" s="918"/>
      <c r="W63" s="918"/>
      <c r="X63" s="918"/>
      <c r="Y63" s="918"/>
      <c r="Z63" s="918"/>
      <c r="AA63" s="918"/>
      <c r="AB63" s="918"/>
      <c r="AC63" s="918"/>
      <c r="AD63" s="918"/>
      <c r="AE63" s="919"/>
      <c r="AF63" s="920">
        <v>8341</v>
      </c>
      <c r="AG63" s="921"/>
      <c r="AH63" s="921"/>
      <c r="AI63" s="921"/>
      <c r="AJ63" s="922"/>
      <c r="AK63" s="923"/>
      <c r="AL63" s="918"/>
      <c r="AM63" s="918"/>
      <c r="AN63" s="918"/>
      <c r="AO63" s="918"/>
      <c r="AP63" s="921"/>
      <c r="AQ63" s="921"/>
      <c r="AR63" s="921"/>
      <c r="AS63" s="921"/>
      <c r="AT63" s="921"/>
      <c r="AU63" s="921"/>
      <c r="AV63" s="921"/>
      <c r="AW63" s="921"/>
      <c r="AX63" s="921"/>
      <c r="AY63" s="921"/>
      <c r="AZ63" s="925"/>
      <c r="BA63" s="925"/>
      <c r="BB63" s="925"/>
      <c r="BC63" s="925"/>
      <c r="BD63" s="925"/>
      <c r="BE63" s="926"/>
      <c r="BF63" s="926"/>
      <c r="BG63" s="926"/>
      <c r="BH63" s="926"/>
      <c r="BI63" s="927"/>
      <c r="BJ63" s="928" t="s">
        <v>414</v>
      </c>
      <c r="BK63" s="929"/>
      <c r="BL63" s="929"/>
      <c r="BM63" s="929"/>
      <c r="BN63" s="930"/>
      <c r="BO63" s="263"/>
      <c r="BP63" s="263"/>
      <c r="BQ63" s="260">
        <v>57</v>
      </c>
      <c r="BR63" s="261"/>
      <c r="BS63" s="847"/>
      <c r="BT63" s="848"/>
      <c r="BU63" s="848"/>
      <c r="BV63" s="848"/>
      <c r="BW63" s="848"/>
      <c r="BX63" s="848"/>
      <c r="BY63" s="848"/>
      <c r="BZ63" s="848"/>
      <c r="CA63" s="848"/>
      <c r="CB63" s="848"/>
      <c r="CC63" s="848"/>
      <c r="CD63" s="848"/>
      <c r="CE63" s="848"/>
      <c r="CF63" s="848"/>
      <c r="CG63" s="849"/>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63"/>
      <c r="DW63" s="864"/>
      <c r="DX63" s="864"/>
      <c r="DY63" s="864"/>
      <c r="DZ63" s="865"/>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7"/>
      <c r="BT64" s="848"/>
      <c r="BU64" s="848"/>
      <c r="BV64" s="848"/>
      <c r="BW64" s="848"/>
      <c r="BX64" s="848"/>
      <c r="BY64" s="848"/>
      <c r="BZ64" s="848"/>
      <c r="CA64" s="848"/>
      <c r="CB64" s="848"/>
      <c r="CC64" s="848"/>
      <c r="CD64" s="848"/>
      <c r="CE64" s="848"/>
      <c r="CF64" s="848"/>
      <c r="CG64" s="849"/>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63"/>
      <c r="DW64" s="864"/>
      <c r="DX64" s="864"/>
      <c r="DY64" s="864"/>
      <c r="DZ64" s="865"/>
      <c r="EA64" s="244"/>
    </row>
    <row r="65" spans="1:131" s="245" customFormat="1" ht="26.25" customHeight="1" thickBot="1" x14ac:dyDescent="0.2">
      <c r="A65" s="250" t="s">
        <v>415</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7"/>
      <c r="BT65" s="848"/>
      <c r="BU65" s="848"/>
      <c r="BV65" s="848"/>
      <c r="BW65" s="848"/>
      <c r="BX65" s="848"/>
      <c r="BY65" s="848"/>
      <c r="BZ65" s="848"/>
      <c r="CA65" s="848"/>
      <c r="CB65" s="848"/>
      <c r="CC65" s="848"/>
      <c r="CD65" s="848"/>
      <c r="CE65" s="848"/>
      <c r="CF65" s="848"/>
      <c r="CG65" s="849"/>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63"/>
      <c r="DW65" s="864"/>
      <c r="DX65" s="864"/>
      <c r="DY65" s="864"/>
      <c r="DZ65" s="865"/>
      <c r="EA65" s="244"/>
    </row>
    <row r="66" spans="1:131" s="245" customFormat="1" ht="26.25" customHeight="1" x14ac:dyDescent="0.15">
      <c r="A66" s="819" t="s">
        <v>416</v>
      </c>
      <c r="B66" s="820"/>
      <c r="C66" s="820"/>
      <c r="D66" s="820"/>
      <c r="E66" s="820"/>
      <c r="F66" s="820"/>
      <c r="G66" s="820"/>
      <c r="H66" s="820"/>
      <c r="I66" s="820"/>
      <c r="J66" s="820"/>
      <c r="K66" s="820"/>
      <c r="L66" s="820"/>
      <c r="M66" s="820"/>
      <c r="N66" s="820"/>
      <c r="O66" s="820"/>
      <c r="P66" s="821"/>
      <c r="Q66" s="796" t="s">
        <v>417</v>
      </c>
      <c r="R66" s="797"/>
      <c r="S66" s="797"/>
      <c r="T66" s="797"/>
      <c r="U66" s="798"/>
      <c r="V66" s="796" t="s">
        <v>418</v>
      </c>
      <c r="W66" s="797"/>
      <c r="X66" s="797"/>
      <c r="Y66" s="797"/>
      <c r="Z66" s="798"/>
      <c r="AA66" s="796" t="s">
        <v>419</v>
      </c>
      <c r="AB66" s="797"/>
      <c r="AC66" s="797"/>
      <c r="AD66" s="797"/>
      <c r="AE66" s="798"/>
      <c r="AF66" s="931" t="s">
        <v>420</v>
      </c>
      <c r="AG66" s="892"/>
      <c r="AH66" s="892"/>
      <c r="AI66" s="892"/>
      <c r="AJ66" s="932"/>
      <c r="AK66" s="796" t="s">
        <v>421</v>
      </c>
      <c r="AL66" s="820"/>
      <c r="AM66" s="820"/>
      <c r="AN66" s="820"/>
      <c r="AO66" s="821"/>
      <c r="AP66" s="796" t="s">
        <v>422</v>
      </c>
      <c r="AQ66" s="797"/>
      <c r="AR66" s="797"/>
      <c r="AS66" s="797"/>
      <c r="AT66" s="798"/>
      <c r="AU66" s="796" t="s">
        <v>423</v>
      </c>
      <c r="AV66" s="797"/>
      <c r="AW66" s="797"/>
      <c r="AX66" s="797"/>
      <c r="AY66" s="798"/>
      <c r="AZ66" s="796" t="s">
        <v>373</v>
      </c>
      <c r="BA66" s="797"/>
      <c r="BB66" s="797"/>
      <c r="BC66" s="797"/>
      <c r="BD66" s="808"/>
      <c r="BE66" s="263"/>
      <c r="BF66" s="263"/>
      <c r="BG66" s="263"/>
      <c r="BH66" s="263"/>
      <c r="BI66" s="263"/>
      <c r="BJ66" s="263"/>
      <c r="BK66" s="263"/>
      <c r="BL66" s="263"/>
      <c r="BM66" s="263"/>
      <c r="BN66" s="263"/>
      <c r="BO66" s="263"/>
      <c r="BP66" s="263"/>
      <c r="BQ66" s="260">
        <v>60</v>
      </c>
      <c r="BR66" s="265"/>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4"/>
    </row>
    <row r="67" spans="1:131" s="245" customFormat="1" ht="26.25" customHeight="1" thickBot="1" x14ac:dyDescent="0.2">
      <c r="A67" s="822"/>
      <c r="B67" s="823"/>
      <c r="C67" s="823"/>
      <c r="D67" s="823"/>
      <c r="E67" s="823"/>
      <c r="F67" s="823"/>
      <c r="G67" s="823"/>
      <c r="H67" s="823"/>
      <c r="I67" s="823"/>
      <c r="J67" s="823"/>
      <c r="K67" s="823"/>
      <c r="L67" s="823"/>
      <c r="M67" s="823"/>
      <c r="N67" s="823"/>
      <c r="O67" s="823"/>
      <c r="P67" s="824"/>
      <c r="Q67" s="799"/>
      <c r="R67" s="800"/>
      <c r="S67" s="800"/>
      <c r="T67" s="800"/>
      <c r="U67" s="801"/>
      <c r="V67" s="799"/>
      <c r="W67" s="800"/>
      <c r="X67" s="800"/>
      <c r="Y67" s="800"/>
      <c r="Z67" s="801"/>
      <c r="AA67" s="799"/>
      <c r="AB67" s="800"/>
      <c r="AC67" s="800"/>
      <c r="AD67" s="800"/>
      <c r="AE67" s="801"/>
      <c r="AF67" s="933"/>
      <c r="AG67" s="895"/>
      <c r="AH67" s="895"/>
      <c r="AI67" s="895"/>
      <c r="AJ67" s="934"/>
      <c r="AK67" s="935"/>
      <c r="AL67" s="823"/>
      <c r="AM67" s="823"/>
      <c r="AN67" s="823"/>
      <c r="AO67" s="824"/>
      <c r="AP67" s="799"/>
      <c r="AQ67" s="800"/>
      <c r="AR67" s="800"/>
      <c r="AS67" s="800"/>
      <c r="AT67" s="801"/>
      <c r="AU67" s="799"/>
      <c r="AV67" s="800"/>
      <c r="AW67" s="800"/>
      <c r="AX67" s="800"/>
      <c r="AY67" s="801"/>
      <c r="AZ67" s="799"/>
      <c r="BA67" s="800"/>
      <c r="BB67" s="800"/>
      <c r="BC67" s="800"/>
      <c r="BD67" s="809"/>
      <c r="BE67" s="263"/>
      <c r="BF67" s="263"/>
      <c r="BG67" s="263"/>
      <c r="BH67" s="263"/>
      <c r="BI67" s="263"/>
      <c r="BJ67" s="263"/>
      <c r="BK67" s="263"/>
      <c r="BL67" s="263"/>
      <c r="BM67" s="263"/>
      <c r="BN67" s="263"/>
      <c r="BO67" s="263"/>
      <c r="BP67" s="263"/>
      <c r="BQ67" s="260">
        <v>61</v>
      </c>
      <c r="BR67" s="265"/>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4"/>
    </row>
    <row r="68" spans="1:131" s="245" customFormat="1" ht="26.25" customHeight="1" thickTop="1" x14ac:dyDescent="0.15">
      <c r="A68" s="256">
        <v>1</v>
      </c>
      <c r="B68" s="948" t="s">
        <v>591</v>
      </c>
      <c r="C68" s="949"/>
      <c r="D68" s="949"/>
      <c r="E68" s="949"/>
      <c r="F68" s="949"/>
      <c r="G68" s="949"/>
      <c r="H68" s="949"/>
      <c r="I68" s="949"/>
      <c r="J68" s="949"/>
      <c r="K68" s="949"/>
      <c r="L68" s="949"/>
      <c r="M68" s="949"/>
      <c r="N68" s="949"/>
      <c r="O68" s="949"/>
      <c r="P68" s="950"/>
      <c r="Q68" s="951">
        <v>941</v>
      </c>
      <c r="R68" s="945"/>
      <c r="S68" s="945"/>
      <c r="T68" s="945"/>
      <c r="U68" s="945"/>
      <c r="V68" s="945">
        <v>936</v>
      </c>
      <c r="W68" s="945"/>
      <c r="X68" s="945"/>
      <c r="Y68" s="945"/>
      <c r="Z68" s="945"/>
      <c r="AA68" s="945">
        <v>5</v>
      </c>
      <c r="AB68" s="945"/>
      <c r="AC68" s="945"/>
      <c r="AD68" s="945"/>
      <c r="AE68" s="945"/>
      <c r="AF68" s="945">
        <v>5</v>
      </c>
      <c r="AG68" s="945"/>
      <c r="AH68" s="945"/>
      <c r="AI68" s="945"/>
      <c r="AJ68" s="945"/>
      <c r="AK68" s="945" t="s">
        <v>590</v>
      </c>
      <c r="AL68" s="945"/>
      <c r="AM68" s="945"/>
      <c r="AN68" s="945"/>
      <c r="AO68" s="945"/>
      <c r="AP68" s="945">
        <v>2</v>
      </c>
      <c r="AQ68" s="945"/>
      <c r="AR68" s="945"/>
      <c r="AS68" s="945"/>
      <c r="AT68" s="945"/>
      <c r="AU68" s="945">
        <v>0</v>
      </c>
      <c r="AV68" s="945"/>
      <c r="AW68" s="945"/>
      <c r="AX68" s="945"/>
      <c r="AY68" s="945"/>
      <c r="AZ68" s="946"/>
      <c r="BA68" s="946"/>
      <c r="BB68" s="946"/>
      <c r="BC68" s="946"/>
      <c r="BD68" s="947"/>
      <c r="BE68" s="263"/>
      <c r="BF68" s="263"/>
      <c r="BG68" s="263"/>
      <c r="BH68" s="263"/>
      <c r="BI68" s="263"/>
      <c r="BJ68" s="263"/>
      <c r="BK68" s="263"/>
      <c r="BL68" s="263"/>
      <c r="BM68" s="263"/>
      <c r="BN68" s="263"/>
      <c r="BO68" s="263"/>
      <c r="BP68" s="263"/>
      <c r="BQ68" s="260">
        <v>62</v>
      </c>
      <c r="BR68" s="265"/>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4"/>
    </row>
    <row r="69" spans="1:131" s="245" customFormat="1" ht="26.25" customHeight="1" x14ac:dyDescent="0.15">
      <c r="A69" s="259">
        <v>2</v>
      </c>
      <c r="B69" s="952" t="s">
        <v>592</v>
      </c>
      <c r="C69" s="953"/>
      <c r="D69" s="953"/>
      <c r="E69" s="953"/>
      <c r="F69" s="953"/>
      <c r="G69" s="953"/>
      <c r="H69" s="953"/>
      <c r="I69" s="953"/>
      <c r="J69" s="953"/>
      <c r="K69" s="953"/>
      <c r="L69" s="953"/>
      <c r="M69" s="953"/>
      <c r="N69" s="953"/>
      <c r="O69" s="953"/>
      <c r="P69" s="954"/>
      <c r="Q69" s="955">
        <v>119</v>
      </c>
      <c r="R69" s="910"/>
      <c r="S69" s="910"/>
      <c r="T69" s="910"/>
      <c r="U69" s="910"/>
      <c r="V69" s="910">
        <v>116</v>
      </c>
      <c r="W69" s="910"/>
      <c r="X69" s="910"/>
      <c r="Y69" s="910"/>
      <c r="Z69" s="910"/>
      <c r="AA69" s="910">
        <v>3</v>
      </c>
      <c r="AB69" s="910"/>
      <c r="AC69" s="910"/>
      <c r="AD69" s="910"/>
      <c r="AE69" s="910"/>
      <c r="AF69" s="910">
        <v>3</v>
      </c>
      <c r="AG69" s="910"/>
      <c r="AH69" s="910"/>
      <c r="AI69" s="910"/>
      <c r="AJ69" s="910"/>
      <c r="AK69" s="910">
        <v>25</v>
      </c>
      <c r="AL69" s="910"/>
      <c r="AM69" s="910"/>
      <c r="AN69" s="910"/>
      <c r="AO69" s="910"/>
      <c r="AP69" s="910" t="s">
        <v>590</v>
      </c>
      <c r="AQ69" s="910"/>
      <c r="AR69" s="910"/>
      <c r="AS69" s="910"/>
      <c r="AT69" s="910"/>
      <c r="AU69" s="910"/>
      <c r="AV69" s="910"/>
      <c r="AW69" s="910"/>
      <c r="AX69" s="910"/>
      <c r="AY69" s="910"/>
      <c r="AZ69" s="956"/>
      <c r="BA69" s="956"/>
      <c r="BB69" s="956"/>
      <c r="BC69" s="956"/>
      <c r="BD69" s="957"/>
      <c r="BE69" s="263"/>
      <c r="BF69" s="263"/>
      <c r="BG69" s="263"/>
      <c r="BH69" s="263"/>
      <c r="BI69" s="263"/>
      <c r="BJ69" s="263"/>
      <c r="BK69" s="263"/>
      <c r="BL69" s="263"/>
      <c r="BM69" s="263"/>
      <c r="BN69" s="263"/>
      <c r="BO69" s="263"/>
      <c r="BP69" s="263"/>
      <c r="BQ69" s="260">
        <v>63</v>
      </c>
      <c r="BR69" s="265"/>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4"/>
    </row>
    <row r="70" spans="1:131" s="245" customFormat="1" ht="26.25" customHeight="1" x14ac:dyDescent="0.15">
      <c r="A70" s="259">
        <v>3</v>
      </c>
      <c r="B70" s="952" t="s">
        <v>593</v>
      </c>
      <c r="C70" s="953"/>
      <c r="D70" s="953"/>
      <c r="E70" s="953"/>
      <c r="F70" s="953"/>
      <c r="G70" s="953"/>
      <c r="H70" s="953"/>
      <c r="I70" s="953"/>
      <c r="J70" s="953"/>
      <c r="K70" s="953"/>
      <c r="L70" s="953"/>
      <c r="M70" s="953"/>
      <c r="N70" s="953"/>
      <c r="O70" s="953"/>
      <c r="P70" s="954"/>
      <c r="Q70" s="955">
        <v>378</v>
      </c>
      <c r="R70" s="910"/>
      <c r="S70" s="910"/>
      <c r="T70" s="910"/>
      <c r="U70" s="910"/>
      <c r="V70" s="910">
        <v>322</v>
      </c>
      <c r="W70" s="910"/>
      <c r="X70" s="910"/>
      <c r="Y70" s="910"/>
      <c r="Z70" s="910"/>
      <c r="AA70" s="910">
        <v>55</v>
      </c>
      <c r="AB70" s="910"/>
      <c r="AC70" s="910"/>
      <c r="AD70" s="910"/>
      <c r="AE70" s="910"/>
      <c r="AF70" s="910">
        <v>55</v>
      </c>
      <c r="AG70" s="910"/>
      <c r="AH70" s="910"/>
      <c r="AI70" s="910"/>
      <c r="AJ70" s="910"/>
      <c r="AK70" s="910" t="s">
        <v>590</v>
      </c>
      <c r="AL70" s="910"/>
      <c r="AM70" s="910"/>
      <c r="AN70" s="910"/>
      <c r="AO70" s="910"/>
      <c r="AP70" s="910" t="s">
        <v>590</v>
      </c>
      <c r="AQ70" s="910"/>
      <c r="AR70" s="910"/>
      <c r="AS70" s="910"/>
      <c r="AT70" s="910"/>
      <c r="AU70" s="910"/>
      <c r="AV70" s="910"/>
      <c r="AW70" s="910"/>
      <c r="AX70" s="910"/>
      <c r="AY70" s="910"/>
      <c r="AZ70" s="956"/>
      <c r="BA70" s="956"/>
      <c r="BB70" s="956"/>
      <c r="BC70" s="956"/>
      <c r="BD70" s="957"/>
      <c r="BE70" s="263"/>
      <c r="BF70" s="263"/>
      <c r="BG70" s="263"/>
      <c r="BH70" s="263"/>
      <c r="BI70" s="263"/>
      <c r="BJ70" s="263"/>
      <c r="BK70" s="263"/>
      <c r="BL70" s="263"/>
      <c r="BM70" s="263"/>
      <c r="BN70" s="263"/>
      <c r="BO70" s="263"/>
      <c r="BP70" s="263"/>
      <c r="BQ70" s="260">
        <v>64</v>
      </c>
      <c r="BR70" s="265"/>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4"/>
    </row>
    <row r="71" spans="1:131" s="245" customFormat="1" ht="26.25" customHeight="1" x14ac:dyDescent="0.15">
      <c r="A71" s="259">
        <v>4</v>
      </c>
      <c r="B71" s="952" t="s">
        <v>594</v>
      </c>
      <c r="C71" s="953"/>
      <c r="D71" s="953"/>
      <c r="E71" s="953"/>
      <c r="F71" s="953"/>
      <c r="G71" s="953"/>
      <c r="H71" s="953"/>
      <c r="I71" s="953"/>
      <c r="J71" s="953"/>
      <c r="K71" s="953"/>
      <c r="L71" s="953"/>
      <c r="M71" s="953"/>
      <c r="N71" s="953"/>
      <c r="O71" s="953"/>
      <c r="P71" s="954"/>
      <c r="Q71" s="955">
        <v>491</v>
      </c>
      <c r="R71" s="910"/>
      <c r="S71" s="910"/>
      <c r="T71" s="910"/>
      <c r="U71" s="910"/>
      <c r="V71" s="910">
        <v>479</v>
      </c>
      <c r="W71" s="910"/>
      <c r="X71" s="910"/>
      <c r="Y71" s="910"/>
      <c r="Z71" s="910"/>
      <c r="AA71" s="910">
        <v>12</v>
      </c>
      <c r="AB71" s="910"/>
      <c r="AC71" s="910"/>
      <c r="AD71" s="910"/>
      <c r="AE71" s="910"/>
      <c r="AF71" s="910">
        <v>12</v>
      </c>
      <c r="AG71" s="910"/>
      <c r="AH71" s="910"/>
      <c r="AI71" s="910"/>
      <c r="AJ71" s="910"/>
      <c r="AK71" s="910" t="s">
        <v>590</v>
      </c>
      <c r="AL71" s="910"/>
      <c r="AM71" s="910"/>
      <c r="AN71" s="910"/>
      <c r="AO71" s="910"/>
      <c r="AP71" s="910" t="s">
        <v>590</v>
      </c>
      <c r="AQ71" s="910"/>
      <c r="AR71" s="910"/>
      <c r="AS71" s="910"/>
      <c r="AT71" s="910"/>
      <c r="AU71" s="910"/>
      <c r="AV71" s="910"/>
      <c r="AW71" s="910"/>
      <c r="AX71" s="910"/>
      <c r="AY71" s="910"/>
      <c r="AZ71" s="956"/>
      <c r="BA71" s="956"/>
      <c r="BB71" s="956"/>
      <c r="BC71" s="956"/>
      <c r="BD71" s="957"/>
      <c r="BE71" s="263"/>
      <c r="BF71" s="263"/>
      <c r="BG71" s="263"/>
      <c r="BH71" s="263"/>
      <c r="BI71" s="263"/>
      <c r="BJ71" s="263"/>
      <c r="BK71" s="263"/>
      <c r="BL71" s="263"/>
      <c r="BM71" s="263"/>
      <c r="BN71" s="263"/>
      <c r="BO71" s="263"/>
      <c r="BP71" s="263"/>
      <c r="BQ71" s="260">
        <v>65</v>
      </c>
      <c r="BR71" s="265"/>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4"/>
    </row>
    <row r="72" spans="1:131" s="245" customFormat="1" ht="26.25" customHeight="1" x14ac:dyDescent="0.15">
      <c r="A72" s="259">
        <v>5</v>
      </c>
      <c r="B72" s="952" t="s">
        <v>595</v>
      </c>
      <c r="C72" s="953"/>
      <c r="D72" s="953"/>
      <c r="E72" s="953"/>
      <c r="F72" s="953"/>
      <c r="G72" s="953"/>
      <c r="H72" s="953"/>
      <c r="I72" s="953"/>
      <c r="J72" s="953"/>
      <c r="K72" s="953"/>
      <c r="L72" s="953"/>
      <c r="M72" s="953"/>
      <c r="N72" s="953"/>
      <c r="O72" s="953"/>
      <c r="P72" s="954"/>
      <c r="Q72" s="955">
        <v>2895</v>
      </c>
      <c r="R72" s="910"/>
      <c r="S72" s="910"/>
      <c r="T72" s="910"/>
      <c r="U72" s="910"/>
      <c r="V72" s="910">
        <v>2879</v>
      </c>
      <c r="W72" s="910"/>
      <c r="X72" s="910"/>
      <c r="Y72" s="910"/>
      <c r="Z72" s="910"/>
      <c r="AA72" s="910">
        <v>15</v>
      </c>
      <c r="AB72" s="910"/>
      <c r="AC72" s="910"/>
      <c r="AD72" s="910"/>
      <c r="AE72" s="910"/>
      <c r="AF72" s="910">
        <v>15</v>
      </c>
      <c r="AG72" s="910"/>
      <c r="AH72" s="910"/>
      <c r="AI72" s="910"/>
      <c r="AJ72" s="910"/>
      <c r="AK72" s="910" t="s">
        <v>590</v>
      </c>
      <c r="AL72" s="910"/>
      <c r="AM72" s="910"/>
      <c r="AN72" s="910"/>
      <c r="AO72" s="910"/>
      <c r="AP72" s="910">
        <v>506</v>
      </c>
      <c r="AQ72" s="910"/>
      <c r="AR72" s="910"/>
      <c r="AS72" s="910"/>
      <c r="AT72" s="910"/>
      <c r="AU72" s="910">
        <v>433</v>
      </c>
      <c r="AV72" s="910"/>
      <c r="AW72" s="910"/>
      <c r="AX72" s="910"/>
      <c r="AY72" s="910"/>
      <c r="AZ72" s="956"/>
      <c r="BA72" s="956"/>
      <c r="BB72" s="956"/>
      <c r="BC72" s="956"/>
      <c r="BD72" s="957"/>
      <c r="BE72" s="263"/>
      <c r="BF72" s="263"/>
      <c r="BG72" s="263"/>
      <c r="BH72" s="263"/>
      <c r="BI72" s="263"/>
      <c r="BJ72" s="263"/>
      <c r="BK72" s="263"/>
      <c r="BL72" s="263"/>
      <c r="BM72" s="263"/>
      <c r="BN72" s="263"/>
      <c r="BO72" s="263"/>
      <c r="BP72" s="263"/>
      <c r="BQ72" s="260">
        <v>66</v>
      </c>
      <c r="BR72" s="265"/>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4"/>
    </row>
    <row r="73" spans="1:131" s="245" customFormat="1" ht="26.25" customHeight="1" x14ac:dyDescent="0.15">
      <c r="A73" s="259">
        <v>6</v>
      </c>
      <c r="B73" s="952" t="s">
        <v>596</v>
      </c>
      <c r="C73" s="953"/>
      <c r="D73" s="953"/>
      <c r="E73" s="953"/>
      <c r="F73" s="953"/>
      <c r="G73" s="953"/>
      <c r="H73" s="953"/>
      <c r="I73" s="953"/>
      <c r="J73" s="953"/>
      <c r="K73" s="953"/>
      <c r="L73" s="953"/>
      <c r="M73" s="953"/>
      <c r="N73" s="953"/>
      <c r="O73" s="953"/>
      <c r="P73" s="954"/>
      <c r="Q73" s="955">
        <v>296</v>
      </c>
      <c r="R73" s="910"/>
      <c r="S73" s="910"/>
      <c r="T73" s="910"/>
      <c r="U73" s="910"/>
      <c r="V73" s="910">
        <v>278</v>
      </c>
      <c r="W73" s="910"/>
      <c r="X73" s="910"/>
      <c r="Y73" s="910"/>
      <c r="Z73" s="910"/>
      <c r="AA73" s="910">
        <v>18</v>
      </c>
      <c r="AB73" s="910"/>
      <c r="AC73" s="910"/>
      <c r="AD73" s="910"/>
      <c r="AE73" s="910"/>
      <c r="AF73" s="910">
        <v>18</v>
      </c>
      <c r="AG73" s="910"/>
      <c r="AH73" s="910"/>
      <c r="AI73" s="910"/>
      <c r="AJ73" s="910"/>
      <c r="AK73" s="910">
        <v>85</v>
      </c>
      <c r="AL73" s="910"/>
      <c r="AM73" s="910"/>
      <c r="AN73" s="910"/>
      <c r="AO73" s="910"/>
      <c r="AP73" s="910" t="s">
        <v>590</v>
      </c>
      <c r="AQ73" s="910"/>
      <c r="AR73" s="910"/>
      <c r="AS73" s="910"/>
      <c r="AT73" s="910"/>
      <c r="AU73" s="910"/>
      <c r="AV73" s="910"/>
      <c r="AW73" s="910"/>
      <c r="AX73" s="910"/>
      <c r="AY73" s="910"/>
      <c r="AZ73" s="956"/>
      <c r="BA73" s="956"/>
      <c r="BB73" s="956"/>
      <c r="BC73" s="956"/>
      <c r="BD73" s="957"/>
      <c r="BE73" s="263"/>
      <c r="BF73" s="263"/>
      <c r="BG73" s="263"/>
      <c r="BH73" s="263"/>
      <c r="BI73" s="263"/>
      <c r="BJ73" s="263"/>
      <c r="BK73" s="263"/>
      <c r="BL73" s="263"/>
      <c r="BM73" s="263"/>
      <c r="BN73" s="263"/>
      <c r="BO73" s="263"/>
      <c r="BP73" s="263"/>
      <c r="BQ73" s="260">
        <v>67</v>
      </c>
      <c r="BR73" s="265"/>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4"/>
    </row>
    <row r="74" spans="1:131" s="245" customFormat="1" ht="26.25" customHeight="1" x14ac:dyDescent="0.15">
      <c r="A74" s="259">
        <v>7</v>
      </c>
      <c r="B74" s="952" t="s">
        <v>597</v>
      </c>
      <c r="C74" s="953"/>
      <c r="D74" s="953"/>
      <c r="E74" s="953"/>
      <c r="F74" s="953"/>
      <c r="G74" s="953"/>
      <c r="H74" s="953"/>
      <c r="I74" s="953"/>
      <c r="J74" s="953"/>
      <c r="K74" s="953"/>
      <c r="L74" s="953"/>
      <c r="M74" s="953"/>
      <c r="N74" s="953"/>
      <c r="O74" s="953"/>
      <c r="P74" s="954"/>
      <c r="Q74" s="955">
        <v>139</v>
      </c>
      <c r="R74" s="910"/>
      <c r="S74" s="910"/>
      <c r="T74" s="910"/>
      <c r="U74" s="910"/>
      <c r="V74" s="910">
        <v>138</v>
      </c>
      <c r="W74" s="910"/>
      <c r="X74" s="910"/>
      <c r="Y74" s="910"/>
      <c r="Z74" s="910"/>
      <c r="AA74" s="910">
        <v>2</v>
      </c>
      <c r="AB74" s="910"/>
      <c r="AC74" s="910"/>
      <c r="AD74" s="910"/>
      <c r="AE74" s="910"/>
      <c r="AF74" s="910">
        <v>2</v>
      </c>
      <c r="AG74" s="910"/>
      <c r="AH74" s="910"/>
      <c r="AI74" s="910"/>
      <c r="AJ74" s="910"/>
      <c r="AK74" s="910" t="s">
        <v>590</v>
      </c>
      <c r="AL74" s="910"/>
      <c r="AM74" s="910"/>
      <c r="AN74" s="910"/>
      <c r="AO74" s="910"/>
      <c r="AP74" s="910" t="s">
        <v>590</v>
      </c>
      <c r="AQ74" s="910"/>
      <c r="AR74" s="910"/>
      <c r="AS74" s="910"/>
      <c r="AT74" s="910"/>
      <c r="AU74" s="910"/>
      <c r="AV74" s="910"/>
      <c r="AW74" s="910"/>
      <c r="AX74" s="910"/>
      <c r="AY74" s="910"/>
      <c r="AZ74" s="956"/>
      <c r="BA74" s="956"/>
      <c r="BB74" s="956"/>
      <c r="BC74" s="956"/>
      <c r="BD74" s="957"/>
      <c r="BE74" s="263"/>
      <c r="BF74" s="263"/>
      <c r="BG74" s="263"/>
      <c r="BH74" s="263"/>
      <c r="BI74" s="263"/>
      <c r="BJ74" s="263"/>
      <c r="BK74" s="263"/>
      <c r="BL74" s="263"/>
      <c r="BM74" s="263"/>
      <c r="BN74" s="263"/>
      <c r="BO74" s="263"/>
      <c r="BP74" s="263"/>
      <c r="BQ74" s="260">
        <v>68</v>
      </c>
      <c r="BR74" s="265"/>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4"/>
    </row>
    <row r="75" spans="1:131" s="245" customFormat="1" ht="26.25" customHeight="1" x14ac:dyDescent="0.15">
      <c r="A75" s="259">
        <v>8</v>
      </c>
      <c r="B75" s="952" t="s">
        <v>598</v>
      </c>
      <c r="C75" s="953"/>
      <c r="D75" s="953"/>
      <c r="E75" s="953"/>
      <c r="F75" s="953"/>
      <c r="G75" s="953"/>
      <c r="H75" s="953"/>
      <c r="I75" s="953"/>
      <c r="J75" s="953"/>
      <c r="K75" s="953"/>
      <c r="L75" s="953"/>
      <c r="M75" s="953"/>
      <c r="N75" s="953"/>
      <c r="O75" s="953"/>
      <c r="P75" s="954"/>
      <c r="Q75" s="958">
        <v>3</v>
      </c>
      <c r="R75" s="959"/>
      <c r="S75" s="959"/>
      <c r="T75" s="959"/>
      <c r="U75" s="909"/>
      <c r="V75" s="960">
        <v>2</v>
      </c>
      <c r="W75" s="959"/>
      <c r="X75" s="959"/>
      <c r="Y75" s="959"/>
      <c r="Z75" s="909"/>
      <c r="AA75" s="960">
        <v>1</v>
      </c>
      <c r="AB75" s="959"/>
      <c r="AC75" s="959"/>
      <c r="AD75" s="959"/>
      <c r="AE75" s="909"/>
      <c r="AF75" s="960">
        <v>1</v>
      </c>
      <c r="AG75" s="959"/>
      <c r="AH75" s="959"/>
      <c r="AI75" s="959"/>
      <c r="AJ75" s="909"/>
      <c r="AK75" s="960">
        <v>0</v>
      </c>
      <c r="AL75" s="959"/>
      <c r="AM75" s="959"/>
      <c r="AN75" s="959"/>
      <c r="AO75" s="909"/>
      <c r="AP75" s="960" t="s">
        <v>590</v>
      </c>
      <c r="AQ75" s="959"/>
      <c r="AR75" s="959"/>
      <c r="AS75" s="959"/>
      <c r="AT75" s="909"/>
      <c r="AU75" s="960"/>
      <c r="AV75" s="959"/>
      <c r="AW75" s="959"/>
      <c r="AX75" s="959"/>
      <c r="AY75" s="909"/>
      <c r="AZ75" s="956"/>
      <c r="BA75" s="956"/>
      <c r="BB75" s="956"/>
      <c r="BC75" s="956"/>
      <c r="BD75" s="957"/>
      <c r="BE75" s="263"/>
      <c r="BF75" s="263"/>
      <c r="BG75" s="263"/>
      <c r="BH75" s="263"/>
      <c r="BI75" s="263"/>
      <c r="BJ75" s="263"/>
      <c r="BK75" s="263"/>
      <c r="BL75" s="263"/>
      <c r="BM75" s="263"/>
      <c r="BN75" s="263"/>
      <c r="BO75" s="263"/>
      <c r="BP75" s="263"/>
      <c r="BQ75" s="260">
        <v>69</v>
      </c>
      <c r="BR75" s="265"/>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4"/>
    </row>
    <row r="76" spans="1:131" s="245" customFormat="1" ht="26.25" customHeight="1" x14ac:dyDescent="0.15">
      <c r="A76" s="259">
        <v>9</v>
      </c>
      <c r="B76" s="952" t="s">
        <v>599</v>
      </c>
      <c r="C76" s="953"/>
      <c r="D76" s="953"/>
      <c r="E76" s="953"/>
      <c r="F76" s="953"/>
      <c r="G76" s="953"/>
      <c r="H76" s="953"/>
      <c r="I76" s="953"/>
      <c r="J76" s="953"/>
      <c r="K76" s="953"/>
      <c r="L76" s="953"/>
      <c r="M76" s="953"/>
      <c r="N76" s="953"/>
      <c r="O76" s="953"/>
      <c r="P76" s="954"/>
      <c r="Q76" s="958">
        <v>285</v>
      </c>
      <c r="R76" s="959"/>
      <c r="S76" s="959"/>
      <c r="T76" s="959"/>
      <c r="U76" s="909"/>
      <c r="V76" s="960">
        <v>276</v>
      </c>
      <c r="W76" s="959"/>
      <c r="X76" s="959"/>
      <c r="Y76" s="959"/>
      <c r="Z76" s="909"/>
      <c r="AA76" s="960">
        <v>9</v>
      </c>
      <c r="AB76" s="959"/>
      <c r="AC76" s="959"/>
      <c r="AD76" s="959"/>
      <c r="AE76" s="909"/>
      <c r="AF76" s="960">
        <v>9</v>
      </c>
      <c r="AG76" s="959"/>
      <c r="AH76" s="959"/>
      <c r="AI76" s="959"/>
      <c r="AJ76" s="909"/>
      <c r="AK76" s="960" t="s">
        <v>590</v>
      </c>
      <c r="AL76" s="959"/>
      <c r="AM76" s="959"/>
      <c r="AN76" s="959"/>
      <c r="AO76" s="909"/>
      <c r="AP76" s="960">
        <v>1164</v>
      </c>
      <c r="AQ76" s="959"/>
      <c r="AR76" s="959"/>
      <c r="AS76" s="959"/>
      <c r="AT76" s="909"/>
      <c r="AU76" s="960">
        <v>169</v>
      </c>
      <c r="AV76" s="959"/>
      <c r="AW76" s="959"/>
      <c r="AX76" s="959"/>
      <c r="AY76" s="909"/>
      <c r="AZ76" s="956"/>
      <c r="BA76" s="956"/>
      <c r="BB76" s="956"/>
      <c r="BC76" s="956"/>
      <c r="BD76" s="957"/>
      <c r="BE76" s="263"/>
      <c r="BF76" s="263"/>
      <c r="BG76" s="263"/>
      <c r="BH76" s="263"/>
      <c r="BI76" s="263"/>
      <c r="BJ76" s="263"/>
      <c r="BK76" s="263"/>
      <c r="BL76" s="263"/>
      <c r="BM76" s="263"/>
      <c r="BN76" s="263"/>
      <c r="BO76" s="263"/>
      <c r="BP76" s="263"/>
      <c r="BQ76" s="260">
        <v>70</v>
      </c>
      <c r="BR76" s="265"/>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4"/>
    </row>
    <row r="77" spans="1:131" s="245" customFormat="1" ht="26.25" customHeight="1" x14ac:dyDescent="0.15">
      <c r="A77" s="259">
        <v>10</v>
      </c>
      <c r="B77" s="952" t="s">
        <v>600</v>
      </c>
      <c r="C77" s="953"/>
      <c r="D77" s="953"/>
      <c r="E77" s="953"/>
      <c r="F77" s="953"/>
      <c r="G77" s="953"/>
      <c r="H77" s="953"/>
      <c r="I77" s="953"/>
      <c r="J77" s="953"/>
      <c r="K77" s="953"/>
      <c r="L77" s="953"/>
      <c r="M77" s="953"/>
      <c r="N77" s="953"/>
      <c r="O77" s="953"/>
      <c r="P77" s="954"/>
      <c r="Q77" s="958">
        <v>298</v>
      </c>
      <c r="R77" s="959"/>
      <c r="S77" s="959"/>
      <c r="T77" s="959"/>
      <c r="U77" s="909"/>
      <c r="V77" s="960">
        <v>227</v>
      </c>
      <c r="W77" s="959"/>
      <c r="X77" s="959"/>
      <c r="Y77" s="959"/>
      <c r="Z77" s="909"/>
      <c r="AA77" s="960">
        <v>71</v>
      </c>
      <c r="AB77" s="959"/>
      <c r="AC77" s="959"/>
      <c r="AD77" s="959"/>
      <c r="AE77" s="909"/>
      <c r="AF77" s="960">
        <v>71</v>
      </c>
      <c r="AG77" s="959"/>
      <c r="AH77" s="959"/>
      <c r="AI77" s="959"/>
      <c r="AJ77" s="909"/>
      <c r="AK77" s="960">
        <v>23</v>
      </c>
      <c r="AL77" s="959"/>
      <c r="AM77" s="959"/>
      <c r="AN77" s="959"/>
      <c r="AO77" s="909"/>
      <c r="AP77" s="960" t="s">
        <v>590</v>
      </c>
      <c r="AQ77" s="959"/>
      <c r="AR77" s="959"/>
      <c r="AS77" s="959"/>
      <c r="AT77" s="909"/>
      <c r="AU77" s="960"/>
      <c r="AV77" s="959"/>
      <c r="AW77" s="959"/>
      <c r="AX77" s="959"/>
      <c r="AY77" s="909"/>
      <c r="AZ77" s="956"/>
      <c r="BA77" s="956"/>
      <c r="BB77" s="956"/>
      <c r="BC77" s="956"/>
      <c r="BD77" s="957"/>
      <c r="BE77" s="263"/>
      <c r="BF77" s="263"/>
      <c r="BG77" s="263"/>
      <c r="BH77" s="263"/>
      <c r="BI77" s="263"/>
      <c r="BJ77" s="263"/>
      <c r="BK77" s="263"/>
      <c r="BL77" s="263"/>
      <c r="BM77" s="263"/>
      <c r="BN77" s="263"/>
      <c r="BO77" s="263"/>
      <c r="BP77" s="263"/>
      <c r="BQ77" s="260">
        <v>71</v>
      </c>
      <c r="BR77" s="265"/>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4"/>
    </row>
    <row r="78" spans="1:131" s="245" customFormat="1" ht="26.25" customHeight="1" x14ac:dyDescent="0.15">
      <c r="A78" s="259">
        <v>11</v>
      </c>
      <c r="B78" s="952" t="s">
        <v>601</v>
      </c>
      <c r="C78" s="953"/>
      <c r="D78" s="953"/>
      <c r="E78" s="953"/>
      <c r="F78" s="953"/>
      <c r="G78" s="953"/>
      <c r="H78" s="953"/>
      <c r="I78" s="953"/>
      <c r="J78" s="953"/>
      <c r="K78" s="953"/>
      <c r="L78" s="953"/>
      <c r="M78" s="953"/>
      <c r="N78" s="953"/>
      <c r="O78" s="953"/>
      <c r="P78" s="954"/>
      <c r="Q78" s="955">
        <v>194</v>
      </c>
      <c r="R78" s="910"/>
      <c r="S78" s="910"/>
      <c r="T78" s="910"/>
      <c r="U78" s="910"/>
      <c r="V78" s="910">
        <v>191</v>
      </c>
      <c r="W78" s="910"/>
      <c r="X78" s="910"/>
      <c r="Y78" s="910"/>
      <c r="Z78" s="910"/>
      <c r="AA78" s="910">
        <v>3</v>
      </c>
      <c r="AB78" s="910"/>
      <c r="AC78" s="910"/>
      <c r="AD78" s="910"/>
      <c r="AE78" s="910"/>
      <c r="AF78" s="910">
        <v>3</v>
      </c>
      <c r="AG78" s="910"/>
      <c r="AH78" s="910"/>
      <c r="AI78" s="910"/>
      <c r="AJ78" s="910"/>
      <c r="AK78" s="910" t="s">
        <v>590</v>
      </c>
      <c r="AL78" s="910"/>
      <c r="AM78" s="910"/>
      <c r="AN78" s="910"/>
      <c r="AO78" s="910"/>
      <c r="AP78" s="910" t="s">
        <v>590</v>
      </c>
      <c r="AQ78" s="910"/>
      <c r="AR78" s="910"/>
      <c r="AS78" s="910"/>
      <c r="AT78" s="910"/>
      <c r="AU78" s="910"/>
      <c r="AV78" s="910"/>
      <c r="AW78" s="910"/>
      <c r="AX78" s="910"/>
      <c r="AY78" s="910"/>
      <c r="AZ78" s="956"/>
      <c r="BA78" s="956"/>
      <c r="BB78" s="956"/>
      <c r="BC78" s="956"/>
      <c r="BD78" s="957"/>
      <c r="BE78" s="263"/>
      <c r="BF78" s="263"/>
      <c r="BG78" s="263"/>
      <c r="BH78" s="263"/>
      <c r="BI78" s="263"/>
      <c r="BJ78" s="266"/>
      <c r="BK78" s="266"/>
      <c r="BL78" s="266"/>
      <c r="BM78" s="266"/>
      <c r="BN78" s="266"/>
      <c r="BO78" s="263"/>
      <c r="BP78" s="263"/>
      <c r="BQ78" s="260">
        <v>72</v>
      </c>
      <c r="BR78" s="265"/>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4"/>
    </row>
    <row r="79" spans="1:131" s="245" customFormat="1" ht="26.25" customHeight="1" x14ac:dyDescent="0.15">
      <c r="A79" s="259">
        <v>12</v>
      </c>
      <c r="B79" s="952" t="s">
        <v>602</v>
      </c>
      <c r="C79" s="953"/>
      <c r="D79" s="953"/>
      <c r="E79" s="953"/>
      <c r="F79" s="953"/>
      <c r="G79" s="953"/>
      <c r="H79" s="953"/>
      <c r="I79" s="953"/>
      <c r="J79" s="953"/>
      <c r="K79" s="953"/>
      <c r="L79" s="953"/>
      <c r="M79" s="953"/>
      <c r="N79" s="953"/>
      <c r="O79" s="953"/>
      <c r="P79" s="954"/>
      <c r="Q79" s="955">
        <v>222382</v>
      </c>
      <c r="R79" s="910"/>
      <c r="S79" s="910"/>
      <c r="T79" s="910"/>
      <c r="U79" s="910"/>
      <c r="V79" s="910">
        <v>212552</v>
      </c>
      <c r="W79" s="910"/>
      <c r="X79" s="910"/>
      <c r="Y79" s="910"/>
      <c r="Z79" s="910"/>
      <c r="AA79" s="910">
        <v>9831</v>
      </c>
      <c r="AB79" s="910"/>
      <c r="AC79" s="910"/>
      <c r="AD79" s="910"/>
      <c r="AE79" s="910"/>
      <c r="AF79" s="910">
        <v>9831</v>
      </c>
      <c r="AG79" s="910"/>
      <c r="AH79" s="910"/>
      <c r="AI79" s="910"/>
      <c r="AJ79" s="910"/>
      <c r="AK79" s="910">
        <v>127</v>
      </c>
      <c r="AL79" s="910"/>
      <c r="AM79" s="910"/>
      <c r="AN79" s="910"/>
      <c r="AO79" s="910"/>
      <c r="AP79" s="910" t="s">
        <v>590</v>
      </c>
      <c r="AQ79" s="910"/>
      <c r="AR79" s="910"/>
      <c r="AS79" s="910"/>
      <c r="AT79" s="910"/>
      <c r="AU79" s="910"/>
      <c r="AV79" s="910"/>
      <c r="AW79" s="910"/>
      <c r="AX79" s="910"/>
      <c r="AY79" s="910"/>
      <c r="AZ79" s="956"/>
      <c r="BA79" s="956"/>
      <c r="BB79" s="956"/>
      <c r="BC79" s="956"/>
      <c r="BD79" s="957"/>
      <c r="BE79" s="263"/>
      <c r="BF79" s="263"/>
      <c r="BG79" s="263"/>
      <c r="BH79" s="263"/>
      <c r="BI79" s="263"/>
      <c r="BJ79" s="266"/>
      <c r="BK79" s="266"/>
      <c r="BL79" s="266"/>
      <c r="BM79" s="266"/>
      <c r="BN79" s="266"/>
      <c r="BO79" s="263"/>
      <c r="BP79" s="263"/>
      <c r="BQ79" s="260">
        <v>73</v>
      </c>
      <c r="BR79" s="265"/>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4"/>
    </row>
    <row r="80" spans="1:131" s="245" customFormat="1" ht="26.25" customHeight="1" x14ac:dyDescent="0.15">
      <c r="A80" s="259">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3"/>
      <c r="BF80" s="263"/>
      <c r="BG80" s="263"/>
      <c r="BH80" s="263"/>
      <c r="BI80" s="263"/>
      <c r="BJ80" s="263"/>
      <c r="BK80" s="263"/>
      <c r="BL80" s="263"/>
      <c r="BM80" s="263"/>
      <c r="BN80" s="263"/>
      <c r="BO80" s="263"/>
      <c r="BP80" s="263"/>
      <c r="BQ80" s="260">
        <v>74</v>
      </c>
      <c r="BR80" s="265"/>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4"/>
    </row>
    <row r="81" spans="1:131" s="245" customFormat="1" ht="26.25" customHeight="1" x14ac:dyDescent="0.15">
      <c r="A81" s="259">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3"/>
      <c r="BF81" s="263"/>
      <c r="BG81" s="263"/>
      <c r="BH81" s="263"/>
      <c r="BI81" s="263"/>
      <c r="BJ81" s="263"/>
      <c r="BK81" s="263"/>
      <c r="BL81" s="263"/>
      <c r="BM81" s="263"/>
      <c r="BN81" s="263"/>
      <c r="BO81" s="263"/>
      <c r="BP81" s="263"/>
      <c r="BQ81" s="260">
        <v>75</v>
      </c>
      <c r="BR81" s="265"/>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4"/>
    </row>
    <row r="82" spans="1:131" s="245" customFormat="1" ht="26.25" customHeight="1" x14ac:dyDescent="0.15">
      <c r="A82" s="259">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3"/>
      <c r="BF82" s="263"/>
      <c r="BG82" s="263"/>
      <c r="BH82" s="263"/>
      <c r="BI82" s="263"/>
      <c r="BJ82" s="263"/>
      <c r="BK82" s="263"/>
      <c r="BL82" s="263"/>
      <c r="BM82" s="263"/>
      <c r="BN82" s="263"/>
      <c r="BO82" s="263"/>
      <c r="BP82" s="263"/>
      <c r="BQ82" s="260">
        <v>76</v>
      </c>
      <c r="BR82" s="265"/>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4"/>
    </row>
    <row r="83" spans="1:131" s="245" customFormat="1" ht="26.25" customHeight="1" x14ac:dyDescent="0.15">
      <c r="A83" s="259">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3"/>
      <c r="BF83" s="263"/>
      <c r="BG83" s="263"/>
      <c r="BH83" s="263"/>
      <c r="BI83" s="263"/>
      <c r="BJ83" s="263"/>
      <c r="BK83" s="263"/>
      <c r="BL83" s="263"/>
      <c r="BM83" s="263"/>
      <c r="BN83" s="263"/>
      <c r="BO83" s="263"/>
      <c r="BP83" s="263"/>
      <c r="BQ83" s="260">
        <v>77</v>
      </c>
      <c r="BR83" s="265"/>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4"/>
    </row>
    <row r="84" spans="1:131" s="245" customFormat="1" ht="26.25" customHeight="1" x14ac:dyDescent="0.15">
      <c r="A84" s="259">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3"/>
      <c r="BF84" s="263"/>
      <c r="BG84" s="263"/>
      <c r="BH84" s="263"/>
      <c r="BI84" s="263"/>
      <c r="BJ84" s="263"/>
      <c r="BK84" s="263"/>
      <c r="BL84" s="263"/>
      <c r="BM84" s="263"/>
      <c r="BN84" s="263"/>
      <c r="BO84" s="263"/>
      <c r="BP84" s="263"/>
      <c r="BQ84" s="260">
        <v>78</v>
      </c>
      <c r="BR84" s="265"/>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4"/>
    </row>
    <row r="85" spans="1:131" s="245" customFormat="1" ht="26.25" customHeight="1" x14ac:dyDescent="0.15">
      <c r="A85" s="259">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3"/>
      <c r="BF85" s="263"/>
      <c r="BG85" s="263"/>
      <c r="BH85" s="263"/>
      <c r="BI85" s="263"/>
      <c r="BJ85" s="263"/>
      <c r="BK85" s="263"/>
      <c r="BL85" s="263"/>
      <c r="BM85" s="263"/>
      <c r="BN85" s="263"/>
      <c r="BO85" s="263"/>
      <c r="BP85" s="263"/>
      <c r="BQ85" s="260">
        <v>79</v>
      </c>
      <c r="BR85" s="265"/>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4"/>
    </row>
    <row r="86" spans="1:131" s="245" customFormat="1" ht="26.25" customHeight="1" x14ac:dyDescent="0.15">
      <c r="A86" s="259">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3"/>
      <c r="BF86" s="263"/>
      <c r="BG86" s="263"/>
      <c r="BH86" s="263"/>
      <c r="BI86" s="263"/>
      <c r="BJ86" s="263"/>
      <c r="BK86" s="263"/>
      <c r="BL86" s="263"/>
      <c r="BM86" s="263"/>
      <c r="BN86" s="263"/>
      <c r="BO86" s="263"/>
      <c r="BP86" s="263"/>
      <c r="BQ86" s="260">
        <v>80</v>
      </c>
      <c r="BR86" s="265"/>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4"/>
    </row>
    <row r="87" spans="1:131" s="245" customFormat="1" ht="26.25" customHeight="1" x14ac:dyDescent="0.15">
      <c r="A87" s="267">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3"/>
      <c r="BF87" s="263"/>
      <c r="BG87" s="263"/>
      <c r="BH87" s="263"/>
      <c r="BI87" s="263"/>
      <c r="BJ87" s="263"/>
      <c r="BK87" s="263"/>
      <c r="BL87" s="263"/>
      <c r="BM87" s="263"/>
      <c r="BN87" s="263"/>
      <c r="BO87" s="263"/>
      <c r="BP87" s="263"/>
      <c r="BQ87" s="260">
        <v>81</v>
      </c>
      <c r="BR87" s="265"/>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4"/>
    </row>
    <row r="88" spans="1:131" s="245" customFormat="1" ht="26.25" customHeight="1" thickBot="1" x14ac:dyDescent="0.2">
      <c r="A88" s="262" t="s">
        <v>386</v>
      </c>
      <c r="B88" s="869" t="s">
        <v>424</v>
      </c>
      <c r="C88" s="870"/>
      <c r="D88" s="870"/>
      <c r="E88" s="870"/>
      <c r="F88" s="870"/>
      <c r="G88" s="870"/>
      <c r="H88" s="870"/>
      <c r="I88" s="870"/>
      <c r="J88" s="870"/>
      <c r="K88" s="870"/>
      <c r="L88" s="870"/>
      <c r="M88" s="870"/>
      <c r="N88" s="870"/>
      <c r="O88" s="870"/>
      <c r="P88" s="871"/>
      <c r="Q88" s="917"/>
      <c r="R88" s="918"/>
      <c r="S88" s="918"/>
      <c r="T88" s="918"/>
      <c r="U88" s="918"/>
      <c r="V88" s="918"/>
      <c r="W88" s="918"/>
      <c r="X88" s="918"/>
      <c r="Y88" s="918"/>
      <c r="Z88" s="918"/>
      <c r="AA88" s="918"/>
      <c r="AB88" s="918"/>
      <c r="AC88" s="918"/>
      <c r="AD88" s="918"/>
      <c r="AE88" s="918"/>
      <c r="AF88" s="921"/>
      <c r="AG88" s="921"/>
      <c r="AH88" s="921"/>
      <c r="AI88" s="921"/>
      <c r="AJ88" s="921"/>
      <c r="AK88" s="918"/>
      <c r="AL88" s="918"/>
      <c r="AM88" s="918"/>
      <c r="AN88" s="918"/>
      <c r="AO88" s="918"/>
      <c r="AP88" s="921"/>
      <c r="AQ88" s="921"/>
      <c r="AR88" s="921"/>
      <c r="AS88" s="921"/>
      <c r="AT88" s="921"/>
      <c r="AU88" s="921"/>
      <c r="AV88" s="921"/>
      <c r="AW88" s="921"/>
      <c r="AX88" s="921"/>
      <c r="AY88" s="921"/>
      <c r="AZ88" s="926"/>
      <c r="BA88" s="926"/>
      <c r="BB88" s="926"/>
      <c r="BC88" s="926"/>
      <c r="BD88" s="927"/>
      <c r="BE88" s="263"/>
      <c r="BF88" s="263"/>
      <c r="BG88" s="263"/>
      <c r="BH88" s="263"/>
      <c r="BI88" s="263"/>
      <c r="BJ88" s="263"/>
      <c r="BK88" s="263"/>
      <c r="BL88" s="263"/>
      <c r="BM88" s="263"/>
      <c r="BN88" s="263"/>
      <c r="BO88" s="263"/>
      <c r="BP88" s="263"/>
      <c r="BQ88" s="260">
        <v>82</v>
      </c>
      <c r="BR88" s="265"/>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386</v>
      </c>
      <c r="BR102" s="869" t="s">
        <v>425</v>
      </c>
      <c r="BS102" s="870"/>
      <c r="BT102" s="870"/>
      <c r="BU102" s="870"/>
      <c r="BV102" s="870"/>
      <c r="BW102" s="870"/>
      <c r="BX102" s="870"/>
      <c r="BY102" s="870"/>
      <c r="BZ102" s="870"/>
      <c r="CA102" s="870"/>
      <c r="CB102" s="870"/>
      <c r="CC102" s="870"/>
      <c r="CD102" s="870"/>
      <c r="CE102" s="870"/>
      <c r="CF102" s="870"/>
      <c r="CG102" s="871"/>
      <c r="CH102" s="968"/>
      <c r="CI102" s="969"/>
      <c r="CJ102" s="969"/>
      <c r="CK102" s="969"/>
      <c r="CL102" s="970"/>
      <c r="CM102" s="968"/>
      <c r="CN102" s="969"/>
      <c r="CO102" s="969"/>
      <c r="CP102" s="969"/>
      <c r="CQ102" s="970"/>
      <c r="CR102" s="971"/>
      <c r="CS102" s="929"/>
      <c r="CT102" s="929"/>
      <c r="CU102" s="929"/>
      <c r="CV102" s="972"/>
      <c r="CW102" s="971"/>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8" t="s">
        <v>426</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9" t="s">
        <v>427</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428</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429</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00" t="s">
        <v>430</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431</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4" customFormat="1" ht="26.25" customHeight="1" x14ac:dyDescent="0.15">
      <c r="A109" s="993" t="s">
        <v>432</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433</v>
      </c>
      <c r="AB109" s="974"/>
      <c r="AC109" s="974"/>
      <c r="AD109" s="974"/>
      <c r="AE109" s="975"/>
      <c r="AF109" s="973" t="s">
        <v>304</v>
      </c>
      <c r="AG109" s="974"/>
      <c r="AH109" s="974"/>
      <c r="AI109" s="974"/>
      <c r="AJ109" s="975"/>
      <c r="AK109" s="973" t="s">
        <v>303</v>
      </c>
      <c r="AL109" s="974"/>
      <c r="AM109" s="974"/>
      <c r="AN109" s="974"/>
      <c r="AO109" s="975"/>
      <c r="AP109" s="973" t="s">
        <v>434</v>
      </c>
      <c r="AQ109" s="974"/>
      <c r="AR109" s="974"/>
      <c r="AS109" s="974"/>
      <c r="AT109" s="976"/>
      <c r="AU109" s="993" t="s">
        <v>432</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433</v>
      </c>
      <c r="BR109" s="974"/>
      <c r="BS109" s="974"/>
      <c r="BT109" s="974"/>
      <c r="BU109" s="975"/>
      <c r="BV109" s="973" t="s">
        <v>304</v>
      </c>
      <c r="BW109" s="974"/>
      <c r="BX109" s="974"/>
      <c r="BY109" s="974"/>
      <c r="BZ109" s="975"/>
      <c r="CA109" s="973" t="s">
        <v>303</v>
      </c>
      <c r="CB109" s="974"/>
      <c r="CC109" s="974"/>
      <c r="CD109" s="974"/>
      <c r="CE109" s="975"/>
      <c r="CF109" s="994" t="s">
        <v>434</v>
      </c>
      <c r="CG109" s="994"/>
      <c r="CH109" s="994"/>
      <c r="CI109" s="994"/>
      <c r="CJ109" s="994"/>
      <c r="CK109" s="973" t="s">
        <v>435</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433</v>
      </c>
      <c r="DH109" s="974"/>
      <c r="DI109" s="974"/>
      <c r="DJ109" s="974"/>
      <c r="DK109" s="975"/>
      <c r="DL109" s="973" t="s">
        <v>304</v>
      </c>
      <c r="DM109" s="974"/>
      <c r="DN109" s="974"/>
      <c r="DO109" s="974"/>
      <c r="DP109" s="975"/>
      <c r="DQ109" s="973" t="s">
        <v>303</v>
      </c>
      <c r="DR109" s="974"/>
      <c r="DS109" s="974"/>
      <c r="DT109" s="974"/>
      <c r="DU109" s="975"/>
      <c r="DV109" s="973" t="s">
        <v>434</v>
      </c>
      <c r="DW109" s="974"/>
      <c r="DX109" s="974"/>
      <c r="DY109" s="974"/>
      <c r="DZ109" s="976"/>
    </row>
    <row r="110" spans="1:131" s="244" customFormat="1" ht="26.25" customHeight="1" x14ac:dyDescent="0.15">
      <c r="A110" s="977" t="s">
        <v>436</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4950399</v>
      </c>
      <c r="AB110" s="981"/>
      <c r="AC110" s="981"/>
      <c r="AD110" s="981"/>
      <c r="AE110" s="982"/>
      <c r="AF110" s="983">
        <v>4714703</v>
      </c>
      <c r="AG110" s="981"/>
      <c r="AH110" s="981"/>
      <c r="AI110" s="981"/>
      <c r="AJ110" s="982"/>
      <c r="AK110" s="983">
        <v>5773804</v>
      </c>
      <c r="AL110" s="981"/>
      <c r="AM110" s="981"/>
      <c r="AN110" s="981"/>
      <c r="AO110" s="982"/>
      <c r="AP110" s="984">
        <v>17.2</v>
      </c>
      <c r="AQ110" s="985"/>
      <c r="AR110" s="985"/>
      <c r="AS110" s="985"/>
      <c r="AT110" s="986"/>
      <c r="AU110" s="987" t="s">
        <v>73</v>
      </c>
      <c r="AV110" s="988"/>
      <c r="AW110" s="988"/>
      <c r="AX110" s="988"/>
      <c r="AY110" s="988"/>
      <c r="AZ110" s="1029" t="s">
        <v>437</v>
      </c>
      <c r="BA110" s="978"/>
      <c r="BB110" s="978"/>
      <c r="BC110" s="978"/>
      <c r="BD110" s="978"/>
      <c r="BE110" s="978"/>
      <c r="BF110" s="978"/>
      <c r="BG110" s="978"/>
      <c r="BH110" s="978"/>
      <c r="BI110" s="978"/>
      <c r="BJ110" s="978"/>
      <c r="BK110" s="978"/>
      <c r="BL110" s="978"/>
      <c r="BM110" s="978"/>
      <c r="BN110" s="978"/>
      <c r="BO110" s="978"/>
      <c r="BP110" s="979"/>
      <c r="BQ110" s="1015">
        <v>45631228</v>
      </c>
      <c r="BR110" s="1016"/>
      <c r="BS110" s="1016"/>
      <c r="BT110" s="1016"/>
      <c r="BU110" s="1016"/>
      <c r="BV110" s="1016">
        <v>45828662</v>
      </c>
      <c r="BW110" s="1016"/>
      <c r="BX110" s="1016"/>
      <c r="BY110" s="1016"/>
      <c r="BZ110" s="1016"/>
      <c r="CA110" s="1016">
        <v>47691506</v>
      </c>
      <c r="CB110" s="1016"/>
      <c r="CC110" s="1016"/>
      <c r="CD110" s="1016"/>
      <c r="CE110" s="1016"/>
      <c r="CF110" s="1030">
        <v>142.4</v>
      </c>
      <c r="CG110" s="1031"/>
      <c r="CH110" s="1031"/>
      <c r="CI110" s="1031"/>
      <c r="CJ110" s="1031"/>
      <c r="CK110" s="1032" t="s">
        <v>438</v>
      </c>
      <c r="CL110" s="1033"/>
      <c r="CM110" s="1012" t="s">
        <v>439</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440</v>
      </c>
      <c r="DH110" s="1016"/>
      <c r="DI110" s="1016"/>
      <c r="DJ110" s="1016"/>
      <c r="DK110" s="1016"/>
      <c r="DL110" s="1016" t="s">
        <v>441</v>
      </c>
      <c r="DM110" s="1016"/>
      <c r="DN110" s="1016"/>
      <c r="DO110" s="1016"/>
      <c r="DP110" s="1016"/>
      <c r="DQ110" s="1016" t="s">
        <v>441</v>
      </c>
      <c r="DR110" s="1016"/>
      <c r="DS110" s="1016"/>
      <c r="DT110" s="1016"/>
      <c r="DU110" s="1016"/>
      <c r="DV110" s="1017" t="s">
        <v>440</v>
      </c>
      <c r="DW110" s="1017"/>
      <c r="DX110" s="1017"/>
      <c r="DY110" s="1017"/>
      <c r="DZ110" s="1018"/>
    </row>
    <row r="111" spans="1:131" s="244" customFormat="1" ht="26.25" customHeight="1" x14ac:dyDescent="0.15">
      <c r="A111" s="1019" t="s">
        <v>442</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443</v>
      </c>
      <c r="AB111" s="1023"/>
      <c r="AC111" s="1023"/>
      <c r="AD111" s="1023"/>
      <c r="AE111" s="1024"/>
      <c r="AF111" s="1025" t="s">
        <v>441</v>
      </c>
      <c r="AG111" s="1023"/>
      <c r="AH111" s="1023"/>
      <c r="AI111" s="1023"/>
      <c r="AJ111" s="1024"/>
      <c r="AK111" s="1025" t="s">
        <v>444</v>
      </c>
      <c r="AL111" s="1023"/>
      <c r="AM111" s="1023"/>
      <c r="AN111" s="1023"/>
      <c r="AO111" s="1024"/>
      <c r="AP111" s="1026" t="s">
        <v>441</v>
      </c>
      <c r="AQ111" s="1027"/>
      <c r="AR111" s="1027"/>
      <c r="AS111" s="1027"/>
      <c r="AT111" s="1028"/>
      <c r="AU111" s="989"/>
      <c r="AV111" s="990"/>
      <c r="AW111" s="990"/>
      <c r="AX111" s="990"/>
      <c r="AY111" s="990"/>
      <c r="AZ111" s="1038" t="s">
        <v>445</v>
      </c>
      <c r="BA111" s="1039"/>
      <c r="BB111" s="1039"/>
      <c r="BC111" s="1039"/>
      <c r="BD111" s="1039"/>
      <c r="BE111" s="1039"/>
      <c r="BF111" s="1039"/>
      <c r="BG111" s="1039"/>
      <c r="BH111" s="1039"/>
      <c r="BI111" s="1039"/>
      <c r="BJ111" s="1039"/>
      <c r="BK111" s="1039"/>
      <c r="BL111" s="1039"/>
      <c r="BM111" s="1039"/>
      <c r="BN111" s="1039"/>
      <c r="BO111" s="1039"/>
      <c r="BP111" s="1040"/>
      <c r="BQ111" s="1008" t="s">
        <v>446</v>
      </c>
      <c r="BR111" s="1009"/>
      <c r="BS111" s="1009"/>
      <c r="BT111" s="1009"/>
      <c r="BU111" s="1009"/>
      <c r="BV111" s="1009" t="s">
        <v>441</v>
      </c>
      <c r="BW111" s="1009"/>
      <c r="BX111" s="1009"/>
      <c r="BY111" s="1009"/>
      <c r="BZ111" s="1009"/>
      <c r="CA111" s="1009" t="s">
        <v>443</v>
      </c>
      <c r="CB111" s="1009"/>
      <c r="CC111" s="1009"/>
      <c r="CD111" s="1009"/>
      <c r="CE111" s="1009"/>
      <c r="CF111" s="1003" t="s">
        <v>441</v>
      </c>
      <c r="CG111" s="1004"/>
      <c r="CH111" s="1004"/>
      <c r="CI111" s="1004"/>
      <c r="CJ111" s="1004"/>
      <c r="CK111" s="1034"/>
      <c r="CL111" s="1035"/>
      <c r="CM111" s="1005" t="s">
        <v>447</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441</v>
      </c>
      <c r="DH111" s="1009"/>
      <c r="DI111" s="1009"/>
      <c r="DJ111" s="1009"/>
      <c r="DK111" s="1009"/>
      <c r="DL111" s="1009" t="s">
        <v>441</v>
      </c>
      <c r="DM111" s="1009"/>
      <c r="DN111" s="1009"/>
      <c r="DO111" s="1009"/>
      <c r="DP111" s="1009"/>
      <c r="DQ111" s="1009" t="s">
        <v>441</v>
      </c>
      <c r="DR111" s="1009"/>
      <c r="DS111" s="1009"/>
      <c r="DT111" s="1009"/>
      <c r="DU111" s="1009"/>
      <c r="DV111" s="1010" t="s">
        <v>441</v>
      </c>
      <c r="DW111" s="1010"/>
      <c r="DX111" s="1010"/>
      <c r="DY111" s="1010"/>
      <c r="DZ111" s="1011"/>
    </row>
    <row r="112" spans="1:131" s="244" customFormat="1" ht="26.25" customHeight="1" x14ac:dyDescent="0.15">
      <c r="A112" s="1041" t="s">
        <v>448</v>
      </c>
      <c r="B112" s="1042"/>
      <c r="C112" s="1039" t="s">
        <v>449</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441</v>
      </c>
      <c r="AB112" s="1048"/>
      <c r="AC112" s="1048"/>
      <c r="AD112" s="1048"/>
      <c r="AE112" s="1049"/>
      <c r="AF112" s="1050" t="s">
        <v>444</v>
      </c>
      <c r="AG112" s="1048"/>
      <c r="AH112" s="1048"/>
      <c r="AI112" s="1048"/>
      <c r="AJ112" s="1049"/>
      <c r="AK112" s="1050" t="s">
        <v>444</v>
      </c>
      <c r="AL112" s="1048"/>
      <c r="AM112" s="1048"/>
      <c r="AN112" s="1048"/>
      <c r="AO112" s="1049"/>
      <c r="AP112" s="1051" t="s">
        <v>444</v>
      </c>
      <c r="AQ112" s="1052"/>
      <c r="AR112" s="1052"/>
      <c r="AS112" s="1052"/>
      <c r="AT112" s="1053"/>
      <c r="AU112" s="989"/>
      <c r="AV112" s="990"/>
      <c r="AW112" s="990"/>
      <c r="AX112" s="990"/>
      <c r="AY112" s="990"/>
      <c r="AZ112" s="1038" t="s">
        <v>450</v>
      </c>
      <c r="BA112" s="1039"/>
      <c r="BB112" s="1039"/>
      <c r="BC112" s="1039"/>
      <c r="BD112" s="1039"/>
      <c r="BE112" s="1039"/>
      <c r="BF112" s="1039"/>
      <c r="BG112" s="1039"/>
      <c r="BH112" s="1039"/>
      <c r="BI112" s="1039"/>
      <c r="BJ112" s="1039"/>
      <c r="BK112" s="1039"/>
      <c r="BL112" s="1039"/>
      <c r="BM112" s="1039"/>
      <c r="BN112" s="1039"/>
      <c r="BO112" s="1039"/>
      <c r="BP112" s="1040"/>
      <c r="BQ112" s="1008">
        <v>37483120</v>
      </c>
      <c r="BR112" s="1009"/>
      <c r="BS112" s="1009"/>
      <c r="BT112" s="1009"/>
      <c r="BU112" s="1009"/>
      <c r="BV112" s="1009">
        <v>34833286</v>
      </c>
      <c r="BW112" s="1009"/>
      <c r="BX112" s="1009"/>
      <c r="BY112" s="1009"/>
      <c r="BZ112" s="1009"/>
      <c r="CA112" s="1009">
        <v>38395324</v>
      </c>
      <c r="CB112" s="1009"/>
      <c r="CC112" s="1009"/>
      <c r="CD112" s="1009"/>
      <c r="CE112" s="1009"/>
      <c r="CF112" s="1003">
        <v>114.7</v>
      </c>
      <c r="CG112" s="1004"/>
      <c r="CH112" s="1004"/>
      <c r="CI112" s="1004"/>
      <c r="CJ112" s="1004"/>
      <c r="CK112" s="1034"/>
      <c r="CL112" s="1035"/>
      <c r="CM112" s="1005" t="s">
        <v>451</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444</v>
      </c>
      <c r="DH112" s="1009"/>
      <c r="DI112" s="1009"/>
      <c r="DJ112" s="1009"/>
      <c r="DK112" s="1009"/>
      <c r="DL112" s="1009" t="s">
        <v>441</v>
      </c>
      <c r="DM112" s="1009"/>
      <c r="DN112" s="1009"/>
      <c r="DO112" s="1009"/>
      <c r="DP112" s="1009"/>
      <c r="DQ112" s="1009" t="s">
        <v>452</v>
      </c>
      <c r="DR112" s="1009"/>
      <c r="DS112" s="1009"/>
      <c r="DT112" s="1009"/>
      <c r="DU112" s="1009"/>
      <c r="DV112" s="1010" t="s">
        <v>440</v>
      </c>
      <c r="DW112" s="1010"/>
      <c r="DX112" s="1010"/>
      <c r="DY112" s="1010"/>
      <c r="DZ112" s="1011"/>
    </row>
    <row r="113" spans="1:130" s="244" customFormat="1" ht="26.25" customHeight="1" x14ac:dyDescent="0.15">
      <c r="A113" s="1043"/>
      <c r="B113" s="1044"/>
      <c r="C113" s="1039" t="s">
        <v>453</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2840533</v>
      </c>
      <c r="AB113" s="1023"/>
      <c r="AC113" s="1023"/>
      <c r="AD113" s="1023"/>
      <c r="AE113" s="1024"/>
      <c r="AF113" s="1025">
        <v>2764968</v>
      </c>
      <c r="AG113" s="1023"/>
      <c r="AH113" s="1023"/>
      <c r="AI113" s="1023"/>
      <c r="AJ113" s="1024"/>
      <c r="AK113" s="1025">
        <v>2977389</v>
      </c>
      <c r="AL113" s="1023"/>
      <c r="AM113" s="1023"/>
      <c r="AN113" s="1023"/>
      <c r="AO113" s="1024"/>
      <c r="AP113" s="1026">
        <v>8.9</v>
      </c>
      <c r="AQ113" s="1027"/>
      <c r="AR113" s="1027"/>
      <c r="AS113" s="1027"/>
      <c r="AT113" s="1028"/>
      <c r="AU113" s="989"/>
      <c r="AV113" s="990"/>
      <c r="AW113" s="990"/>
      <c r="AX113" s="990"/>
      <c r="AY113" s="990"/>
      <c r="AZ113" s="1038" t="s">
        <v>454</v>
      </c>
      <c r="BA113" s="1039"/>
      <c r="BB113" s="1039"/>
      <c r="BC113" s="1039"/>
      <c r="BD113" s="1039"/>
      <c r="BE113" s="1039"/>
      <c r="BF113" s="1039"/>
      <c r="BG113" s="1039"/>
      <c r="BH113" s="1039"/>
      <c r="BI113" s="1039"/>
      <c r="BJ113" s="1039"/>
      <c r="BK113" s="1039"/>
      <c r="BL113" s="1039"/>
      <c r="BM113" s="1039"/>
      <c r="BN113" s="1039"/>
      <c r="BO113" s="1039"/>
      <c r="BP113" s="1040"/>
      <c r="BQ113" s="1008">
        <v>626309</v>
      </c>
      <c r="BR113" s="1009"/>
      <c r="BS113" s="1009"/>
      <c r="BT113" s="1009"/>
      <c r="BU113" s="1009"/>
      <c r="BV113" s="1009">
        <v>572826</v>
      </c>
      <c r="BW113" s="1009"/>
      <c r="BX113" s="1009"/>
      <c r="BY113" s="1009"/>
      <c r="BZ113" s="1009"/>
      <c r="CA113" s="1009">
        <v>602262</v>
      </c>
      <c r="CB113" s="1009"/>
      <c r="CC113" s="1009"/>
      <c r="CD113" s="1009"/>
      <c r="CE113" s="1009"/>
      <c r="CF113" s="1003">
        <v>1.8</v>
      </c>
      <c r="CG113" s="1004"/>
      <c r="CH113" s="1004"/>
      <c r="CI113" s="1004"/>
      <c r="CJ113" s="1004"/>
      <c r="CK113" s="1034"/>
      <c r="CL113" s="1035"/>
      <c r="CM113" s="1005" t="s">
        <v>455</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441</v>
      </c>
      <c r="DH113" s="1048"/>
      <c r="DI113" s="1048"/>
      <c r="DJ113" s="1048"/>
      <c r="DK113" s="1049"/>
      <c r="DL113" s="1050" t="s">
        <v>441</v>
      </c>
      <c r="DM113" s="1048"/>
      <c r="DN113" s="1048"/>
      <c r="DO113" s="1048"/>
      <c r="DP113" s="1049"/>
      <c r="DQ113" s="1050" t="s">
        <v>441</v>
      </c>
      <c r="DR113" s="1048"/>
      <c r="DS113" s="1048"/>
      <c r="DT113" s="1048"/>
      <c r="DU113" s="1049"/>
      <c r="DV113" s="1051" t="s">
        <v>441</v>
      </c>
      <c r="DW113" s="1052"/>
      <c r="DX113" s="1052"/>
      <c r="DY113" s="1052"/>
      <c r="DZ113" s="1053"/>
    </row>
    <row r="114" spans="1:130" s="244" customFormat="1" ht="26.25" customHeight="1" x14ac:dyDescent="0.15">
      <c r="A114" s="1043"/>
      <c r="B114" s="1044"/>
      <c r="C114" s="1039" t="s">
        <v>456</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90176</v>
      </c>
      <c r="AB114" s="1048"/>
      <c r="AC114" s="1048"/>
      <c r="AD114" s="1048"/>
      <c r="AE114" s="1049"/>
      <c r="AF114" s="1050">
        <v>74662</v>
      </c>
      <c r="AG114" s="1048"/>
      <c r="AH114" s="1048"/>
      <c r="AI114" s="1048"/>
      <c r="AJ114" s="1049"/>
      <c r="AK114" s="1050">
        <v>78584</v>
      </c>
      <c r="AL114" s="1048"/>
      <c r="AM114" s="1048"/>
      <c r="AN114" s="1048"/>
      <c r="AO114" s="1049"/>
      <c r="AP114" s="1051">
        <v>0.2</v>
      </c>
      <c r="AQ114" s="1052"/>
      <c r="AR114" s="1052"/>
      <c r="AS114" s="1052"/>
      <c r="AT114" s="1053"/>
      <c r="AU114" s="989"/>
      <c r="AV114" s="990"/>
      <c r="AW114" s="990"/>
      <c r="AX114" s="990"/>
      <c r="AY114" s="990"/>
      <c r="AZ114" s="1038" t="s">
        <v>457</v>
      </c>
      <c r="BA114" s="1039"/>
      <c r="BB114" s="1039"/>
      <c r="BC114" s="1039"/>
      <c r="BD114" s="1039"/>
      <c r="BE114" s="1039"/>
      <c r="BF114" s="1039"/>
      <c r="BG114" s="1039"/>
      <c r="BH114" s="1039"/>
      <c r="BI114" s="1039"/>
      <c r="BJ114" s="1039"/>
      <c r="BK114" s="1039"/>
      <c r="BL114" s="1039"/>
      <c r="BM114" s="1039"/>
      <c r="BN114" s="1039"/>
      <c r="BO114" s="1039"/>
      <c r="BP114" s="1040"/>
      <c r="BQ114" s="1008">
        <v>11968102</v>
      </c>
      <c r="BR114" s="1009"/>
      <c r="BS114" s="1009"/>
      <c r="BT114" s="1009"/>
      <c r="BU114" s="1009"/>
      <c r="BV114" s="1009">
        <v>12089793</v>
      </c>
      <c r="BW114" s="1009"/>
      <c r="BX114" s="1009"/>
      <c r="BY114" s="1009"/>
      <c r="BZ114" s="1009"/>
      <c r="CA114" s="1009">
        <v>11446699</v>
      </c>
      <c r="CB114" s="1009"/>
      <c r="CC114" s="1009"/>
      <c r="CD114" s="1009"/>
      <c r="CE114" s="1009"/>
      <c r="CF114" s="1003">
        <v>34.200000000000003</v>
      </c>
      <c r="CG114" s="1004"/>
      <c r="CH114" s="1004"/>
      <c r="CI114" s="1004"/>
      <c r="CJ114" s="1004"/>
      <c r="CK114" s="1034"/>
      <c r="CL114" s="1035"/>
      <c r="CM114" s="1005" t="s">
        <v>458</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441</v>
      </c>
      <c r="DH114" s="1048"/>
      <c r="DI114" s="1048"/>
      <c r="DJ114" s="1048"/>
      <c r="DK114" s="1049"/>
      <c r="DL114" s="1050" t="s">
        <v>452</v>
      </c>
      <c r="DM114" s="1048"/>
      <c r="DN114" s="1048"/>
      <c r="DO114" s="1048"/>
      <c r="DP114" s="1049"/>
      <c r="DQ114" s="1050" t="s">
        <v>443</v>
      </c>
      <c r="DR114" s="1048"/>
      <c r="DS114" s="1048"/>
      <c r="DT114" s="1048"/>
      <c r="DU114" s="1049"/>
      <c r="DV114" s="1051" t="s">
        <v>459</v>
      </c>
      <c r="DW114" s="1052"/>
      <c r="DX114" s="1052"/>
      <c r="DY114" s="1052"/>
      <c r="DZ114" s="1053"/>
    </row>
    <row r="115" spans="1:130" s="244" customFormat="1" ht="26.25" customHeight="1" x14ac:dyDescent="0.15">
      <c r="A115" s="1043"/>
      <c r="B115" s="1044"/>
      <c r="C115" s="1039" t="s">
        <v>460</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8067</v>
      </c>
      <c r="AB115" s="1023"/>
      <c r="AC115" s="1023"/>
      <c r="AD115" s="1023"/>
      <c r="AE115" s="1024"/>
      <c r="AF115" s="1025" t="s">
        <v>441</v>
      </c>
      <c r="AG115" s="1023"/>
      <c r="AH115" s="1023"/>
      <c r="AI115" s="1023"/>
      <c r="AJ115" s="1024"/>
      <c r="AK115" s="1025" t="s">
        <v>441</v>
      </c>
      <c r="AL115" s="1023"/>
      <c r="AM115" s="1023"/>
      <c r="AN115" s="1023"/>
      <c r="AO115" s="1024"/>
      <c r="AP115" s="1026" t="s">
        <v>441</v>
      </c>
      <c r="AQ115" s="1027"/>
      <c r="AR115" s="1027"/>
      <c r="AS115" s="1027"/>
      <c r="AT115" s="1028"/>
      <c r="AU115" s="989"/>
      <c r="AV115" s="990"/>
      <c r="AW115" s="990"/>
      <c r="AX115" s="990"/>
      <c r="AY115" s="990"/>
      <c r="AZ115" s="1038" t="s">
        <v>461</v>
      </c>
      <c r="BA115" s="1039"/>
      <c r="BB115" s="1039"/>
      <c r="BC115" s="1039"/>
      <c r="BD115" s="1039"/>
      <c r="BE115" s="1039"/>
      <c r="BF115" s="1039"/>
      <c r="BG115" s="1039"/>
      <c r="BH115" s="1039"/>
      <c r="BI115" s="1039"/>
      <c r="BJ115" s="1039"/>
      <c r="BK115" s="1039"/>
      <c r="BL115" s="1039"/>
      <c r="BM115" s="1039"/>
      <c r="BN115" s="1039"/>
      <c r="BO115" s="1039"/>
      <c r="BP115" s="1040"/>
      <c r="BQ115" s="1008" t="s">
        <v>441</v>
      </c>
      <c r="BR115" s="1009"/>
      <c r="BS115" s="1009"/>
      <c r="BT115" s="1009"/>
      <c r="BU115" s="1009"/>
      <c r="BV115" s="1009" t="s">
        <v>459</v>
      </c>
      <c r="BW115" s="1009"/>
      <c r="BX115" s="1009"/>
      <c r="BY115" s="1009"/>
      <c r="BZ115" s="1009"/>
      <c r="CA115" s="1009" t="s">
        <v>441</v>
      </c>
      <c r="CB115" s="1009"/>
      <c r="CC115" s="1009"/>
      <c r="CD115" s="1009"/>
      <c r="CE115" s="1009"/>
      <c r="CF115" s="1003" t="s">
        <v>444</v>
      </c>
      <c r="CG115" s="1004"/>
      <c r="CH115" s="1004"/>
      <c r="CI115" s="1004"/>
      <c r="CJ115" s="1004"/>
      <c r="CK115" s="1034"/>
      <c r="CL115" s="1035"/>
      <c r="CM115" s="1038" t="s">
        <v>462</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463</v>
      </c>
      <c r="DH115" s="1048"/>
      <c r="DI115" s="1048"/>
      <c r="DJ115" s="1048"/>
      <c r="DK115" s="1049"/>
      <c r="DL115" s="1050" t="s">
        <v>441</v>
      </c>
      <c r="DM115" s="1048"/>
      <c r="DN115" s="1048"/>
      <c r="DO115" s="1048"/>
      <c r="DP115" s="1049"/>
      <c r="DQ115" s="1050" t="s">
        <v>441</v>
      </c>
      <c r="DR115" s="1048"/>
      <c r="DS115" s="1048"/>
      <c r="DT115" s="1048"/>
      <c r="DU115" s="1049"/>
      <c r="DV115" s="1051" t="s">
        <v>441</v>
      </c>
      <c r="DW115" s="1052"/>
      <c r="DX115" s="1052"/>
      <c r="DY115" s="1052"/>
      <c r="DZ115" s="1053"/>
    </row>
    <row r="116" spans="1:130" s="244" customFormat="1" ht="26.25" customHeight="1" x14ac:dyDescent="0.15">
      <c r="A116" s="1045"/>
      <c r="B116" s="1046"/>
      <c r="C116" s="1054" t="s">
        <v>464</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444</v>
      </c>
      <c r="AB116" s="1048"/>
      <c r="AC116" s="1048"/>
      <c r="AD116" s="1048"/>
      <c r="AE116" s="1049"/>
      <c r="AF116" s="1050" t="s">
        <v>441</v>
      </c>
      <c r="AG116" s="1048"/>
      <c r="AH116" s="1048"/>
      <c r="AI116" s="1048"/>
      <c r="AJ116" s="1049"/>
      <c r="AK116" s="1050" t="s">
        <v>443</v>
      </c>
      <c r="AL116" s="1048"/>
      <c r="AM116" s="1048"/>
      <c r="AN116" s="1048"/>
      <c r="AO116" s="1049"/>
      <c r="AP116" s="1051" t="s">
        <v>441</v>
      </c>
      <c r="AQ116" s="1052"/>
      <c r="AR116" s="1052"/>
      <c r="AS116" s="1052"/>
      <c r="AT116" s="1053"/>
      <c r="AU116" s="989"/>
      <c r="AV116" s="990"/>
      <c r="AW116" s="990"/>
      <c r="AX116" s="990"/>
      <c r="AY116" s="990"/>
      <c r="AZ116" s="1056" t="s">
        <v>465</v>
      </c>
      <c r="BA116" s="1057"/>
      <c r="BB116" s="1057"/>
      <c r="BC116" s="1057"/>
      <c r="BD116" s="1057"/>
      <c r="BE116" s="1057"/>
      <c r="BF116" s="1057"/>
      <c r="BG116" s="1057"/>
      <c r="BH116" s="1057"/>
      <c r="BI116" s="1057"/>
      <c r="BJ116" s="1057"/>
      <c r="BK116" s="1057"/>
      <c r="BL116" s="1057"/>
      <c r="BM116" s="1057"/>
      <c r="BN116" s="1057"/>
      <c r="BO116" s="1057"/>
      <c r="BP116" s="1058"/>
      <c r="BQ116" s="1008" t="s">
        <v>441</v>
      </c>
      <c r="BR116" s="1009"/>
      <c r="BS116" s="1009"/>
      <c r="BT116" s="1009"/>
      <c r="BU116" s="1009"/>
      <c r="BV116" s="1009" t="s">
        <v>440</v>
      </c>
      <c r="BW116" s="1009"/>
      <c r="BX116" s="1009"/>
      <c r="BY116" s="1009"/>
      <c r="BZ116" s="1009"/>
      <c r="CA116" s="1009" t="s">
        <v>441</v>
      </c>
      <c r="CB116" s="1009"/>
      <c r="CC116" s="1009"/>
      <c r="CD116" s="1009"/>
      <c r="CE116" s="1009"/>
      <c r="CF116" s="1003" t="s">
        <v>441</v>
      </c>
      <c r="CG116" s="1004"/>
      <c r="CH116" s="1004"/>
      <c r="CI116" s="1004"/>
      <c r="CJ116" s="1004"/>
      <c r="CK116" s="1034"/>
      <c r="CL116" s="1035"/>
      <c r="CM116" s="1005" t="s">
        <v>466</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459</v>
      </c>
      <c r="DH116" s="1048"/>
      <c r="DI116" s="1048"/>
      <c r="DJ116" s="1048"/>
      <c r="DK116" s="1049"/>
      <c r="DL116" s="1050" t="s">
        <v>441</v>
      </c>
      <c r="DM116" s="1048"/>
      <c r="DN116" s="1048"/>
      <c r="DO116" s="1048"/>
      <c r="DP116" s="1049"/>
      <c r="DQ116" s="1050" t="s">
        <v>441</v>
      </c>
      <c r="DR116" s="1048"/>
      <c r="DS116" s="1048"/>
      <c r="DT116" s="1048"/>
      <c r="DU116" s="1049"/>
      <c r="DV116" s="1051" t="s">
        <v>441</v>
      </c>
      <c r="DW116" s="1052"/>
      <c r="DX116" s="1052"/>
      <c r="DY116" s="1052"/>
      <c r="DZ116" s="1053"/>
    </row>
    <row r="117" spans="1:130" s="244" customFormat="1" ht="26.25" customHeight="1" x14ac:dyDescent="0.15">
      <c r="A117" s="993" t="s">
        <v>186</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467</v>
      </c>
      <c r="Z117" s="975"/>
      <c r="AA117" s="1065">
        <v>7889175</v>
      </c>
      <c r="AB117" s="1066"/>
      <c r="AC117" s="1066"/>
      <c r="AD117" s="1066"/>
      <c r="AE117" s="1067"/>
      <c r="AF117" s="1068">
        <v>7554333</v>
      </c>
      <c r="AG117" s="1066"/>
      <c r="AH117" s="1066"/>
      <c r="AI117" s="1066"/>
      <c r="AJ117" s="1067"/>
      <c r="AK117" s="1068">
        <v>8829777</v>
      </c>
      <c r="AL117" s="1066"/>
      <c r="AM117" s="1066"/>
      <c r="AN117" s="1066"/>
      <c r="AO117" s="1067"/>
      <c r="AP117" s="1069"/>
      <c r="AQ117" s="1070"/>
      <c r="AR117" s="1070"/>
      <c r="AS117" s="1070"/>
      <c r="AT117" s="1071"/>
      <c r="AU117" s="989"/>
      <c r="AV117" s="990"/>
      <c r="AW117" s="990"/>
      <c r="AX117" s="990"/>
      <c r="AY117" s="990"/>
      <c r="AZ117" s="1056" t="s">
        <v>468</v>
      </c>
      <c r="BA117" s="1057"/>
      <c r="BB117" s="1057"/>
      <c r="BC117" s="1057"/>
      <c r="BD117" s="1057"/>
      <c r="BE117" s="1057"/>
      <c r="BF117" s="1057"/>
      <c r="BG117" s="1057"/>
      <c r="BH117" s="1057"/>
      <c r="BI117" s="1057"/>
      <c r="BJ117" s="1057"/>
      <c r="BK117" s="1057"/>
      <c r="BL117" s="1057"/>
      <c r="BM117" s="1057"/>
      <c r="BN117" s="1057"/>
      <c r="BO117" s="1057"/>
      <c r="BP117" s="1058"/>
      <c r="BQ117" s="1008" t="s">
        <v>452</v>
      </c>
      <c r="BR117" s="1009"/>
      <c r="BS117" s="1009"/>
      <c r="BT117" s="1009"/>
      <c r="BU117" s="1009"/>
      <c r="BV117" s="1009" t="s">
        <v>440</v>
      </c>
      <c r="BW117" s="1009"/>
      <c r="BX117" s="1009"/>
      <c r="BY117" s="1009"/>
      <c r="BZ117" s="1009"/>
      <c r="CA117" s="1009" t="s">
        <v>441</v>
      </c>
      <c r="CB117" s="1009"/>
      <c r="CC117" s="1009"/>
      <c r="CD117" s="1009"/>
      <c r="CE117" s="1009"/>
      <c r="CF117" s="1003" t="s">
        <v>440</v>
      </c>
      <c r="CG117" s="1004"/>
      <c r="CH117" s="1004"/>
      <c r="CI117" s="1004"/>
      <c r="CJ117" s="1004"/>
      <c r="CK117" s="1034"/>
      <c r="CL117" s="1035"/>
      <c r="CM117" s="1005" t="s">
        <v>469</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441</v>
      </c>
      <c r="DH117" s="1048"/>
      <c r="DI117" s="1048"/>
      <c r="DJ117" s="1048"/>
      <c r="DK117" s="1049"/>
      <c r="DL117" s="1050" t="s">
        <v>452</v>
      </c>
      <c r="DM117" s="1048"/>
      <c r="DN117" s="1048"/>
      <c r="DO117" s="1048"/>
      <c r="DP117" s="1049"/>
      <c r="DQ117" s="1050" t="s">
        <v>440</v>
      </c>
      <c r="DR117" s="1048"/>
      <c r="DS117" s="1048"/>
      <c r="DT117" s="1048"/>
      <c r="DU117" s="1049"/>
      <c r="DV117" s="1051" t="s">
        <v>441</v>
      </c>
      <c r="DW117" s="1052"/>
      <c r="DX117" s="1052"/>
      <c r="DY117" s="1052"/>
      <c r="DZ117" s="1053"/>
    </row>
    <row r="118" spans="1:130" s="244" customFormat="1" ht="26.25" customHeight="1" x14ac:dyDescent="0.15">
      <c r="A118" s="993" t="s">
        <v>435</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433</v>
      </c>
      <c r="AB118" s="974"/>
      <c r="AC118" s="974"/>
      <c r="AD118" s="974"/>
      <c r="AE118" s="975"/>
      <c r="AF118" s="973" t="s">
        <v>304</v>
      </c>
      <c r="AG118" s="974"/>
      <c r="AH118" s="974"/>
      <c r="AI118" s="974"/>
      <c r="AJ118" s="975"/>
      <c r="AK118" s="973" t="s">
        <v>303</v>
      </c>
      <c r="AL118" s="974"/>
      <c r="AM118" s="974"/>
      <c r="AN118" s="974"/>
      <c r="AO118" s="975"/>
      <c r="AP118" s="1060" t="s">
        <v>434</v>
      </c>
      <c r="AQ118" s="1061"/>
      <c r="AR118" s="1061"/>
      <c r="AS118" s="1061"/>
      <c r="AT118" s="1062"/>
      <c r="AU118" s="989"/>
      <c r="AV118" s="990"/>
      <c r="AW118" s="990"/>
      <c r="AX118" s="990"/>
      <c r="AY118" s="990"/>
      <c r="AZ118" s="1063" t="s">
        <v>470</v>
      </c>
      <c r="BA118" s="1054"/>
      <c r="BB118" s="1054"/>
      <c r="BC118" s="1054"/>
      <c r="BD118" s="1054"/>
      <c r="BE118" s="1054"/>
      <c r="BF118" s="1054"/>
      <c r="BG118" s="1054"/>
      <c r="BH118" s="1054"/>
      <c r="BI118" s="1054"/>
      <c r="BJ118" s="1054"/>
      <c r="BK118" s="1054"/>
      <c r="BL118" s="1054"/>
      <c r="BM118" s="1054"/>
      <c r="BN118" s="1054"/>
      <c r="BO118" s="1054"/>
      <c r="BP118" s="1055"/>
      <c r="BQ118" s="1086" t="s">
        <v>441</v>
      </c>
      <c r="BR118" s="1087"/>
      <c r="BS118" s="1087"/>
      <c r="BT118" s="1087"/>
      <c r="BU118" s="1087"/>
      <c r="BV118" s="1087" t="s">
        <v>441</v>
      </c>
      <c r="BW118" s="1087"/>
      <c r="BX118" s="1087"/>
      <c r="BY118" s="1087"/>
      <c r="BZ118" s="1087"/>
      <c r="CA118" s="1087" t="s">
        <v>452</v>
      </c>
      <c r="CB118" s="1087"/>
      <c r="CC118" s="1087"/>
      <c r="CD118" s="1087"/>
      <c r="CE118" s="1087"/>
      <c r="CF118" s="1003" t="s">
        <v>459</v>
      </c>
      <c r="CG118" s="1004"/>
      <c r="CH118" s="1004"/>
      <c r="CI118" s="1004"/>
      <c r="CJ118" s="1004"/>
      <c r="CK118" s="1034"/>
      <c r="CL118" s="1035"/>
      <c r="CM118" s="1005" t="s">
        <v>471</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459</v>
      </c>
      <c r="DH118" s="1048"/>
      <c r="DI118" s="1048"/>
      <c r="DJ118" s="1048"/>
      <c r="DK118" s="1049"/>
      <c r="DL118" s="1050" t="s">
        <v>452</v>
      </c>
      <c r="DM118" s="1048"/>
      <c r="DN118" s="1048"/>
      <c r="DO118" s="1048"/>
      <c r="DP118" s="1049"/>
      <c r="DQ118" s="1050" t="s">
        <v>441</v>
      </c>
      <c r="DR118" s="1048"/>
      <c r="DS118" s="1048"/>
      <c r="DT118" s="1048"/>
      <c r="DU118" s="1049"/>
      <c r="DV118" s="1051" t="s">
        <v>441</v>
      </c>
      <c r="DW118" s="1052"/>
      <c r="DX118" s="1052"/>
      <c r="DY118" s="1052"/>
      <c r="DZ118" s="1053"/>
    </row>
    <row r="119" spans="1:130" s="244" customFormat="1" ht="26.25" customHeight="1" x14ac:dyDescent="0.15">
      <c r="A119" s="1147" t="s">
        <v>438</v>
      </c>
      <c r="B119" s="1033"/>
      <c r="C119" s="1012" t="s">
        <v>439</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440</v>
      </c>
      <c r="AB119" s="981"/>
      <c r="AC119" s="981"/>
      <c r="AD119" s="981"/>
      <c r="AE119" s="982"/>
      <c r="AF119" s="983" t="s">
        <v>446</v>
      </c>
      <c r="AG119" s="981"/>
      <c r="AH119" s="981"/>
      <c r="AI119" s="981"/>
      <c r="AJ119" s="982"/>
      <c r="AK119" s="983" t="s">
        <v>440</v>
      </c>
      <c r="AL119" s="981"/>
      <c r="AM119" s="981"/>
      <c r="AN119" s="981"/>
      <c r="AO119" s="982"/>
      <c r="AP119" s="984" t="s">
        <v>441</v>
      </c>
      <c r="AQ119" s="985"/>
      <c r="AR119" s="985"/>
      <c r="AS119" s="985"/>
      <c r="AT119" s="986"/>
      <c r="AU119" s="991"/>
      <c r="AV119" s="992"/>
      <c r="AW119" s="992"/>
      <c r="AX119" s="992"/>
      <c r="AY119" s="992"/>
      <c r="AZ119" s="275" t="s">
        <v>186</v>
      </c>
      <c r="BA119" s="275"/>
      <c r="BB119" s="275"/>
      <c r="BC119" s="275"/>
      <c r="BD119" s="275"/>
      <c r="BE119" s="275"/>
      <c r="BF119" s="275"/>
      <c r="BG119" s="275"/>
      <c r="BH119" s="275"/>
      <c r="BI119" s="275"/>
      <c r="BJ119" s="275"/>
      <c r="BK119" s="275"/>
      <c r="BL119" s="275"/>
      <c r="BM119" s="275"/>
      <c r="BN119" s="275"/>
      <c r="BO119" s="1064" t="s">
        <v>472</v>
      </c>
      <c r="BP119" s="1095"/>
      <c r="BQ119" s="1086">
        <v>95708759</v>
      </c>
      <c r="BR119" s="1087"/>
      <c r="BS119" s="1087"/>
      <c r="BT119" s="1087"/>
      <c r="BU119" s="1087"/>
      <c r="BV119" s="1087">
        <v>93324567</v>
      </c>
      <c r="BW119" s="1087"/>
      <c r="BX119" s="1087"/>
      <c r="BY119" s="1087"/>
      <c r="BZ119" s="1087"/>
      <c r="CA119" s="1087">
        <v>98135791</v>
      </c>
      <c r="CB119" s="1087"/>
      <c r="CC119" s="1087"/>
      <c r="CD119" s="1087"/>
      <c r="CE119" s="1087"/>
      <c r="CF119" s="1088"/>
      <c r="CG119" s="1089"/>
      <c r="CH119" s="1089"/>
      <c r="CI119" s="1089"/>
      <c r="CJ119" s="1090"/>
      <c r="CK119" s="1036"/>
      <c r="CL119" s="1037"/>
      <c r="CM119" s="1091" t="s">
        <v>473</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452</v>
      </c>
      <c r="DH119" s="1073"/>
      <c r="DI119" s="1073"/>
      <c r="DJ119" s="1073"/>
      <c r="DK119" s="1074"/>
      <c r="DL119" s="1072" t="s">
        <v>441</v>
      </c>
      <c r="DM119" s="1073"/>
      <c r="DN119" s="1073"/>
      <c r="DO119" s="1073"/>
      <c r="DP119" s="1074"/>
      <c r="DQ119" s="1072" t="s">
        <v>452</v>
      </c>
      <c r="DR119" s="1073"/>
      <c r="DS119" s="1073"/>
      <c r="DT119" s="1073"/>
      <c r="DU119" s="1074"/>
      <c r="DV119" s="1075" t="s">
        <v>441</v>
      </c>
      <c r="DW119" s="1076"/>
      <c r="DX119" s="1076"/>
      <c r="DY119" s="1076"/>
      <c r="DZ119" s="1077"/>
    </row>
    <row r="120" spans="1:130" s="244" customFormat="1" ht="26.25" customHeight="1" x14ac:dyDescent="0.15">
      <c r="A120" s="1148"/>
      <c r="B120" s="1035"/>
      <c r="C120" s="1005" t="s">
        <v>447</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452</v>
      </c>
      <c r="AB120" s="1048"/>
      <c r="AC120" s="1048"/>
      <c r="AD120" s="1048"/>
      <c r="AE120" s="1049"/>
      <c r="AF120" s="1050" t="s">
        <v>441</v>
      </c>
      <c r="AG120" s="1048"/>
      <c r="AH120" s="1048"/>
      <c r="AI120" s="1048"/>
      <c r="AJ120" s="1049"/>
      <c r="AK120" s="1050" t="s">
        <v>459</v>
      </c>
      <c r="AL120" s="1048"/>
      <c r="AM120" s="1048"/>
      <c r="AN120" s="1048"/>
      <c r="AO120" s="1049"/>
      <c r="AP120" s="1051" t="s">
        <v>446</v>
      </c>
      <c r="AQ120" s="1052"/>
      <c r="AR120" s="1052"/>
      <c r="AS120" s="1052"/>
      <c r="AT120" s="1053"/>
      <c r="AU120" s="1078" t="s">
        <v>474</v>
      </c>
      <c r="AV120" s="1079"/>
      <c r="AW120" s="1079"/>
      <c r="AX120" s="1079"/>
      <c r="AY120" s="1080"/>
      <c r="AZ120" s="1029" t="s">
        <v>475</v>
      </c>
      <c r="BA120" s="978"/>
      <c r="BB120" s="978"/>
      <c r="BC120" s="978"/>
      <c r="BD120" s="978"/>
      <c r="BE120" s="978"/>
      <c r="BF120" s="978"/>
      <c r="BG120" s="978"/>
      <c r="BH120" s="978"/>
      <c r="BI120" s="978"/>
      <c r="BJ120" s="978"/>
      <c r="BK120" s="978"/>
      <c r="BL120" s="978"/>
      <c r="BM120" s="978"/>
      <c r="BN120" s="978"/>
      <c r="BO120" s="978"/>
      <c r="BP120" s="979"/>
      <c r="BQ120" s="1015">
        <v>15206418</v>
      </c>
      <c r="BR120" s="1016"/>
      <c r="BS120" s="1016"/>
      <c r="BT120" s="1016"/>
      <c r="BU120" s="1016"/>
      <c r="BV120" s="1016">
        <v>16556211</v>
      </c>
      <c r="BW120" s="1016"/>
      <c r="BX120" s="1016"/>
      <c r="BY120" s="1016"/>
      <c r="BZ120" s="1016"/>
      <c r="CA120" s="1016">
        <v>17220250</v>
      </c>
      <c r="CB120" s="1016"/>
      <c r="CC120" s="1016"/>
      <c r="CD120" s="1016"/>
      <c r="CE120" s="1016"/>
      <c r="CF120" s="1030">
        <v>51.4</v>
      </c>
      <c r="CG120" s="1031"/>
      <c r="CH120" s="1031"/>
      <c r="CI120" s="1031"/>
      <c r="CJ120" s="1031"/>
      <c r="CK120" s="1096" t="s">
        <v>476</v>
      </c>
      <c r="CL120" s="1097"/>
      <c r="CM120" s="1097"/>
      <c r="CN120" s="1097"/>
      <c r="CO120" s="1098"/>
      <c r="CP120" s="1104" t="s">
        <v>477</v>
      </c>
      <c r="CQ120" s="1105"/>
      <c r="CR120" s="1105"/>
      <c r="CS120" s="1105"/>
      <c r="CT120" s="1105"/>
      <c r="CU120" s="1105"/>
      <c r="CV120" s="1105"/>
      <c r="CW120" s="1105"/>
      <c r="CX120" s="1105"/>
      <c r="CY120" s="1105"/>
      <c r="CZ120" s="1105"/>
      <c r="DA120" s="1105"/>
      <c r="DB120" s="1105"/>
      <c r="DC120" s="1105"/>
      <c r="DD120" s="1105"/>
      <c r="DE120" s="1105"/>
      <c r="DF120" s="1106"/>
      <c r="DG120" s="1015">
        <v>32450173</v>
      </c>
      <c r="DH120" s="1016"/>
      <c r="DI120" s="1016"/>
      <c r="DJ120" s="1016"/>
      <c r="DK120" s="1016"/>
      <c r="DL120" s="1016">
        <v>31664949</v>
      </c>
      <c r="DM120" s="1016"/>
      <c r="DN120" s="1016"/>
      <c r="DO120" s="1016"/>
      <c r="DP120" s="1016"/>
      <c r="DQ120" s="1016">
        <v>35624213</v>
      </c>
      <c r="DR120" s="1016"/>
      <c r="DS120" s="1016"/>
      <c r="DT120" s="1016"/>
      <c r="DU120" s="1016"/>
      <c r="DV120" s="1017">
        <v>106.4</v>
      </c>
      <c r="DW120" s="1017"/>
      <c r="DX120" s="1017"/>
      <c r="DY120" s="1017"/>
      <c r="DZ120" s="1018"/>
    </row>
    <row r="121" spans="1:130" s="244" customFormat="1" ht="26.25" customHeight="1" x14ac:dyDescent="0.15">
      <c r="A121" s="1148"/>
      <c r="B121" s="1035"/>
      <c r="C121" s="1056" t="s">
        <v>478</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441</v>
      </c>
      <c r="AB121" s="1048"/>
      <c r="AC121" s="1048"/>
      <c r="AD121" s="1048"/>
      <c r="AE121" s="1049"/>
      <c r="AF121" s="1050" t="s">
        <v>441</v>
      </c>
      <c r="AG121" s="1048"/>
      <c r="AH121" s="1048"/>
      <c r="AI121" s="1048"/>
      <c r="AJ121" s="1049"/>
      <c r="AK121" s="1050" t="s">
        <v>441</v>
      </c>
      <c r="AL121" s="1048"/>
      <c r="AM121" s="1048"/>
      <c r="AN121" s="1048"/>
      <c r="AO121" s="1049"/>
      <c r="AP121" s="1051" t="s">
        <v>459</v>
      </c>
      <c r="AQ121" s="1052"/>
      <c r="AR121" s="1052"/>
      <c r="AS121" s="1052"/>
      <c r="AT121" s="1053"/>
      <c r="AU121" s="1081"/>
      <c r="AV121" s="1082"/>
      <c r="AW121" s="1082"/>
      <c r="AX121" s="1082"/>
      <c r="AY121" s="1083"/>
      <c r="AZ121" s="1038" t="s">
        <v>479</v>
      </c>
      <c r="BA121" s="1039"/>
      <c r="BB121" s="1039"/>
      <c r="BC121" s="1039"/>
      <c r="BD121" s="1039"/>
      <c r="BE121" s="1039"/>
      <c r="BF121" s="1039"/>
      <c r="BG121" s="1039"/>
      <c r="BH121" s="1039"/>
      <c r="BI121" s="1039"/>
      <c r="BJ121" s="1039"/>
      <c r="BK121" s="1039"/>
      <c r="BL121" s="1039"/>
      <c r="BM121" s="1039"/>
      <c r="BN121" s="1039"/>
      <c r="BO121" s="1039"/>
      <c r="BP121" s="1040"/>
      <c r="BQ121" s="1008">
        <v>13293283</v>
      </c>
      <c r="BR121" s="1009"/>
      <c r="BS121" s="1009"/>
      <c r="BT121" s="1009"/>
      <c r="BU121" s="1009"/>
      <c r="BV121" s="1009">
        <v>12761446</v>
      </c>
      <c r="BW121" s="1009"/>
      <c r="BX121" s="1009"/>
      <c r="BY121" s="1009"/>
      <c r="BZ121" s="1009"/>
      <c r="CA121" s="1009">
        <v>13948367</v>
      </c>
      <c r="CB121" s="1009"/>
      <c r="CC121" s="1009"/>
      <c r="CD121" s="1009"/>
      <c r="CE121" s="1009"/>
      <c r="CF121" s="1003">
        <v>41.7</v>
      </c>
      <c r="CG121" s="1004"/>
      <c r="CH121" s="1004"/>
      <c r="CI121" s="1004"/>
      <c r="CJ121" s="1004"/>
      <c r="CK121" s="1099"/>
      <c r="CL121" s="1100"/>
      <c r="CM121" s="1100"/>
      <c r="CN121" s="1100"/>
      <c r="CO121" s="1101"/>
      <c r="CP121" s="1109" t="s">
        <v>407</v>
      </c>
      <c r="CQ121" s="1110"/>
      <c r="CR121" s="1110"/>
      <c r="CS121" s="1110"/>
      <c r="CT121" s="1110"/>
      <c r="CU121" s="1110"/>
      <c r="CV121" s="1110"/>
      <c r="CW121" s="1110"/>
      <c r="CX121" s="1110"/>
      <c r="CY121" s="1110"/>
      <c r="CZ121" s="1110"/>
      <c r="DA121" s="1110"/>
      <c r="DB121" s="1110"/>
      <c r="DC121" s="1110"/>
      <c r="DD121" s="1110"/>
      <c r="DE121" s="1110"/>
      <c r="DF121" s="1111"/>
      <c r="DG121" s="1008">
        <v>2198673</v>
      </c>
      <c r="DH121" s="1009"/>
      <c r="DI121" s="1009"/>
      <c r="DJ121" s="1009"/>
      <c r="DK121" s="1009"/>
      <c r="DL121" s="1009">
        <v>1955990</v>
      </c>
      <c r="DM121" s="1009"/>
      <c r="DN121" s="1009"/>
      <c r="DO121" s="1009"/>
      <c r="DP121" s="1009"/>
      <c r="DQ121" s="1009">
        <v>1602847</v>
      </c>
      <c r="DR121" s="1009"/>
      <c r="DS121" s="1009"/>
      <c r="DT121" s="1009"/>
      <c r="DU121" s="1009"/>
      <c r="DV121" s="1010">
        <v>4.8</v>
      </c>
      <c r="DW121" s="1010"/>
      <c r="DX121" s="1010"/>
      <c r="DY121" s="1010"/>
      <c r="DZ121" s="1011"/>
    </row>
    <row r="122" spans="1:130" s="244" customFormat="1" ht="26.25" customHeight="1" x14ac:dyDescent="0.15">
      <c r="A122" s="1148"/>
      <c r="B122" s="1035"/>
      <c r="C122" s="1005" t="s">
        <v>458</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441</v>
      </c>
      <c r="AB122" s="1048"/>
      <c r="AC122" s="1048"/>
      <c r="AD122" s="1048"/>
      <c r="AE122" s="1049"/>
      <c r="AF122" s="1050" t="s">
        <v>441</v>
      </c>
      <c r="AG122" s="1048"/>
      <c r="AH122" s="1048"/>
      <c r="AI122" s="1048"/>
      <c r="AJ122" s="1049"/>
      <c r="AK122" s="1050" t="s">
        <v>441</v>
      </c>
      <c r="AL122" s="1048"/>
      <c r="AM122" s="1048"/>
      <c r="AN122" s="1048"/>
      <c r="AO122" s="1049"/>
      <c r="AP122" s="1051" t="s">
        <v>441</v>
      </c>
      <c r="AQ122" s="1052"/>
      <c r="AR122" s="1052"/>
      <c r="AS122" s="1052"/>
      <c r="AT122" s="1053"/>
      <c r="AU122" s="1081"/>
      <c r="AV122" s="1082"/>
      <c r="AW122" s="1082"/>
      <c r="AX122" s="1082"/>
      <c r="AY122" s="1083"/>
      <c r="AZ122" s="1063" t="s">
        <v>480</v>
      </c>
      <c r="BA122" s="1054"/>
      <c r="BB122" s="1054"/>
      <c r="BC122" s="1054"/>
      <c r="BD122" s="1054"/>
      <c r="BE122" s="1054"/>
      <c r="BF122" s="1054"/>
      <c r="BG122" s="1054"/>
      <c r="BH122" s="1054"/>
      <c r="BI122" s="1054"/>
      <c r="BJ122" s="1054"/>
      <c r="BK122" s="1054"/>
      <c r="BL122" s="1054"/>
      <c r="BM122" s="1054"/>
      <c r="BN122" s="1054"/>
      <c r="BO122" s="1054"/>
      <c r="BP122" s="1055"/>
      <c r="BQ122" s="1086">
        <v>72572631</v>
      </c>
      <c r="BR122" s="1087"/>
      <c r="BS122" s="1087"/>
      <c r="BT122" s="1087"/>
      <c r="BU122" s="1087"/>
      <c r="BV122" s="1087">
        <v>72196704</v>
      </c>
      <c r="BW122" s="1087"/>
      <c r="BX122" s="1087"/>
      <c r="BY122" s="1087"/>
      <c r="BZ122" s="1087"/>
      <c r="CA122" s="1087">
        <v>72571850</v>
      </c>
      <c r="CB122" s="1087"/>
      <c r="CC122" s="1087"/>
      <c r="CD122" s="1087"/>
      <c r="CE122" s="1087"/>
      <c r="CF122" s="1107">
        <v>216.7</v>
      </c>
      <c r="CG122" s="1108"/>
      <c r="CH122" s="1108"/>
      <c r="CI122" s="1108"/>
      <c r="CJ122" s="1108"/>
      <c r="CK122" s="1099"/>
      <c r="CL122" s="1100"/>
      <c r="CM122" s="1100"/>
      <c r="CN122" s="1100"/>
      <c r="CO122" s="1101"/>
      <c r="CP122" s="1109" t="s">
        <v>481</v>
      </c>
      <c r="CQ122" s="1110"/>
      <c r="CR122" s="1110"/>
      <c r="CS122" s="1110"/>
      <c r="CT122" s="1110"/>
      <c r="CU122" s="1110"/>
      <c r="CV122" s="1110"/>
      <c r="CW122" s="1110"/>
      <c r="CX122" s="1110"/>
      <c r="CY122" s="1110"/>
      <c r="CZ122" s="1110"/>
      <c r="DA122" s="1110"/>
      <c r="DB122" s="1110"/>
      <c r="DC122" s="1110"/>
      <c r="DD122" s="1110"/>
      <c r="DE122" s="1110"/>
      <c r="DF122" s="1111"/>
      <c r="DG122" s="1008">
        <v>651775</v>
      </c>
      <c r="DH122" s="1009"/>
      <c r="DI122" s="1009"/>
      <c r="DJ122" s="1009"/>
      <c r="DK122" s="1009"/>
      <c r="DL122" s="1009">
        <v>641775</v>
      </c>
      <c r="DM122" s="1009"/>
      <c r="DN122" s="1009"/>
      <c r="DO122" s="1009"/>
      <c r="DP122" s="1009"/>
      <c r="DQ122" s="1009">
        <v>619722</v>
      </c>
      <c r="DR122" s="1009"/>
      <c r="DS122" s="1009"/>
      <c r="DT122" s="1009"/>
      <c r="DU122" s="1009"/>
      <c r="DV122" s="1010">
        <v>1.9</v>
      </c>
      <c r="DW122" s="1010"/>
      <c r="DX122" s="1010"/>
      <c r="DY122" s="1010"/>
      <c r="DZ122" s="1011"/>
    </row>
    <row r="123" spans="1:130" s="244" customFormat="1" ht="26.25" customHeight="1" x14ac:dyDescent="0.15">
      <c r="A123" s="1148"/>
      <c r="B123" s="1035"/>
      <c r="C123" s="1005" t="s">
        <v>466</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v>8067</v>
      </c>
      <c r="AB123" s="1048"/>
      <c r="AC123" s="1048"/>
      <c r="AD123" s="1048"/>
      <c r="AE123" s="1049"/>
      <c r="AF123" s="1050" t="s">
        <v>441</v>
      </c>
      <c r="AG123" s="1048"/>
      <c r="AH123" s="1048"/>
      <c r="AI123" s="1048"/>
      <c r="AJ123" s="1049"/>
      <c r="AK123" s="1050" t="s">
        <v>441</v>
      </c>
      <c r="AL123" s="1048"/>
      <c r="AM123" s="1048"/>
      <c r="AN123" s="1048"/>
      <c r="AO123" s="1049"/>
      <c r="AP123" s="1051" t="s">
        <v>441</v>
      </c>
      <c r="AQ123" s="1052"/>
      <c r="AR123" s="1052"/>
      <c r="AS123" s="1052"/>
      <c r="AT123" s="1053"/>
      <c r="AU123" s="1084"/>
      <c r="AV123" s="1085"/>
      <c r="AW123" s="1085"/>
      <c r="AX123" s="1085"/>
      <c r="AY123" s="1085"/>
      <c r="AZ123" s="275" t="s">
        <v>186</v>
      </c>
      <c r="BA123" s="275"/>
      <c r="BB123" s="275"/>
      <c r="BC123" s="275"/>
      <c r="BD123" s="275"/>
      <c r="BE123" s="275"/>
      <c r="BF123" s="275"/>
      <c r="BG123" s="275"/>
      <c r="BH123" s="275"/>
      <c r="BI123" s="275"/>
      <c r="BJ123" s="275"/>
      <c r="BK123" s="275"/>
      <c r="BL123" s="275"/>
      <c r="BM123" s="275"/>
      <c r="BN123" s="275"/>
      <c r="BO123" s="1064" t="s">
        <v>482</v>
      </c>
      <c r="BP123" s="1095"/>
      <c r="BQ123" s="1154">
        <v>101072332</v>
      </c>
      <c r="BR123" s="1155"/>
      <c r="BS123" s="1155"/>
      <c r="BT123" s="1155"/>
      <c r="BU123" s="1155"/>
      <c r="BV123" s="1155">
        <v>101514361</v>
      </c>
      <c r="BW123" s="1155"/>
      <c r="BX123" s="1155"/>
      <c r="BY123" s="1155"/>
      <c r="BZ123" s="1155"/>
      <c r="CA123" s="1155">
        <v>103740467</v>
      </c>
      <c r="CB123" s="1155"/>
      <c r="CC123" s="1155"/>
      <c r="CD123" s="1155"/>
      <c r="CE123" s="1155"/>
      <c r="CF123" s="1088"/>
      <c r="CG123" s="1089"/>
      <c r="CH123" s="1089"/>
      <c r="CI123" s="1089"/>
      <c r="CJ123" s="1090"/>
      <c r="CK123" s="1099"/>
      <c r="CL123" s="1100"/>
      <c r="CM123" s="1100"/>
      <c r="CN123" s="1100"/>
      <c r="CO123" s="1101"/>
      <c r="CP123" s="1109" t="s">
        <v>483</v>
      </c>
      <c r="CQ123" s="1110"/>
      <c r="CR123" s="1110"/>
      <c r="CS123" s="1110"/>
      <c r="CT123" s="1110"/>
      <c r="CU123" s="1110"/>
      <c r="CV123" s="1110"/>
      <c r="CW123" s="1110"/>
      <c r="CX123" s="1110"/>
      <c r="CY123" s="1110"/>
      <c r="CZ123" s="1110"/>
      <c r="DA123" s="1110"/>
      <c r="DB123" s="1110"/>
      <c r="DC123" s="1110"/>
      <c r="DD123" s="1110"/>
      <c r="DE123" s="1110"/>
      <c r="DF123" s="1111"/>
      <c r="DG123" s="1047">
        <v>281776</v>
      </c>
      <c r="DH123" s="1048"/>
      <c r="DI123" s="1048"/>
      <c r="DJ123" s="1048"/>
      <c r="DK123" s="1049"/>
      <c r="DL123" s="1050">
        <v>320701</v>
      </c>
      <c r="DM123" s="1048"/>
      <c r="DN123" s="1048"/>
      <c r="DO123" s="1048"/>
      <c r="DP123" s="1049"/>
      <c r="DQ123" s="1050">
        <v>321004</v>
      </c>
      <c r="DR123" s="1048"/>
      <c r="DS123" s="1048"/>
      <c r="DT123" s="1048"/>
      <c r="DU123" s="1049"/>
      <c r="DV123" s="1051">
        <v>1</v>
      </c>
      <c r="DW123" s="1052"/>
      <c r="DX123" s="1052"/>
      <c r="DY123" s="1052"/>
      <c r="DZ123" s="1053"/>
    </row>
    <row r="124" spans="1:130" s="244" customFormat="1" ht="26.25" customHeight="1" thickBot="1" x14ac:dyDescent="0.2">
      <c r="A124" s="1148"/>
      <c r="B124" s="1035"/>
      <c r="C124" s="1005" t="s">
        <v>469</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446</v>
      </c>
      <c r="AB124" s="1048"/>
      <c r="AC124" s="1048"/>
      <c r="AD124" s="1048"/>
      <c r="AE124" s="1049"/>
      <c r="AF124" s="1050" t="s">
        <v>463</v>
      </c>
      <c r="AG124" s="1048"/>
      <c r="AH124" s="1048"/>
      <c r="AI124" s="1048"/>
      <c r="AJ124" s="1049"/>
      <c r="AK124" s="1050" t="s">
        <v>441</v>
      </c>
      <c r="AL124" s="1048"/>
      <c r="AM124" s="1048"/>
      <c r="AN124" s="1048"/>
      <c r="AO124" s="1049"/>
      <c r="AP124" s="1051" t="s">
        <v>452</v>
      </c>
      <c r="AQ124" s="1052"/>
      <c r="AR124" s="1052"/>
      <c r="AS124" s="1052"/>
      <c r="AT124" s="1053"/>
      <c r="AU124" s="1150" t="s">
        <v>484</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441</v>
      </c>
      <c r="BR124" s="1117"/>
      <c r="BS124" s="1117"/>
      <c r="BT124" s="1117"/>
      <c r="BU124" s="1117"/>
      <c r="BV124" s="1117" t="s">
        <v>441</v>
      </c>
      <c r="BW124" s="1117"/>
      <c r="BX124" s="1117"/>
      <c r="BY124" s="1117"/>
      <c r="BZ124" s="1117"/>
      <c r="CA124" s="1117" t="s">
        <v>452</v>
      </c>
      <c r="CB124" s="1117"/>
      <c r="CC124" s="1117"/>
      <c r="CD124" s="1117"/>
      <c r="CE124" s="1117"/>
      <c r="CF124" s="1118"/>
      <c r="CG124" s="1119"/>
      <c r="CH124" s="1119"/>
      <c r="CI124" s="1119"/>
      <c r="CJ124" s="1120"/>
      <c r="CK124" s="1102"/>
      <c r="CL124" s="1102"/>
      <c r="CM124" s="1102"/>
      <c r="CN124" s="1102"/>
      <c r="CO124" s="1103"/>
      <c r="CP124" s="1109" t="s">
        <v>485</v>
      </c>
      <c r="CQ124" s="1110"/>
      <c r="CR124" s="1110"/>
      <c r="CS124" s="1110"/>
      <c r="CT124" s="1110"/>
      <c r="CU124" s="1110"/>
      <c r="CV124" s="1110"/>
      <c r="CW124" s="1110"/>
      <c r="CX124" s="1110"/>
      <c r="CY124" s="1110"/>
      <c r="CZ124" s="1110"/>
      <c r="DA124" s="1110"/>
      <c r="DB124" s="1110"/>
      <c r="DC124" s="1110"/>
      <c r="DD124" s="1110"/>
      <c r="DE124" s="1110"/>
      <c r="DF124" s="1111"/>
      <c r="DG124" s="1094">
        <v>1900723</v>
      </c>
      <c r="DH124" s="1073"/>
      <c r="DI124" s="1073"/>
      <c r="DJ124" s="1073"/>
      <c r="DK124" s="1074"/>
      <c r="DL124" s="1072">
        <v>249871</v>
      </c>
      <c r="DM124" s="1073"/>
      <c r="DN124" s="1073"/>
      <c r="DO124" s="1073"/>
      <c r="DP124" s="1074"/>
      <c r="DQ124" s="1072">
        <v>227538</v>
      </c>
      <c r="DR124" s="1073"/>
      <c r="DS124" s="1073"/>
      <c r="DT124" s="1073"/>
      <c r="DU124" s="1074"/>
      <c r="DV124" s="1075">
        <v>0.7</v>
      </c>
      <c r="DW124" s="1076"/>
      <c r="DX124" s="1076"/>
      <c r="DY124" s="1076"/>
      <c r="DZ124" s="1077"/>
    </row>
    <row r="125" spans="1:130" s="244" customFormat="1" ht="26.25" customHeight="1" x14ac:dyDescent="0.15">
      <c r="A125" s="1148"/>
      <c r="B125" s="1035"/>
      <c r="C125" s="1005" t="s">
        <v>471</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441</v>
      </c>
      <c r="AB125" s="1048"/>
      <c r="AC125" s="1048"/>
      <c r="AD125" s="1048"/>
      <c r="AE125" s="1049"/>
      <c r="AF125" s="1050" t="s">
        <v>441</v>
      </c>
      <c r="AG125" s="1048"/>
      <c r="AH125" s="1048"/>
      <c r="AI125" s="1048"/>
      <c r="AJ125" s="1049"/>
      <c r="AK125" s="1050" t="s">
        <v>441</v>
      </c>
      <c r="AL125" s="1048"/>
      <c r="AM125" s="1048"/>
      <c r="AN125" s="1048"/>
      <c r="AO125" s="1049"/>
      <c r="AP125" s="1051" t="s">
        <v>441</v>
      </c>
      <c r="AQ125" s="1052"/>
      <c r="AR125" s="1052"/>
      <c r="AS125" s="1052"/>
      <c r="AT125" s="1053"/>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2" t="s">
        <v>486</v>
      </c>
      <c r="CL125" s="1097"/>
      <c r="CM125" s="1097"/>
      <c r="CN125" s="1097"/>
      <c r="CO125" s="1098"/>
      <c r="CP125" s="1029" t="s">
        <v>487</v>
      </c>
      <c r="CQ125" s="978"/>
      <c r="CR125" s="978"/>
      <c r="CS125" s="978"/>
      <c r="CT125" s="978"/>
      <c r="CU125" s="978"/>
      <c r="CV125" s="978"/>
      <c r="CW125" s="978"/>
      <c r="CX125" s="978"/>
      <c r="CY125" s="978"/>
      <c r="CZ125" s="978"/>
      <c r="DA125" s="978"/>
      <c r="DB125" s="978"/>
      <c r="DC125" s="978"/>
      <c r="DD125" s="978"/>
      <c r="DE125" s="978"/>
      <c r="DF125" s="979"/>
      <c r="DG125" s="1015" t="s">
        <v>441</v>
      </c>
      <c r="DH125" s="1016"/>
      <c r="DI125" s="1016"/>
      <c r="DJ125" s="1016"/>
      <c r="DK125" s="1016"/>
      <c r="DL125" s="1016" t="s">
        <v>441</v>
      </c>
      <c r="DM125" s="1016"/>
      <c r="DN125" s="1016"/>
      <c r="DO125" s="1016"/>
      <c r="DP125" s="1016"/>
      <c r="DQ125" s="1016" t="s">
        <v>441</v>
      </c>
      <c r="DR125" s="1016"/>
      <c r="DS125" s="1016"/>
      <c r="DT125" s="1016"/>
      <c r="DU125" s="1016"/>
      <c r="DV125" s="1017" t="s">
        <v>441</v>
      </c>
      <c r="DW125" s="1017"/>
      <c r="DX125" s="1017"/>
      <c r="DY125" s="1017"/>
      <c r="DZ125" s="1018"/>
    </row>
    <row r="126" spans="1:130" s="244" customFormat="1" ht="26.25" customHeight="1" thickBot="1" x14ac:dyDescent="0.2">
      <c r="A126" s="1148"/>
      <c r="B126" s="1035"/>
      <c r="C126" s="1005" t="s">
        <v>473</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441</v>
      </c>
      <c r="AB126" s="1048"/>
      <c r="AC126" s="1048"/>
      <c r="AD126" s="1048"/>
      <c r="AE126" s="1049"/>
      <c r="AF126" s="1050" t="s">
        <v>452</v>
      </c>
      <c r="AG126" s="1048"/>
      <c r="AH126" s="1048"/>
      <c r="AI126" s="1048"/>
      <c r="AJ126" s="1049"/>
      <c r="AK126" s="1050" t="s">
        <v>441</v>
      </c>
      <c r="AL126" s="1048"/>
      <c r="AM126" s="1048"/>
      <c r="AN126" s="1048"/>
      <c r="AO126" s="1049"/>
      <c r="AP126" s="1051" t="s">
        <v>446</v>
      </c>
      <c r="AQ126" s="1052"/>
      <c r="AR126" s="1052"/>
      <c r="AS126" s="1052"/>
      <c r="AT126" s="1053"/>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3"/>
      <c r="CL126" s="1100"/>
      <c r="CM126" s="1100"/>
      <c r="CN126" s="1100"/>
      <c r="CO126" s="1101"/>
      <c r="CP126" s="1038" t="s">
        <v>488</v>
      </c>
      <c r="CQ126" s="1039"/>
      <c r="CR126" s="1039"/>
      <c r="CS126" s="1039"/>
      <c r="CT126" s="1039"/>
      <c r="CU126" s="1039"/>
      <c r="CV126" s="1039"/>
      <c r="CW126" s="1039"/>
      <c r="CX126" s="1039"/>
      <c r="CY126" s="1039"/>
      <c r="CZ126" s="1039"/>
      <c r="DA126" s="1039"/>
      <c r="DB126" s="1039"/>
      <c r="DC126" s="1039"/>
      <c r="DD126" s="1039"/>
      <c r="DE126" s="1039"/>
      <c r="DF126" s="1040"/>
      <c r="DG126" s="1008" t="s">
        <v>441</v>
      </c>
      <c r="DH126" s="1009"/>
      <c r="DI126" s="1009"/>
      <c r="DJ126" s="1009"/>
      <c r="DK126" s="1009"/>
      <c r="DL126" s="1009" t="s">
        <v>441</v>
      </c>
      <c r="DM126" s="1009"/>
      <c r="DN126" s="1009"/>
      <c r="DO126" s="1009"/>
      <c r="DP126" s="1009"/>
      <c r="DQ126" s="1009" t="s">
        <v>441</v>
      </c>
      <c r="DR126" s="1009"/>
      <c r="DS126" s="1009"/>
      <c r="DT126" s="1009"/>
      <c r="DU126" s="1009"/>
      <c r="DV126" s="1010" t="s">
        <v>441</v>
      </c>
      <c r="DW126" s="1010"/>
      <c r="DX126" s="1010"/>
      <c r="DY126" s="1010"/>
      <c r="DZ126" s="1011"/>
    </row>
    <row r="127" spans="1:130" s="244" customFormat="1" ht="26.25" customHeight="1" x14ac:dyDescent="0.15">
      <c r="A127" s="1149"/>
      <c r="B127" s="1037"/>
      <c r="C127" s="1091" t="s">
        <v>489</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441</v>
      </c>
      <c r="AB127" s="1048"/>
      <c r="AC127" s="1048"/>
      <c r="AD127" s="1048"/>
      <c r="AE127" s="1049"/>
      <c r="AF127" s="1050" t="s">
        <v>441</v>
      </c>
      <c r="AG127" s="1048"/>
      <c r="AH127" s="1048"/>
      <c r="AI127" s="1048"/>
      <c r="AJ127" s="1049"/>
      <c r="AK127" s="1050" t="s">
        <v>452</v>
      </c>
      <c r="AL127" s="1048"/>
      <c r="AM127" s="1048"/>
      <c r="AN127" s="1048"/>
      <c r="AO127" s="1049"/>
      <c r="AP127" s="1051" t="s">
        <v>463</v>
      </c>
      <c r="AQ127" s="1052"/>
      <c r="AR127" s="1052"/>
      <c r="AS127" s="1052"/>
      <c r="AT127" s="1053"/>
      <c r="AU127" s="280"/>
      <c r="AV127" s="280"/>
      <c r="AW127" s="280"/>
      <c r="AX127" s="1121" t="s">
        <v>490</v>
      </c>
      <c r="AY127" s="1122"/>
      <c r="AZ127" s="1122"/>
      <c r="BA127" s="1122"/>
      <c r="BB127" s="1122"/>
      <c r="BC127" s="1122"/>
      <c r="BD127" s="1122"/>
      <c r="BE127" s="1123"/>
      <c r="BF127" s="1124" t="s">
        <v>491</v>
      </c>
      <c r="BG127" s="1122"/>
      <c r="BH127" s="1122"/>
      <c r="BI127" s="1122"/>
      <c r="BJ127" s="1122"/>
      <c r="BK127" s="1122"/>
      <c r="BL127" s="1123"/>
      <c r="BM127" s="1124" t="s">
        <v>492</v>
      </c>
      <c r="BN127" s="1122"/>
      <c r="BO127" s="1122"/>
      <c r="BP127" s="1122"/>
      <c r="BQ127" s="1122"/>
      <c r="BR127" s="1122"/>
      <c r="BS127" s="1123"/>
      <c r="BT127" s="1124" t="s">
        <v>493</v>
      </c>
      <c r="BU127" s="1122"/>
      <c r="BV127" s="1122"/>
      <c r="BW127" s="1122"/>
      <c r="BX127" s="1122"/>
      <c r="BY127" s="1122"/>
      <c r="BZ127" s="1146"/>
      <c r="CA127" s="280"/>
      <c r="CB127" s="280"/>
      <c r="CC127" s="280"/>
      <c r="CD127" s="281"/>
      <c r="CE127" s="281"/>
      <c r="CF127" s="281"/>
      <c r="CG127" s="278"/>
      <c r="CH127" s="278"/>
      <c r="CI127" s="278"/>
      <c r="CJ127" s="279"/>
      <c r="CK127" s="1113"/>
      <c r="CL127" s="1100"/>
      <c r="CM127" s="1100"/>
      <c r="CN127" s="1100"/>
      <c r="CO127" s="1101"/>
      <c r="CP127" s="1038" t="s">
        <v>494</v>
      </c>
      <c r="CQ127" s="1039"/>
      <c r="CR127" s="1039"/>
      <c r="CS127" s="1039"/>
      <c r="CT127" s="1039"/>
      <c r="CU127" s="1039"/>
      <c r="CV127" s="1039"/>
      <c r="CW127" s="1039"/>
      <c r="CX127" s="1039"/>
      <c r="CY127" s="1039"/>
      <c r="CZ127" s="1039"/>
      <c r="DA127" s="1039"/>
      <c r="DB127" s="1039"/>
      <c r="DC127" s="1039"/>
      <c r="DD127" s="1039"/>
      <c r="DE127" s="1039"/>
      <c r="DF127" s="1040"/>
      <c r="DG127" s="1008" t="s">
        <v>452</v>
      </c>
      <c r="DH127" s="1009"/>
      <c r="DI127" s="1009"/>
      <c r="DJ127" s="1009"/>
      <c r="DK127" s="1009"/>
      <c r="DL127" s="1009" t="s">
        <v>441</v>
      </c>
      <c r="DM127" s="1009"/>
      <c r="DN127" s="1009"/>
      <c r="DO127" s="1009"/>
      <c r="DP127" s="1009"/>
      <c r="DQ127" s="1009" t="s">
        <v>441</v>
      </c>
      <c r="DR127" s="1009"/>
      <c r="DS127" s="1009"/>
      <c r="DT127" s="1009"/>
      <c r="DU127" s="1009"/>
      <c r="DV127" s="1010" t="s">
        <v>463</v>
      </c>
      <c r="DW127" s="1010"/>
      <c r="DX127" s="1010"/>
      <c r="DY127" s="1010"/>
      <c r="DZ127" s="1011"/>
    </row>
    <row r="128" spans="1:130" s="244" customFormat="1" ht="26.25" customHeight="1" thickBot="1" x14ac:dyDescent="0.2">
      <c r="A128" s="1132" t="s">
        <v>495</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496</v>
      </c>
      <c r="X128" s="1134"/>
      <c r="Y128" s="1134"/>
      <c r="Z128" s="1135"/>
      <c r="AA128" s="1136">
        <v>1036507</v>
      </c>
      <c r="AB128" s="1137"/>
      <c r="AC128" s="1137"/>
      <c r="AD128" s="1137"/>
      <c r="AE128" s="1138"/>
      <c r="AF128" s="1139">
        <v>999264</v>
      </c>
      <c r="AG128" s="1137"/>
      <c r="AH128" s="1137"/>
      <c r="AI128" s="1137"/>
      <c r="AJ128" s="1138"/>
      <c r="AK128" s="1139">
        <v>1027139</v>
      </c>
      <c r="AL128" s="1137"/>
      <c r="AM128" s="1137"/>
      <c r="AN128" s="1137"/>
      <c r="AO128" s="1138"/>
      <c r="AP128" s="1140"/>
      <c r="AQ128" s="1141"/>
      <c r="AR128" s="1141"/>
      <c r="AS128" s="1141"/>
      <c r="AT128" s="1142"/>
      <c r="AU128" s="280"/>
      <c r="AV128" s="280"/>
      <c r="AW128" s="280"/>
      <c r="AX128" s="977" t="s">
        <v>497</v>
      </c>
      <c r="AY128" s="978"/>
      <c r="AZ128" s="978"/>
      <c r="BA128" s="978"/>
      <c r="BB128" s="978"/>
      <c r="BC128" s="978"/>
      <c r="BD128" s="978"/>
      <c r="BE128" s="979"/>
      <c r="BF128" s="1143" t="s">
        <v>441</v>
      </c>
      <c r="BG128" s="1144"/>
      <c r="BH128" s="1144"/>
      <c r="BI128" s="1144"/>
      <c r="BJ128" s="1144"/>
      <c r="BK128" s="1144"/>
      <c r="BL128" s="1145"/>
      <c r="BM128" s="1143">
        <v>11.45</v>
      </c>
      <c r="BN128" s="1144"/>
      <c r="BO128" s="1144"/>
      <c r="BP128" s="1144"/>
      <c r="BQ128" s="1144"/>
      <c r="BR128" s="1144"/>
      <c r="BS128" s="1145"/>
      <c r="BT128" s="1143">
        <v>20</v>
      </c>
      <c r="BU128" s="1144"/>
      <c r="BV128" s="1144"/>
      <c r="BW128" s="1144"/>
      <c r="BX128" s="1144"/>
      <c r="BY128" s="1144"/>
      <c r="BZ128" s="1168"/>
      <c r="CA128" s="281"/>
      <c r="CB128" s="281"/>
      <c r="CC128" s="281"/>
      <c r="CD128" s="281"/>
      <c r="CE128" s="281"/>
      <c r="CF128" s="281"/>
      <c r="CG128" s="278"/>
      <c r="CH128" s="278"/>
      <c r="CI128" s="278"/>
      <c r="CJ128" s="279"/>
      <c r="CK128" s="1114"/>
      <c r="CL128" s="1115"/>
      <c r="CM128" s="1115"/>
      <c r="CN128" s="1115"/>
      <c r="CO128" s="1116"/>
      <c r="CP128" s="1125" t="s">
        <v>498</v>
      </c>
      <c r="CQ128" s="1126"/>
      <c r="CR128" s="1126"/>
      <c r="CS128" s="1126"/>
      <c r="CT128" s="1126"/>
      <c r="CU128" s="1126"/>
      <c r="CV128" s="1126"/>
      <c r="CW128" s="1126"/>
      <c r="CX128" s="1126"/>
      <c r="CY128" s="1126"/>
      <c r="CZ128" s="1126"/>
      <c r="DA128" s="1126"/>
      <c r="DB128" s="1126"/>
      <c r="DC128" s="1126"/>
      <c r="DD128" s="1126"/>
      <c r="DE128" s="1126"/>
      <c r="DF128" s="1127"/>
      <c r="DG128" s="1128" t="s">
        <v>463</v>
      </c>
      <c r="DH128" s="1129"/>
      <c r="DI128" s="1129"/>
      <c r="DJ128" s="1129"/>
      <c r="DK128" s="1129"/>
      <c r="DL128" s="1129" t="s">
        <v>446</v>
      </c>
      <c r="DM128" s="1129"/>
      <c r="DN128" s="1129"/>
      <c r="DO128" s="1129"/>
      <c r="DP128" s="1129"/>
      <c r="DQ128" s="1129" t="s">
        <v>441</v>
      </c>
      <c r="DR128" s="1129"/>
      <c r="DS128" s="1129"/>
      <c r="DT128" s="1129"/>
      <c r="DU128" s="1129"/>
      <c r="DV128" s="1130" t="s">
        <v>446</v>
      </c>
      <c r="DW128" s="1130"/>
      <c r="DX128" s="1130"/>
      <c r="DY128" s="1130"/>
      <c r="DZ128" s="1131"/>
    </row>
    <row r="129" spans="1:131" s="244" customFormat="1" ht="26.25" customHeight="1" x14ac:dyDescent="0.15">
      <c r="A129" s="1019" t="s">
        <v>108</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499</v>
      </c>
      <c r="X129" s="1163"/>
      <c r="Y129" s="1163"/>
      <c r="Z129" s="1164"/>
      <c r="AA129" s="1047">
        <v>39846984</v>
      </c>
      <c r="AB129" s="1048"/>
      <c r="AC129" s="1048"/>
      <c r="AD129" s="1048"/>
      <c r="AE129" s="1049"/>
      <c r="AF129" s="1050">
        <v>39479299</v>
      </c>
      <c r="AG129" s="1048"/>
      <c r="AH129" s="1048"/>
      <c r="AI129" s="1048"/>
      <c r="AJ129" s="1049"/>
      <c r="AK129" s="1050">
        <v>40378666</v>
      </c>
      <c r="AL129" s="1048"/>
      <c r="AM129" s="1048"/>
      <c r="AN129" s="1048"/>
      <c r="AO129" s="1049"/>
      <c r="AP129" s="1165"/>
      <c r="AQ129" s="1166"/>
      <c r="AR129" s="1166"/>
      <c r="AS129" s="1166"/>
      <c r="AT129" s="1167"/>
      <c r="AU129" s="282"/>
      <c r="AV129" s="282"/>
      <c r="AW129" s="282"/>
      <c r="AX129" s="1156" t="s">
        <v>500</v>
      </c>
      <c r="AY129" s="1039"/>
      <c r="AZ129" s="1039"/>
      <c r="BA129" s="1039"/>
      <c r="BB129" s="1039"/>
      <c r="BC129" s="1039"/>
      <c r="BD129" s="1039"/>
      <c r="BE129" s="1040"/>
      <c r="BF129" s="1157" t="s">
        <v>441</v>
      </c>
      <c r="BG129" s="1158"/>
      <c r="BH129" s="1158"/>
      <c r="BI129" s="1158"/>
      <c r="BJ129" s="1158"/>
      <c r="BK129" s="1158"/>
      <c r="BL129" s="1159"/>
      <c r="BM129" s="1157">
        <v>16.45</v>
      </c>
      <c r="BN129" s="1158"/>
      <c r="BO129" s="1158"/>
      <c r="BP129" s="1158"/>
      <c r="BQ129" s="1158"/>
      <c r="BR129" s="1158"/>
      <c r="BS129" s="1159"/>
      <c r="BT129" s="1157">
        <v>30</v>
      </c>
      <c r="BU129" s="1160"/>
      <c r="BV129" s="1160"/>
      <c r="BW129" s="1160"/>
      <c r="BX129" s="1160"/>
      <c r="BY129" s="1160"/>
      <c r="BZ129" s="1161"/>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19" t="s">
        <v>501</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502</v>
      </c>
      <c r="X130" s="1163"/>
      <c r="Y130" s="1163"/>
      <c r="Z130" s="1164"/>
      <c r="AA130" s="1047">
        <v>6070119</v>
      </c>
      <c r="AB130" s="1048"/>
      <c r="AC130" s="1048"/>
      <c r="AD130" s="1048"/>
      <c r="AE130" s="1049"/>
      <c r="AF130" s="1050">
        <v>6015060</v>
      </c>
      <c r="AG130" s="1048"/>
      <c r="AH130" s="1048"/>
      <c r="AI130" s="1048"/>
      <c r="AJ130" s="1049"/>
      <c r="AK130" s="1050">
        <v>6890860</v>
      </c>
      <c r="AL130" s="1048"/>
      <c r="AM130" s="1048"/>
      <c r="AN130" s="1048"/>
      <c r="AO130" s="1049"/>
      <c r="AP130" s="1165"/>
      <c r="AQ130" s="1166"/>
      <c r="AR130" s="1166"/>
      <c r="AS130" s="1166"/>
      <c r="AT130" s="1167"/>
      <c r="AU130" s="282"/>
      <c r="AV130" s="282"/>
      <c r="AW130" s="282"/>
      <c r="AX130" s="1156" t="s">
        <v>503</v>
      </c>
      <c r="AY130" s="1039"/>
      <c r="AZ130" s="1039"/>
      <c r="BA130" s="1039"/>
      <c r="BB130" s="1039"/>
      <c r="BC130" s="1039"/>
      <c r="BD130" s="1039"/>
      <c r="BE130" s="1040"/>
      <c r="BF130" s="1193">
        <v>2.2000000000000002</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504</v>
      </c>
      <c r="X131" s="1201"/>
      <c r="Y131" s="1201"/>
      <c r="Z131" s="1202"/>
      <c r="AA131" s="1094">
        <v>33776865</v>
      </c>
      <c r="AB131" s="1073"/>
      <c r="AC131" s="1073"/>
      <c r="AD131" s="1073"/>
      <c r="AE131" s="1074"/>
      <c r="AF131" s="1072">
        <v>33464239</v>
      </c>
      <c r="AG131" s="1073"/>
      <c r="AH131" s="1073"/>
      <c r="AI131" s="1073"/>
      <c r="AJ131" s="1074"/>
      <c r="AK131" s="1072">
        <v>33487806</v>
      </c>
      <c r="AL131" s="1073"/>
      <c r="AM131" s="1073"/>
      <c r="AN131" s="1073"/>
      <c r="AO131" s="1074"/>
      <c r="AP131" s="1203"/>
      <c r="AQ131" s="1204"/>
      <c r="AR131" s="1204"/>
      <c r="AS131" s="1204"/>
      <c r="AT131" s="1205"/>
      <c r="AU131" s="282"/>
      <c r="AV131" s="282"/>
      <c r="AW131" s="282"/>
      <c r="AX131" s="1175" t="s">
        <v>505</v>
      </c>
      <c r="AY131" s="1126"/>
      <c r="AZ131" s="1126"/>
      <c r="BA131" s="1126"/>
      <c r="BB131" s="1126"/>
      <c r="BC131" s="1126"/>
      <c r="BD131" s="1126"/>
      <c r="BE131" s="1127"/>
      <c r="BF131" s="1176" t="s">
        <v>440</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2" t="s">
        <v>506</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507</v>
      </c>
      <c r="W132" s="1186"/>
      <c r="X132" s="1186"/>
      <c r="Y132" s="1186"/>
      <c r="Z132" s="1187"/>
      <c r="AA132" s="1188">
        <v>2.3168195150000002</v>
      </c>
      <c r="AB132" s="1189"/>
      <c r="AC132" s="1189"/>
      <c r="AD132" s="1189"/>
      <c r="AE132" s="1190"/>
      <c r="AF132" s="1191">
        <v>1.613689363</v>
      </c>
      <c r="AG132" s="1189"/>
      <c r="AH132" s="1189"/>
      <c r="AI132" s="1189"/>
      <c r="AJ132" s="1190"/>
      <c r="AK132" s="1191">
        <v>2.7227172319999999</v>
      </c>
      <c r="AL132" s="1189"/>
      <c r="AM132" s="1189"/>
      <c r="AN132" s="1189"/>
      <c r="AO132" s="1190"/>
      <c r="AP132" s="1088"/>
      <c r="AQ132" s="1089"/>
      <c r="AR132" s="1089"/>
      <c r="AS132" s="1089"/>
      <c r="AT132" s="1192"/>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508</v>
      </c>
      <c r="W133" s="1169"/>
      <c r="X133" s="1169"/>
      <c r="Y133" s="1169"/>
      <c r="Z133" s="1170"/>
      <c r="AA133" s="1171">
        <v>3.1</v>
      </c>
      <c r="AB133" s="1172"/>
      <c r="AC133" s="1172"/>
      <c r="AD133" s="1172"/>
      <c r="AE133" s="1173"/>
      <c r="AF133" s="1171">
        <v>2.4</v>
      </c>
      <c r="AG133" s="1172"/>
      <c r="AH133" s="1172"/>
      <c r="AI133" s="1172"/>
      <c r="AJ133" s="1173"/>
      <c r="AK133" s="1171">
        <v>2.2000000000000002</v>
      </c>
      <c r="AL133" s="1172"/>
      <c r="AM133" s="1172"/>
      <c r="AN133" s="1172"/>
      <c r="AO133" s="1173"/>
      <c r="AP133" s="1118"/>
      <c r="AQ133" s="1119"/>
      <c r="AR133" s="1119"/>
      <c r="AS133" s="1119"/>
      <c r="AT133" s="1174"/>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KPu2tGxBRFNM5vvtYtRksZMHrcEW2/TRIcy3JCYvPO0ysrDVCTxB7ofraC99r6U+k//9aeZ0n3is7u6s3q1TYA==" saltValue="fsQcEdxOiQLLS6tPdj3j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14"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31" zoomScaleNormal="85" zoomScaleSheetLayoutView="100" workbookViewId="0">
      <selection activeCell="DF50" sqref="DF50"/>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509</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LXpYp2/Ajo3G6d5CjJHQQkWcxJzbF16DvV1KIQx0z2keUz86LlTtn1Ng/Zm53qWOS4A/WOsp7yuU87ykii5Tw==" saltValue="ihiMkMWHr275//OAKn2Qu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46"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M8mCUA9qYub6mJroiwkQB/P2e/cwtr5JvB+0KUb07aG+rcuB8eoRZhkP4bb0IQe0ndnbLkaFcMegS6CvJ0TQw==" saltValue="NT2NVcD0FuwpFY1lGMCKA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510</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511</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9" t="s">
        <v>512</v>
      </c>
      <c r="AP7" s="301"/>
      <c r="AQ7" s="302" t="s">
        <v>513</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0"/>
      <c r="AP8" s="307" t="s">
        <v>514</v>
      </c>
      <c r="AQ8" s="308" t="s">
        <v>515</v>
      </c>
      <c r="AR8" s="309" t="s">
        <v>516</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1" t="s">
        <v>517</v>
      </c>
      <c r="AL9" s="1212"/>
      <c r="AM9" s="1212"/>
      <c r="AN9" s="1213"/>
      <c r="AO9" s="310">
        <v>10091678</v>
      </c>
      <c r="AP9" s="310">
        <v>61322</v>
      </c>
      <c r="AQ9" s="311">
        <v>59710</v>
      </c>
      <c r="AR9" s="312">
        <v>2.7</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1" t="s">
        <v>518</v>
      </c>
      <c r="AL10" s="1212"/>
      <c r="AM10" s="1212"/>
      <c r="AN10" s="1213"/>
      <c r="AO10" s="313">
        <v>1315912</v>
      </c>
      <c r="AP10" s="313">
        <v>7996</v>
      </c>
      <c r="AQ10" s="314">
        <v>4086</v>
      </c>
      <c r="AR10" s="315">
        <v>95.7</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1" t="s">
        <v>519</v>
      </c>
      <c r="AL11" s="1212"/>
      <c r="AM11" s="1212"/>
      <c r="AN11" s="1213"/>
      <c r="AO11" s="313">
        <v>1772128</v>
      </c>
      <c r="AP11" s="313">
        <v>10768</v>
      </c>
      <c r="AQ11" s="314">
        <v>2450</v>
      </c>
      <c r="AR11" s="315">
        <v>339.5</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1" t="s">
        <v>520</v>
      </c>
      <c r="AL12" s="1212"/>
      <c r="AM12" s="1212"/>
      <c r="AN12" s="1213"/>
      <c r="AO12" s="313" t="s">
        <v>521</v>
      </c>
      <c r="AP12" s="313" t="s">
        <v>521</v>
      </c>
      <c r="AQ12" s="314">
        <v>384</v>
      </c>
      <c r="AR12" s="315" t="s">
        <v>521</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1" t="s">
        <v>522</v>
      </c>
      <c r="AL13" s="1212"/>
      <c r="AM13" s="1212"/>
      <c r="AN13" s="1213"/>
      <c r="AO13" s="313" t="s">
        <v>521</v>
      </c>
      <c r="AP13" s="313" t="s">
        <v>521</v>
      </c>
      <c r="AQ13" s="314" t="s">
        <v>521</v>
      </c>
      <c r="AR13" s="315" t="s">
        <v>521</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1" t="s">
        <v>523</v>
      </c>
      <c r="AL14" s="1212"/>
      <c r="AM14" s="1212"/>
      <c r="AN14" s="1213"/>
      <c r="AO14" s="313" t="s">
        <v>521</v>
      </c>
      <c r="AP14" s="313" t="s">
        <v>521</v>
      </c>
      <c r="AQ14" s="314">
        <v>1976</v>
      </c>
      <c r="AR14" s="315" t="s">
        <v>521</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1" t="s">
        <v>524</v>
      </c>
      <c r="AL15" s="1212"/>
      <c r="AM15" s="1212"/>
      <c r="AN15" s="1213"/>
      <c r="AO15" s="313">
        <v>141559</v>
      </c>
      <c r="AP15" s="313">
        <v>860</v>
      </c>
      <c r="AQ15" s="314">
        <v>1605</v>
      </c>
      <c r="AR15" s="315">
        <v>-46.4</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4" t="s">
        <v>525</v>
      </c>
      <c r="AL16" s="1215"/>
      <c r="AM16" s="1215"/>
      <c r="AN16" s="1216"/>
      <c r="AO16" s="313">
        <v>-933705</v>
      </c>
      <c r="AP16" s="313">
        <v>-5674</v>
      </c>
      <c r="AQ16" s="314">
        <v>-5358</v>
      </c>
      <c r="AR16" s="315">
        <v>5.9</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4" t="s">
        <v>186</v>
      </c>
      <c r="AL17" s="1215"/>
      <c r="AM17" s="1215"/>
      <c r="AN17" s="1216"/>
      <c r="AO17" s="313">
        <v>12387572</v>
      </c>
      <c r="AP17" s="313">
        <v>75273</v>
      </c>
      <c r="AQ17" s="314">
        <v>64852</v>
      </c>
      <c r="AR17" s="315">
        <v>16.100000000000001</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526</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527</v>
      </c>
      <c r="AP20" s="321" t="s">
        <v>528</v>
      </c>
      <c r="AQ20" s="322" t="s">
        <v>529</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6" t="s">
        <v>530</v>
      </c>
      <c r="AL21" s="1207"/>
      <c r="AM21" s="1207"/>
      <c r="AN21" s="1208"/>
      <c r="AO21" s="325">
        <v>7.53</v>
      </c>
      <c r="AP21" s="326">
        <v>6.62</v>
      </c>
      <c r="AQ21" s="327">
        <v>0.91</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6" t="s">
        <v>531</v>
      </c>
      <c r="AL22" s="1207"/>
      <c r="AM22" s="1207"/>
      <c r="AN22" s="1208"/>
      <c r="AO22" s="330">
        <v>98.3</v>
      </c>
      <c r="AP22" s="331">
        <v>99.3</v>
      </c>
      <c r="AQ22" s="332">
        <v>-1</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532</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533</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534</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9" t="s">
        <v>512</v>
      </c>
      <c r="AP30" s="301"/>
      <c r="AQ30" s="302" t="s">
        <v>513</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0"/>
      <c r="AP31" s="307" t="s">
        <v>514</v>
      </c>
      <c r="AQ31" s="308" t="s">
        <v>515</v>
      </c>
      <c r="AR31" s="309" t="s">
        <v>516</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2" t="s">
        <v>535</v>
      </c>
      <c r="AL32" s="1223"/>
      <c r="AM32" s="1223"/>
      <c r="AN32" s="1224"/>
      <c r="AO32" s="340">
        <v>5773804</v>
      </c>
      <c r="AP32" s="340">
        <v>35085</v>
      </c>
      <c r="AQ32" s="341">
        <v>36009</v>
      </c>
      <c r="AR32" s="342">
        <v>-2.6</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2" t="s">
        <v>536</v>
      </c>
      <c r="AL33" s="1223"/>
      <c r="AM33" s="1223"/>
      <c r="AN33" s="1224"/>
      <c r="AO33" s="340" t="s">
        <v>521</v>
      </c>
      <c r="AP33" s="340" t="s">
        <v>521</v>
      </c>
      <c r="AQ33" s="341" t="s">
        <v>521</v>
      </c>
      <c r="AR33" s="342" t="s">
        <v>521</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2" t="s">
        <v>537</v>
      </c>
      <c r="AL34" s="1223"/>
      <c r="AM34" s="1223"/>
      <c r="AN34" s="1224"/>
      <c r="AO34" s="340" t="s">
        <v>521</v>
      </c>
      <c r="AP34" s="340" t="s">
        <v>521</v>
      </c>
      <c r="AQ34" s="341">
        <v>32</v>
      </c>
      <c r="AR34" s="342" t="s">
        <v>521</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2" t="s">
        <v>538</v>
      </c>
      <c r="AL35" s="1223"/>
      <c r="AM35" s="1223"/>
      <c r="AN35" s="1224"/>
      <c r="AO35" s="340">
        <v>2977389</v>
      </c>
      <c r="AP35" s="340">
        <v>18092</v>
      </c>
      <c r="AQ35" s="341">
        <v>11361</v>
      </c>
      <c r="AR35" s="342">
        <v>59.2</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2" t="s">
        <v>539</v>
      </c>
      <c r="AL36" s="1223"/>
      <c r="AM36" s="1223"/>
      <c r="AN36" s="1224"/>
      <c r="AO36" s="340">
        <v>78584</v>
      </c>
      <c r="AP36" s="340">
        <v>478</v>
      </c>
      <c r="AQ36" s="341">
        <v>521</v>
      </c>
      <c r="AR36" s="342">
        <v>-8.3000000000000007</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2" t="s">
        <v>540</v>
      </c>
      <c r="AL37" s="1223"/>
      <c r="AM37" s="1223"/>
      <c r="AN37" s="1224"/>
      <c r="AO37" s="340" t="s">
        <v>521</v>
      </c>
      <c r="AP37" s="340" t="s">
        <v>521</v>
      </c>
      <c r="AQ37" s="341">
        <v>742</v>
      </c>
      <c r="AR37" s="342" t="s">
        <v>521</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5" t="s">
        <v>541</v>
      </c>
      <c r="AL38" s="1226"/>
      <c r="AM38" s="1226"/>
      <c r="AN38" s="1227"/>
      <c r="AO38" s="343" t="s">
        <v>521</v>
      </c>
      <c r="AP38" s="343" t="s">
        <v>521</v>
      </c>
      <c r="AQ38" s="344">
        <v>1</v>
      </c>
      <c r="AR38" s="332" t="s">
        <v>521</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5" t="s">
        <v>542</v>
      </c>
      <c r="AL39" s="1226"/>
      <c r="AM39" s="1226"/>
      <c r="AN39" s="1227"/>
      <c r="AO39" s="340">
        <v>-1027139</v>
      </c>
      <c r="AP39" s="340">
        <v>-6241</v>
      </c>
      <c r="AQ39" s="341">
        <v>-6512</v>
      </c>
      <c r="AR39" s="342">
        <v>-4.2</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2" t="s">
        <v>543</v>
      </c>
      <c r="AL40" s="1223"/>
      <c r="AM40" s="1223"/>
      <c r="AN40" s="1224"/>
      <c r="AO40" s="340">
        <v>-6890860</v>
      </c>
      <c r="AP40" s="340">
        <v>-41872</v>
      </c>
      <c r="AQ40" s="341">
        <v>-33153</v>
      </c>
      <c r="AR40" s="342">
        <v>26.3</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8" t="s">
        <v>298</v>
      </c>
      <c r="AL41" s="1229"/>
      <c r="AM41" s="1229"/>
      <c r="AN41" s="1230"/>
      <c r="AO41" s="340">
        <v>911778</v>
      </c>
      <c r="AP41" s="340">
        <v>5540</v>
      </c>
      <c r="AQ41" s="341">
        <v>9001</v>
      </c>
      <c r="AR41" s="342">
        <v>-38.5</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544</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545</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546</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7" t="s">
        <v>512</v>
      </c>
      <c r="AN49" s="1219" t="s">
        <v>547</v>
      </c>
      <c r="AO49" s="1220"/>
      <c r="AP49" s="1220"/>
      <c r="AQ49" s="1220"/>
      <c r="AR49" s="1221"/>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8"/>
      <c r="AN50" s="356" t="s">
        <v>548</v>
      </c>
      <c r="AO50" s="357" t="s">
        <v>549</v>
      </c>
      <c r="AP50" s="358" t="s">
        <v>550</v>
      </c>
      <c r="AQ50" s="359" t="s">
        <v>551</v>
      </c>
      <c r="AR50" s="360" t="s">
        <v>552</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553</v>
      </c>
      <c r="AL51" s="353"/>
      <c r="AM51" s="361">
        <v>9877371</v>
      </c>
      <c r="AN51" s="362">
        <v>58556</v>
      </c>
      <c r="AO51" s="363">
        <v>119.6</v>
      </c>
      <c r="AP51" s="364">
        <v>45117</v>
      </c>
      <c r="AQ51" s="365">
        <v>4.5999999999999996</v>
      </c>
      <c r="AR51" s="366">
        <v>115</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554</v>
      </c>
      <c r="AM52" s="369">
        <v>3851573</v>
      </c>
      <c r="AN52" s="370">
        <v>22833</v>
      </c>
      <c r="AO52" s="371">
        <v>119.4</v>
      </c>
      <c r="AP52" s="372">
        <v>25589</v>
      </c>
      <c r="AQ52" s="373">
        <v>16.899999999999999</v>
      </c>
      <c r="AR52" s="374">
        <v>102.5</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555</v>
      </c>
      <c r="AL53" s="353"/>
      <c r="AM53" s="361">
        <v>4368312</v>
      </c>
      <c r="AN53" s="362">
        <v>26088</v>
      </c>
      <c r="AO53" s="363">
        <v>-55.4</v>
      </c>
      <c r="AP53" s="364">
        <v>52496</v>
      </c>
      <c r="AQ53" s="365">
        <v>16.399999999999999</v>
      </c>
      <c r="AR53" s="366">
        <v>-71.8</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554</v>
      </c>
      <c r="AM54" s="369">
        <v>2487347</v>
      </c>
      <c r="AN54" s="370">
        <v>14855</v>
      </c>
      <c r="AO54" s="371">
        <v>-34.9</v>
      </c>
      <c r="AP54" s="372">
        <v>29467</v>
      </c>
      <c r="AQ54" s="373">
        <v>15.2</v>
      </c>
      <c r="AR54" s="374">
        <v>-50.1</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556</v>
      </c>
      <c r="AL55" s="353"/>
      <c r="AM55" s="361">
        <v>4789843</v>
      </c>
      <c r="AN55" s="362">
        <v>28755</v>
      </c>
      <c r="AO55" s="363">
        <v>10.199999999999999</v>
      </c>
      <c r="AP55" s="364">
        <v>52619</v>
      </c>
      <c r="AQ55" s="365">
        <v>0.2</v>
      </c>
      <c r="AR55" s="366">
        <v>10</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554</v>
      </c>
      <c r="AM56" s="369">
        <v>3341895</v>
      </c>
      <c r="AN56" s="370">
        <v>20062</v>
      </c>
      <c r="AO56" s="371">
        <v>35.1</v>
      </c>
      <c r="AP56" s="372">
        <v>31149</v>
      </c>
      <c r="AQ56" s="373">
        <v>5.7</v>
      </c>
      <c r="AR56" s="374">
        <v>29.4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557</v>
      </c>
      <c r="AL57" s="353"/>
      <c r="AM57" s="361">
        <v>4845268</v>
      </c>
      <c r="AN57" s="362">
        <v>29281</v>
      </c>
      <c r="AO57" s="363">
        <v>1.8</v>
      </c>
      <c r="AP57" s="364">
        <v>51875</v>
      </c>
      <c r="AQ57" s="365">
        <v>-1.4</v>
      </c>
      <c r="AR57" s="366">
        <v>3.2</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554</v>
      </c>
      <c r="AM58" s="369">
        <v>3360825</v>
      </c>
      <c r="AN58" s="370">
        <v>20311</v>
      </c>
      <c r="AO58" s="371">
        <v>1.2</v>
      </c>
      <c r="AP58" s="372">
        <v>29372</v>
      </c>
      <c r="AQ58" s="373">
        <v>-5.7</v>
      </c>
      <c r="AR58" s="374">
        <v>6.9</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558</v>
      </c>
      <c r="AL59" s="353"/>
      <c r="AM59" s="361">
        <v>8927531</v>
      </c>
      <c r="AN59" s="362">
        <v>54248</v>
      </c>
      <c r="AO59" s="363">
        <v>85.3</v>
      </c>
      <c r="AP59" s="364">
        <v>48064</v>
      </c>
      <c r="AQ59" s="365">
        <v>-7.3</v>
      </c>
      <c r="AR59" s="366">
        <v>92.6</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554</v>
      </c>
      <c r="AM60" s="369">
        <v>5067201</v>
      </c>
      <c r="AN60" s="370">
        <v>30791</v>
      </c>
      <c r="AO60" s="371">
        <v>51.6</v>
      </c>
      <c r="AP60" s="372">
        <v>30373</v>
      </c>
      <c r="AQ60" s="373">
        <v>3.4</v>
      </c>
      <c r="AR60" s="374">
        <v>48.2</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559</v>
      </c>
      <c r="AL61" s="375"/>
      <c r="AM61" s="376">
        <v>6561665</v>
      </c>
      <c r="AN61" s="377">
        <v>39386</v>
      </c>
      <c r="AO61" s="378">
        <v>32.299999999999997</v>
      </c>
      <c r="AP61" s="379">
        <v>50034</v>
      </c>
      <c r="AQ61" s="380">
        <v>2.5</v>
      </c>
      <c r="AR61" s="366">
        <v>29.8</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554</v>
      </c>
      <c r="AM62" s="369">
        <v>3621768</v>
      </c>
      <c r="AN62" s="370">
        <v>21770</v>
      </c>
      <c r="AO62" s="371">
        <v>34.5</v>
      </c>
      <c r="AP62" s="372">
        <v>29190</v>
      </c>
      <c r="AQ62" s="373">
        <v>7.1</v>
      </c>
      <c r="AR62" s="374">
        <v>27.4</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Wl74Xl1tvbvBhO3XVP8Z3+13MC7eh8vWTEnkYwtg19MORV5PA5R3XiNoiswOcGQidqaQyZOQmvkXqpxeG4Cv1g==" saltValue="TfrozjRUHhZe6YxO9Ba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4" zoomScale="75" zoomScaleNormal="75"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9U1S0JtuXkjP+4TmCdPo8CL4aPdMrFv0nvMVbd6qkqQk1BhJTx/E1WraT8EY9UdA0GChLb2Sf9a9FR6D38wxQ==" saltValue="bQful0+3bTYIFgwJr/VFD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9i1rsKDfjw+LGfFU4va43kBPAqD61aoBiuP+xMw7ZQqE3fxULsLFSD2effNkXTYZsxNQekFo/VoOdQs6AvE7Q==" saltValue="YZGLc1sksgG6/TIg7+6oY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1" t="s">
        <v>3</v>
      </c>
      <c r="D47" s="1231"/>
      <c r="E47" s="1232"/>
      <c r="F47" s="11">
        <v>21.21</v>
      </c>
      <c r="G47" s="12">
        <v>23.58</v>
      </c>
      <c r="H47" s="12">
        <v>24.55</v>
      </c>
      <c r="I47" s="12">
        <v>25.51</v>
      </c>
      <c r="J47" s="13">
        <v>24.42</v>
      </c>
    </row>
    <row r="48" spans="2:10" ht="57.75" customHeight="1" x14ac:dyDescent="0.15">
      <c r="B48" s="14"/>
      <c r="C48" s="1233" t="s">
        <v>4</v>
      </c>
      <c r="D48" s="1233"/>
      <c r="E48" s="1234"/>
      <c r="F48" s="15">
        <v>2.46</v>
      </c>
      <c r="G48" s="16">
        <v>2.98</v>
      </c>
      <c r="H48" s="16">
        <v>4.01</v>
      </c>
      <c r="I48" s="16">
        <v>4.12</v>
      </c>
      <c r="J48" s="17">
        <v>5.76</v>
      </c>
    </row>
    <row r="49" spans="2:10" ht="57.75" customHeight="1" thickBot="1" x14ac:dyDescent="0.2">
      <c r="B49" s="18"/>
      <c r="C49" s="1235" t="s">
        <v>5</v>
      </c>
      <c r="D49" s="1235"/>
      <c r="E49" s="1236"/>
      <c r="F49" s="19" t="s">
        <v>568</v>
      </c>
      <c r="G49" s="20">
        <v>2.93</v>
      </c>
      <c r="H49" s="20">
        <v>1.87</v>
      </c>
      <c r="I49" s="20">
        <v>1.1599999999999999</v>
      </c>
      <c r="J49" s="21">
        <v>1.25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QxaVHZonBTWo2pUo+xiw7AAGZ5mMvZ4356N16QTmvXVgJ1bLxPpsLN45M5+bK7QJObctpukvl1P6iEupdGlWg==" saltValue="pYE1r60O6QKYUXeLzOPeS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2020-09-11T06:32:02Z</cp:lastPrinted>
  <dcterms:created xsi:type="dcterms:W3CDTF">2020-02-10T04:27:30Z</dcterms:created>
  <dcterms:modified xsi:type="dcterms:W3CDTF">2020-09-29T04:26:31Z</dcterms:modified>
  <cp:category/>
</cp:coreProperties>
</file>