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23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<sst xmlns="http://schemas.openxmlformats.org/spreadsheetml/2006/main" count="326" uniqueCount="104">
  <si>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</si>
  <si>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</si>
  <si>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</si>
  <si>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</si>
  <si>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</si>
  <si>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</si>
  <si>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</si>
  <si>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</si>
  <si>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</si>
  <si>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</si>
  <si>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</si>
  <si>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</si>
  <si>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</si>
  <si>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</si>
  <si>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</si>
  <si>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</si>
  <si>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</si>
  <si>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</si>
  <si>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</si>
  <si>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</si>
  <si>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</si>
  <si>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</si>
  <si>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</si>
  <si>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</si>
  <si>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</si>
  <si>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</si>
  <si>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</si>
  <si>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</si>
  <si>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</si>
  <si>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</si>
  <si>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</si>
  <si>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</si>
  <si>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</si>
  <si>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</si>
  <si>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</si>
  <si>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</si>
  <si>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</si>
  <si>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</si>
  <si>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</si>
  <si>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</si>
  <si>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</si>
  <si>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</si>
  <si>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</si>
  <si>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</si>
  <si>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</si>
  <si>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</si>
  <si>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</si>
  <si>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</si>
  <si>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</si>
  <si>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</si>
  <si>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</si>
  <si>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</si>
  <si>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</si>
  <si>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</si>
  <si>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</si>
  <si>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</si>
  <si>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</si>
  <si>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</si>
  <si>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</si>
  <si>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</si>
  <si>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</si>
  <si>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</si>
  <si>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</si>
  <si>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</si>
  <si>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</si>
  <si>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</si>
  <si>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</si>
  <si>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</si>
  <si>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</si>
  <si>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</si>
  <si>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</si>
  <si>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</si>
  <si>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</si>
  <si>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</si>
  <si>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</si>
  <si>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</si>
  <si>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</si>
  <si>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</si>
  <si>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</si>
  <si>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</si>
  <si>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</si>
  <si>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繰出金の状況・法非適（増減額）</t>
  </si>
  <si>
    <t>繰出金の状況・法非適（増減率）</t>
  </si>
  <si>
    <t>繰出金の状況・法非適（当年度）</t>
  </si>
  <si>
    <t>(単位:％)</t>
  </si>
  <si>
    <t>介護保険事業会計</t>
  </si>
  <si>
    <t>宅地造成</t>
  </si>
  <si>
    <t>介護サービス</t>
  </si>
  <si>
    <t>後期高齢者医</t>
  </si>
  <si>
    <t>臨時財政対策</t>
  </si>
  <si>
    <t>事    業</t>
  </si>
  <si>
    <t>療事業会計</t>
  </si>
  <si>
    <t>保険事業勘定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</si>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</sst>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75" workbookViewId="0" topLeftCell="B1">
      <selection activeCell="E13" sqref="E13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679797</v>
      </c>
      <c r="J6" s="51">
        <v>0</v>
      </c>
      <c r="K6" s="51">
        <v>0</v>
      </c>
      <c r="L6" s="51">
        <v>0</v>
      </c>
      <c r="M6" s="51">
        <v>2012565</v>
      </c>
      <c r="N6" s="51">
        <v>0</v>
      </c>
      <c r="O6" s="51">
        <v>3577517</v>
      </c>
      <c r="P6" s="51">
        <v>4173581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10443460</v>
      </c>
      <c r="X6" s="31"/>
      <c r="Y6" s="56">
        <v>66951388</v>
      </c>
      <c r="Z6" s="49">
        <v>3089952</v>
      </c>
      <c r="AA6" s="33">
        <f>ROUND(W6/Y6*100,1)</f>
        <v>15.6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196916</v>
      </c>
      <c r="F7" s="42">
        <v>268388</v>
      </c>
      <c r="G7" s="52">
        <v>0</v>
      </c>
      <c r="H7" s="52">
        <v>0</v>
      </c>
      <c r="I7" s="52">
        <v>258988</v>
      </c>
      <c r="J7" s="52">
        <v>0</v>
      </c>
      <c r="K7" s="52">
        <v>0</v>
      </c>
      <c r="L7" s="52">
        <v>0</v>
      </c>
      <c r="M7" s="52">
        <v>1815392</v>
      </c>
      <c r="N7" s="52">
        <v>0</v>
      </c>
      <c r="O7" s="52">
        <v>3186650</v>
      </c>
      <c r="P7" s="52">
        <v>3182406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8908740</v>
      </c>
      <c r="X7" s="31"/>
      <c r="Y7" s="47">
        <v>91068924</v>
      </c>
      <c r="Z7" s="47">
        <v>16021</v>
      </c>
      <c r="AA7" s="33">
        <f aca="true" t="shared" si="0" ref="AA7:AA37">ROUND(W7/Y7*100,1)</f>
        <v>9.8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935248</v>
      </c>
      <c r="N8" s="52">
        <v>0</v>
      </c>
      <c r="O8" s="52">
        <v>1707706</v>
      </c>
      <c r="P8" s="52">
        <v>2112264</v>
      </c>
      <c r="Q8" s="52">
        <v>0</v>
      </c>
      <c r="R8" s="52">
        <v>0</v>
      </c>
      <c r="S8" s="52">
        <v>0</v>
      </c>
      <c r="T8" s="52">
        <v>0</v>
      </c>
      <c r="U8" s="52">
        <v>5140</v>
      </c>
      <c r="V8" s="52">
        <v>0</v>
      </c>
      <c r="W8" s="52">
        <v>4760358</v>
      </c>
      <c r="X8" s="31"/>
      <c r="Y8" s="47">
        <v>29873524</v>
      </c>
      <c r="Z8" s="47">
        <v>1571286</v>
      </c>
      <c r="AA8" s="33">
        <f t="shared" si="0"/>
        <v>15.9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129749</v>
      </c>
      <c r="J9" s="52">
        <v>0</v>
      </c>
      <c r="K9" s="52">
        <v>0</v>
      </c>
      <c r="L9" s="52">
        <v>0</v>
      </c>
      <c r="M9" s="52">
        <v>1514979</v>
      </c>
      <c r="N9" s="52">
        <v>0</v>
      </c>
      <c r="O9" s="52">
        <v>2259480</v>
      </c>
      <c r="P9" s="52">
        <v>2737417</v>
      </c>
      <c r="Q9" s="52">
        <v>0</v>
      </c>
      <c r="R9" s="52">
        <v>0</v>
      </c>
      <c r="S9" s="52">
        <v>0</v>
      </c>
      <c r="T9" s="52">
        <v>0</v>
      </c>
      <c r="U9" s="52">
        <v>518</v>
      </c>
      <c r="V9" s="52">
        <v>0</v>
      </c>
      <c r="W9" s="52">
        <v>6642143</v>
      </c>
      <c r="X9" s="31"/>
      <c r="Y9" s="47">
        <v>41831743</v>
      </c>
      <c r="Z9" s="47">
        <v>2330983</v>
      </c>
      <c r="AA9" s="33">
        <f t="shared" si="0"/>
        <v>15.9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103771</v>
      </c>
      <c r="J10" s="52">
        <v>0</v>
      </c>
      <c r="K10" s="52">
        <v>0</v>
      </c>
      <c r="L10" s="52">
        <v>0</v>
      </c>
      <c r="M10" s="52">
        <v>783417</v>
      </c>
      <c r="N10" s="52">
        <v>0</v>
      </c>
      <c r="O10" s="52">
        <v>1490633</v>
      </c>
      <c r="P10" s="52">
        <v>1420835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3798656</v>
      </c>
      <c r="X10" s="31"/>
      <c r="Y10" s="47">
        <v>30337010</v>
      </c>
      <c r="Z10" s="47">
        <v>1745571</v>
      </c>
      <c r="AA10" s="33">
        <f t="shared" si="0"/>
        <v>12.5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1357337</v>
      </c>
      <c r="N11" s="52">
        <v>0</v>
      </c>
      <c r="O11" s="52">
        <v>1870431</v>
      </c>
      <c r="P11" s="52">
        <v>1995660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5223428</v>
      </c>
      <c r="X11" s="31"/>
      <c r="Y11" s="47">
        <v>37959942</v>
      </c>
      <c r="Z11" s="47">
        <v>1938949</v>
      </c>
      <c r="AA11" s="33">
        <f t="shared" si="0"/>
        <v>13.8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0</v>
      </c>
      <c r="G12" s="52">
        <v>0</v>
      </c>
      <c r="H12" s="52">
        <v>0</v>
      </c>
      <c r="I12" s="52">
        <v>543117</v>
      </c>
      <c r="J12" s="52">
        <v>0</v>
      </c>
      <c r="K12" s="52">
        <v>0</v>
      </c>
      <c r="L12" s="52">
        <v>0</v>
      </c>
      <c r="M12" s="52">
        <v>740022</v>
      </c>
      <c r="N12" s="52">
        <v>0</v>
      </c>
      <c r="O12" s="52">
        <v>884904</v>
      </c>
      <c r="P12" s="52">
        <v>940482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3108525</v>
      </c>
      <c r="X12" s="31"/>
      <c r="Y12" s="47">
        <v>16103371</v>
      </c>
      <c r="Z12" s="47">
        <v>1059122</v>
      </c>
      <c r="AA12" s="33">
        <f t="shared" si="0"/>
        <v>19.3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626</v>
      </c>
      <c r="J13" s="52">
        <v>0</v>
      </c>
      <c r="K13" s="52">
        <v>0</v>
      </c>
      <c r="L13" s="52">
        <v>0</v>
      </c>
      <c r="M13" s="52">
        <v>209015</v>
      </c>
      <c r="N13" s="52">
        <v>0</v>
      </c>
      <c r="O13" s="52">
        <v>410209</v>
      </c>
      <c r="P13" s="52">
        <v>418186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1038036</v>
      </c>
      <c r="X13" s="31"/>
      <c r="Y13" s="47">
        <v>5925282</v>
      </c>
      <c r="Z13" s="47">
        <v>249088</v>
      </c>
      <c r="AA13" s="33">
        <f t="shared" si="0"/>
        <v>17.5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337995</v>
      </c>
      <c r="J14" s="52">
        <v>0</v>
      </c>
      <c r="K14" s="52">
        <v>0</v>
      </c>
      <c r="L14" s="52">
        <v>0</v>
      </c>
      <c r="M14" s="52">
        <v>333803</v>
      </c>
      <c r="N14" s="52">
        <v>0</v>
      </c>
      <c r="O14" s="52">
        <v>540264</v>
      </c>
      <c r="P14" s="52">
        <v>624348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1836410</v>
      </c>
      <c r="X14" s="31"/>
      <c r="Y14" s="47">
        <v>12790434</v>
      </c>
      <c r="Z14" s="47">
        <v>493225</v>
      </c>
      <c r="AA14" s="33">
        <f t="shared" si="0"/>
        <v>14.4</v>
      </c>
    </row>
    <row r="15" spans="2:27" ht="21" customHeight="1">
      <c r="B15" s="22" t="s">
        <v>36</v>
      </c>
      <c r="C15" s="42">
        <v>148991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95093</v>
      </c>
      <c r="J15" s="52">
        <v>0</v>
      </c>
      <c r="K15" s="52">
        <v>0</v>
      </c>
      <c r="L15" s="52">
        <v>0</v>
      </c>
      <c r="M15" s="52">
        <v>217245</v>
      </c>
      <c r="N15" s="52">
        <v>0</v>
      </c>
      <c r="O15" s="52">
        <v>312046</v>
      </c>
      <c r="P15" s="52">
        <v>402886</v>
      </c>
      <c r="Q15" s="52">
        <v>2500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1178761</v>
      </c>
      <c r="X15" s="31"/>
      <c r="Y15" s="47">
        <v>6400136</v>
      </c>
      <c r="Z15" s="47">
        <v>277373</v>
      </c>
      <c r="AA15" s="33">
        <f t="shared" si="0"/>
        <v>18.4</v>
      </c>
    </row>
    <row r="16" spans="2:27" ht="21" customHeight="1">
      <c r="B16" s="22" t="s">
        <v>37</v>
      </c>
      <c r="C16" s="42">
        <v>0</v>
      </c>
      <c r="D16" s="42">
        <v>26108</v>
      </c>
      <c r="E16" s="42">
        <v>0</v>
      </c>
      <c r="F16" s="42">
        <v>0</v>
      </c>
      <c r="G16" s="52">
        <v>1200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202539</v>
      </c>
      <c r="N16" s="52">
        <v>0</v>
      </c>
      <c r="O16" s="52">
        <v>397162</v>
      </c>
      <c r="P16" s="52">
        <v>446161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1073170</v>
      </c>
      <c r="X16" s="31"/>
      <c r="Y16" s="47">
        <v>7011663</v>
      </c>
      <c r="Z16" s="47">
        <v>229959</v>
      </c>
      <c r="AA16" s="33">
        <f t="shared" si="0"/>
        <v>15.3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271216</v>
      </c>
      <c r="N17" s="53">
        <v>0</v>
      </c>
      <c r="O17" s="53">
        <v>551063</v>
      </c>
      <c r="P17" s="53">
        <v>633670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1455949</v>
      </c>
      <c r="X17" s="31"/>
      <c r="Y17" s="57">
        <v>13387118</v>
      </c>
      <c r="Z17" s="57">
        <v>672689</v>
      </c>
      <c r="AA17" s="33">
        <f t="shared" si="0"/>
        <v>10.9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338454</v>
      </c>
      <c r="J18" s="53">
        <v>1931</v>
      </c>
      <c r="K18" s="53">
        <v>81096</v>
      </c>
      <c r="L18" s="53">
        <v>0</v>
      </c>
      <c r="M18" s="53">
        <v>504939</v>
      </c>
      <c r="N18" s="53">
        <v>0</v>
      </c>
      <c r="O18" s="53">
        <v>881040</v>
      </c>
      <c r="P18" s="53">
        <v>1089088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2896548</v>
      </c>
      <c r="X18" s="31"/>
      <c r="Y18" s="57">
        <v>16466264</v>
      </c>
      <c r="Z18" s="57">
        <v>617666</v>
      </c>
      <c r="AA18" s="33">
        <f t="shared" si="0"/>
        <v>17.6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627845</v>
      </c>
      <c r="N19" s="54">
        <v>1977</v>
      </c>
      <c r="O19" s="54">
        <v>1356527</v>
      </c>
      <c r="P19" s="54">
        <v>1527975</v>
      </c>
      <c r="Q19" s="54">
        <v>0</v>
      </c>
      <c r="R19" s="54">
        <v>0</v>
      </c>
      <c r="S19" s="54">
        <v>0</v>
      </c>
      <c r="T19" s="54">
        <v>0</v>
      </c>
      <c r="U19" s="54">
        <v>156</v>
      </c>
      <c r="V19" s="54">
        <v>0</v>
      </c>
      <c r="W19" s="54">
        <v>3514480</v>
      </c>
      <c r="X19" s="31"/>
      <c r="Y19" s="48">
        <v>27132947</v>
      </c>
      <c r="Z19" s="48">
        <v>1227015</v>
      </c>
      <c r="AA19" s="34">
        <f t="shared" si="0"/>
        <v>13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285529</v>
      </c>
      <c r="J20" s="52">
        <v>0</v>
      </c>
      <c r="K20" s="52">
        <v>0</v>
      </c>
      <c r="L20" s="52">
        <v>0</v>
      </c>
      <c r="M20" s="52">
        <v>72595</v>
      </c>
      <c r="N20" s="52">
        <v>0</v>
      </c>
      <c r="O20" s="52">
        <v>80205</v>
      </c>
      <c r="P20" s="52">
        <v>79526</v>
      </c>
      <c r="Q20" s="52">
        <v>0</v>
      </c>
      <c r="R20" s="52">
        <v>0</v>
      </c>
      <c r="S20" s="52">
        <v>0</v>
      </c>
      <c r="T20" s="52">
        <v>0</v>
      </c>
      <c r="U20" s="52">
        <v>2227</v>
      </c>
      <c r="V20" s="52">
        <v>0</v>
      </c>
      <c r="W20" s="52">
        <v>520082</v>
      </c>
      <c r="X20" s="31"/>
      <c r="Y20" s="47">
        <v>2053767</v>
      </c>
      <c r="Z20" s="49">
        <v>100182</v>
      </c>
      <c r="AA20" s="35">
        <f t="shared" si="0"/>
        <v>25.3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202600</v>
      </c>
      <c r="J21" s="52">
        <v>0</v>
      </c>
      <c r="K21" s="52">
        <v>0</v>
      </c>
      <c r="L21" s="52">
        <v>0</v>
      </c>
      <c r="M21" s="52">
        <v>155324</v>
      </c>
      <c r="N21" s="52">
        <v>0</v>
      </c>
      <c r="O21" s="52">
        <v>259002</v>
      </c>
      <c r="P21" s="52">
        <v>271037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887963</v>
      </c>
      <c r="X21" s="31"/>
      <c r="Y21" s="47">
        <v>5584350</v>
      </c>
      <c r="Z21" s="47">
        <v>424666</v>
      </c>
      <c r="AA21" s="33">
        <f t="shared" si="0"/>
        <v>15.9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247248</v>
      </c>
      <c r="N22" s="52">
        <v>0</v>
      </c>
      <c r="O22" s="52">
        <v>420996</v>
      </c>
      <c r="P22" s="52">
        <v>583727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1251971</v>
      </c>
      <c r="X22" s="31"/>
      <c r="Y22" s="47">
        <v>8535144</v>
      </c>
      <c r="Z22" s="47">
        <v>491065</v>
      </c>
      <c r="AA22" s="33">
        <f t="shared" si="0"/>
        <v>14.7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326709</v>
      </c>
      <c r="J23" s="52">
        <v>0</v>
      </c>
      <c r="K23" s="52">
        <v>0</v>
      </c>
      <c r="L23" s="52">
        <v>0</v>
      </c>
      <c r="M23" s="52">
        <v>48646</v>
      </c>
      <c r="N23" s="52">
        <v>0</v>
      </c>
      <c r="O23" s="52">
        <v>92769</v>
      </c>
      <c r="P23" s="52">
        <v>119723</v>
      </c>
      <c r="Q23" s="52">
        <v>0</v>
      </c>
      <c r="R23" s="52">
        <v>0</v>
      </c>
      <c r="S23" s="52">
        <v>0</v>
      </c>
      <c r="T23" s="52">
        <v>0</v>
      </c>
      <c r="U23" s="52">
        <v>31</v>
      </c>
      <c r="V23" s="52">
        <v>0</v>
      </c>
      <c r="W23" s="52">
        <v>587878</v>
      </c>
      <c r="X23" s="31"/>
      <c r="Y23" s="47">
        <v>2910540</v>
      </c>
      <c r="Z23" s="47">
        <v>103852</v>
      </c>
      <c r="AA23" s="33">
        <f t="shared" si="0"/>
        <v>20.2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666829</v>
      </c>
      <c r="J24" s="52">
        <v>0</v>
      </c>
      <c r="K24" s="52">
        <v>0</v>
      </c>
      <c r="L24" s="52">
        <v>0</v>
      </c>
      <c r="M24" s="52">
        <v>108685</v>
      </c>
      <c r="N24" s="52">
        <v>40169</v>
      </c>
      <c r="O24" s="52">
        <v>134691</v>
      </c>
      <c r="P24" s="52">
        <v>157459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1107833</v>
      </c>
      <c r="X24" s="31"/>
      <c r="Y24" s="47">
        <v>5031118</v>
      </c>
      <c r="Z24" s="47">
        <v>0</v>
      </c>
      <c r="AA24" s="33">
        <f t="shared" si="0"/>
        <v>22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195425</v>
      </c>
      <c r="J25" s="52">
        <v>0</v>
      </c>
      <c r="K25" s="52">
        <v>0</v>
      </c>
      <c r="L25" s="52">
        <v>0</v>
      </c>
      <c r="M25" s="52">
        <v>130588</v>
      </c>
      <c r="N25" s="52">
        <v>0</v>
      </c>
      <c r="O25" s="52">
        <v>227603</v>
      </c>
      <c r="P25" s="52">
        <v>293040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846656</v>
      </c>
      <c r="X25" s="31"/>
      <c r="Y25" s="47">
        <v>5185469</v>
      </c>
      <c r="Z25" s="47">
        <v>238962</v>
      </c>
      <c r="AA25" s="33">
        <f t="shared" si="0"/>
        <v>16.3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294505</v>
      </c>
      <c r="J26" s="52">
        <v>0</v>
      </c>
      <c r="K26" s="52">
        <v>0</v>
      </c>
      <c r="L26" s="52">
        <v>0</v>
      </c>
      <c r="M26" s="52">
        <v>146772</v>
      </c>
      <c r="N26" s="52">
        <v>0</v>
      </c>
      <c r="O26" s="52">
        <v>308810</v>
      </c>
      <c r="P26" s="52">
        <v>360120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1110207</v>
      </c>
      <c r="X26" s="31"/>
      <c r="Y26" s="47">
        <v>5396395</v>
      </c>
      <c r="Z26" s="47">
        <v>287092</v>
      </c>
      <c r="AA26" s="33">
        <f t="shared" si="0"/>
        <v>20.6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116400</v>
      </c>
      <c r="J27" s="52">
        <v>0</v>
      </c>
      <c r="K27" s="52">
        <v>126860</v>
      </c>
      <c r="L27" s="52">
        <v>0</v>
      </c>
      <c r="M27" s="52">
        <v>87501</v>
      </c>
      <c r="N27" s="52">
        <v>0</v>
      </c>
      <c r="O27" s="52">
        <v>229860</v>
      </c>
      <c r="P27" s="52">
        <v>283552</v>
      </c>
      <c r="Q27" s="52">
        <v>0</v>
      </c>
      <c r="R27" s="52">
        <v>0</v>
      </c>
      <c r="S27" s="52">
        <v>0</v>
      </c>
      <c r="T27" s="52">
        <v>0</v>
      </c>
      <c r="U27" s="52">
        <v>15</v>
      </c>
      <c r="V27" s="52">
        <v>0</v>
      </c>
      <c r="W27" s="52">
        <v>844188</v>
      </c>
      <c r="X27" s="31"/>
      <c r="Y27" s="47">
        <v>4740644</v>
      </c>
      <c r="Z27" s="47">
        <v>146869</v>
      </c>
      <c r="AA27" s="33">
        <f t="shared" si="0"/>
        <v>17.8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54322</v>
      </c>
      <c r="J28" s="52">
        <v>0</v>
      </c>
      <c r="K28" s="52">
        <v>0</v>
      </c>
      <c r="L28" s="52">
        <v>0</v>
      </c>
      <c r="M28" s="52">
        <v>105699</v>
      </c>
      <c r="N28" s="52">
        <v>0</v>
      </c>
      <c r="O28" s="52">
        <v>176938</v>
      </c>
      <c r="P28" s="52">
        <v>199208</v>
      </c>
      <c r="Q28" s="52">
        <v>0</v>
      </c>
      <c r="R28" s="52">
        <v>0</v>
      </c>
      <c r="S28" s="52">
        <v>0</v>
      </c>
      <c r="T28" s="52">
        <v>0</v>
      </c>
      <c r="U28" s="52">
        <v>10</v>
      </c>
      <c r="V28" s="52">
        <v>0</v>
      </c>
      <c r="W28" s="52">
        <v>536177</v>
      </c>
      <c r="X28" s="31"/>
      <c r="Y28" s="47">
        <v>4080240</v>
      </c>
      <c r="Z28" s="47">
        <v>203409</v>
      </c>
      <c r="AA28" s="33">
        <f t="shared" si="0"/>
        <v>13.1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70669</v>
      </c>
      <c r="N29" s="52">
        <v>0</v>
      </c>
      <c r="O29" s="52">
        <v>126584</v>
      </c>
      <c r="P29" s="52">
        <v>142317</v>
      </c>
      <c r="Q29" s="52">
        <v>0</v>
      </c>
      <c r="R29" s="52">
        <v>0</v>
      </c>
      <c r="S29" s="52">
        <v>0</v>
      </c>
      <c r="T29" s="52">
        <v>0</v>
      </c>
      <c r="U29" s="52">
        <v>39</v>
      </c>
      <c r="V29" s="52">
        <v>0</v>
      </c>
      <c r="W29" s="52">
        <v>339609</v>
      </c>
      <c r="X29" s="31"/>
      <c r="Y29" s="47">
        <v>2642728</v>
      </c>
      <c r="Z29" s="47">
        <v>89906</v>
      </c>
      <c r="AA29" s="33">
        <f t="shared" si="0"/>
        <v>12.9</v>
      </c>
    </row>
    <row r="30" spans="2:27" ht="21" customHeight="1">
      <c r="B30" s="22" t="s">
        <v>68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162863</v>
      </c>
      <c r="N30" s="52">
        <v>0</v>
      </c>
      <c r="O30" s="52">
        <v>250867</v>
      </c>
      <c r="P30" s="52">
        <v>264681</v>
      </c>
      <c r="Q30" s="52">
        <v>0</v>
      </c>
      <c r="R30" s="52">
        <v>0</v>
      </c>
      <c r="S30" s="52">
        <v>0</v>
      </c>
      <c r="T30" s="52">
        <v>0</v>
      </c>
      <c r="U30" s="52">
        <v>60</v>
      </c>
      <c r="V30" s="52">
        <v>0</v>
      </c>
      <c r="W30" s="52">
        <v>678471</v>
      </c>
      <c r="X30" s="31"/>
      <c r="Y30" s="47">
        <v>4554376</v>
      </c>
      <c r="Z30" s="47">
        <v>128205</v>
      </c>
      <c r="AA30" s="33">
        <f t="shared" si="0"/>
        <v>14.9</v>
      </c>
    </row>
    <row r="31" spans="2:27" ht="21" customHeight="1">
      <c r="B31" s="22" t="s">
        <v>69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410197</v>
      </c>
      <c r="J31" s="52">
        <v>0</v>
      </c>
      <c r="K31" s="52">
        <v>23582</v>
      </c>
      <c r="L31" s="52">
        <v>0</v>
      </c>
      <c r="M31" s="52">
        <v>199286</v>
      </c>
      <c r="N31" s="52">
        <v>0</v>
      </c>
      <c r="O31" s="52">
        <v>350694</v>
      </c>
      <c r="P31" s="52">
        <v>392625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1376384</v>
      </c>
      <c r="X31" s="31"/>
      <c r="Y31" s="47">
        <v>5814527</v>
      </c>
      <c r="Z31" s="47">
        <v>167717</v>
      </c>
      <c r="AA31" s="33">
        <f t="shared" si="0"/>
        <v>23.7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161450</v>
      </c>
      <c r="N32" s="52">
        <v>0</v>
      </c>
      <c r="O32" s="52">
        <v>392825</v>
      </c>
      <c r="P32" s="52">
        <v>400640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954915</v>
      </c>
      <c r="X32" s="31"/>
      <c r="Y32" s="47">
        <v>5905319</v>
      </c>
      <c r="Z32" s="47">
        <v>190750</v>
      </c>
      <c r="AA32" s="33">
        <f t="shared" si="0"/>
        <v>16.2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57284</v>
      </c>
      <c r="J33" s="52">
        <v>0</v>
      </c>
      <c r="K33" s="52">
        <v>0</v>
      </c>
      <c r="L33" s="52">
        <v>0</v>
      </c>
      <c r="M33" s="52">
        <v>122569</v>
      </c>
      <c r="N33" s="52">
        <v>0</v>
      </c>
      <c r="O33" s="52">
        <v>185273</v>
      </c>
      <c r="P33" s="52">
        <v>216978</v>
      </c>
      <c r="Q33" s="52">
        <v>0</v>
      </c>
      <c r="R33" s="52">
        <v>0</v>
      </c>
      <c r="S33" s="52">
        <v>0</v>
      </c>
      <c r="T33" s="52">
        <v>0</v>
      </c>
      <c r="U33" s="52">
        <v>94</v>
      </c>
      <c r="V33" s="52">
        <v>0</v>
      </c>
      <c r="W33" s="52">
        <v>582198</v>
      </c>
      <c r="X33" s="31"/>
      <c r="Y33" s="47">
        <v>3152000</v>
      </c>
      <c r="Z33" s="47">
        <v>104672</v>
      </c>
      <c r="AA33" s="33">
        <f t="shared" si="0"/>
        <v>18.5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250</v>
      </c>
      <c r="I34" s="52">
        <v>34088</v>
      </c>
      <c r="J34" s="52">
        <v>0</v>
      </c>
      <c r="K34" s="52">
        <v>0</v>
      </c>
      <c r="L34" s="52">
        <v>0</v>
      </c>
      <c r="M34" s="52">
        <v>124065</v>
      </c>
      <c r="N34" s="52">
        <v>0</v>
      </c>
      <c r="O34" s="52">
        <v>192449</v>
      </c>
      <c r="P34" s="52">
        <v>248186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599038</v>
      </c>
      <c r="X34" s="31"/>
      <c r="Y34" s="47">
        <v>3990180</v>
      </c>
      <c r="Z34" s="47">
        <v>135776</v>
      </c>
      <c r="AA34" s="59">
        <f t="shared" si="0"/>
        <v>15</v>
      </c>
    </row>
    <row r="35" spans="2:27" ht="22.5" customHeight="1">
      <c r="B35" s="25" t="s">
        <v>50</v>
      </c>
      <c r="C35" s="45">
        <f>SUM(C6:C19)</f>
        <v>148991</v>
      </c>
      <c r="D35" s="45">
        <f aca="true" t="shared" si="1" ref="D35:W35">SUM(D6:D19)</f>
        <v>26108</v>
      </c>
      <c r="E35" s="45">
        <f t="shared" si="1"/>
        <v>196916</v>
      </c>
      <c r="F35" s="45">
        <f t="shared" si="1"/>
        <v>268388</v>
      </c>
      <c r="G35" s="50">
        <f t="shared" si="1"/>
        <v>1200</v>
      </c>
      <c r="H35" s="50">
        <f t="shared" si="1"/>
        <v>0</v>
      </c>
      <c r="I35" s="50">
        <f t="shared" si="1"/>
        <v>2487590</v>
      </c>
      <c r="J35" s="50">
        <f>SUM(J6:J19)</f>
        <v>1931</v>
      </c>
      <c r="K35" s="50">
        <f>SUM(K6:K19)</f>
        <v>81096</v>
      </c>
      <c r="L35" s="50">
        <f t="shared" si="1"/>
        <v>0</v>
      </c>
      <c r="M35" s="50">
        <f t="shared" si="1"/>
        <v>11525562</v>
      </c>
      <c r="N35" s="50">
        <f t="shared" si="1"/>
        <v>1977</v>
      </c>
      <c r="O35" s="50">
        <f>SUM(O6:O19)</f>
        <v>19425632</v>
      </c>
      <c r="P35" s="50">
        <f t="shared" si="1"/>
        <v>21704959</v>
      </c>
      <c r="Q35" s="50">
        <f t="shared" si="1"/>
        <v>2500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5814</v>
      </c>
      <c r="V35" s="50">
        <f t="shared" si="1"/>
        <v>0</v>
      </c>
      <c r="W35" s="50">
        <f t="shared" si="1"/>
        <v>55878664</v>
      </c>
      <c r="X35" s="31"/>
      <c r="Y35" s="50">
        <f>SUM(Y6:Y19)</f>
        <v>403239746</v>
      </c>
      <c r="Z35" s="50">
        <f>SUM(Z6:Z19)</f>
        <v>15518899</v>
      </c>
      <c r="AA35" s="36">
        <f t="shared" si="0"/>
        <v>13.9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250</v>
      </c>
      <c r="I36" s="50">
        <f t="shared" si="2"/>
        <v>2643888</v>
      </c>
      <c r="J36" s="50">
        <f>SUM(J20:J34)</f>
        <v>0</v>
      </c>
      <c r="K36" s="50">
        <f t="shared" si="2"/>
        <v>150442</v>
      </c>
      <c r="L36" s="50">
        <f t="shared" si="2"/>
        <v>0</v>
      </c>
      <c r="M36" s="50">
        <f t="shared" si="2"/>
        <v>1943960</v>
      </c>
      <c r="N36" s="50">
        <f t="shared" si="2"/>
        <v>40169</v>
      </c>
      <c r="O36" s="50">
        <f>SUM(O20:O34)</f>
        <v>3429566</v>
      </c>
      <c r="P36" s="50">
        <f t="shared" si="2"/>
        <v>4012819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2476</v>
      </c>
      <c r="V36" s="50">
        <f t="shared" si="2"/>
        <v>0</v>
      </c>
      <c r="W36" s="50">
        <f t="shared" si="2"/>
        <v>12223570</v>
      </c>
      <c r="X36" s="31"/>
      <c r="Y36" s="50">
        <f>SUM(Y20:Y34)</f>
        <v>69576797</v>
      </c>
      <c r="Z36" s="50">
        <f>SUM(Z20:Z34)</f>
        <v>2813123</v>
      </c>
      <c r="AA36" s="36">
        <f t="shared" si="0"/>
        <v>17.6</v>
      </c>
    </row>
    <row r="37" spans="2:27" ht="22.5" customHeight="1">
      <c r="B37" s="25" t="s">
        <v>52</v>
      </c>
      <c r="C37" s="45">
        <f aca="true" t="shared" si="3" ref="C37:W37">SUM(C6:C34)</f>
        <v>148991</v>
      </c>
      <c r="D37" s="45">
        <f t="shared" si="3"/>
        <v>26108</v>
      </c>
      <c r="E37" s="45">
        <f t="shared" si="3"/>
        <v>196916</v>
      </c>
      <c r="F37" s="45">
        <f t="shared" si="3"/>
        <v>268388</v>
      </c>
      <c r="G37" s="50">
        <f t="shared" si="3"/>
        <v>1200</v>
      </c>
      <c r="H37" s="50">
        <f t="shared" si="3"/>
        <v>250</v>
      </c>
      <c r="I37" s="50">
        <f t="shared" si="3"/>
        <v>5131478</v>
      </c>
      <c r="J37" s="50">
        <f>SUM(J6:J34)</f>
        <v>1931</v>
      </c>
      <c r="K37" s="50">
        <f t="shared" si="3"/>
        <v>231538</v>
      </c>
      <c r="L37" s="50">
        <f t="shared" si="3"/>
        <v>0</v>
      </c>
      <c r="M37" s="50">
        <f t="shared" si="3"/>
        <v>13469522</v>
      </c>
      <c r="N37" s="50">
        <f t="shared" si="3"/>
        <v>42146</v>
      </c>
      <c r="O37" s="50">
        <f>SUM(O6:O34)</f>
        <v>22855198</v>
      </c>
      <c r="P37" s="50">
        <f t="shared" si="3"/>
        <v>25717778</v>
      </c>
      <c r="Q37" s="50">
        <f t="shared" si="3"/>
        <v>2500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8290</v>
      </c>
      <c r="V37" s="50">
        <f t="shared" si="3"/>
        <v>0</v>
      </c>
      <c r="W37" s="50">
        <f t="shared" si="3"/>
        <v>68102234</v>
      </c>
      <c r="X37" s="31"/>
      <c r="Y37" s="50">
        <f>SUM(Y6:Y34)</f>
        <v>472816543</v>
      </c>
      <c r="Z37" s="50">
        <f>SUM(Z6:Z34)</f>
        <v>18332022</v>
      </c>
      <c r="AA37" s="36">
        <f t="shared" si="0"/>
        <v>14.4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15</v>
      </c>
    </row>
    <row r="41" spans="26:27" ht="22.5" customHeight="1">
      <c r="Z41" s="7" t="s">
        <v>51</v>
      </c>
      <c r="AA41" s="60">
        <f>ROUND(AVERAGE(AA20:AA34),1)</f>
        <v>17.8</v>
      </c>
    </row>
    <row r="42" spans="26:27" ht="22.5" customHeight="1">
      <c r="Z42" s="7" t="s">
        <v>52</v>
      </c>
      <c r="AA42" s="60">
        <f>ROUND(AVERAGE(AA6:AA34),1)</f>
        <v>16.4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繰出金の状況・法非適用事業等（Ｒ１年度決算額）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workbookViewId="0" topLeftCell="B1">
      <selection activeCell="H13" sqref="H13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84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85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86</v>
      </c>
      <c r="I4" s="14" t="s">
        <v>9</v>
      </c>
      <c r="J4" s="14" t="s">
        <v>5</v>
      </c>
      <c r="K4" s="14" t="s">
        <v>87</v>
      </c>
      <c r="L4" s="14" t="s">
        <v>10</v>
      </c>
      <c r="M4" s="15"/>
      <c r="N4" s="15"/>
      <c r="O4" s="29" t="s">
        <v>88</v>
      </c>
      <c r="P4" s="14"/>
      <c r="Q4" s="14" t="s">
        <v>87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89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90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21</v>
      </c>
      <c r="N5" s="11" t="s">
        <v>22</v>
      </c>
      <c r="O5" s="26" t="s">
        <v>91</v>
      </c>
      <c r="P5" s="11" t="s">
        <v>92</v>
      </c>
      <c r="Q5" s="11" t="s">
        <v>21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93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651159</v>
      </c>
      <c r="J6" s="51">
        <v>0</v>
      </c>
      <c r="K6" s="51">
        <v>0</v>
      </c>
      <c r="L6" s="51">
        <v>0</v>
      </c>
      <c r="M6" s="51">
        <v>2044949</v>
      </c>
      <c r="N6" s="51">
        <v>0</v>
      </c>
      <c r="O6" s="51">
        <v>3486548</v>
      </c>
      <c r="P6" s="51">
        <v>3917857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10100513</v>
      </c>
      <c r="X6" s="31"/>
      <c r="Y6" s="56">
        <v>67583347</v>
      </c>
      <c r="Z6" s="49">
        <v>4153927</v>
      </c>
      <c r="AA6" s="33">
        <f>ROUND(W6/Y6*100,1)</f>
        <v>14.9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181530</v>
      </c>
      <c r="F7" s="42">
        <v>271418</v>
      </c>
      <c r="G7" s="52">
        <v>0</v>
      </c>
      <c r="H7" s="52">
        <v>0</v>
      </c>
      <c r="I7" s="52">
        <v>221788</v>
      </c>
      <c r="J7" s="52">
        <v>0</v>
      </c>
      <c r="K7" s="52">
        <v>0</v>
      </c>
      <c r="L7" s="52">
        <v>0</v>
      </c>
      <c r="M7" s="52">
        <v>1796061</v>
      </c>
      <c r="N7" s="52">
        <v>0</v>
      </c>
      <c r="O7" s="52">
        <v>3133869</v>
      </c>
      <c r="P7" s="52">
        <v>3148217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8752883</v>
      </c>
      <c r="X7" s="31"/>
      <c r="Y7" s="47">
        <v>77014266</v>
      </c>
      <c r="Z7" s="47">
        <v>62558</v>
      </c>
      <c r="AA7" s="33">
        <f aca="true" t="shared" si="0" ref="AA7:AA34">ROUND(W7/Y7*100,1)</f>
        <v>11.4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908083</v>
      </c>
      <c r="N8" s="52">
        <v>0</v>
      </c>
      <c r="O8" s="52">
        <v>1700784</v>
      </c>
      <c r="P8" s="52">
        <v>1959452</v>
      </c>
      <c r="Q8" s="52">
        <v>0</v>
      </c>
      <c r="R8" s="52">
        <v>0</v>
      </c>
      <c r="S8" s="52">
        <v>0</v>
      </c>
      <c r="T8" s="52">
        <v>0</v>
      </c>
      <c r="U8" s="52">
        <v>4806</v>
      </c>
      <c r="V8" s="52">
        <v>0</v>
      </c>
      <c r="W8" s="52">
        <v>4573125</v>
      </c>
      <c r="X8" s="31"/>
      <c r="Y8" s="47">
        <v>29948897</v>
      </c>
      <c r="Z8" s="47">
        <v>1948719</v>
      </c>
      <c r="AA8" s="33">
        <f t="shared" si="0"/>
        <v>15.3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127219</v>
      </c>
      <c r="J9" s="52">
        <v>0</v>
      </c>
      <c r="K9" s="52">
        <v>0</v>
      </c>
      <c r="L9" s="52">
        <v>0</v>
      </c>
      <c r="M9" s="52">
        <v>1557195</v>
      </c>
      <c r="N9" s="52">
        <v>0</v>
      </c>
      <c r="O9" s="52">
        <v>2267922</v>
      </c>
      <c r="P9" s="52">
        <v>2567317</v>
      </c>
      <c r="Q9" s="52">
        <v>0</v>
      </c>
      <c r="R9" s="52">
        <v>0</v>
      </c>
      <c r="S9" s="52">
        <v>0</v>
      </c>
      <c r="T9" s="52">
        <v>0</v>
      </c>
      <c r="U9" s="52">
        <v>585</v>
      </c>
      <c r="V9" s="52">
        <v>0</v>
      </c>
      <c r="W9" s="52">
        <v>6520238</v>
      </c>
      <c r="X9" s="31"/>
      <c r="Y9" s="47">
        <v>40378666</v>
      </c>
      <c r="Z9" s="47">
        <v>2638572</v>
      </c>
      <c r="AA9" s="33">
        <f t="shared" si="0"/>
        <v>16.1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103156</v>
      </c>
      <c r="J10" s="52">
        <v>0</v>
      </c>
      <c r="K10" s="52">
        <v>0</v>
      </c>
      <c r="L10" s="52">
        <v>0</v>
      </c>
      <c r="M10" s="52">
        <v>787003</v>
      </c>
      <c r="N10" s="52">
        <v>0</v>
      </c>
      <c r="O10" s="52">
        <v>1398884</v>
      </c>
      <c r="P10" s="52">
        <v>1434581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3723624</v>
      </c>
      <c r="X10" s="31"/>
      <c r="Y10" s="47">
        <v>30124126</v>
      </c>
      <c r="Z10" s="47">
        <v>2055881</v>
      </c>
      <c r="AA10" s="33">
        <f t="shared" si="0"/>
        <v>12.4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1381277</v>
      </c>
      <c r="N11" s="52">
        <v>0</v>
      </c>
      <c r="O11" s="52">
        <v>1856405</v>
      </c>
      <c r="P11" s="52">
        <v>1916266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5153948</v>
      </c>
      <c r="X11" s="31"/>
      <c r="Y11" s="47">
        <v>37742834</v>
      </c>
      <c r="Z11" s="47">
        <v>2149594</v>
      </c>
      <c r="AA11" s="33">
        <f t="shared" si="0"/>
        <v>13.7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5947</v>
      </c>
      <c r="G12" s="52">
        <v>0</v>
      </c>
      <c r="H12" s="52">
        <v>0</v>
      </c>
      <c r="I12" s="52">
        <v>516152</v>
      </c>
      <c r="J12" s="52">
        <v>0</v>
      </c>
      <c r="K12" s="52">
        <v>0</v>
      </c>
      <c r="L12" s="52">
        <v>0</v>
      </c>
      <c r="M12" s="52">
        <v>618061</v>
      </c>
      <c r="N12" s="52">
        <v>0</v>
      </c>
      <c r="O12" s="52">
        <v>878392</v>
      </c>
      <c r="P12" s="52">
        <v>899859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2918411</v>
      </c>
      <c r="X12" s="31"/>
      <c r="Y12" s="47">
        <v>15872395</v>
      </c>
      <c r="Z12" s="47">
        <v>1244498</v>
      </c>
      <c r="AA12" s="33">
        <f t="shared" si="0"/>
        <v>18.4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1064</v>
      </c>
      <c r="J13" s="52">
        <v>0</v>
      </c>
      <c r="K13" s="52">
        <v>0</v>
      </c>
      <c r="L13" s="52">
        <v>0</v>
      </c>
      <c r="M13" s="52">
        <v>216588</v>
      </c>
      <c r="N13" s="52">
        <v>0</v>
      </c>
      <c r="O13" s="52">
        <v>410581</v>
      </c>
      <c r="P13" s="52">
        <v>414827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1043060</v>
      </c>
      <c r="X13" s="31"/>
      <c r="Y13" s="47">
        <v>5838035</v>
      </c>
      <c r="Z13" s="47">
        <v>305209</v>
      </c>
      <c r="AA13" s="33">
        <f t="shared" si="0"/>
        <v>17.9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306862</v>
      </c>
      <c r="J14" s="52">
        <v>0</v>
      </c>
      <c r="K14" s="52">
        <v>0</v>
      </c>
      <c r="L14" s="52">
        <v>0</v>
      </c>
      <c r="M14" s="52">
        <v>359241</v>
      </c>
      <c r="N14" s="52">
        <v>0</v>
      </c>
      <c r="O14" s="52">
        <v>564509</v>
      </c>
      <c r="P14" s="52">
        <v>599509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1830121</v>
      </c>
      <c r="X14" s="31"/>
      <c r="Y14" s="47">
        <v>13168471</v>
      </c>
      <c r="Z14" s="47">
        <v>586129</v>
      </c>
      <c r="AA14" s="33">
        <f t="shared" si="0"/>
        <v>13.9</v>
      </c>
    </row>
    <row r="15" spans="2:27" ht="21" customHeight="1">
      <c r="B15" s="22" t="s">
        <v>36</v>
      </c>
      <c r="C15" s="42">
        <v>110468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104714</v>
      </c>
      <c r="J15" s="52">
        <v>0</v>
      </c>
      <c r="K15" s="52">
        <v>0</v>
      </c>
      <c r="L15" s="52">
        <v>0</v>
      </c>
      <c r="M15" s="52">
        <v>234561</v>
      </c>
      <c r="N15" s="52">
        <v>0</v>
      </c>
      <c r="O15" s="52">
        <v>304966</v>
      </c>
      <c r="P15" s="52">
        <v>397403</v>
      </c>
      <c r="Q15" s="52">
        <v>2440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1154552</v>
      </c>
      <c r="X15" s="31"/>
      <c r="Y15" s="47">
        <v>6396175</v>
      </c>
      <c r="Z15" s="47">
        <v>362734</v>
      </c>
      <c r="AA15" s="33">
        <f t="shared" si="0"/>
        <v>18.1</v>
      </c>
    </row>
    <row r="16" spans="2:27" ht="21" customHeight="1">
      <c r="B16" s="22" t="s">
        <v>37</v>
      </c>
      <c r="C16" s="42">
        <v>0</v>
      </c>
      <c r="D16" s="42">
        <v>36330</v>
      </c>
      <c r="E16" s="42">
        <v>0</v>
      </c>
      <c r="F16" s="42">
        <v>0</v>
      </c>
      <c r="G16" s="52">
        <v>569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209545</v>
      </c>
      <c r="N16" s="52">
        <v>0</v>
      </c>
      <c r="O16" s="52">
        <v>401520</v>
      </c>
      <c r="P16" s="52">
        <v>445249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1093213</v>
      </c>
      <c r="X16" s="31"/>
      <c r="Y16" s="47">
        <v>6979798</v>
      </c>
      <c r="Z16" s="47">
        <v>307396</v>
      </c>
      <c r="AA16" s="33">
        <f t="shared" si="0"/>
        <v>15.7</v>
      </c>
    </row>
    <row r="17" spans="2:27" ht="21" customHeight="1">
      <c r="B17" s="23" t="s">
        <v>94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1101723</v>
      </c>
      <c r="J17" s="53">
        <v>0</v>
      </c>
      <c r="K17" s="53">
        <v>0</v>
      </c>
      <c r="L17" s="53">
        <v>0</v>
      </c>
      <c r="M17" s="53">
        <v>264159</v>
      </c>
      <c r="N17" s="53">
        <v>0</v>
      </c>
      <c r="O17" s="53">
        <v>559791</v>
      </c>
      <c r="P17" s="53">
        <v>638509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2564182</v>
      </c>
      <c r="X17" s="31"/>
      <c r="Y17" s="57">
        <v>13097392</v>
      </c>
      <c r="Z17" s="57">
        <v>802390</v>
      </c>
      <c r="AA17" s="33">
        <f t="shared" si="0"/>
        <v>19.6</v>
      </c>
    </row>
    <row r="18" spans="2:27" ht="21" customHeight="1">
      <c r="B18" s="23" t="s">
        <v>95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317994</v>
      </c>
      <c r="J18" s="53">
        <v>383</v>
      </c>
      <c r="K18" s="53">
        <v>80883</v>
      </c>
      <c r="L18" s="53">
        <v>0</v>
      </c>
      <c r="M18" s="53">
        <v>531033</v>
      </c>
      <c r="N18" s="53">
        <v>0</v>
      </c>
      <c r="O18" s="53">
        <v>881960</v>
      </c>
      <c r="P18" s="53">
        <v>1030042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2842295</v>
      </c>
      <c r="X18" s="31"/>
      <c r="Y18" s="57">
        <v>16718564</v>
      </c>
      <c r="Z18" s="57">
        <v>793297</v>
      </c>
      <c r="AA18" s="33">
        <f t="shared" si="0"/>
        <v>17</v>
      </c>
    </row>
    <row r="19" spans="2:27" ht="21" customHeight="1">
      <c r="B19" s="24" t="s">
        <v>96</v>
      </c>
      <c r="C19" s="44">
        <v>0</v>
      </c>
      <c r="D19" s="44">
        <v>0</v>
      </c>
      <c r="E19" s="44">
        <v>0</v>
      </c>
      <c r="F19" s="44">
        <v>17841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629151</v>
      </c>
      <c r="N19" s="54">
        <v>1878</v>
      </c>
      <c r="O19" s="54">
        <v>1392403</v>
      </c>
      <c r="P19" s="54">
        <v>1465362</v>
      </c>
      <c r="Q19" s="54">
        <v>0</v>
      </c>
      <c r="R19" s="54">
        <v>0</v>
      </c>
      <c r="S19" s="54">
        <v>0</v>
      </c>
      <c r="T19" s="54">
        <v>0</v>
      </c>
      <c r="U19" s="54">
        <v>156</v>
      </c>
      <c r="V19" s="54">
        <v>0</v>
      </c>
      <c r="W19" s="54">
        <v>3506791</v>
      </c>
      <c r="X19" s="31"/>
      <c r="Y19" s="48">
        <v>27444763</v>
      </c>
      <c r="Z19" s="48">
        <v>1544253</v>
      </c>
      <c r="AA19" s="34">
        <f t="shared" si="0"/>
        <v>12.8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272321</v>
      </c>
      <c r="J20" s="52">
        <v>0</v>
      </c>
      <c r="K20" s="52">
        <v>0</v>
      </c>
      <c r="L20" s="52">
        <v>0</v>
      </c>
      <c r="M20" s="52">
        <v>69260</v>
      </c>
      <c r="N20" s="52">
        <v>0</v>
      </c>
      <c r="O20" s="52">
        <v>78430</v>
      </c>
      <c r="P20" s="52">
        <v>69783</v>
      </c>
      <c r="Q20" s="52">
        <v>0</v>
      </c>
      <c r="R20" s="52">
        <v>0</v>
      </c>
      <c r="S20" s="52">
        <v>0</v>
      </c>
      <c r="T20" s="52">
        <v>0</v>
      </c>
      <c r="U20" s="52">
        <v>4228</v>
      </c>
      <c r="V20" s="52">
        <v>0</v>
      </c>
      <c r="W20" s="52">
        <v>494022</v>
      </c>
      <c r="X20" s="31"/>
      <c r="Y20" s="47">
        <v>2072752</v>
      </c>
      <c r="Z20" s="49">
        <v>114177</v>
      </c>
      <c r="AA20" s="35">
        <f t="shared" si="0"/>
        <v>23.8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200031</v>
      </c>
      <c r="J21" s="52">
        <v>0</v>
      </c>
      <c r="K21" s="52">
        <v>0</v>
      </c>
      <c r="L21" s="52">
        <v>0</v>
      </c>
      <c r="M21" s="52">
        <v>145441</v>
      </c>
      <c r="N21" s="52">
        <v>0</v>
      </c>
      <c r="O21" s="52">
        <v>248917</v>
      </c>
      <c r="P21" s="52">
        <v>240061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834450</v>
      </c>
      <c r="X21" s="31"/>
      <c r="Y21" s="47">
        <v>5596866</v>
      </c>
      <c r="Z21" s="47">
        <v>506069</v>
      </c>
      <c r="AA21" s="33">
        <f t="shared" si="0"/>
        <v>14.9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257874</v>
      </c>
      <c r="N22" s="52">
        <v>0</v>
      </c>
      <c r="O22" s="52">
        <v>427577</v>
      </c>
      <c r="P22" s="52">
        <v>532123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1217574</v>
      </c>
      <c r="X22" s="31"/>
      <c r="Y22" s="47">
        <v>8548103</v>
      </c>
      <c r="Z22" s="47">
        <v>600054</v>
      </c>
      <c r="AA22" s="33">
        <f t="shared" si="0"/>
        <v>14.2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320000</v>
      </c>
      <c r="J23" s="52">
        <v>0</v>
      </c>
      <c r="K23" s="52">
        <v>0</v>
      </c>
      <c r="L23" s="52">
        <v>0</v>
      </c>
      <c r="M23" s="52">
        <v>51090</v>
      </c>
      <c r="N23" s="52">
        <v>0</v>
      </c>
      <c r="O23" s="52">
        <v>100756</v>
      </c>
      <c r="P23" s="52">
        <v>111780</v>
      </c>
      <c r="Q23" s="52">
        <v>0</v>
      </c>
      <c r="R23" s="52">
        <v>0</v>
      </c>
      <c r="S23" s="52">
        <v>0</v>
      </c>
      <c r="T23" s="52">
        <v>0</v>
      </c>
      <c r="U23" s="52">
        <v>32</v>
      </c>
      <c r="V23" s="52">
        <v>0</v>
      </c>
      <c r="W23" s="52">
        <v>583658</v>
      </c>
      <c r="X23" s="31"/>
      <c r="Y23" s="47">
        <v>2868704</v>
      </c>
      <c r="Z23" s="47">
        <v>175536</v>
      </c>
      <c r="AA23" s="33">
        <f t="shared" si="0"/>
        <v>20.3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643823</v>
      </c>
      <c r="J24" s="52">
        <v>0</v>
      </c>
      <c r="K24" s="52">
        <v>0</v>
      </c>
      <c r="L24" s="52">
        <v>0</v>
      </c>
      <c r="M24" s="52">
        <v>88746</v>
      </c>
      <c r="N24" s="52">
        <v>29941</v>
      </c>
      <c r="O24" s="52">
        <v>130353</v>
      </c>
      <c r="P24" s="52">
        <v>151494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1044357</v>
      </c>
      <c r="X24" s="31"/>
      <c r="Y24" s="47">
        <v>5056082</v>
      </c>
      <c r="Z24" s="47">
        <v>0</v>
      </c>
      <c r="AA24" s="33">
        <f t="shared" si="0"/>
        <v>20.7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198908</v>
      </c>
      <c r="J25" s="52">
        <v>0</v>
      </c>
      <c r="K25" s="52">
        <v>0</v>
      </c>
      <c r="L25" s="52">
        <v>0</v>
      </c>
      <c r="M25" s="52">
        <v>138157</v>
      </c>
      <c r="N25" s="52">
        <v>0</v>
      </c>
      <c r="O25" s="52">
        <v>242538</v>
      </c>
      <c r="P25" s="52">
        <v>265474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845077</v>
      </c>
      <c r="X25" s="31"/>
      <c r="Y25" s="47">
        <v>5241478</v>
      </c>
      <c r="Z25" s="47">
        <v>319790</v>
      </c>
      <c r="AA25" s="33">
        <f t="shared" si="0"/>
        <v>16.1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270457</v>
      </c>
      <c r="J26" s="52">
        <v>0</v>
      </c>
      <c r="K26" s="52">
        <v>0</v>
      </c>
      <c r="L26" s="52">
        <v>0</v>
      </c>
      <c r="M26" s="52">
        <v>157138</v>
      </c>
      <c r="N26" s="52">
        <v>0</v>
      </c>
      <c r="O26" s="52">
        <v>325735</v>
      </c>
      <c r="P26" s="52">
        <v>342828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1096158</v>
      </c>
      <c r="X26" s="31"/>
      <c r="Y26" s="47">
        <v>5432678</v>
      </c>
      <c r="Z26" s="47">
        <v>345365</v>
      </c>
      <c r="AA26" s="33">
        <f t="shared" si="0"/>
        <v>20.2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127192</v>
      </c>
      <c r="J27" s="52">
        <v>0</v>
      </c>
      <c r="K27" s="52">
        <v>126860</v>
      </c>
      <c r="L27" s="52">
        <v>0</v>
      </c>
      <c r="M27" s="52">
        <v>92264</v>
      </c>
      <c r="N27" s="52">
        <v>0</v>
      </c>
      <c r="O27" s="52">
        <v>220259</v>
      </c>
      <c r="P27" s="52">
        <v>274155</v>
      </c>
      <c r="Q27" s="52">
        <v>0</v>
      </c>
      <c r="R27" s="52">
        <v>0</v>
      </c>
      <c r="S27" s="52">
        <v>0</v>
      </c>
      <c r="T27" s="52">
        <v>0</v>
      </c>
      <c r="U27" s="52">
        <v>15</v>
      </c>
      <c r="V27" s="52">
        <v>0</v>
      </c>
      <c r="W27" s="52">
        <v>840745</v>
      </c>
      <c r="X27" s="31"/>
      <c r="Y27" s="47">
        <v>4650923</v>
      </c>
      <c r="Z27" s="47">
        <v>196981</v>
      </c>
      <c r="AA27" s="33">
        <f t="shared" si="0"/>
        <v>18.1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64864</v>
      </c>
      <c r="J28" s="52">
        <v>0</v>
      </c>
      <c r="K28" s="52">
        <v>0</v>
      </c>
      <c r="L28" s="52">
        <v>0</v>
      </c>
      <c r="M28" s="52">
        <v>103102</v>
      </c>
      <c r="N28" s="52">
        <v>0</v>
      </c>
      <c r="O28" s="52">
        <v>172546</v>
      </c>
      <c r="P28" s="52">
        <v>189530</v>
      </c>
      <c r="Q28" s="52">
        <v>0</v>
      </c>
      <c r="R28" s="52">
        <v>0</v>
      </c>
      <c r="S28" s="52">
        <v>0</v>
      </c>
      <c r="T28" s="52">
        <v>0</v>
      </c>
      <c r="U28" s="52">
        <v>10</v>
      </c>
      <c r="V28" s="52">
        <v>0</v>
      </c>
      <c r="W28" s="52">
        <v>530052</v>
      </c>
      <c r="X28" s="31"/>
      <c r="Y28" s="47">
        <v>3999165</v>
      </c>
      <c r="Z28" s="47">
        <v>270877</v>
      </c>
      <c r="AA28" s="33">
        <f t="shared" si="0"/>
        <v>13.3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70000</v>
      </c>
      <c r="N29" s="52">
        <v>0</v>
      </c>
      <c r="O29" s="52">
        <v>131730</v>
      </c>
      <c r="P29" s="52">
        <v>145107</v>
      </c>
      <c r="Q29" s="52">
        <v>0</v>
      </c>
      <c r="R29" s="52">
        <v>0</v>
      </c>
      <c r="S29" s="52">
        <v>0</v>
      </c>
      <c r="T29" s="52">
        <v>0</v>
      </c>
      <c r="U29" s="52">
        <v>37</v>
      </c>
      <c r="V29" s="52">
        <v>0</v>
      </c>
      <c r="W29" s="52">
        <v>346874</v>
      </c>
      <c r="X29" s="31"/>
      <c r="Y29" s="47">
        <v>2646148</v>
      </c>
      <c r="Z29" s="47">
        <v>113914</v>
      </c>
      <c r="AA29" s="33">
        <f t="shared" si="0"/>
        <v>13.1</v>
      </c>
    </row>
    <row r="30" spans="2:27" ht="21" customHeight="1">
      <c r="B30" s="22" t="s">
        <v>97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138897</v>
      </c>
      <c r="N30" s="52">
        <v>0</v>
      </c>
      <c r="O30" s="52">
        <v>251831</v>
      </c>
      <c r="P30" s="52">
        <v>243340</v>
      </c>
      <c r="Q30" s="52">
        <v>0</v>
      </c>
      <c r="R30" s="52">
        <v>0</v>
      </c>
      <c r="S30" s="52">
        <v>0</v>
      </c>
      <c r="T30" s="52">
        <v>0</v>
      </c>
      <c r="U30" s="52">
        <v>61</v>
      </c>
      <c r="V30" s="52">
        <v>0</v>
      </c>
      <c r="W30" s="52">
        <v>634129</v>
      </c>
      <c r="X30" s="31"/>
      <c r="Y30" s="47">
        <v>4518679</v>
      </c>
      <c r="Z30" s="47">
        <v>170946</v>
      </c>
      <c r="AA30" s="33">
        <f t="shared" si="0"/>
        <v>14</v>
      </c>
    </row>
    <row r="31" spans="2:27" ht="21" customHeight="1">
      <c r="B31" s="22" t="s">
        <v>98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435846</v>
      </c>
      <c r="J31" s="52">
        <v>0</v>
      </c>
      <c r="K31" s="52">
        <v>23581</v>
      </c>
      <c r="L31" s="52">
        <v>0</v>
      </c>
      <c r="M31" s="52">
        <v>212602</v>
      </c>
      <c r="N31" s="52">
        <v>0</v>
      </c>
      <c r="O31" s="52">
        <v>352545</v>
      </c>
      <c r="P31" s="52">
        <v>371678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1396252</v>
      </c>
      <c r="X31" s="31"/>
      <c r="Y31" s="47">
        <v>5816776</v>
      </c>
      <c r="Z31" s="47">
        <v>226222</v>
      </c>
      <c r="AA31" s="33">
        <f t="shared" si="0"/>
        <v>24</v>
      </c>
    </row>
    <row r="32" spans="2:27" ht="21" customHeight="1">
      <c r="B32" s="22" t="s">
        <v>99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168353</v>
      </c>
      <c r="N32" s="52">
        <v>0</v>
      </c>
      <c r="O32" s="52">
        <v>391874</v>
      </c>
      <c r="P32" s="52">
        <v>399211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959438</v>
      </c>
      <c r="X32" s="31"/>
      <c r="Y32" s="47">
        <v>5949095</v>
      </c>
      <c r="Z32" s="47">
        <v>257252</v>
      </c>
      <c r="AA32" s="33">
        <f t="shared" si="0"/>
        <v>16.1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64446</v>
      </c>
      <c r="J33" s="52">
        <v>0</v>
      </c>
      <c r="K33" s="52">
        <v>0</v>
      </c>
      <c r="L33" s="52">
        <v>0</v>
      </c>
      <c r="M33" s="52">
        <v>118229</v>
      </c>
      <c r="N33" s="52">
        <v>0</v>
      </c>
      <c r="O33" s="52">
        <v>200529</v>
      </c>
      <c r="P33" s="52">
        <v>203024</v>
      </c>
      <c r="Q33" s="52">
        <v>0</v>
      </c>
      <c r="R33" s="52">
        <v>0</v>
      </c>
      <c r="S33" s="52">
        <v>0</v>
      </c>
      <c r="T33" s="52">
        <v>0</v>
      </c>
      <c r="U33" s="52">
        <v>254</v>
      </c>
      <c r="V33" s="52">
        <v>0</v>
      </c>
      <c r="W33" s="52">
        <v>586482</v>
      </c>
      <c r="X33" s="31"/>
      <c r="Y33" s="47">
        <v>3131405</v>
      </c>
      <c r="Z33" s="47">
        <v>134717</v>
      </c>
      <c r="AA33" s="33">
        <f t="shared" si="0"/>
        <v>18.7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250</v>
      </c>
      <c r="I34" s="52">
        <v>27126</v>
      </c>
      <c r="J34" s="52">
        <v>0</v>
      </c>
      <c r="K34" s="52">
        <v>0</v>
      </c>
      <c r="L34" s="52">
        <v>0</v>
      </c>
      <c r="M34" s="52">
        <v>154472</v>
      </c>
      <c r="N34" s="52">
        <v>0</v>
      </c>
      <c r="O34" s="52">
        <v>195903</v>
      </c>
      <c r="P34" s="52">
        <v>242016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619767</v>
      </c>
      <c r="X34" s="31"/>
      <c r="Y34" s="47">
        <v>4037125</v>
      </c>
      <c r="Z34" s="47">
        <v>180518</v>
      </c>
      <c r="AA34" s="59">
        <f t="shared" si="0"/>
        <v>15.4</v>
      </c>
    </row>
    <row r="35" spans="2:27" ht="22.5" customHeight="1">
      <c r="B35" s="25" t="s">
        <v>50</v>
      </c>
      <c r="C35" s="45">
        <f>SUM(C6:C19)</f>
        <v>110468</v>
      </c>
      <c r="D35" s="45">
        <f aca="true" t="shared" si="1" ref="D35:W35">SUM(D6:D19)</f>
        <v>36330</v>
      </c>
      <c r="E35" s="45">
        <f t="shared" si="1"/>
        <v>181530</v>
      </c>
      <c r="F35" s="45">
        <f t="shared" si="1"/>
        <v>295206</v>
      </c>
      <c r="G35" s="50">
        <f t="shared" si="1"/>
        <v>569</v>
      </c>
      <c r="H35" s="50">
        <f t="shared" si="1"/>
        <v>0</v>
      </c>
      <c r="I35" s="50">
        <f t="shared" si="1"/>
        <v>3451831</v>
      </c>
      <c r="J35" s="50">
        <f>SUM(J6:J19)</f>
        <v>383</v>
      </c>
      <c r="K35" s="50">
        <f>SUM(K6:K19)</f>
        <v>80883</v>
      </c>
      <c r="L35" s="50">
        <f t="shared" si="1"/>
        <v>0</v>
      </c>
      <c r="M35" s="50">
        <f t="shared" si="1"/>
        <v>11536907</v>
      </c>
      <c r="N35" s="50">
        <f t="shared" si="1"/>
        <v>1878</v>
      </c>
      <c r="O35" s="50">
        <f>SUM(O6:O19)</f>
        <v>19238534</v>
      </c>
      <c r="P35" s="50">
        <f t="shared" si="1"/>
        <v>20834450</v>
      </c>
      <c r="Q35" s="50">
        <f t="shared" si="1"/>
        <v>2440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5547</v>
      </c>
      <c r="V35" s="50">
        <f t="shared" si="1"/>
        <v>0</v>
      </c>
      <c r="W35" s="50">
        <f t="shared" si="1"/>
        <v>55776956</v>
      </c>
      <c r="X35" s="31"/>
      <c r="Y35" s="50">
        <f>SUM(Y6:Y19)</f>
        <v>388307729</v>
      </c>
      <c r="Z35" s="50">
        <f>SUM(Z6:Z19)</f>
        <v>18955157</v>
      </c>
      <c r="AA35" s="36">
        <f>ROUND(W35/Y35*100,1)</f>
        <v>14.4</v>
      </c>
    </row>
    <row r="36" spans="2:27" ht="22.5" customHeight="1">
      <c r="B36" s="25" t="s">
        <v>100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250</v>
      </c>
      <c r="I36" s="50">
        <f t="shared" si="2"/>
        <v>2625014</v>
      </c>
      <c r="J36" s="50">
        <f>SUM(J20:J34)</f>
        <v>0</v>
      </c>
      <c r="K36" s="50">
        <f t="shared" si="2"/>
        <v>150441</v>
      </c>
      <c r="L36" s="50">
        <f t="shared" si="2"/>
        <v>0</v>
      </c>
      <c r="M36" s="50">
        <f t="shared" si="2"/>
        <v>1965625</v>
      </c>
      <c r="N36" s="50">
        <f t="shared" si="2"/>
        <v>29941</v>
      </c>
      <c r="O36" s="50">
        <f>SUM(O20:O34)</f>
        <v>3471523</v>
      </c>
      <c r="P36" s="50">
        <f t="shared" si="2"/>
        <v>3781604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4637</v>
      </c>
      <c r="V36" s="50">
        <f t="shared" si="2"/>
        <v>0</v>
      </c>
      <c r="W36" s="50">
        <f t="shared" si="2"/>
        <v>12029035</v>
      </c>
      <c r="X36" s="31"/>
      <c r="Y36" s="50">
        <f>SUM(Y20:Y34)</f>
        <v>69565979</v>
      </c>
      <c r="Z36" s="50">
        <f>SUM(Z20:Z34)</f>
        <v>3612418</v>
      </c>
      <c r="AA36" s="36">
        <f>ROUND(W36/Y36*100,1)</f>
        <v>17.3</v>
      </c>
    </row>
    <row r="37" spans="2:27" ht="22.5" customHeight="1">
      <c r="B37" s="25" t="s">
        <v>52</v>
      </c>
      <c r="C37" s="45">
        <f aca="true" t="shared" si="3" ref="C37:W37">SUM(C6:C34)</f>
        <v>110468</v>
      </c>
      <c r="D37" s="45">
        <f t="shared" si="3"/>
        <v>36330</v>
      </c>
      <c r="E37" s="45">
        <f t="shared" si="3"/>
        <v>181530</v>
      </c>
      <c r="F37" s="45">
        <f t="shared" si="3"/>
        <v>295206</v>
      </c>
      <c r="G37" s="50">
        <f t="shared" si="3"/>
        <v>569</v>
      </c>
      <c r="H37" s="50">
        <f t="shared" si="3"/>
        <v>250</v>
      </c>
      <c r="I37" s="50">
        <f t="shared" si="3"/>
        <v>6076845</v>
      </c>
      <c r="J37" s="50">
        <f>SUM(J6:J34)</f>
        <v>383</v>
      </c>
      <c r="K37" s="50">
        <f t="shared" si="3"/>
        <v>231324</v>
      </c>
      <c r="L37" s="50">
        <f t="shared" si="3"/>
        <v>0</v>
      </c>
      <c r="M37" s="50">
        <f t="shared" si="3"/>
        <v>13502532</v>
      </c>
      <c r="N37" s="50">
        <f t="shared" si="3"/>
        <v>31819</v>
      </c>
      <c r="O37" s="50">
        <f>SUM(O6:O34)</f>
        <v>22710057</v>
      </c>
      <c r="P37" s="50">
        <f t="shared" si="3"/>
        <v>24616054</v>
      </c>
      <c r="Q37" s="50">
        <f t="shared" si="3"/>
        <v>2440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10184</v>
      </c>
      <c r="V37" s="50">
        <f t="shared" si="3"/>
        <v>0</v>
      </c>
      <c r="W37" s="50">
        <f t="shared" si="3"/>
        <v>67805991</v>
      </c>
      <c r="X37" s="31"/>
      <c r="Y37" s="50">
        <f>SUM(Y6:Y34)</f>
        <v>457873708</v>
      </c>
      <c r="Z37" s="50">
        <f>SUM(Z6:Z34)</f>
        <v>22567575</v>
      </c>
      <c r="AA37" s="36">
        <f>ROUND(W37/Y37*100,1)</f>
        <v>14.8</v>
      </c>
    </row>
    <row r="38" spans="25:27" ht="22.5" customHeight="1">
      <c r="Y38" s="4"/>
      <c r="Z38" s="4"/>
      <c r="AA38" s="32" t="s">
        <v>101</v>
      </c>
    </row>
    <row r="39" spans="26:27" ht="22.5" customHeight="1">
      <c r="Z39" s="13" t="s">
        <v>102</v>
      </c>
      <c r="AA39" s="5" t="s">
        <v>84</v>
      </c>
    </row>
    <row r="40" spans="26:27" ht="22.5" customHeight="1">
      <c r="Z40" s="7" t="s">
        <v>50</v>
      </c>
      <c r="AA40" s="60">
        <f>ROUND(AVERAGE(AA6:AA19),1)</f>
        <v>15.5</v>
      </c>
    </row>
    <row r="41" spans="26:27" ht="22.5" customHeight="1">
      <c r="Z41" s="7" t="s">
        <v>51</v>
      </c>
      <c r="AA41" s="60">
        <f>ROUND(AVERAGE(AA20:AA34),1)</f>
        <v>17.5</v>
      </c>
    </row>
    <row r="42" spans="26:27" ht="22.5" customHeight="1">
      <c r="Z42" s="7" t="s">
        <v>52</v>
      </c>
      <c r="AA42" s="60">
        <f>ROUND(AVERAGE(AA6:AA34),1)</f>
        <v>16.6</v>
      </c>
    </row>
    <row r="43" ht="22.5" customHeight="1">
      <c r="AA43" s="32" t="s">
        <v>103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繰出金の状況・法非適用事業等（Ｈ３０年度決算額）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PageLayoutView="0" workbookViewId="0" topLeftCell="A1">
      <pane xSplit="2" ySplit="5" topLeftCell="C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0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28638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-32384</v>
      </c>
      <c r="N6" s="52">
        <f>+'当年度'!N6-'前年度'!N6</f>
        <v>0</v>
      </c>
      <c r="O6" s="52">
        <f>+'当年度'!O6-'前年度'!O6</f>
        <v>90969</v>
      </c>
      <c r="P6" s="52">
        <f>+'当年度'!P6-'前年度'!P6</f>
        <v>255724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342947</v>
      </c>
      <c r="X6" s="31"/>
      <c r="Y6" s="47">
        <f>+'当年度'!Y6-'前年度'!Y6</f>
        <v>-631959</v>
      </c>
      <c r="Z6" s="47">
        <f>+'当年度'!Z6-'前年度'!Z6</f>
        <v>-1063975</v>
      </c>
      <c r="AA6" s="33">
        <f>+'当年度'!AA6-'前年度'!AA6</f>
        <v>0.6999999999999993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15386</v>
      </c>
      <c r="F7" s="42">
        <f>+'当年度'!F7-'前年度'!F7</f>
        <v>-3030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37200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19331</v>
      </c>
      <c r="N7" s="52">
        <f>+'当年度'!N7-'前年度'!N7</f>
        <v>0</v>
      </c>
      <c r="O7" s="52">
        <f>+'当年度'!O7-'前年度'!O7</f>
        <v>52781</v>
      </c>
      <c r="P7" s="52">
        <f>+'当年度'!P7-'前年度'!P7</f>
        <v>34189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155857</v>
      </c>
      <c r="X7" s="31"/>
      <c r="Y7" s="47">
        <f>+'当年度'!Y7-'前年度'!Y7</f>
        <v>14054658</v>
      </c>
      <c r="Z7" s="47">
        <f>+'当年度'!Z7-'前年度'!Z7</f>
        <v>-46537</v>
      </c>
      <c r="AA7" s="33">
        <f>+'当年度'!AA7-'前年度'!AA7</f>
        <v>-1.5999999999999996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0</v>
      </c>
      <c r="J8" s="52">
        <f>+'当年度'!J8-'前年度'!J8</f>
        <v>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27165</v>
      </c>
      <c r="N8" s="52">
        <f>+'当年度'!N8-'前年度'!N8</f>
        <v>0</v>
      </c>
      <c r="O8" s="52">
        <f>+'当年度'!O8-'前年度'!O8</f>
        <v>6922</v>
      </c>
      <c r="P8" s="52">
        <f>+'当年度'!P8-'前年度'!P8</f>
        <v>152812</v>
      </c>
      <c r="Q8" s="52">
        <f>+'当年度'!Q8-'前年度'!Q8</f>
        <v>0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334</v>
      </c>
      <c r="V8" s="52">
        <f>+'当年度'!V8-'前年度'!V8</f>
        <v>0</v>
      </c>
      <c r="W8" s="52">
        <f>+'当年度'!W8-'前年度'!W8</f>
        <v>187233</v>
      </c>
      <c r="X8" s="31"/>
      <c r="Y8" s="47">
        <f>+'当年度'!Y8-'前年度'!Y8</f>
        <v>-75373</v>
      </c>
      <c r="Z8" s="47">
        <f>+'当年度'!Z8-'前年度'!Z8</f>
        <v>-377433</v>
      </c>
      <c r="AA8" s="33">
        <f>+'当年度'!AA8-'前年度'!AA8</f>
        <v>0.5999999999999996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0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2530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-42216</v>
      </c>
      <c r="N9" s="52">
        <f>+'当年度'!N9-'前年度'!N9</f>
        <v>0</v>
      </c>
      <c r="O9" s="52">
        <f>+'当年度'!O9-'前年度'!O9</f>
        <v>-8442</v>
      </c>
      <c r="P9" s="52">
        <f>+'当年度'!P9-'前年度'!P9</f>
        <v>170100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-67</v>
      </c>
      <c r="V9" s="52">
        <f>+'当年度'!V9-'前年度'!V9</f>
        <v>0</v>
      </c>
      <c r="W9" s="52">
        <f>+'当年度'!W9-'前年度'!W9</f>
        <v>121905</v>
      </c>
      <c r="X9" s="31"/>
      <c r="Y9" s="47">
        <f>+'当年度'!Y9-'前年度'!Y9</f>
        <v>1453077</v>
      </c>
      <c r="Z9" s="47">
        <f>+'当年度'!Z9-'前年度'!Z9</f>
        <v>-307589</v>
      </c>
      <c r="AA9" s="33">
        <f>+'当年度'!AA9-'前年度'!AA9</f>
        <v>-0.20000000000000107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0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615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-3586</v>
      </c>
      <c r="N10" s="52">
        <f>+'当年度'!N10-'前年度'!N10</f>
        <v>0</v>
      </c>
      <c r="O10" s="52">
        <f>+'当年度'!O10-'前年度'!O10</f>
        <v>91749</v>
      </c>
      <c r="P10" s="52">
        <f>+'当年度'!P10-'前年度'!P10</f>
        <v>-13746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75032</v>
      </c>
      <c r="X10" s="31"/>
      <c r="Y10" s="47">
        <f>+'当年度'!Y10-'前年度'!Y10</f>
        <v>212884</v>
      </c>
      <c r="Z10" s="47">
        <f>+'当年度'!Z10-'前年度'!Z10</f>
        <v>-310310</v>
      </c>
      <c r="AA10" s="33">
        <f>+'当年度'!AA10-'前年度'!AA10</f>
        <v>0.09999999999999964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0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-23940</v>
      </c>
      <c r="N11" s="52">
        <f>+'当年度'!N11-'前年度'!N11</f>
        <v>0</v>
      </c>
      <c r="O11" s="52">
        <f>+'当年度'!O11-'前年度'!O11</f>
        <v>14026</v>
      </c>
      <c r="P11" s="52">
        <f>+'当年度'!P11-'前年度'!P11</f>
        <v>79394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69480</v>
      </c>
      <c r="X11" s="31"/>
      <c r="Y11" s="47">
        <f>+'当年度'!Y11-'前年度'!Y11</f>
        <v>217108</v>
      </c>
      <c r="Z11" s="47">
        <f>+'当年度'!Z11-'前年度'!Z11</f>
        <v>-210645</v>
      </c>
      <c r="AA11" s="33">
        <f>+'当年度'!AA11-'前年度'!AA11</f>
        <v>0.10000000000000142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-5947</v>
      </c>
      <c r="G12" s="52">
        <f>+'当年度'!G12-'前年度'!G12</f>
        <v>0</v>
      </c>
      <c r="H12" s="52">
        <f>+'当年度'!H12-'前年度'!H12</f>
        <v>0</v>
      </c>
      <c r="I12" s="52">
        <f>+'当年度'!I12-'前年度'!I12</f>
        <v>26965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121961</v>
      </c>
      <c r="N12" s="52">
        <f>+'当年度'!N12-'前年度'!N12</f>
        <v>0</v>
      </c>
      <c r="O12" s="52">
        <f>+'当年度'!O12-'前年度'!O12</f>
        <v>6512</v>
      </c>
      <c r="P12" s="52">
        <f>+'当年度'!P12-'前年度'!P12</f>
        <v>40623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0</v>
      </c>
      <c r="V12" s="52">
        <f>+'当年度'!V12-'前年度'!V12</f>
        <v>0</v>
      </c>
      <c r="W12" s="52">
        <f>+'当年度'!W12-'前年度'!W12</f>
        <v>190114</v>
      </c>
      <c r="X12" s="31"/>
      <c r="Y12" s="47">
        <f>+'当年度'!Y12-'前年度'!Y12</f>
        <v>230976</v>
      </c>
      <c r="Z12" s="47">
        <f>+'当年度'!Z12-'前年度'!Z12</f>
        <v>-185376</v>
      </c>
      <c r="AA12" s="33">
        <f>+'当年度'!AA12-'前年度'!AA12</f>
        <v>0.9000000000000021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-438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-7573</v>
      </c>
      <c r="N13" s="52">
        <f>+'当年度'!N13-'前年度'!N13</f>
        <v>0</v>
      </c>
      <c r="O13" s="52">
        <f>+'当年度'!O13-'前年度'!O13</f>
        <v>-372</v>
      </c>
      <c r="P13" s="52">
        <f>+'当年度'!P13-'前年度'!P13</f>
        <v>3359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-5024</v>
      </c>
      <c r="X13" s="31"/>
      <c r="Y13" s="47">
        <f>+'当年度'!Y13-'前年度'!Y13</f>
        <v>87247</v>
      </c>
      <c r="Z13" s="47">
        <f>+'当年度'!Z13-'前年度'!Z13</f>
        <v>-56121</v>
      </c>
      <c r="AA13" s="33">
        <f>+'当年度'!AA13-'前年度'!AA13</f>
        <v>-0.3999999999999986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31133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-25438</v>
      </c>
      <c r="N14" s="52">
        <f>+'当年度'!N14-'前年度'!N14</f>
        <v>0</v>
      </c>
      <c r="O14" s="52">
        <f>+'当年度'!O14-'前年度'!O14</f>
        <v>-24245</v>
      </c>
      <c r="P14" s="52">
        <f>+'当年度'!P14-'前年度'!P14</f>
        <v>24839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6289</v>
      </c>
      <c r="X14" s="31"/>
      <c r="Y14" s="47">
        <f>+'当年度'!Y14-'前年度'!Y14</f>
        <v>-378037</v>
      </c>
      <c r="Z14" s="47">
        <f>+'当年度'!Z14-'前年度'!Z14</f>
        <v>-92904</v>
      </c>
      <c r="AA14" s="33">
        <f>+'当年度'!AA14-'前年度'!AA14</f>
        <v>0.5</v>
      </c>
    </row>
    <row r="15" spans="2:27" ht="21" customHeight="1">
      <c r="B15" s="22" t="s">
        <v>36</v>
      </c>
      <c r="C15" s="42">
        <f>+'当年度'!C15-'前年度'!C15</f>
        <v>38523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-9621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-17316</v>
      </c>
      <c r="N15" s="52">
        <f>+'当年度'!N15-'前年度'!N15</f>
        <v>0</v>
      </c>
      <c r="O15" s="52">
        <f>+'当年度'!O15-'前年度'!O15</f>
        <v>7080</v>
      </c>
      <c r="P15" s="52">
        <f>+'当年度'!P15-'前年度'!P15</f>
        <v>5483</v>
      </c>
      <c r="Q15" s="52">
        <f>+'当年度'!Q15-'前年度'!Q15</f>
        <v>60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24209</v>
      </c>
      <c r="X15" s="31"/>
      <c r="Y15" s="47">
        <f>+'当年度'!Y15-'前年度'!Y15</f>
        <v>3961</v>
      </c>
      <c r="Z15" s="47">
        <f>+'当年度'!Z15-'前年度'!Z15</f>
        <v>-85361</v>
      </c>
      <c r="AA15" s="33">
        <f>+'当年度'!AA15-'前年度'!AA15</f>
        <v>0.29999999999999716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-10222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631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-7006</v>
      </c>
      <c r="N16" s="52">
        <f>+'当年度'!N16-'前年度'!N16</f>
        <v>0</v>
      </c>
      <c r="O16" s="52">
        <f>+'当年度'!O16-'前年度'!O16</f>
        <v>-4358</v>
      </c>
      <c r="P16" s="52">
        <f>+'当年度'!P16-'前年度'!P16</f>
        <v>912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-20043</v>
      </c>
      <c r="X16" s="31"/>
      <c r="Y16" s="47">
        <f>+'当年度'!Y16-'前年度'!Y16</f>
        <v>31865</v>
      </c>
      <c r="Z16" s="47">
        <f>+'当年度'!Z16-'前年度'!Z16</f>
        <v>-77437</v>
      </c>
      <c r="AA16" s="33">
        <f>+'当年度'!AA16-'前年度'!AA16</f>
        <v>-0.3999999999999986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-1101723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7057</v>
      </c>
      <c r="N17" s="52">
        <f>+'当年度'!N17-'前年度'!N17</f>
        <v>0</v>
      </c>
      <c r="O17" s="52">
        <f>+'当年度'!O17-'前年度'!O17</f>
        <v>-8728</v>
      </c>
      <c r="P17" s="52">
        <f>+'当年度'!P17-'前年度'!P17</f>
        <v>-4839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-1108233</v>
      </c>
      <c r="X17" s="31"/>
      <c r="Y17" s="47">
        <f>+'当年度'!Y17-'前年度'!Y17</f>
        <v>289726</v>
      </c>
      <c r="Z17" s="47">
        <f>+'当年度'!Z17-'前年度'!Z17</f>
        <v>-129701</v>
      </c>
      <c r="AA17" s="33">
        <f>+'当年度'!AA17-'前年度'!AA17</f>
        <v>-8.700000000000001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20460</v>
      </c>
      <c r="J18" s="52">
        <f>+'当年度'!J18-'前年度'!J18</f>
        <v>1548</v>
      </c>
      <c r="K18" s="52">
        <f>+'当年度'!K18-'前年度'!K18</f>
        <v>213</v>
      </c>
      <c r="L18" s="52">
        <f>+'当年度'!L18-'前年度'!L18</f>
        <v>0</v>
      </c>
      <c r="M18" s="52">
        <f>+'当年度'!M18-'前年度'!M18</f>
        <v>-26094</v>
      </c>
      <c r="N18" s="52">
        <f>+'当年度'!N18-'前年度'!N18</f>
        <v>0</v>
      </c>
      <c r="O18" s="52">
        <f>+'当年度'!O18-'前年度'!O18</f>
        <v>-920</v>
      </c>
      <c r="P18" s="52">
        <f>+'当年度'!P18-'前年度'!P18</f>
        <v>59046</v>
      </c>
      <c r="Q18" s="52">
        <f>+'当年度'!Q18-'前年度'!Q18</f>
        <v>0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0</v>
      </c>
      <c r="V18" s="52">
        <f>+'当年度'!V18-'前年度'!V18</f>
        <v>0</v>
      </c>
      <c r="W18" s="52">
        <f>+'当年度'!W18-'前年度'!W18</f>
        <v>54253</v>
      </c>
      <c r="X18" s="31"/>
      <c r="Y18" s="47">
        <f>+'当年度'!Y18-'前年度'!Y18</f>
        <v>-252300</v>
      </c>
      <c r="Z18" s="47">
        <f>+'当年度'!Z18-'前年度'!Z18</f>
        <v>-175631</v>
      </c>
      <c r="AA18" s="33">
        <f>+'当年度'!AA18-'前年度'!AA18</f>
        <v>0.6000000000000014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-17841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0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-1306</v>
      </c>
      <c r="N19" s="54">
        <f>+'当年度'!N19-'前年度'!N19</f>
        <v>99</v>
      </c>
      <c r="O19" s="54">
        <f>+'当年度'!O19-'前年度'!O19</f>
        <v>-35876</v>
      </c>
      <c r="P19" s="54">
        <f>+'当年度'!P19-'前年度'!P19</f>
        <v>62613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0</v>
      </c>
      <c r="V19" s="54">
        <f>+'当年度'!V19-'前年度'!V19</f>
        <v>0</v>
      </c>
      <c r="W19" s="54">
        <f>+'当年度'!W19-'前年度'!W19</f>
        <v>7689</v>
      </c>
      <c r="X19" s="31"/>
      <c r="Y19" s="48">
        <f>+'当年度'!Y19-'前年度'!Y19</f>
        <v>-311816</v>
      </c>
      <c r="Z19" s="48">
        <f>+'当年度'!Z19-'前年度'!Z19</f>
        <v>-317238</v>
      </c>
      <c r="AA19" s="34">
        <f>+'当年度'!AA19-'前年度'!AA19</f>
        <v>0.1999999999999993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13208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3335</v>
      </c>
      <c r="N20" s="58">
        <f>+'当年度'!N20-'前年度'!N20</f>
        <v>0</v>
      </c>
      <c r="O20" s="58">
        <f>+'当年度'!O20-'前年度'!O20</f>
        <v>1775</v>
      </c>
      <c r="P20" s="58">
        <f>+'当年度'!P20-'前年度'!P20</f>
        <v>9743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-2001</v>
      </c>
      <c r="V20" s="58">
        <f>+'当年度'!V20-'前年度'!V20</f>
        <v>0</v>
      </c>
      <c r="W20" s="58">
        <f>+'当年度'!W20-'前年度'!W20</f>
        <v>26060</v>
      </c>
      <c r="X20" s="31"/>
      <c r="Y20" s="49">
        <f>+'当年度'!Y20-'前年度'!Y20</f>
        <v>-18985</v>
      </c>
      <c r="Z20" s="49">
        <f>+'当年度'!Z20-'前年度'!Z20</f>
        <v>-13995</v>
      </c>
      <c r="AA20" s="35">
        <f>+'当年度'!AA20-'前年度'!AA20</f>
        <v>1.5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2569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9883</v>
      </c>
      <c r="N21" s="52">
        <f>+'当年度'!N21-'前年度'!N21</f>
        <v>0</v>
      </c>
      <c r="O21" s="52">
        <f>+'当年度'!O21-'前年度'!O21</f>
        <v>10085</v>
      </c>
      <c r="P21" s="52">
        <f>+'当年度'!P21-'前年度'!P21</f>
        <v>30976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53513</v>
      </c>
      <c r="X21" s="31"/>
      <c r="Y21" s="47">
        <f>+'当年度'!Y21-'前年度'!Y21</f>
        <v>-12516</v>
      </c>
      <c r="Z21" s="47">
        <f>+'当年度'!Z21-'前年度'!Z21</f>
        <v>-81403</v>
      </c>
      <c r="AA21" s="33">
        <f>+'当年度'!AA21-'前年度'!AA21</f>
        <v>1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-10626</v>
      </c>
      <c r="N22" s="52">
        <f>+'当年度'!N22-'前年度'!N22</f>
        <v>0</v>
      </c>
      <c r="O22" s="52">
        <f>+'当年度'!O22-'前年度'!O22</f>
        <v>-6581</v>
      </c>
      <c r="P22" s="52">
        <f>+'当年度'!P22-'前年度'!P22</f>
        <v>51604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0</v>
      </c>
      <c r="V22" s="52">
        <f>+'当年度'!V22-'前年度'!V22</f>
        <v>0</v>
      </c>
      <c r="W22" s="52">
        <f>+'当年度'!W22-'前年度'!W22</f>
        <v>34397</v>
      </c>
      <c r="X22" s="31"/>
      <c r="Y22" s="47">
        <f>+'当年度'!Y22-'前年度'!Y22</f>
        <v>-12959</v>
      </c>
      <c r="Z22" s="47">
        <f>+'当年度'!Z22-'前年度'!Z22</f>
        <v>-108989</v>
      </c>
      <c r="AA22" s="33">
        <f>+'当年度'!AA22-'前年度'!AA22</f>
        <v>0.5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6709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-2444</v>
      </c>
      <c r="N23" s="52">
        <f>+'当年度'!N23-'前年度'!N23</f>
        <v>0</v>
      </c>
      <c r="O23" s="52">
        <f>+'当年度'!O23-'前年度'!O23</f>
        <v>-7987</v>
      </c>
      <c r="P23" s="52">
        <f>+'当年度'!P23-'前年度'!P23</f>
        <v>7943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-1</v>
      </c>
      <c r="V23" s="52">
        <f>+'当年度'!V23-'前年度'!V23</f>
        <v>0</v>
      </c>
      <c r="W23" s="52">
        <f>+'当年度'!W23-'前年度'!W23</f>
        <v>4220</v>
      </c>
      <c r="X23" s="31"/>
      <c r="Y23" s="47">
        <f>+'当年度'!Y23-'前年度'!Y23</f>
        <v>41836</v>
      </c>
      <c r="Z23" s="47">
        <f>+'当年度'!Z23-'前年度'!Z23</f>
        <v>-71684</v>
      </c>
      <c r="AA23" s="33">
        <f>+'当年度'!AA23-'前年度'!AA23</f>
        <v>-0.10000000000000142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23006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19939</v>
      </c>
      <c r="N24" s="52">
        <f>+'当年度'!N24-'前年度'!N24</f>
        <v>10228</v>
      </c>
      <c r="O24" s="52">
        <f>+'当年度'!O24-'前年度'!O24</f>
        <v>4338</v>
      </c>
      <c r="P24" s="52">
        <f>+'当年度'!P24-'前年度'!P24</f>
        <v>5965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63476</v>
      </c>
      <c r="X24" s="31"/>
      <c r="Y24" s="47">
        <f>+'当年度'!Y24-'前年度'!Y24</f>
        <v>-24964</v>
      </c>
      <c r="Z24" s="47">
        <f>+'当年度'!Z24-'前年度'!Z24</f>
        <v>0</v>
      </c>
      <c r="AA24" s="33">
        <f>+'当年度'!AA24-'前年度'!AA24</f>
        <v>1.3000000000000007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-3483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-7569</v>
      </c>
      <c r="N25" s="52">
        <f>+'当年度'!N25-'前年度'!N25</f>
        <v>0</v>
      </c>
      <c r="O25" s="52">
        <f>+'当年度'!O25-'前年度'!O25</f>
        <v>-14935</v>
      </c>
      <c r="P25" s="52">
        <f>+'当年度'!P25-'前年度'!P25</f>
        <v>27566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1579</v>
      </c>
      <c r="X25" s="31"/>
      <c r="Y25" s="47">
        <f>+'当年度'!Y25-'前年度'!Y25</f>
        <v>-56009</v>
      </c>
      <c r="Z25" s="47">
        <f>+'当年度'!Z25-'前年度'!Z25</f>
        <v>-80828</v>
      </c>
      <c r="AA25" s="33">
        <f>+'当年度'!AA25-'前年度'!AA25</f>
        <v>0.1999999999999993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24048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-10366</v>
      </c>
      <c r="N26" s="52">
        <f>+'当年度'!N26-'前年度'!N26</f>
        <v>0</v>
      </c>
      <c r="O26" s="52">
        <f>+'当年度'!O26-'前年度'!O26</f>
        <v>-16925</v>
      </c>
      <c r="P26" s="52">
        <f>+'当年度'!P26-'前年度'!P26</f>
        <v>17292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14049</v>
      </c>
      <c r="X26" s="31"/>
      <c r="Y26" s="47">
        <f>+'当年度'!Y26-'前年度'!Y26</f>
        <v>-36283</v>
      </c>
      <c r="Z26" s="47">
        <f>+'当年度'!Z26-'前年度'!Z26</f>
        <v>-58273</v>
      </c>
      <c r="AA26" s="33">
        <f>+'当年度'!AA26-'前年度'!AA26</f>
        <v>0.40000000000000213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0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-10792</v>
      </c>
      <c r="J27" s="52">
        <f>+'当年度'!J27-'前年度'!J27</f>
        <v>0</v>
      </c>
      <c r="K27" s="52">
        <f>+'当年度'!K27-'前年度'!K27</f>
        <v>0</v>
      </c>
      <c r="L27" s="52">
        <f>+'当年度'!L27-'前年度'!L27</f>
        <v>0</v>
      </c>
      <c r="M27" s="52">
        <f>+'当年度'!M27-'前年度'!M27</f>
        <v>-4763</v>
      </c>
      <c r="N27" s="52">
        <f>+'当年度'!N27-'前年度'!N27</f>
        <v>0</v>
      </c>
      <c r="O27" s="52">
        <f>+'当年度'!O27-'前年度'!O27</f>
        <v>9601</v>
      </c>
      <c r="P27" s="52">
        <f>+'当年度'!P27-'前年度'!P27</f>
        <v>9397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0</v>
      </c>
      <c r="V27" s="52">
        <f>+'当年度'!V27-'前年度'!V27</f>
        <v>0</v>
      </c>
      <c r="W27" s="52">
        <f>+'当年度'!W27-'前年度'!W27</f>
        <v>3443</v>
      </c>
      <c r="X27" s="31"/>
      <c r="Y27" s="47">
        <f>+'当年度'!Y27-'前年度'!Y27</f>
        <v>89721</v>
      </c>
      <c r="Z27" s="47">
        <f>+'当年度'!Z27-'前年度'!Z27</f>
        <v>-50112</v>
      </c>
      <c r="AA27" s="33">
        <f>+'当年度'!AA27-'前年度'!AA27</f>
        <v>-0.3000000000000007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-10542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2597</v>
      </c>
      <c r="N28" s="52">
        <f>+'当年度'!N28-'前年度'!N28</f>
        <v>0</v>
      </c>
      <c r="O28" s="52">
        <f>+'当年度'!O28-'前年度'!O28</f>
        <v>4392</v>
      </c>
      <c r="P28" s="52">
        <f>+'当年度'!P28-'前年度'!P28</f>
        <v>9678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0</v>
      </c>
      <c r="V28" s="52">
        <f>+'当年度'!V28-'前年度'!V28</f>
        <v>0</v>
      </c>
      <c r="W28" s="52">
        <f>+'当年度'!W28-'前年度'!W28</f>
        <v>6125</v>
      </c>
      <c r="X28" s="31"/>
      <c r="Y28" s="47">
        <f>+'当年度'!Y28-'前年度'!Y28</f>
        <v>81075</v>
      </c>
      <c r="Z28" s="47">
        <f>+'当年度'!Z28-'前年度'!Z28</f>
        <v>-67468</v>
      </c>
      <c r="AA28" s="33">
        <f>+'当年度'!AA28-'前年度'!AA28</f>
        <v>-0.20000000000000107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0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669</v>
      </c>
      <c r="N29" s="52">
        <f>+'当年度'!N29-'前年度'!N29</f>
        <v>0</v>
      </c>
      <c r="O29" s="52">
        <f>+'当年度'!O29-'前年度'!O29</f>
        <v>-5146</v>
      </c>
      <c r="P29" s="52">
        <f>+'当年度'!P29-'前年度'!P29</f>
        <v>-2790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2</v>
      </c>
      <c r="V29" s="52">
        <f>+'当年度'!V29-'前年度'!V29</f>
        <v>0</v>
      </c>
      <c r="W29" s="52">
        <f>+'当年度'!W29-'前年度'!W29</f>
        <v>-7265</v>
      </c>
      <c r="X29" s="31"/>
      <c r="Y29" s="47">
        <f>+'当年度'!Y29-'前年度'!Y29</f>
        <v>-3420</v>
      </c>
      <c r="Z29" s="47">
        <f>+'当年度'!Z29-'前年度'!Z29</f>
        <v>-24008</v>
      </c>
      <c r="AA29" s="33">
        <f>+'当年度'!AA29-'前年度'!AA29</f>
        <v>-0.1999999999999993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0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23966</v>
      </c>
      <c r="N30" s="52">
        <f>+'当年度'!N30-'前年度'!N30</f>
        <v>0</v>
      </c>
      <c r="O30" s="52">
        <f>+'当年度'!O30-'前年度'!O30</f>
        <v>-964</v>
      </c>
      <c r="P30" s="52">
        <f>+'当年度'!P30-'前年度'!P30</f>
        <v>21341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-1</v>
      </c>
      <c r="V30" s="52">
        <f>+'当年度'!V30-'前年度'!V30</f>
        <v>0</v>
      </c>
      <c r="W30" s="52">
        <f>+'当年度'!W30-'前年度'!W30</f>
        <v>44342</v>
      </c>
      <c r="X30" s="31"/>
      <c r="Y30" s="47">
        <f>+'当年度'!Y30-'前年度'!Y30</f>
        <v>35697</v>
      </c>
      <c r="Z30" s="47">
        <f>+'当年度'!Z30-'前年度'!Z30</f>
        <v>-42741</v>
      </c>
      <c r="AA30" s="33">
        <f>+'当年度'!AA30-'前年度'!AA30</f>
        <v>0.9000000000000004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0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-25649</v>
      </c>
      <c r="J31" s="52">
        <f>+'当年度'!J31-'前年度'!J31</f>
        <v>0</v>
      </c>
      <c r="K31" s="52">
        <f>+'当年度'!K31-'前年度'!K31</f>
        <v>1</v>
      </c>
      <c r="L31" s="52">
        <f>+'当年度'!L31-'前年度'!L31</f>
        <v>0</v>
      </c>
      <c r="M31" s="52">
        <f>+'当年度'!M31-'前年度'!M31</f>
        <v>-13316</v>
      </c>
      <c r="N31" s="52">
        <f>+'当年度'!N31-'前年度'!N31</f>
        <v>0</v>
      </c>
      <c r="O31" s="52">
        <f>+'当年度'!O31-'前年度'!O31</f>
        <v>-1851</v>
      </c>
      <c r="P31" s="52">
        <f>+'当年度'!P31-'前年度'!P31</f>
        <v>20947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-19868</v>
      </c>
      <c r="X31" s="31"/>
      <c r="Y31" s="47">
        <f>+'当年度'!Y31-'前年度'!Y31</f>
        <v>-2249</v>
      </c>
      <c r="Z31" s="47">
        <f>+'当年度'!Z31-'前年度'!Z31</f>
        <v>-58505</v>
      </c>
      <c r="AA31" s="33">
        <f>+'当年度'!AA31-'前年度'!AA31</f>
        <v>-0.3000000000000007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-6903</v>
      </c>
      <c r="N32" s="52">
        <f>+'当年度'!N32-'前年度'!N32</f>
        <v>0</v>
      </c>
      <c r="O32" s="52">
        <f>+'当年度'!O32-'前年度'!O32</f>
        <v>951</v>
      </c>
      <c r="P32" s="52">
        <f>+'当年度'!P32-'前年度'!P32</f>
        <v>1429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-4523</v>
      </c>
      <c r="X32" s="31"/>
      <c r="Y32" s="47">
        <f>+'当年度'!Y32-'前年度'!Y32</f>
        <v>-43776</v>
      </c>
      <c r="Z32" s="47">
        <f>+'当年度'!Z32-'前年度'!Z32</f>
        <v>-66502</v>
      </c>
      <c r="AA32" s="33">
        <f>+'当年度'!AA32-'前年度'!AA32</f>
        <v>0.09999999999999787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-7162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4340</v>
      </c>
      <c r="N33" s="52">
        <f>+'当年度'!N33-'前年度'!N33</f>
        <v>0</v>
      </c>
      <c r="O33" s="52">
        <f>+'当年度'!O33-'前年度'!O33</f>
        <v>-15256</v>
      </c>
      <c r="P33" s="52">
        <f>+'当年度'!P33-'前年度'!P33</f>
        <v>13954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-160</v>
      </c>
      <c r="V33" s="52">
        <f>+'当年度'!V33-'前年度'!V33</f>
        <v>0</v>
      </c>
      <c r="W33" s="52">
        <f>+'当年度'!W33-'前年度'!W33</f>
        <v>-4284</v>
      </c>
      <c r="X33" s="31"/>
      <c r="Y33" s="47">
        <f>+'当年度'!Y33-'前年度'!Y33</f>
        <v>20595</v>
      </c>
      <c r="Z33" s="47">
        <f>+'当年度'!Z33-'前年度'!Z33</f>
        <v>-30045</v>
      </c>
      <c r="AA33" s="33">
        <f>+'当年度'!AA33-'前年度'!AA33</f>
        <v>-0.1999999999999993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0</v>
      </c>
      <c r="I34" s="52">
        <f>+'当年度'!I34-'前年度'!I34</f>
        <v>6962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-30407</v>
      </c>
      <c r="N34" s="52">
        <f>+'当年度'!N34-'前年度'!N34</f>
        <v>0</v>
      </c>
      <c r="O34" s="52">
        <f>+'当年度'!O34-'前年度'!O34</f>
        <v>-3454</v>
      </c>
      <c r="P34" s="52">
        <f>+'当年度'!P34-'前年度'!P34</f>
        <v>6170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0</v>
      </c>
      <c r="V34" s="52">
        <f>+'当年度'!V34-'前年度'!V34</f>
        <v>0</v>
      </c>
      <c r="W34" s="52">
        <f>+'当年度'!W34-'前年度'!W34</f>
        <v>-20729</v>
      </c>
      <c r="X34" s="31"/>
      <c r="Y34" s="47">
        <f>+'当年度'!Y34-'前年度'!Y34</f>
        <v>-46945</v>
      </c>
      <c r="Z34" s="47">
        <f>+'当年度'!Z34-'前年度'!Z34</f>
        <v>-44742</v>
      </c>
      <c r="AA34" s="33">
        <f>+'当年度'!AA34-'前年度'!AA34</f>
        <v>-0.40000000000000036</v>
      </c>
    </row>
    <row r="35" spans="2:27" ht="22.5" customHeight="1">
      <c r="B35" s="25" t="s">
        <v>50</v>
      </c>
      <c r="C35" s="45">
        <f>+'当年度'!C35-'前年度'!C35</f>
        <v>38523</v>
      </c>
      <c r="D35" s="45">
        <f>+'当年度'!D35-'前年度'!D35</f>
        <v>-10222</v>
      </c>
      <c r="E35" s="45">
        <f>+'当年度'!E35-'前年度'!E35</f>
        <v>15386</v>
      </c>
      <c r="F35" s="45">
        <f>+'当年度'!F35-'前年度'!F35</f>
        <v>-26818</v>
      </c>
      <c r="G35" s="50">
        <f>+'当年度'!G35-'前年度'!G35</f>
        <v>631</v>
      </c>
      <c r="H35" s="50">
        <f>+'当年度'!H35-'前年度'!H35</f>
        <v>0</v>
      </c>
      <c r="I35" s="50">
        <f>+'当年度'!I35-'前年度'!I35</f>
        <v>-964241</v>
      </c>
      <c r="J35" s="50">
        <f>+'当年度'!J35-'前年度'!J35</f>
        <v>1548</v>
      </c>
      <c r="K35" s="50">
        <f>+'当年度'!K35-'前年度'!K35</f>
        <v>213</v>
      </c>
      <c r="L35" s="50">
        <f>+'当年度'!L35-'前年度'!L35</f>
        <v>0</v>
      </c>
      <c r="M35" s="50">
        <f>+'当年度'!M35-'前年度'!M35</f>
        <v>-11345</v>
      </c>
      <c r="N35" s="50">
        <f>+'当年度'!N35-'前年度'!N35</f>
        <v>99</v>
      </c>
      <c r="O35" s="50">
        <f>+'当年度'!O35-'前年度'!O35</f>
        <v>187098</v>
      </c>
      <c r="P35" s="50">
        <f>+'当年度'!P35-'前年度'!P35</f>
        <v>870509</v>
      </c>
      <c r="Q35" s="50">
        <f>+'当年度'!Q35-'前年度'!Q35</f>
        <v>60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267</v>
      </c>
      <c r="V35" s="50">
        <f>+'当年度'!V35-'前年度'!V35</f>
        <v>0</v>
      </c>
      <c r="W35" s="50">
        <f>+'当年度'!W35-'前年度'!W35</f>
        <v>101708</v>
      </c>
      <c r="X35" s="31"/>
      <c r="Y35" s="50">
        <f>+'当年度'!Y35-'前年度'!Y35</f>
        <v>14932017</v>
      </c>
      <c r="Z35" s="50">
        <f>+'当年度'!Z35-'前年度'!Z35</f>
        <v>-3436258</v>
      </c>
      <c r="AA35" s="36">
        <f>+'当年度'!AA35-'前年度'!AA35</f>
        <v>-0.5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0</v>
      </c>
      <c r="I36" s="50">
        <f>+'当年度'!I36-'前年度'!I36</f>
        <v>18874</v>
      </c>
      <c r="J36" s="50">
        <f>+'当年度'!J36-'前年度'!J36</f>
        <v>0</v>
      </c>
      <c r="K36" s="50">
        <f>+'当年度'!K36-'前年度'!K36</f>
        <v>1</v>
      </c>
      <c r="L36" s="50">
        <f>+'当年度'!L36-'前年度'!L36</f>
        <v>0</v>
      </c>
      <c r="M36" s="50">
        <f>+'当年度'!M36-'前年度'!M36</f>
        <v>-21665</v>
      </c>
      <c r="N36" s="50">
        <f>+'当年度'!N36-'前年度'!N36</f>
        <v>10228</v>
      </c>
      <c r="O36" s="50">
        <f>+'当年度'!O36-'前年度'!O36</f>
        <v>-41957</v>
      </c>
      <c r="P36" s="50">
        <f>+'当年度'!P36-'前年度'!P36</f>
        <v>231215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-2161</v>
      </c>
      <c r="V36" s="50">
        <f>+'当年度'!V36-'前年度'!V36</f>
        <v>0</v>
      </c>
      <c r="W36" s="50">
        <f>+'当年度'!W36-'前年度'!W36</f>
        <v>194535</v>
      </c>
      <c r="X36" s="31"/>
      <c r="Y36" s="50">
        <f>+'当年度'!Y36-'前年度'!Y36</f>
        <v>10818</v>
      </c>
      <c r="Z36" s="50">
        <f>+'当年度'!Z36-'前年度'!Z36</f>
        <v>-799295</v>
      </c>
      <c r="AA36" s="36">
        <f>+'当年度'!AA36-'前年度'!AA36</f>
        <v>0.3000000000000007</v>
      </c>
    </row>
    <row r="37" spans="2:27" ht="22.5" customHeight="1">
      <c r="B37" s="25" t="s">
        <v>52</v>
      </c>
      <c r="C37" s="45">
        <f>+'当年度'!C37-'前年度'!C37</f>
        <v>38523</v>
      </c>
      <c r="D37" s="45">
        <f>+'当年度'!D37-'前年度'!D37</f>
        <v>-10222</v>
      </c>
      <c r="E37" s="45">
        <f>+'当年度'!E37-'前年度'!E37</f>
        <v>15386</v>
      </c>
      <c r="F37" s="45">
        <f>+'当年度'!F37-'前年度'!F37</f>
        <v>-26818</v>
      </c>
      <c r="G37" s="50">
        <f>+'当年度'!G37-'前年度'!G37</f>
        <v>631</v>
      </c>
      <c r="H37" s="50">
        <f>+'当年度'!H37-'前年度'!H37</f>
        <v>0</v>
      </c>
      <c r="I37" s="50">
        <f>+'当年度'!I37-'前年度'!I37</f>
        <v>-945367</v>
      </c>
      <c r="J37" s="50">
        <f>+'当年度'!J37-'前年度'!J37</f>
        <v>1548</v>
      </c>
      <c r="K37" s="50">
        <f>+'当年度'!K37-'前年度'!K37</f>
        <v>214</v>
      </c>
      <c r="L37" s="50">
        <f>+'当年度'!L37-'前年度'!L37</f>
        <v>0</v>
      </c>
      <c r="M37" s="50">
        <f>+'当年度'!M37-'前年度'!M37</f>
        <v>-33010</v>
      </c>
      <c r="N37" s="50">
        <f>+'当年度'!N37-'前年度'!N37</f>
        <v>10327</v>
      </c>
      <c r="O37" s="50">
        <f>+'当年度'!O37-'前年度'!O37</f>
        <v>145141</v>
      </c>
      <c r="P37" s="50">
        <f>+'当年度'!P37-'前年度'!P37</f>
        <v>1101724</v>
      </c>
      <c r="Q37" s="50">
        <f>+'当年度'!Q37-'前年度'!Q37</f>
        <v>60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-1894</v>
      </c>
      <c r="V37" s="50">
        <f>+'当年度'!V37-'前年度'!V37</f>
        <v>0</v>
      </c>
      <c r="W37" s="50">
        <f>+'当年度'!W37-'前年度'!W37</f>
        <v>296243</v>
      </c>
      <c r="X37" s="31"/>
      <c r="Y37" s="50">
        <f>+'当年度'!Y37-'前年度'!Y37</f>
        <v>14942835</v>
      </c>
      <c r="Z37" s="50">
        <f>+'当年度'!Z37-'前年度'!Z37</f>
        <v>-4235553</v>
      </c>
      <c r="AA37" s="36">
        <f>+'当年度'!AA37-'前年度'!AA37</f>
        <v>-0.40000000000000036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-0.5</v>
      </c>
    </row>
    <row r="41" spans="26:27" ht="22.5" customHeight="1">
      <c r="Z41" s="7" t="s">
        <v>51</v>
      </c>
      <c r="AA41" s="60">
        <f>+'当年度'!AA41-'前年度'!AA41</f>
        <v>0.3000000000000007</v>
      </c>
    </row>
    <row r="42" spans="26:27" ht="22.5" customHeight="1">
      <c r="Z42" s="7" t="s">
        <v>52</v>
      </c>
      <c r="AA42" s="60">
        <f>+'当年度'!AA42-'前年度'!AA42</f>
        <v>-0.20000000000000284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4.4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-1.6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2.6</v>
      </c>
      <c r="P6" s="37">
        <f>IF(AND('当年度'!P6=0,'前年度'!P6=0),"",IF('前年度'!P6=0,"皆増 ",IF('当年度'!P6=0,"皆減 ",ROUND('増減額'!P6/'前年度'!P6*100,1))))</f>
        <v>6.5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3.4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8.5</v>
      </c>
      <c r="F7" s="37">
        <f>IF(AND('当年度'!F7=0,'前年度'!F7=0),"",IF('前年度'!F7=0,"皆増 ",IF('当年度'!F7=0,"皆減 ",ROUND('増減額'!F7/'前年度'!F7*100,1))))</f>
        <v>-1.1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16.8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1.1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1.7</v>
      </c>
      <c r="P7" s="37">
        <f>IF(AND('当年度'!P7=0,'前年度'!P7=0),"",IF('前年度'!P7=0,"皆増 ",IF('当年度'!P7=0,"皆減 ",ROUND('増減額'!P7/'前年度'!P7*100,1))))</f>
        <v>1.1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1.8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</c>
      <c r="J8" s="37">
        <f>IF(AND('当年度'!J8=0,'前年度'!J8=0),"",IF('前年度'!J8=0,"皆増 ",IF('当年度'!J8=0,"皆減 ",ROUND('増減額'!J8/'前年度'!J8*100,1))))</f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3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0.4</v>
      </c>
      <c r="P8" s="37">
        <f>IF(AND('当年度'!P8=0,'前年度'!P8=0),"",IF('前年度'!P8=0,"皆増 ",IF('当年度'!P8=0,"皆減 ",ROUND('増減額'!P8/'前年度'!P8*100,1))))</f>
        <v>7.8</v>
      </c>
      <c r="Q8" s="37">
        <f>IF(AND('当年度'!Q8=0,'前年度'!Q8=0),"",IF('前年度'!Q8=0,"皆増 ",IF('当年度'!Q8=0,"皆減 ",ROUND('増減額'!Q8/'前年度'!Q8*100,1))))</f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6.9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4.1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2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-2.7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-0.4</v>
      </c>
      <c r="P9" s="37">
        <f>IF(AND('当年度'!P9=0,'前年度'!P9=0),"",IF('前年度'!P9=0,"皆増 ",IF('当年度'!P9=0,"皆減 ",ROUND('増減額'!P9/'前年度'!P9*100,1))))</f>
        <v>6.6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-11.5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1.9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0.6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-0.5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6.6</v>
      </c>
      <c r="P10" s="37">
        <f>IF(AND('当年度'!P10=0,'前年度'!P10=0),"",IF('前年度'!P10=0,"皆増 ",IF('当年度'!P10=0,"皆減 ",ROUND('増減額'!P10/'前年度'!P10*100,1))))</f>
        <v>-1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2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-1.7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0.8</v>
      </c>
      <c r="P11" s="37">
        <f>IF(AND('当年度'!P11=0,'前年度'!P11=0),"",IF('前年度'!P11=0,"皆増 ",IF('当年度'!P11=0,"皆減 ",ROUND('増減額'!P11/'前年度'!P11*100,1))))</f>
        <v>4.1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1.3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 t="str">
        <f>IF(AND('当年度'!F12=0,'前年度'!F12=0),"",IF('前年度'!F12=0,"皆増 ",IF('当年度'!F12=0,"皆減 ",ROUND('増減額'!F12/'前年度'!F12*100,1))))</f>
        <v>皆減 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</c>
      <c r="I12" s="37">
        <f>IF(AND('当年度'!I12=0,'前年度'!I12=0),"",IF('前年度'!I12=0,"皆増 ",IF('当年度'!I12=0,"皆減 ",ROUND('増減額'!I12/'前年度'!I12*100,1))))</f>
        <v>5.2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19.7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0.7</v>
      </c>
      <c r="P12" s="37">
        <f>IF(AND('当年度'!P12=0,'前年度'!P12=0),"",IF('前年度'!P12=0,"皆増 ",IF('当年度'!P12=0,"皆減 ",ROUND('増減額'!P12/'前年度'!P12*100,1))))</f>
        <v>4.5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6.5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-41.2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-3.5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-0.1</v>
      </c>
      <c r="P13" s="37">
        <f>IF(AND('当年度'!P13=0,'前年度'!P13=0),"",IF('前年度'!P13=0,"皆増 ",IF('当年度'!P13=0,"皆減 ",ROUND('増減額'!P13/'前年度'!P13*100,1))))</f>
        <v>0.8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-0.5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10.1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-7.1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-4.3</v>
      </c>
      <c r="P14" s="37">
        <f>IF(AND('当年度'!P14=0,'前年度'!P14=0),"",IF('前年度'!P14=0,"皆増 ",IF('当年度'!P14=0,"皆減 ",ROUND('増減額'!P14/'前年度'!P14*100,1))))</f>
        <v>4.1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0.3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34.9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-9.2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-7.4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2.3</v>
      </c>
      <c r="P15" s="37">
        <f>IF(AND('当年度'!P15=0,'前年度'!P15=0),"",IF('前年度'!P15=0,"皆増 ",IF('当年度'!P15=0,"皆減 ",ROUND('増減額'!P15/'前年度'!P15*100,1))))</f>
        <v>1.4</v>
      </c>
      <c r="Q15" s="37">
        <f>IF(AND('当年度'!Q15=0,'前年度'!Q15=0),"",IF('前年度'!Q15=0,"皆増 ",IF('当年度'!Q15=0,"皆減 ",ROUND('増減額'!Q15/'前年度'!Q15*100,1))))</f>
        <v>2.5</v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2.1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-28.1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110.9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-3.3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-1.1</v>
      </c>
      <c r="P16" s="37">
        <f>IF(AND('当年度'!P16=0,'前年度'!P16=0),"",IF('前年度'!P16=0,"皆増 ",IF('当年度'!P16=0,"皆減 ",ROUND('増減額'!P16/'前年度'!P16*100,1))))</f>
        <v>0.2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-1.8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 t="str">
        <f>IF(AND('当年度'!I17=0,'前年度'!I17=0),"",IF('前年度'!I17=0,"皆増 ",IF('当年度'!I17=0,"皆減 ",ROUND('増減額'!I17/'前年度'!I17*100,1))))</f>
        <v>皆減 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2.7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-1.6</v>
      </c>
      <c r="P17" s="37">
        <f>IF(AND('当年度'!P17=0,'前年度'!P17=0),"",IF('前年度'!P17=0,"皆増 ",IF('当年度'!P17=0,"皆減 ",ROUND('増減額'!P17/'前年度'!P17*100,1))))</f>
        <v>-0.8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-43.2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6.4</v>
      </c>
      <c r="J18" s="37">
        <f>IF(AND('当年度'!J18=0,'前年度'!J18=0),"",IF('前年度'!J18=0,"皆増 ",IF('当年度'!J18=0,"皆減 ",ROUND('増減額'!J18/'前年度'!J18*100,1))))</f>
        <v>404.2</v>
      </c>
      <c r="K18" s="37">
        <f>IF(AND('当年度'!K18=0,'前年度'!K18=0),"",IF('前年度'!K18=0,"皆増 ",IF('当年度'!K18=0,"皆減 ",ROUND('増減額'!K18/'前年度'!K18*100,1))))</f>
        <v>0.3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-4.9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-0.1</v>
      </c>
      <c r="P18" s="37">
        <f>IF(AND('当年度'!P18=0,'前年度'!P18=0),"",IF('前年度'!P18=0,"皆増 ",IF('当年度'!P18=0,"皆減 ",ROUND('増減額'!P18/'前年度'!P18*100,1))))</f>
        <v>5.7</v>
      </c>
      <c r="Q18" s="37">
        <f>IF(AND('当年度'!Q18=0,'前年度'!Q18=0),"",IF('前年度'!Q18=0,"皆増 ",IF('当年度'!Q18=0,"皆減 ",ROUND('増減額'!Q18/'前年度'!Q18*100,1))))</f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1.9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 t="str">
        <f>IF(AND('当年度'!F19=0,'前年度'!F19=0),"",IF('前年度'!F19=0,"皆増 ",IF('当年度'!F19=0,"皆減 ",ROUND('増減額'!F19/'前年度'!F19*100,1))))</f>
        <v>皆減 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-0.2</v>
      </c>
      <c r="N19" s="38">
        <f>IF(AND('当年度'!N19=0,'前年度'!N19=0),"",IF('前年度'!N19=0,"皆増 ",IF('当年度'!N19=0,"皆減 ",ROUND('増減額'!N19/'前年度'!N19*100,1))))</f>
        <v>5.3</v>
      </c>
      <c r="O19" s="38">
        <f>IF(AND('当年度'!O19=0,'前年度'!O19=0),"",IF('前年度'!O19=0,"皆増 ",IF('当年度'!O19=0,"皆減 ",ROUND('増減額'!O19/'前年度'!O19*100,1))))</f>
        <v>-2.6</v>
      </c>
      <c r="P19" s="38">
        <f>IF(AND('当年度'!P19=0,'前年度'!P19=0),"",IF('前年度'!P19=0,"皆増 ",IF('当年度'!P19=0,"皆減 ",ROUND('増減額'!P19/'前年度'!P19*100,1))))</f>
        <v>4.3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  <v>0</v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0.2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4.9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4.8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2.3</v>
      </c>
      <c r="P20" s="39">
        <f>IF(AND('当年度'!P20=0,'前年度'!P20=0),"",IF('前年度'!P20=0,"皆増 ",IF('当年度'!P20=0,"皆減 ",ROUND('増減額'!P20/'前年度'!P20*100,1))))</f>
        <v>14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-47.3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5.3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1.3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6.8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4.1</v>
      </c>
      <c r="P21" s="37">
        <f>IF(AND('当年度'!P21=0,'前年度'!P21=0),"",IF('前年度'!P21=0,"皆増 ",IF('当年度'!P21=0,"皆減 ",ROUND('増減額'!P21/'前年度'!P21*100,1))))</f>
        <v>12.9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6.4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-4.1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-1.5</v>
      </c>
      <c r="P22" s="37">
        <f>IF(AND('当年度'!P22=0,'前年度'!P22=0),"",IF('前年度'!P22=0,"皆増 ",IF('当年度'!P22=0,"皆減 ",ROUND('増減額'!P22/'前年度'!P22*100,1))))</f>
        <v>9.7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2.8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2.1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-4.8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-7.9</v>
      </c>
      <c r="P23" s="37">
        <f>IF(AND('当年度'!P23=0,'前年度'!P23=0),"",IF('前年度'!P23=0,"皆増 ",IF('当年度'!P23=0,"皆減 ",ROUND('増減額'!P23/'前年度'!P23*100,1))))</f>
        <v>7.1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-3.1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0.7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3.6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22.5</v>
      </c>
      <c r="N24" s="37">
        <f>IF(AND('当年度'!N24=0,'前年度'!N24=0),"",IF('前年度'!N24=0,"皆増 ",IF('当年度'!N24=0,"皆減 ",ROUND('増減額'!N24/'前年度'!N24*100,1))))</f>
        <v>34.2</v>
      </c>
      <c r="O24" s="37">
        <f>IF(AND('当年度'!O24=0,'前年度'!O24=0),"",IF('前年度'!O24=0,"皆増 ",IF('当年度'!O24=0,"皆減 ",ROUND('増減額'!O24/'前年度'!O24*100,1))))</f>
        <v>3.3</v>
      </c>
      <c r="P24" s="37">
        <f>IF(AND('当年度'!P24=0,'前年度'!P24=0),"",IF('前年度'!P24=0,"皆増 ",IF('当年度'!P24=0,"皆減 ",ROUND('増減額'!P24/'前年度'!P24*100,1))))</f>
        <v>3.9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6.1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-1.8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-5.5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-6.2</v>
      </c>
      <c r="P25" s="37">
        <f>IF(AND('当年度'!P25=0,'前年度'!P25=0),"",IF('前年度'!P25=0,"皆増 ",IF('当年度'!P25=0,"皆減 ",ROUND('増減額'!P25/'前年度'!P25*100,1))))</f>
        <v>10.4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0.2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8.9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-6.6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-5.2</v>
      </c>
      <c r="P26" s="37">
        <f>IF(AND('当年度'!P26=0,'前年度'!P26=0),"",IF('前年度'!P26=0,"皆増 ",IF('当年度'!P26=0,"皆減 ",ROUND('増減額'!P26/'前年度'!P26*100,1))))</f>
        <v>5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1.3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-8.5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0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-5.2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4.4</v>
      </c>
      <c r="P27" s="37">
        <f>IF(AND('当年度'!P27=0,'前年度'!P27=0),"",IF('前年度'!P27=0,"皆増 ",IF('当年度'!P27=0,"皆減 ",ROUND('増減額'!P27/'前年度'!P27*100,1))))</f>
        <v>3.4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0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0.4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-16.3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2.5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2.5</v>
      </c>
      <c r="P28" s="37">
        <f>IF(AND('当年度'!P28=0,'前年度'!P28=0),"",IF('前年度'!P28=0,"皆増 ",IF('当年度'!P28=0,"皆減 ",ROUND('増減額'!P28/'前年度'!P28*100,1))))</f>
        <v>5.1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  <v>0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1.2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1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-3.9</v>
      </c>
      <c r="P29" s="37">
        <f>IF(AND('当年度'!P29=0,'前年度'!P29=0),"",IF('前年度'!P29=0,"皆増 ",IF('当年度'!P29=0,"皆減 ",ROUND('増減額'!P29/'前年度'!P29*100,1))))</f>
        <v>-1.9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  <v>5.4</v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-2.1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17.3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-0.4</v>
      </c>
      <c r="P30" s="37">
        <f>IF(AND('当年度'!P30=0,'前年度'!P30=0),"",IF('前年度'!P30=0,"皆増 ",IF('当年度'!P30=0,"皆減 ",ROUND('増減額'!P30/'前年度'!P30*100,1))))</f>
        <v>8.8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-1.6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7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-5.9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  <v>0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-6.3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-0.5</v>
      </c>
      <c r="P31" s="37">
        <f>IF(AND('当年度'!P31=0,'前年度'!P31=0),"",IF('前年度'!P31=0,"皆増 ",IF('当年度'!P31=0,"皆減 ",ROUND('増減額'!P31/'前年度'!P31*100,1))))</f>
        <v>5.6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-1.4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-4.1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0.2</v>
      </c>
      <c r="P32" s="37">
        <f>IF(AND('当年度'!P32=0,'前年度'!P32=0),"",IF('前年度'!P32=0,"皆増 ",IF('当年度'!P32=0,"皆減 ",ROUND('増減額'!P32/'前年度'!P32*100,1))))</f>
        <v>0.4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-0.5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-11.1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3.7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-7.6</v>
      </c>
      <c r="P33" s="37">
        <f>IF(AND('当年度'!P33=0,'前年度'!P33=0),"",IF('前年度'!P33=0,"皆増 ",IF('当年度'!P33=0,"皆減 ",ROUND('増減額'!P33/'前年度'!P33*100,1))))</f>
        <v>6.9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-63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-0.7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0</v>
      </c>
      <c r="I34" s="37">
        <f>IF(AND('当年度'!I34=0,'前年度'!I34=0),"",IF('前年度'!I34=0,"皆増 ",IF('当年度'!I34=0,"皆減 ",ROUND('増減額'!I34/'前年度'!I34*100,1))))</f>
        <v>25.7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-19.7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-1.8</v>
      </c>
      <c r="P34" s="37">
        <f>IF(AND('当年度'!P34=0,'前年度'!P34=0),"",IF('前年度'!P34=0,"皆増 ",IF('当年度'!P34=0,"皆減 ",ROUND('増減額'!P34/'前年度'!P34*100,1))))</f>
        <v>2.5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>
        <f>IF(AND('当年度'!U34=0,'前年度'!U34=0),"",IF('前年度'!U34=0,"皆増 ",IF('当年度'!U34=0,"皆減 ",ROUND('増減額'!U34/'前年度'!U34*100,1))))</f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-3.3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34.9</v>
      </c>
      <c r="D35" s="40">
        <f>IF(AND('当年度'!D35=0,'前年度'!D35=0),"",IF('前年度'!D35=0,"皆増 ",IF('当年度'!D35=0,"皆減 ",ROUND('増減額'!D35/'前年度'!D35*100,1))))</f>
        <v>-28.1</v>
      </c>
      <c r="E35" s="40">
        <f>IF(AND('当年度'!E35=0,'前年度'!E35=0),"",IF('前年度'!E35=0,"皆増 ",IF('当年度'!E35=0,"皆減 ",ROUND('増減額'!E35/'前年度'!E35*100,1))))</f>
        <v>8.5</v>
      </c>
      <c r="F35" s="40">
        <f>IF(AND('当年度'!F35=0,'前年度'!F35=0),"",IF('前年度'!F35=0,"皆増 ",IF('当年度'!F35=0,"皆減 ",ROUND('増減額'!F35/'前年度'!F35*100,1))))</f>
        <v>-9.1</v>
      </c>
      <c r="G35" s="40">
        <f>IF(AND('当年度'!G35=0,'前年度'!G35=0),"",IF('前年度'!G35=0,"皆増 ",IF('当年度'!G35=0,"皆減 ",ROUND('増減額'!G35/'前年度'!G35*100,1))))</f>
        <v>110.9</v>
      </c>
      <c r="H35" s="40">
        <f>IF(AND('当年度'!H35=0,'前年度'!H35=0),"",IF('前年度'!H35=0,"皆増 ",IF('当年度'!H35=0,"皆減 ",ROUND('増減額'!H35/'前年度'!H35*100,1))))</f>
      </c>
      <c r="I35" s="40">
        <f>IF(AND('当年度'!I35=0,'前年度'!I35=0),"",IF('前年度'!I35=0,"皆増 ",IF('当年度'!I35=0,"皆減 ",ROUND('増減額'!I35/'前年度'!I35*100,1))))</f>
        <v>-27.9</v>
      </c>
      <c r="J35" s="40">
        <f>IF(AND('当年度'!J35=0,'前年度'!J35=0),"",IF('前年度'!J35=0,"皆増 ",IF('当年度'!J35=0,"皆減 ",ROUND('増減額'!J35/'前年度'!J35*100,1))))</f>
        <v>404.2</v>
      </c>
      <c r="K35" s="40">
        <f>IF(AND('当年度'!K35=0,'前年度'!K35=0),"",IF('前年度'!K35=0,"皆増 ",IF('当年度'!K35=0,"皆減 ",ROUND('増減額'!K35/'前年度'!K35*100,1))))</f>
        <v>0.3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-0.1</v>
      </c>
      <c r="N35" s="40">
        <f>IF(AND('当年度'!N35=0,'前年度'!N35=0),"",IF('前年度'!N35=0,"皆増 ",IF('当年度'!N35=0,"皆減 ",ROUND('増減額'!N35/'前年度'!N35*100,1))))</f>
        <v>5.3</v>
      </c>
      <c r="O35" s="40">
        <f>IF(AND('当年度'!O35=0,'前年度'!O35=0),"",IF('前年度'!O35=0,"皆増 ",IF('当年度'!O35=0,"皆減 ",ROUND('増減額'!O35/'前年度'!O35*100,1))))</f>
        <v>1</v>
      </c>
      <c r="P35" s="40">
        <f>IF(AND('当年度'!P35=0,'前年度'!P35=0),"",IF('前年度'!P35=0,"皆増 ",IF('当年度'!P35=0,"皆減 ",ROUND('増減額'!P35/'前年度'!P35*100,1))))</f>
        <v>4.2</v>
      </c>
      <c r="Q35" s="40">
        <f>IF(AND('当年度'!Q35=0,'前年度'!Q35=0),"",IF('前年度'!Q35=0,"皆増 ",IF('当年度'!Q35=0,"皆減 ",ROUND('増減額'!Q35/'前年度'!Q35*100,1))))</f>
        <v>2.5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4.8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0.2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0</v>
      </c>
      <c r="I36" s="40">
        <f>IF(AND('当年度'!I36=0,'前年度'!I36=0),"",IF('前年度'!I36=0,"皆増 ",IF('当年度'!I36=0,"皆減 ",ROUND('増減額'!I36/'前年度'!I36*100,1))))</f>
        <v>0.7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0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-1.1</v>
      </c>
      <c r="N36" s="40">
        <f>IF(AND('当年度'!N36=0,'前年度'!N36=0),"",IF('前年度'!N36=0,"皆増 ",IF('当年度'!N36=0,"皆減 ",ROUND('増減額'!N36/'前年度'!N36*100,1))))</f>
        <v>34.2</v>
      </c>
      <c r="O36" s="40">
        <f>IF(AND('当年度'!O36=0,'前年度'!O36=0),"",IF('前年度'!O36=0,"皆増 ",IF('当年度'!O36=0,"皆減 ",ROUND('増減額'!O36/'前年度'!O36*100,1))))</f>
        <v>-1.2</v>
      </c>
      <c r="P36" s="40">
        <f>IF(AND('当年度'!P36=0,'前年度'!P36=0),"",IF('前年度'!P36=0,"皆増 ",IF('当年度'!P36=0,"皆減 ",ROUND('増減額'!P36/'前年度'!P36*100,1))))</f>
        <v>6.1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-46.6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1.6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34.9</v>
      </c>
      <c r="D37" s="40">
        <f>IF(AND('当年度'!D37=0,'前年度'!D37=0),"",IF('前年度'!D37=0,"皆増 ",IF('当年度'!D37=0,"皆減 ",ROUND('増減額'!D37/'前年度'!D37*100,1))))</f>
        <v>-28.1</v>
      </c>
      <c r="E37" s="40">
        <f>IF(AND('当年度'!E37=0,'前年度'!E37=0),"",IF('前年度'!E37=0,"皆増 ",IF('当年度'!E37=0,"皆減 ",ROUND('増減額'!E37/'前年度'!E37*100,1))))</f>
        <v>8.5</v>
      </c>
      <c r="F37" s="40">
        <f>IF(AND('当年度'!F37=0,'前年度'!F37=0),"",IF('前年度'!F37=0,"皆増 ",IF('当年度'!F37=0,"皆減 ",ROUND('増減額'!F37/'前年度'!F37*100,1))))</f>
        <v>-9.1</v>
      </c>
      <c r="G37" s="40">
        <f>IF(AND('当年度'!G37=0,'前年度'!G37=0),"",IF('前年度'!G37=0,"皆増 ",IF('当年度'!G37=0,"皆減 ",ROUND('増減額'!G37/'前年度'!G37*100,1))))</f>
        <v>110.9</v>
      </c>
      <c r="H37" s="40">
        <f>IF(AND('当年度'!H37=0,'前年度'!H37=0),"",IF('前年度'!H37=0,"皆増 ",IF('当年度'!H37=0,"皆減 ",ROUND('増減額'!H37/'前年度'!H37*100,1))))</f>
        <v>0</v>
      </c>
      <c r="I37" s="40">
        <f>IF(AND('当年度'!I37=0,'前年度'!I37=0),"",IF('前年度'!I37=0,"皆増 ",IF('当年度'!I37=0,"皆減 ",ROUND('増減額'!I37/'前年度'!I37*100,1))))</f>
        <v>-15.6</v>
      </c>
      <c r="J37" s="40">
        <f>IF(AND('当年度'!J37=0,'前年度'!J37=0),"",IF('前年度'!J37=0,"皆増 ",IF('当年度'!J37=0,"皆減 ",ROUND('増減額'!J37/'前年度'!J37*100,1))))</f>
        <v>404.2</v>
      </c>
      <c r="K37" s="40">
        <f>IF(AND('当年度'!K37=0,'前年度'!K37=0),"",IF('前年度'!K37=0,"皆増 ",IF('当年度'!K37=0,"皆減 ",ROUND('増減額'!K37/'前年度'!K37*100,1))))</f>
        <v>0.1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-0.2</v>
      </c>
      <c r="N37" s="40">
        <f>IF(AND('当年度'!N37=0,'前年度'!N37=0),"",IF('前年度'!N37=0,"皆増 ",IF('当年度'!N37=0,"皆減 ",ROUND('増減額'!N37/'前年度'!N37*100,1))))</f>
        <v>32.5</v>
      </c>
      <c r="O37" s="40">
        <f>IF(AND('当年度'!O37=0,'前年度'!O37=0),"",IF('前年度'!O37=0,"皆増 ",IF('当年度'!O37=0,"皆減 ",ROUND('増減額'!O37/'前年度'!O37*100,1))))</f>
        <v>0.6</v>
      </c>
      <c r="P37" s="40">
        <f>IF(AND('当年度'!P37=0,'前年度'!P37=0),"",IF('前年度'!P37=0,"皆増 ",IF('当年度'!P37=0,"皆減 ",ROUND('増減額'!P37/'前年度'!P37*100,1))))</f>
        <v>4.5</v>
      </c>
      <c r="Q37" s="40">
        <f>IF(AND('当年度'!Q37=0,'前年度'!Q37=0),"",IF('前年度'!Q37=0,"皆増 ",IF('当年度'!Q37=0,"皆減 ",ROUND('増減額'!Q37/'前年度'!Q37*100,1))))</f>
        <v>2.5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-18.6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0.4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2017-08-17T08:53:49Z</cp:lastPrinted>
  <dcterms:created xsi:type="dcterms:W3CDTF">1999-09-10T06:55:03Z</dcterms:created>
  <dcterms:modified xsi:type="dcterms:W3CDTF">2020-09-07T01:24:19Z</dcterms:modified>
  <cp:category/>
  <cp:version/>
  <cp:contentType/>
  <cp:contentStatus/>
</cp:coreProperties>
</file>