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4松阪市\"/>
    </mc:Choice>
  </mc:AlternateContent>
  <workbookProtection workbookAlgorithmName="SHA-512" workbookHashValue="2WExE4kab2YESnN76PDwDuY4nmUYQz2l0vIu60TW0d3bQzEif8cLOlqwWfViIyX9bcRSevKp225BQKF0Py4xAQ==" workbookSaltValue="V38Hx7f8magIHp3FPIcyZ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<sst xmlns="http://schemas.openxmlformats.org/spreadsheetml/2006/main" count="236" uniqueCount="117">
  <si>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</si>
  <si>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</si>
  <si>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</si>
  <si>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</si>
  <si>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</si>
  <si>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</si>
  <si>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</si>
  <si>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</si>
  <si>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</si>
  <si>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</si>
  <si>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</si>
  <si>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</si>
  <si>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</si>
  <si>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</si>
  <si>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</si>
  <si>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</si>
  <si>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</si>
  <si>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</si>
  <si>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</si>
  <si>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</si>
  <si>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</si>
  <si>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</si>
  <si>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</si>
  <si>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</si>
  <si>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</si>
  <si>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</si>
  <si>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</si>
  <si>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</si>
  <si>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</si>
  <si>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</si>
  <si>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</si>
  <si>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</si>
  <si>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</si>
  <si>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</si>
  <si>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</si>
  <si>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</si>
  <si>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</si>
  <si>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</si>
  <si>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</si>
  <si>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</si>
  <si>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</si>
  <si>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</si>
  <si>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</si>
  <si>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</si>
  <si>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</si>
  <si>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</si>
  <si>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</si>
  <si>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</si>
  <si>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</si>
  <si>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</si>
  <si>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</si>
  <si>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</si>
  <si>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</si>
  <si>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</si>
  <si>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</si>
  <si>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</si>
  <si>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</si>
  <si>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</si>
  <si>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</si>
  <si>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</si>
  <si>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</si>
  <si>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</si>
  <si>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</si>
  <si>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</si>
  <si>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</si>
  <si>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</si>
  <si>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</si>
  <si>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</si>
  <si>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</si>
  <si>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</si>
  <si>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</si>
  <si>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</si>
  <si>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</si>
  <si>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</si>
  <si>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</si>
  <si>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</si>
  <si>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</si>
  <si>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</si>
  <si>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</si>
  <si>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</si>
  <si>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</si>
  <si>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</si>
  <si>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</si>
  <si>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</si>
  <si>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</si>
  <si>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</si>
  <si>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</si>
  <si>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</si>
  <si>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</si>
  <si>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</si>
  <si>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</si>
  <si>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</si>
  <si>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</si>
  <si>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</si>
  <si>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</si>
  <si>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</si>
  <si>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</si>
  <si>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</si>
  <si>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</si>
  <si>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</si>
  <si>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</si>
  <si>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</si>
  <si>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</si>
  <si>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</si>
  <si>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</si>
  <si>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</si>
  <si>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</si>
  <si>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</si>
  <si>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</si>
  <si>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</si>
  <si>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</si>
  <si>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</si>
  <si>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</si>
  <si>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</si>
  <si>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平成3年から整備を始めたこともあり、有形固定資産減価償却率は類似団体平均を上回っており管渠老朽化率も低いことから現在、管路等の老朽化は見られません。</t>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</si>
  <si>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</si>
  <si>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xml:space="preserve">　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令和元年度末で約2.5億円の累積欠損金が生じております。支払能力を示す流動比率は、会計制度改正に伴い平成26年度には34.04％まで下がり、徐々に増加していましたが令和元年度末では38.59％に低下しました。事業運営は一般会計からの多額の繰入金により成り立っている状況です。
　企業債残高対事業規模比率は類似団体平均、全国平均を下回りましたが、これは分流式下水道等に要する経費の算定方法の変更により一般会計負担額が増加したためです。
　また、経費回収率は類似団体平均を上回るものの100％を超えておらず、水洗化率は類似団体平均、全国平均を下回っています。今後も水洗化率の向上と汚水処理費の削減を進めていく必要があります。汚水処理原価は175.44円となっており、類似団体平均、全国平均を上回っています。
</t>
    <rPh sb="106" eb="108">
      <t>レイワ</t>
    </rPh>
    <rPh sb="108" eb="109">
      <t>ガン</t>
    </rPh>
    <rPh sb="109" eb="110">
      <t>ネン</t>
    </rPh>
    <rPh sb="176" eb="178">
      <t>ジョジョ</t>
    </rPh>
    <rPh sb="179" eb="181">
      <t>ゾウカ</t>
    </rPh>
    <rPh sb="188" eb="190">
      <t>レイワ</t>
    </rPh>
    <rPh sb="190" eb="191">
      <t>ガン</t>
    </rPh>
    <rPh sb="203" eb="205">
      <t>テイカ</t>
    </rPh>
    <rPh sb="245" eb="247">
      <t>キギョウ</t>
    </rPh>
    <rPh sb="247" eb="248">
      <t>サイ</t>
    </rPh>
    <rPh sb="248" eb="250">
      <t>ザンダカ</t>
    </rPh>
    <rPh sb="250" eb="251">
      <t>タイ</t>
    </rPh>
    <rPh sb="251" eb="253">
      <t>ジギョウ</t>
    </rPh>
    <rPh sb="253" eb="255">
      <t>キボ</t>
    </rPh>
    <rPh sb="255" eb="257">
      <t>ヒリツ</t>
    </rPh>
    <rPh sb="258" eb="260">
      <t>ルイジ</t>
    </rPh>
    <rPh sb="260" eb="262">
      <t>ダンタイ</t>
    </rPh>
    <rPh sb="262" eb="264">
      <t>ヘイキン</t>
    </rPh>
    <rPh sb="265" eb="267">
      <t>ゼンコク</t>
    </rPh>
    <rPh sb="267" eb="269">
      <t>ヘイキン</t>
    </rPh>
    <rPh sb="270" eb="272">
      <t>シタマワ</t>
    </rPh>
    <rPh sb="281" eb="283">
      <t>ブンリュウ</t>
    </rPh>
    <rPh sb="283" eb="284">
      <t>シキ</t>
    </rPh>
    <rPh sb="284" eb="287">
      <t>ゲスイドウ</t>
    </rPh>
    <rPh sb="287" eb="288">
      <t>トウ</t>
    </rPh>
    <rPh sb="289" eb="290">
      <t>ヨウ</t>
    </rPh>
    <rPh sb="292" eb="294">
      <t>ケイヒ</t>
    </rPh>
    <rPh sb="295" eb="297">
      <t>サンテイ</t>
    </rPh>
    <rPh sb="297" eb="299">
      <t>ホウホウ</t>
    </rPh>
    <rPh sb="300" eb="302">
      <t>ヘンコウ</t>
    </rPh>
    <rPh sb="305" eb="307">
      <t>イッパン</t>
    </rPh>
    <rPh sb="307" eb="309">
      <t>カイケイ</t>
    </rPh>
    <rPh sb="309" eb="311">
      <t>フタン</t>
    </rPh>
    <rPh sb="311" eb="312">
      <t>ガク</t>
    </rPh>
    <rPh sb="313" eb="315">
      <t>ゾウカ</t>
    </rPh>
    <rPh sb="333" eb="335">
      <t>ルイジ</t>
    </rPh>
    <rPh sb="335" eb="337">
      <t>ダンタイ</t>
    </rPh>
    <rPh sb="337" eb="339">
      <t>ヘイキン</t>
    </rPh>
    <rPh sb="358" eb="361">
      <t>スイセンカ</t>
    </rPh>
    <rPh sb="361" eb="362">
      <t>リツ</t>
    </rPh>
    <rPh sb="363" eb="365">
      <t>ルイジ</t>
    </rPh>
    <rPh sb="365" eb="367">
      <t>ダンタイ</t>
    </rPh>
    <rPh sb="367" eb="369">
      <t>ヘイキン</t>
    </rPh>
    <rPh sb="370" eb="372">
      <t>ゼンコク</t>
    </rPh>
    <rPh sb="372" eb="374">
      <t>ヘイキン</t>
    </rPh>
    <rPh sb="375" eb="377">
      <t>シタマワ</t>
    </rPh>
    <rPh sb="444" eb="446">
      <t>ゼンコク</t>
    </rPh>
    <rPh sb="446" eb="44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</si>
</sst>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4.49</c:v>
                </c:pt>
                <c:pt idx="1">
                  <c:v>0.11</c:v>
                </c:pt>
                <c:pt idx="2">
                  <c:v>0.01</c:v>
                </c:pt>
                <c:pt idx="3">
                  <c:v>0.01</c:v>
                </c:pt>
                <c:pt idx="4" formatCode="#,##0.00;&quot;△&quot;#,##0.00">
                  <c:v>0</c:v>
                </c:pt>
              </c:numCache>
            </c:numRef>
          </c:val>
          <c:extLst>
            <c:ext xmlns:c16="http://schemas.microsoft.com/office/drawing/2014/chart" uri="{C3380CC4-5D6E-409C-BE32-E72D297353CC}">
              <c16:uniqueId val="{00000000-EACC-4D19-BBFF-24428AC441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EACC-4D19-BBFF-24428AC441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2-40AF-9EC0-F3FC1C215A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D292-40AF-9EC0-F3FC1C215A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77.84</c:v>
                </c:pt>
                <c:pt idx="1">
                  <c:v>77.39</c:v>
                </c:pt>
                <c:pt idx="2">
                  <c:v>78.31</c:v>
                </c:pt>
                <c:pt idx="3">
                  <c:v>78.5</c:v>
                </c:pt>
                <c:pt idx="4">
                  <c:v>79.430000000000007</c:v>
                </c:pt>
              </c:numCache>
            </c:numRef>
          </c:val>
          <c:extLst>
            <c:ext xmlns:c16="http://schemas.microsoft.com/office/drawing/2014/chart" uri="{C3380CC4-5D6E-409C-BE32-E72D297353CC}">
              <c16:uniqueId val="{00000000-C632-40DC-8A28-6CE37DB193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C632-40DC-8A28-6CE37DB193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97.99</c:v>
                </c:pt>
                <c:pt idx="1">
                  <c:v>97.64</c:v>
                </c:pt>
                <c:pt idx="2">
                  <c:v>97.19</c:v>
                </c:pt>
                <c:pt idx="3">
                  <c:v>97.48</c:v>
                </c:pt>
                <c:pt idx="4">
                  <c:v>98.54</c:v>
                </c:pt>
              </c:numCache>
            </c:numRef>
          </c:val>
          <c:extLst>
            <c:ext xmlns:c16="http://schemas.microsoft.com/office/drawing/2014/chart" uri="{C3380CC4-5D6E-409C-BE32-E72D297353CC}">
              <c16:uniqueId val="{00000000-0FC5-4527-8096-5BED3DCE46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c:ext xmlns:c16="http://schemas.microsoft.com/office/drawing/2014/chart" uri="{C3380CC4-5D6E-409C-BE32-E72D297353CC}">
              <c16:uniqueId val="{00000001-0FC5-4527-8096-5BED3DCE46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19.13</c:v>
                </c:pt>
                <c:pt idx="1">
                  <c:v>20.76</c:v>
                </c:pt>
                <c:pt idx="2">
                  <c:v>21.82</c:v>
                </c:pt>
                <c:pt idx="3">
                  <c:v>23.31</c:v>
                </c:pt>
                <c:pt idx="4">
                  <c:v>24.67</c:v>
                </c:pt>
              </c:numCache>
            </c:numRef>
          </c:val>
          <c:extLst>
            <c:ext xmlns:c16="http://schemas.microsoft.com/office/drawing/2014/chart" uri="{C3380CC4-5D6E-409C-BE32-E72D297353CC}">
              <c16:uniqueId val="{00000000-F4E0-4CC0-841A-9F659C3E0B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F4E0-4CC0-841A-9F659C3E0B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E2-4E98-BF74-BEC4A2A551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c:ext xmlns:c16="http://schemas.microsoft.com/office/drawing/2014/chart" uri="{C3380CC4-5D6E-409C-BE32-E72D297353CC}">
              <c16:uniqueId val="{00000001-8BE2-4E98-BF74-BEC4A2A551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4.5</c:v>
                </c:pt>
                <c:pt idx="1">
                  <c:v>7.71</c:v>
                </c:pt>
                <c:pt idx="2">
                  <c:v>11.85</c:v>
                </c:pt>
                <c:pt idx="3">
                  <c:v>14.43</c:v>
                </c:pt>
                <c:pt idx="4">
                  <c:v>14.6</c:v>
                </c:pt>
              </c:numCache>
            </c:numRef>
          </c:val>
          <c:extLst>
            <c:ext xmlns:c16="http://schemas.microsoft.com/office/drawing/2014/chart" uri="{C3380CC4-5D6E-409C-BE32-E72D297353CC}">
              <c16:uniqueId val="{00000000-7616-4D83-906A-8941302E5D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c:ext xmlns:c16="http://schemas.microsoft.com/office/drawing/2014/chart" uri="{C3380CC4-5D6E-409C-BE32-E72D297353CC}">
              <c16:uniqueId val="{00000001-7616-4D83-906A-8941302E5D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49.9</c:v>
                </c:pt>
                <c:pt idx="1">
                  <c:v>53.51</c:v>
                </c:pt>
                <c:pt idx="2">
                  <c:v>54.07</c:v>
                </c:pt>
                <c:pt idx="3">
                  <c:v>51.72</c:v>
                </c:pt>
                <c:pt idx="4">
                  <c:v>38.590000000000003</c:v>
                </c:pt>
              </c:numCache>
            </c:numRef>
          </c:val>
          <c:extLst>
            <c:ext xmlns:c16="http://schemas.microsoft.com/office/drawing/2014/chart" uri="{C3380CC4-5D6E-409C-BE32-E72D297353CC}">
              <c16:uniqueId val="{00000000-41C2-4BCF-A6E6-DB1CB76C41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c:ext xmlns:c16="http://schemas.microsoft.com/office/drawing/2014/chart" uri="{C3380CC4-5D6E-409C-BE32-E72D297353CC}">
              <c16:uniqueId val="{00000001-41C2-4BCF-A6E6-DB1CB76C41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1206.3399999999999</c:v>
                </c:pt>
                <c:pt idx="1">
                  <c:v>1162.27</c:v>
                </c:pt>
                <c:pt idx="2">
                  <c:v>1927.9</c:v>
                </c:pt>
                <c:pt idx="3">
                  <c:v>2024.1</c:v>
                </c:pt>
                <c:pt idx="4">
                  <c:v>451.89</c:v>
                </c:pt>
              </c:numCache>
            </c:numRef>
          </c:val>
          <c:extLst>
            <c:ext xmlns:c16="http://schemas.microsoft.com/office/drawing/2014/chart" uri="{C3380CC4-5D6E-409C-BE32-E72D297353CC}">
              <c16:uniqueId val="{00000000-BF86-4152-A9D4-73BADDB5FE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BF86-4152-A9D4-73BADDB5FE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77.3</c:v>
                </c:pt>
                <c:pt idx="1">
                  <c:v>75.319999999999993</c:v>
                </c:pt>
                <c:pt idx="2">
                  <c:v>63.51</c:v>
                </c:pt>
                <c:pt idx="3">
                  <c:v>99.54</c:v>
                </c:pt>
                <c:pt idx="4">
                  <c:v>99.73</c:v>
                </c:pt>
              </c:numCache>
            </c:numRef>
          </c:val>
          <c:extLst>
            <c:ext xmlns:c16="http://schemas.microsoft.com/office/drawing/2014/chart" uri="{C3380CC4-5D6E-409C-BE32-E72D297353CC}">
              <c16:uniqueId val="{00000000-7104-4D0D-9036-780898B890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7104-4D0D-9036-780898B890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226.31</c:v>
                </c:pt>
                <c:pt idx="1">
                  <c:v>232.29</c:v>
                </c:pt>
                <c:pt idx="2">
                  <c:v>275.55</c:v>
                </c:pt>
                <c:pt idx="3">
                  <c:v>175.3</c:v>
                </c:pt>
                <c:pt idx="4">
                  <c:v>175.44</c:v>
                </c:pt>
              </c:numCache>
            </c:numRef>
          </c:val>
          <c:extLst>
            <c:ext xmlns:c16="http://schemas.microsoft.com/office/drawing/2014/chart" uri="{C3380CC4-5D6E-409C-BE32-E72D297353CC}">
              <c16:uniqueId val="{00000000-ED91-4EA3-ADD8-884FFEBA82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ED91-4EA3-ADD8-884FFEBA82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自治体職員</v>
      </c>
      <c r="AE8" s="50"/>
      <c r="AF8" s="50"/>
      <c r="AG8" s="50"/>
      <c r="AH8" s="50"/>
      <c r="AI8" s="50"/>
      <c r="AJ8" s="50"/>
      <c r="AK8" s="3"/>
      <c r="AL8" s="51">
        <f>データ!S6</f>
        <v>163477</v>
      </c>
      <c r="AM8" s="51"/>
      <c r="AN8" s="51"/>
      <c r="AO8" s="51"/>
      <c r="AP8" s="51"/>
      <c r="AQ8" s="51"/>
      <c r="AR8" s="51"/>
      <c r="AS8" s="51"/>
      <c r="AT8" s="46">
        <f>データ!T6</f>
        <v>623.58000000000004</v>
      </c>
      <c r="AU8" s="46"/>
      <c r="AV8" s="46"/>
      <c r="AW8" s="46"/>
      <c r="AX8" s="46"/>
      <c r="AY8" s="46"/>
      <c r="AZ8" s="46"/>
      <c r="BA8" s="46"/>
      <c r="BB8" s="46">
        <f>データ!U6</f>
        <v>262.16000000000003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52.53</v>
      </c>
      <c r="J10" s="46"/>
      <c r="K10" s="46"/>
      <c r="L10" s="46"/>
      <c r="M10" s="46"/>
      <c r="N10" s="46"/>
      <c r="O10" s="46"/>
      <c r="P10" s="46">
        <f>データ!P6</f>
        <v>58.22</v>
      </c>
      <c r="Q10" s="46"/>
      <c r="R10" s="46"/>
      <c r="S10" s="46"/>
      <c r="T10" s="46"/>
      <c r="U10" s="46"/>
      <c r="V10" s="46"/>
      <c r="W10" s="46">
        <f>データ!Q6</f>
        <v>97.94</v>
      </c>
      <c r="X10" s="46"/>
      <c r="Y10" s="46"/>
      <c r="Z10" s="46"/>
      <c r="AA10" s="46"/>
      <c r="AB10" s="46"/>
      <c r="AC10" s="46"/>
      <c r="AD10" s="51">
        <f>データ!R6</f>
        <v>3113</v>
      </c>
      <c r="AE10" s="51"/>
      <c r="AF10" s="51"/>
      <c r="AG10" s="51"/>
      <c r="AH10" s="51"/>
      <c r="AI10" s="51"/>
      <c r="AJ10" s="51"/>
      <c r="AK10" s="2"/>
      <c r="AL10" s="51">
        <f>データ!V6</f>
        <v>94822</v>
      </c>
      <c r="AM10" s="51"/>
      <c r="AN10" s="51"/>
      <c r="AO10" s="51"/>
      <c r="AP10" s="51"/>
      <c r="AQ10" s="51"/>
      <c r="AR10" s="51"/>
      <c r="AS10" s="51"/>
      <c r="AT10" s="46">
        <f>データ!W6</f>
        <v>20.11</v>
      </c>
      <c r="AU10" s="46"/>
      <c r="AV10" s="46"/>
      <c r="AW10" s="46"/>
      <c r="AX10" s="46"/>
      <c r="AY10" s="46"/>
      <c r="AZ10" s="46"/>
      <c r="BA10" s="46"/>
      <c r="BB10" s="46">
        <f>データ!X6</f>
        <v>4715.17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YV01Xv/vk6OoG/VvXNIjaZP5R15b1oqFZAcctzcq5dvvFoBXBfpEOsmEvgBUf/3o4U+Cd7SXte8ULaqHfFvZQ==" saltValue="ML8T/ooOTyc21Eu7k/C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52.53</v>
      </c>
      <c r="P6" s="34">
        <f t="shared" si="3"/>
        <v>58.22</v>
      </c>
      <c r="Q6" s="34">
        <f t="shared" si="3"/>
        <v>97.94</v>
      </c>
      <c r="R6" s="34">
        <f t="shared" si="3"/>
        <v>3113</v>
      </c>
      <c r="S6" s="34">
        <f t="shared" si="3"/>
        <v>163477</v>
      </c>
      <c r="T6" s="34">
        <f t="shared" si="3"/>
        <v>623.58000000000004</v>
      </c>
      <c r="U6" s="34">
        <f t="shared" si="3"/>
        <v>262.16000000000003</v>
      </c>
      <c r="V6" s="34">
        <f t="shared" si="3"/>
        <v>94822</v>
      </c>
      <c r="W6" s="34">
        <f t="shared" si="3"/>
        <v>20.11</v>
      </c>
      <c r="X6" s="34">
        <f t="shared" si="3"/>
        <v>4715.17</v>
      </c>
      <c r="Y6" s="35">
        <f>IF(Y7="",NA(),Y7)</f>
        <v>97.99</v>
      </c>
      <c r="Z6" s="35">
        <f t="shared" ref="Z6:AH6" si="4">IF(Z7="",NA(),Z7)</f>
        <v>97.64</v>
      </c>
      <c r="AA6" s="35">
        <f t="shared" si="4"/>
        <v>97.19</v>
      </c>
      <c r="AB6" s="35">
        <f t="shared" si="4"/>
        <v>97.48</v>
      </c>
      <c r="AC6" s="35">
        <f t="shared" si="4"/>
        <v>98.54</v>
      </c>
      <c r="AD6" s="35">
        <f t="shared" si="4"/>
        <v>107.4</v>
      </c>
      <c r="AE6" s="35">
        <f t="shared" si="4"/>
        <v>105.73</v>
      </c>
      <c r="AF6" s="35">
        <f t="shared" si="4"/>
        <v>108.38</v>
      </c>
      <c r="AG6" s="35">
        <f t="shared" si="4"/>
        <v>108.43</v>
      </c>
      <c r="AH6" s="35">
        <f t="shared" si="4"/>
        <v>107.15</v>
      </c>
      <c r="AI6" s="34" t="str">
        <f>IF(AI7="","",IF(AI7="-","【-】","【"&amp;SUBSTITUTE(TEXT(AI7,"#,##0.00"),"-","△")&amp;"】"))</f>
        <v>【108.07】</v>
      </c>
      <c r="AJ6" s="35">
        <f>IF(AJ7="",NA(),AJ7)</f>
        <v>4.5</v>
      </c>
      <c r="AK6" s="35">
        <f t="shared" ref="AK6:AS6" si="5">IF(AK7="",NA(),AK7)</f>
        <v>7.71</v>
      </c>
      <c r="AL6" s="35">
        <f t="shared" si="5"/>
        <v>11.85</v>
      </c>
      <c r="AM6" s="35">
        <f t="shared" si="5"/>
        <v>14.43</v>
      </c>
      <c r="AN6" s="35">
        <f t="shared" si="5"/>
        <v>14.6</v>
      </c>
      <c r="AO6" s="35">
        <f t="shared" si="5"/>
        <v>18.920000000000002</v>
      </c>
      <c r="AP6" s="35">
        <f t="shared" si="5"/>
        <v>14.68</v>
      </c>
      <c r="AQ6" s="35">
        <f t="shared" si="5"/>
        <v>12.78</v>
      </c>
      <c r="AR6" s="35">
        <f t="shared" si="5"/>
        <v>12.89</v>
      </c>
      <c r="AS6" s="35">
        <f t="shared" si="5"/>
        <v>15.68</v>
      </c>
      <c r="AT6" s="34" t="str">
        <f>IF(AT7="","",IF(AT7="-","【-】","【"&amp;SUBSTITUTE(TEXT(AT7,"#,##0.00"),"-","△")&amp;"】"))</f>
        <v>【3.09】</v>
      </c>
      <c r="AU6" s="35">
        <f>IF(AU7="",NA(),AU7)</f>
        <v>49.9</v>
      </c>
      <c r="AV6" s="35">
        <f t="shared" ref="AV6:BD6" si="6">IF(AV7="",NA(),AV7)</f>
        <v>53.51</v>
      </c>
      <c r="AW6" s="35">
        <f t="shared" si="6"/>
        <v>54.07</v>
      </c>
      <c r="AX6" s="35">
        <f t="shared" si="6"/>
        <v>51.72</v>
      </c>
      <c r="AY6" s="35">
        <f t="shared" si="6"/>
        <v>38.590000000000003</v>
      </c>
      <c r="AZ6" s="35">
        <f t="shared" si="6"/>
        <v>57.35</v>
      </c>
      <c r="BA6" s="35">
        <f t="shared" si="6"/>
        <v>50.78</v>
      </c>
      <c r="BB6" s="35">
        <f t="shared" si="6"/>
        <v>57.48</v>
      </c>
      <c r="BC6" s="35">
        <f t="shared" si="6"/>
        <v>54.32</v>
      </c>
      <c r="BD6" s="35">
        <f t="shared" si="6"/>
        <v>46.82</v>
      </c>
      <c r="BE6" s="34" t="str">
        <f>IF(BE7="","",IF(BE7="-","【-】","【"&amp;SUBSTITUTE(TEXT(BE7,"#,##0.00"),"-","△")&amp;"】"))</f>
        <v>【69.54】</v>
      </c>
      <c r="BF6" s="35">
        <f>IF(BF7="",NA(),BF7)</f>
        <v>1206.3399999999999</v>
      </c>
      <c r="BG6" s="35">
        <f t="shared" ref="BG6:BO6" si="7">IF(BG7="",NA(),BG7)</f>
        <v>1162.27</v>
      </c>
      <c r="BH6" s="35">
        <f t="shared" si="7"/>
        <v>1927.9</v>
      </c>
      <c r="BI6" s="35">
        <f t="shared" si="7"/>
        <v>2024.1</v>
      </c>
      <c r="BJ6" s="35">
        <f t="shared" si="7"/>
        <v>451.89</v>
      </c>
      <c r="BK6" s="35">
        <f t="shared" si="7"/>
        <v>1031.56</v>
      </c>
      <c r="BL6" s="35">
        <f t="shared" si="7"/>
        <v>1053.93</v>
      </c>
      <c r="BM6" s="35">
        <f t="shared" si="7"/>
        <v>1046.25</v>
      </c>
      <c r="BN6" s="35">
        <f t="shared" si="7"/>
        <v>1000.94</v>
      </c>
      <c r="BO6" s="35">
        <f t="shared" si="7"/>
        <v>1028.05</v>
      </c>
      <c r="BP6" s="34" t="str">
        <f>IF(BP7="","",IF(BP7="-","【-】","【"&amp;SUBSTITUTE(TEXT(BP7,"#,##0.00"),"-","△")&amp;"】"))</f>
        <v>【682.51】</v>
      </c>
      <c r="BQ6" s="35">
        <f>IF(BQ7="",NA(),BQ7)</f>
        <v>77.3</v>
      </c>
      <c r="BR6" s="35">
        <f t="shared" ref="BR6:BZ6" si="8">IF(BR7="",NA(),BR7)</f>
        <v>75.319999999999993</v>
      </c>
      <c r="BS6" s="35">
        <f t="shared" si="8"/>
        <v>63.51</v>
      </c>
      <c r="BT6" s="35">
        <f t="shared" si="8"/>
        <v>99.54</v>
      </c>
      <c r="BU6" s="35">
        <f t="shared" si="8"/>
        <v>99.73</v>
      </c>
      <c r="BV6" s="35">
        <f t="shared" si="8"/>
        <v>84.32</v>
      </c>
      <c r="BW6" s="35">
        <f t="shared" si="8"/>
        <v>85.23</v>
      </c>
      <c r="BX6" s="35">
        <f t="shared" si="8"/>
        <v>88.37</v>
      </c>
      <c r="BY6" s="35">
        <f t="shared" si="8"/>
        <v>93.77</v>
      </c>
      <c r="BZ6" s="35">
        <f t="shared" si="8"/>
        <v>94.73</v>
      </c>
      <c r="CA6" s="34" t="str">
        <f>IF(CA7="","",IF(CA7="-","【-】","【"&amp;SUBSTITUTE(TEXT(CA7,"#,##0.00"),"-","△")&amp;"】"))</f>
        <v>【100.34】</v>
      </c>
      <c r="CB6" s="35">
        <f>IF(CB7="",NA(),CB7)</f>
        <v>226.31</v>
      </c>
      <c r="CC6" s="35">
        <f t="shared" ref="CC6:CK6" si="9">IF(CC7="",NA(),CC7)</f>
        <v>232.29</v>
      </c>
      <c r="CD6" s="35">
        <f t="shared" si="9"/>
        <v>275.55</v>
      </c>
      <c r="CE6" s="35">
        <f t="shared" si="9"/>
        <v>175.3</v>
      </c>
      <c r="CF6" s="35">
        <f t="shared" si="9"/>
        <v>175.44</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77.84</v>
      </c>
      <c r="CY6" s="35">
        <f t="shared" ref="CY6:DG6" si="11">IF(CY7="",NA(),CY7)</f>
        <v>77.39</v>
      </c>
      <c r="CZ6" s="35">
        <f t="shared" si="11"/>
        <v>78.31</v>
      </c>
      <c r="DA6" s="35">
        <f t="shared" si="11"/>
        <v>78.5</v>
      </c>
      <c r="DB6" s="35">
        <f t="shared" si="11"/>
        <v>79.430000000000007</v>
      </c>
      <c r="DC6" s="35">
        <f t="shared" si="11"/>
        <v>86.78</v>
      </c>
      <c r="DD6" s="35">
        <f t="shared" si="11"/>
        <v>86.83</v>
      </c>
      <c r="DE6" s="35">
        <f t="shared" si="11"/>
        <v>87.14</v>
      </c>
      <c r="DF6" s="35">
        <f t="shared" si="11"/>
        <v>86.66</v>
      </c>
      <c r="DG6" s="35">
        <f t="shared" si="11"/>
        <v>86.28</v>
      </c>
      <c r="DH6" s="34" t="str">
        <f>IF(DH7="","",IF(DH7="-","【-】","【"&amp;SUBSTITUTE(TEXT(DH7,"#,##0.00"),"-","△")&amp;"】"))</f>
        <v>【95.35】</v>
      </c>
      <c r="DI6" s="35">
        <f>IF(DI7="",NA(),DI7)</f>
        <v>19.13</v>
      </c>
      <c r="DJ6" s="35">
        <f t="shared" ref="DJ6:DR6" si="12">IF(DJ7="",NA(),DJ7)</f>
        <v>20.76</v>
      </c>
      <c r="DK6" s="35">
        <f t="shared" si="12"/>
        <v>21.82</v>
      </c>
      <c r="DL6" s="35">
        <f t="shared" si="12"/>
        <v>23.31</v>
      </c>
      <c r="DM6" s="35">
        <f t="shared" si="12"/>
        <v>24.67</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5">
        <f>IF(EE7="",NA(),EE7)</f>
        <v>4.49</v>
      </c>
      <c r="EF6" s="35">
        <f t="shared" ref="EF6:EN6" si="14">IF(EF7="",NA(),EF7)</f>
        <v>0.11</v>
      </c>
      <c r="EG6" s="35">
        <f t="shared" si="14"/>
        <v>0.01</v>
      </c>
      <c r="EH6" s="35">
        <f t="shared" si="14"/>
        <v>0.01</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242047</v>
      </c>
      <c r="D7" s="37">
        <v>46</v>
      </c>
      <c r="E7" s="37">
        <v>17</v>
      </c>
      <c r="F7" s="37">
        <v>1</v>
      </c>
      <c r="G7" s="37">
        <v>0</v>
      </c>
      <c r="H7" s="37" t="s">
        <v>96</v>
      </c>
      <c r="I7" s="37" t="s">
        <v>97</v>
      </c>
      <c r="J7" s="37" t="s">
        <v>98</v>
      </c>
      <c r="K7" s="37" t="s">
        <v>99</v>
      </c>
      <c r="L7" s="37" t="s">
        <v>100</v>
      </c>
      <c r="M7" s="37" t="s">
        <v>101</v>
      </c>
      <c r="N7" s="38" t="s">
        <v>102</v>
      </c>
      <c r="O7" s="38">
        <v>52.53</v>
      </c>
      <c r="P7" s="38">
        <v>58.22</v>
      </c>
      <c r="Q7" s="38">
        <v>97.94</v>
      </c>
      <c r="R7" s="38">
        <v>3113</v>
      </c>
      <c r="S7" s="38">
        <v>163477</v>
      </c>
      <c r="T7" s="38">
        <v>623.58000000000004</v>
      </c>
      <c r="U7" s="38">
        <v>262.16000000000003</v>
      </c>
      <c r="V7" s="38">
        <v>94822</v>
      </c>
      <c r="W7" s="38">
        <v>20.11</v>
      </c>
      <c r="X7" s="38">
        <v>4715.17</v>
      </c>
      <c r="Y7" s="38">
        <v>97.99</v>
      </c>
      <c r="Z7" s="38">
        <v>97.64</v>
      </c>
      <c r="AA7" s="38">
        <v>97.19</v>
      </c>
      <c r="AB7" s="38">
        <v>97.48</v>
      </c>
      <c r="AC7" s="38">
        <v>98.54</v>
      </c>
      <c r="AD7" s="38">
        <v>107.4</v>
      </c>
      <c r="AE7" s="38">
        <v>105.73</v>
      </c>
      <c r="AF7" s="38">
        <v>108.38</v>
      </c>
      <c r="AG7" s="38">
        <v>108.43</v>
      </c>
      <c r="AH7" s="38">
        <v>107.15</v>
      </c>
      <c r="AI7" s="38">
        <v>108.07</v>
      </c>
      <c r="AJ7" s="38">
        <v>4.5</v>
      </c>
      <c r="AK7" s="38">
        <v>7.71</v>
      </c>
      <c r="AL7" s="38">
        <v>11.85</v>
      </c>
      <c r="AM7" s="38">
        <v>14.43</v>
      </c>
      <c r="AN7" s="38">
        <v>14.6</v>
      </c>
      <c r="AO7" s="38">
        <v>18.920000000000002</v>
      </c>
      <c r="AP7" s="38">
        <v>14.68</v>
      </c>
      <c r="AQ7" s="38">
        <v>12.78</v>
      </c>
      <c r="AR7" s="38">
        <v>12.89</v>
      </c>
      <c r="AS7" s="38">
        <v>15.68</v>
      </c>
      <c r="AT7" s="38">
        <v>3.09</v>
      </c>
      <c r="AU7" s="38">
        <v>49.9</v>
      </c>
      <c r="AV7" s="38">
        <v>53.51</v>
      </c>
      <c r="AW7" s="38">
        <v>54.07</v>
      </c>
      <c r="AX7" s="38">
        <v>51.72</v>
      </c>
      <c r="AY7" s="38">
        <v>38.590000000000003</v>
      </c>
      <c r="AZ7" s="38">
        <v>57.35</v>
      </c>
      <c r="BA7" s="38">
        <v>50.78</v>
      </c>
      <c r="BB7" s="38">
        <v>57.48</v>
      </c>
      <c r="BC7" s="38">
        <v>54.32</v>
      </c>
      <c r="BD7" s="38">
        <v>46.82</v>
      </c>
      <c r="BE7" s="38">
        <v>69.540000000000006</v>
      </c>
      <c r="BF7" s="38">
        <v>1206.3399999999999</v>
      </c>
      <c r="BG7" s="38">
        <v>1162.27</v>
      </c>
      <c r="BH7" s="38">
        <v>1927.9</v>
      </c>
      <c r="BI7" s="38">
        <v>2024.1</v>
      </c>
      <c r="BJ7" s="38">
        <v>451.89</v>
      </c>
      <c r="BK7" s="38">
        <v>1031.56</v>
      </c>
      <c r="BL7" s="38">
        <v>1053.93</v>
      </c>
      <c r="BM7" s="38">
        <v>1046.25</v>
      </c>
      <c r="BN7" s="38">
        <v>1000.94</v>
      </c>
      <c r="BO7" s="38">
        <v>1028.05</v>
      </c>
      <c r="BP7" s="38">
        <v>682.51</v>
      </c>
      <c r="BQ7" s="38">
        <v>77.3</v>
      </c>
      <c r="BR7" s="38">
        <v>75.319999999999993</v>
      </c>
      <c r="BS7" s="38">
        <v>63.51</v>
      </c>
      <c r="BT7" s="38">
        <v>99.54</v>
      </c>
      <c r="BU7" s="38">
        <v>99.73</v>
      </c>
      <c r="BV7" s="38">
        <v>84.32</v>
      </c>
      <c r="BW7" s="38">
        <v>85.23</v>
      </c>
      <c r="BX7" s="38">
        <v>88.37</v>
      </c>
      <c r="BY7" s="38">
        <v>93.77</v>
      </c>
      <c r="BZ7" s="38">
        <v>94.73</v>
      </c>
      <c r="CA7" s="38">
        <v>100.34</v>
      </c>
      <c r="CB7" s="38">
        <v>226.31</v>
      </c>
      <c r="CC7" s="38">
        <v>232.29</v>
      </c>
      <c r="CD7" s="38">
        <v>275.55</v>
      </c>
      <c r="CE7" s="38">
        <v>175.3</v>
      </c>
      <c r="CF7" s="38">
        <v>175.44</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77.84</v>
      </c>
      <c r="CY7" s="38">
        <v>77.39</v>
      </c>
      <c r="CZ7" s="38">
        <v>78.31</v>
      </c>
      <c r="DA7" s="38">
        <v>78.5</v>
      </c>
      <c r="DB7" s="38">
        <v>79.430000000000007</v>
      </c>
      <c r="DC7" s="38">
        <v>86.78</v>
      </c>
      <c r="DD7" s="38">
        <v>86.83</v>
      </c>
      <c r="DE7" s="38">
        <v>87.14</v>
      </c>
      <c r="DF7" s="38">
        <v>86.66</v>
      </c>
      <c r="DG7" s="38">
        <v>86.28</v>
      </c>
      <c r="DH7" s="38">
        <v>95.35</v>
      </c>
      <c r="DI7" s="38">
        <v>19.13</v>
      </c>
      <c r="DJ7" s="38">
        <v>20.76</v>
      </c>
      <c r="DK7" s="38">
        <v>21.82</v>
      </c>
      <c r="DL7" s="38">
        <v>23.31</v>
      </c>
      <c r="DM7" s="38">
        <v>24.67</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4.49</v>
      </c>
      <c r="EF7" s="38">
        <v>0.11</v>
      </c>
      <c r="EG7" s="38">
        <v>0.01</v>
      </c>
      <c r="EH7" s="38">
        <v>0.01</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2021-01-22T07:57:01Z</cp:lastPrinted>
  <dcterms:created xsi:type="dcterms:W3CDTF">2020-12-04T02:27:48Z</dcterms:created>
  <dcterms:modified xsi:type="dcterms:W3CDTF">2021-02-25T08:55:44Z</dcterms:modified>
  <cp:category/>
</cp:coreProperties>
</file>